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Ben/Desktop/TANF_Expenditures/Workers/"/>
    </mc:Choice>
  </mc:AlternateContent>
  <xr:revisionPtr revIDLastSave="0" documentId="13_ncr:1_{ACE106EE-AD48-7241-A17C-8E9F65B5F56D}" xr6:coauthVersionLast="36" xr6:coauthVersionMax="36" xr10:uidLastSave="{00000000-0000-0000-0000-000000000000}"/>
  <bookViews>
    <workbookView xWindow="0" yWindow="440" windowWidth="15480" windowHeight="11100" tabRatio="601" xr2:uid="{00000000-000D-0000-FFFF-FFFF00000000}"/>
  </bookViews>
  <sheets>
    <sheet name="Sheet1" sheetId="34" r:id="rId1"/>
    <sheet name="FINAL" sheetId="1" r:id="rId2"/>
    <sheet name="FINAL2" sheetId="26" r:id="rId3"/>
    <sheet name="WPR-CHG" sheetId="15" r:id="rId4"/>
    <sheet name="CRC" sheetId="33" r:id="rId5"/>
    <sheet name="AFSTATUS" sheetId="17" r:id="rId6"/>
    <sheet name="TP STATUS" sheetId="16" r:id="rId7"/>
    <sheet name="AFWRKACT" sheetId="2" r:id="rId8"/>
    <sheet name="AFWRKPCT" sheetId="7" r:id="rId9"/>
    <sheet name="TPWRKACT" sheetId="8" r:id="rId10"/>
    <sheet name="TPWRKPCT" sheetId="9" r:id="rId11"/>
    <sheet name="TOTWRKACT" sheetId="10" r:id="rId12"/>
    <sheet name="TOTWRKPCT" sheetId="12" r:id="rId13"/>
    <sheet name="TOTWRKPCT2" sheetId="14" r:id="rId14"/>
    <sheet name="THRS" sheetId="23" r:id="rId15"/>
    <sheet name="AVGHRSACT" sheetId="19" r:id="rId16"/>
    <sheet name="not_parti_hrs" sheetId="25" r:id="rId17"/>
    <sheet name="NOT_PARTI_PCT" sheetId="24" r:id="rId18"/>
    <sheet name="DV EXEMPT" sheetId="27" r:id="rId19"/>
    <sheet name="HLTPER" sheetId="31" r:id="rId20"/>
    <sheet name="HLTHRS" sheetId="30" r:id="rId21"/>
    <sheet name="EATPER" sheetId="29" r:id="rId22"/>
    <sheet name="EATHRS" sheetId="32" r:id="rId23"/>
  </sheets>
  <definedNames>
    <definedName name="_xlnm.Print_Area" localSheetId="7">AFWRKACT!$A$1:$Q$67</definedName>
    <definedName name="_xlnm.Print_Area" localSheetId="8">AFWRKPCT!$A$1:$Q$67</definedName>
    <definedName name="_xlnm.Print_Area" localSheetId="4">CRC!$A$1:$F$65</definedName>
    <definedName name="_xlnm.Print_Area" localSheetId="18">'DV EXEMPT'!$A$1:$G$65</definedName>
    <definedName name="_xlnm.Print_Area" localSheetId="1">FINAL!$A$1:$I$68</definedName>
    <definedName name="_xlnm.Print_Area" localSheetId="2">FINAL2!$A$1:$H$67</definedName>
    <definedName name="_xlnm.Print_Area" localSheetId="17">NOT_PARTI_PCT!$A$1:$I$67</definedName>
    <definedName name="_xlnm.Print_Area" localSheetId="11">TOTWRKACT!$A$1:$P$65</definedName>
    <definedName name="_xlnm.Print_Area" localSheetId="12">TOTWRKPCT!$A$1:$P$66</definedName>
    <definedName name="_xlnm.Print_Area" localSheetId="6">'TP STATUS'!$A$1:$H$68</definedName>
    <definedName name="_xlnm.Print_Area" localSheetId="9">TPWRKACT!$A$1:$Q$68</definedName>
    <definedName name="_xlnm.Print_Area" localSheetId="10">TPWRKPCT!$A$1:$Q$68</definedName>
    <definedName name="_xlnm.Print_Area" localSheetId="3">'WPR-CHG'!$A$1:$J$67</definedName>
  </definedNames>
  <calcPr calcId="162913"/>
</workbook>
</file>

<file path=xl/calcChain.xml><?xml version="1.0" encoding="utf-8"?>
<calcChain xmlns="http://schemas.openxmlformats.org/spreadsheetml/2006/main">
  <c r="A2" i="34" l="1"/>
  <c r="B2" i="34"/>
  <c r="A3" i="34"/>
  <c r="B3" i="34"/>
  <c r="A4" i="34"/>
  <c r="B4" i="34"/>
  <c r="A5" i="34"/>
  <c r="B5" i="34"/>
  <c r="A6" i="34"/>
  <c r="B6" i="34"/>
  <c r="A7" i="34"/>
  <c r="B7" i="34"/>
  <c r="A8" i="34"/>
  <c r="B8" i="34"/>
  <c r="A9" i="34"/>
  <c r="B9" i="34"/>
  <c r="A10" i="34"/>
  <c r="B10" i="34"/>
  <c r="A11" i="34"/>
  <c r="B11" i="34"/>
  <c r="A12" i="34"/>
  <c r="B12" i="34"/>
  <c r="A13" i="34"/>
  <c r="B13" i="34"/>
  <c r="A14" i="34"/>
  <c r="B14" i="34"/>
  <c r="A15" i="34"/>
  <c r="B15" i="34"/>
  <c r="A16" i="34"/>
  <c r="B16" i="34"/>
  <c r="A17" i="34"/>
  <c r="B17" i="34"/>
  <c r="A18" i="34"/>
  <c r="B18" i="34"/>
  <c r="A19" i="34"/>
  <c r="B19" i="34"/>
  <c r="A20" i="34"/>
  <c r="B20" i="34"/>
  <c r="A21" i="34"/>
  <c r="B21" i="34"/>
  <c r="A22" i="34"/>
  <c r="B22" i="34"/>
  <c r="A23" i="34"/>
  <c r="B23" i="34"/>
  <c r="A24" i="34"/>
  <c r="B24" i="34"/>
  <c r="A25" i="34"/>
  <c r="B25" i="34"/>
  <c r="A26" i="34"/>
  <c r="B26" i="34"/>
  <c r="A27" i="34"/>
  <c r="B27" i="34"/>
  <c r="A28" i="34"/>
  <c r="B28" i="34"/>
  <c r="A29" i="34"/>
  <c r="B29" i="34"/>
  <c r="A30" i="34"/>
  <c r="B30" i="34"/>
  <c r="A31" i="34"/>
  <c r="B31" i="34"/>
  <c r="A32" i="34"/>
  <c r="B32" i="34"/>
  <c r="A33" i="34"/>
  <c r="B33" i="34"/>
  <c r="A34" i="34"/>
  <c r="B34" i="34"/>
  <c r="A35" i="34"/>
  <c r="B35" i="34"/>
  <c r="A36" i="34"/>
  <c r="B36" i="34"/>
  <c r="A37" i="34"/>
  <c r="B37" i="34"/>
  <c r="A38" i="34"/>
  <c r="B38" i="34"/>
  <c r="A39" i="34"/>
  <c r="B39" i="34"/>
  <c r="A40" i="34"/>
  <c r="B40" i="34"/>
  <c r="A41" i="34"/>
  <c r="B41" i="34"/>
  <c r="A42" i="34"/>
  <c r="B42" i="34"/>
  <c r="A43" i="34"/>
  <c r="B43" i="34"/>
  <c r="A44" i="34"/>
  <c r="B44" i="34"/>
  <c r="A45" i="34"/>
  <c r="B45" i="34"/>
  <c r="A46" i="34"/>
  <c r="B46" i="34"/>
  <c r="A47" i="34"/>
  <c r="B47" i="34"/>
  <c r="A48" i="34"/>
  <c r="B48" i="34"/>
  <c r="A49" i="34"/>
  <c r="B49" i="34"/>
  <c r="A50" i="34"/>
  <c r="B50" i="34"/>
  <c r="A51" i="34"/>
  <c r="B51" i="34"/>
  <c r="A52" i="34"/>
  <c r="B52" i="34"/>
  <c r="A2" i="1" l="1"/>
  <c r="E25" i="33" l="1"/>
  <c r="A2" i="33" l="1"/>
  <c r="F45" i="33"/>
  <c r="H47" i="1" s="1"/>
  <c r="C45" i="33"/>
  <c r="C47" i="1" s="1"/>
  <c r="F43" i="33"/>
  <c r="H45" i="1" s="1"/>
  <c r="C43" i="33"/>
  <c r="C45" i="1" s="1"/>
  <c r="F57" i="33"/>
  <c r="H59" i="1" s="1"/>
  <c r="C57" i="33"/>
  <c r="C59" i="1" s="1"/>
  <c r="C58" i="33"/>
  <c r="C60" i="1" s="1"/>
  <c r="C50" i="33"/>
  <c r="C52" i="1" s="1"/>
  <c r="C33" i="33"/>
  <c r="C35" i="1" s="1"/>
  <c r="C31" i="33"/>
  <c r="C33" i="1" s="1"/>
  <c r="C34" i="33"/>
  <c r="C36" i="1" s="1"/>
  <c r="G6" i="27"/>
  <c r="G7" i="27"/>
  <c r="G8" i="27"/>
  <c r="G9" i="27"/>
  <c r="G10" i="27"/>
  <c r="F64" i="33"/>
  <c r="H66" i="1" s="1"/>
  <c r="C64" i="33"/>
  <c r="C66" i="1" s="1"/>
  <c r="C62" i="33"/>
  <c r="C64" i="1" s="1"/>
  <c r="F63" i="33"/>
  <c r="H65" i="1" s="1"/>
  <c r="C63" i="33"/>
  <c r="C65" i="1" s="1"/>
  <c r="C61" i="33"/>
  <c r="C63" i="1" s="1"/>
  <c r="C59" i="33"/>
  <c r="C61" i="1" s="1"/>
  <c r="C56" i="33"/>
  <c r="C58" i="1" s="1"/>
  <c r="C55" i="33"/>
  <c r="C57" i="1" s="1"/>
  <c r="C53" i="33"/>
  <c r="C55" i="1" s="1"/>
  <c r="C52" i="33"/>
  <c r="C54" i="1" s="1"/>
  <c r="F51" i="33"/>
  <c r="H53" i="1" s="1"/>
  <c r="C51" i="33"/>
  <c r="C53" i="1" s="1"/>
  <c r="F48" i="33"/>
  <c r="H50" i="1" s="1"/>
  <c r="C48" i="33"/>
  <c r="C50" i="1" s="1"/>
  <c r="F47" i="33"/>
  <c r="H49" i="1" s="1"/>
  <c r="C47" i="33"/>
  <c r="C49" i="1" s="1"/>
  <c r="C46" i="33"/>
  <c r="C48" i="1" s="1"/>
  <c r="C42" i="33"/>
  <c r="C44" i="1" s="1"/>
  <c r="F37" i="33"/>
  <c r="H39" i="1" s="1"/>
  <c r="C37" i="33"/>
  <c r="C39" i="1" s="1"/>
  <c r="F41" i="33"/>
  <c r="H43" i="1" s="1"/>
  <c r="C41" i="33"/>
  <c r="C43" i="1" s="1"/>
  <c r="C40" i="33"/>
  <c r="C42" i="1" s="1"/>
  <c r="C39" i="33"/>
  <c r="C41" i="1" s="1"/>
  <c r="C36" i="33"/>
  <c r="C38" i="1" s="1"/>
  <c r="C44" i="33"/>
  <c r="C46" i="1" s="1"/>
  <c r="F35" i="33"/>
  <c r="H37" i="1" s="1"/>
  <c r="C35" i="33"/>
  <c r="C37" i="1" s="1"/>
  <c r="C32" i="33"/>
  <c r="C34" i="1" s="1"/>
  <c r="F28" i="33"/>
  <c r="H30" i="1" s="1"/>
  <c r="C28" i="33"/>
  <c r="C30" i="1" s="1"/>
  <c r="C29" i="33"/>
  <c r="C31" i="1" s="1"/>
  <c r="F30" i="33"/>
  <c r="H32" i="1" s="1"/>
  <c r="C30" i="33"/>
  <c r="C32" i="1" s="1"/>
  <c r="C26" i="33"/>
  <c r="C28" i="1" s="1"/>
  <c r="F25" i="33"/>
  <c r="H27" i="1" s="1"/>
  <c r="C25" i="33"/>
  <c r="C27" i="1" s="1"/>
  <c r="F24" i="33"/>
  <c r="H26" i="1" s="1"/>
  <c r="C24" i="33"/>
  <c r="C26" i="1" s="1"/>
  <c r="F22" i="33"/>
  <c r="H24" i="1" s="1"/>
  <c r="C21" i="33"/>
  <c r="C23" i="1" s="1"/>
  <c r="C20" i="33"/>
  <c r="C22" i="1" s="1"/>
  <c r="F23" i="33"/>
  <c r="H25" i="1" s="1"/>
  <c r="C23" i="33"/>
  <c r="C25" i="1" s="1"/>
  <c r="F19" i="33"/>
  <c r="H21" i="1" s="1"/>
  <c r="C19" i="33"/>
  <c r="C21" i="1"/>
  <c r="C18" i="33"/>
  <c r="C20" i="1" s="1"/>
  <c r="F15" i="33"/>
  <c r="H17" i="1" s="1"/>
  <c r="C15" i="33"/>
  <c r="C17" i="1" s="1"/>
  <c r="C13" i="33"/>
  <c r="C15" i="1" s="1"/>
  <c r="C14" i="33"/>
  <c r="C16" i="1" s="1"/>
  <c r="C12" i="33"/>
  <c r="C14" i="1" s="1"/>
  <c r="F11" i="33"/>
  <c r="H13" i="1" s="1"/>
  <c r="F10" i="33"/>
  <c r="H12" i="1" s="1"/>
  <c r="C10" i="33"/>
  <c r="C12" i="1" s="1"/>
  <c r="F8" i="33"/>
  <c r="H10" i="1" s="1"/>
  <c r="C8" i="33"/>
  <c r="C10" i="1" s="1"/>
  <c r="F9" i="33"/>
  <c r="H11" i="1" s="1"/>
  <c r="C9" i="33"/>
  <c r="C11" i="1" s="1"/>
  <c r="F6" i="33"/>
  <c r="H8" i="1" s="1"/>
  <c r="C6" i="33"/>
  <c r="C8" i="1" s="1"/>
  <c r="F7" i="33"/>
  <c r="H9" i="1" s="1"/>
  <c r="C7" i="33"/>
  <c r="C9" i="1" s="1"/>
  <c r="F61" i="33"/>
  <c r="H63" i="1" s="1"/>
  <c r="F54" i="33"/>
  <c r="H56" i="1" s="1"/>
  <c r="C54" i="33"/>
  <c r="C56" i="1" s="1"/>
  <c r="C22" i="33"/>
  <c r="C24" i="1" s="1"/>
  <c r="F18" i="33"/>
  <c r="H20" i="1" s="1"/>
  <c r="C17" i="33"/>
  <c r="C19" i="1" s="1"/>
  <c r="C11" i="33"/>
  <c r="C13" i="1" s="1"/>
  <c r="C6" i="15"/>
  <c r="D6" i="15" s="1"/>
  <c r="E6" i="15" s="1"/>
  <c r="H6" i="15"/>
  <c r="I6" i="15" s="1"/>
  <c r="J6" i="15" s="1"/>
  <c r="B9" i="1"/>
  <c r="G9" i="1"/>
  <c r="C11" i="15"/>
  <c r="D11" i="15" s="1"/>
  <c r="E11" i="15" s="1"/>
  <c r="C12" i="15"/>
  <c r="D12" i="15" s="1"/>
  <c r="E12" i="15" s="1"/>
  <c r="C13" i="15"/>
  <c r="D13" i="15" s="1"/>
  <c r="E13" i="15" s="1"/>
  <c r="C14" i="15"/>
  <c r="D14" i="15" s="1"/>
  <c r="E14" i="15" s="1"/>
  <c r="B15" i="1"/>
  <c r="C16" i="15"/>
  <c r="C20" i="15"/>
  <c r="D20" i="15" s="1"/>
  <c r="E20" i="15" s="1"/>
  <c r="G21" i="1"/>
  <c r="B24" i="1"/>
  <c r="G24" i="1"/>
  <c r="C26" i="15"/>
  <c r="D26" i="15" s="1"/>
  <c r="E26" i="15" s="1"/>
  <c r="G27" i="1"/>
  <c r="B30" i="1"/>
  <c r="G30" i="1"/>
  <c r="B32" i="1"/>
  <c r="B34" i="1"/>
  <c r="B37" i="1"/>
  <c r="H37" i="15"/>
  <c r="I37" i="15" s="1"/>
  <c r="J37" i="15" s="1"/>
  <c r="C39" i="15"/>
  <c r="D39" i="15" s="1"/>
  <c r="E39" i="15" s="1"/>
  <c r="G39" i="1"/>
  <c r="B41" i="1"/>
  <c r="B42" i="1"/>
  <c r="H43" i="15"/>
  <c r="C44" i="15"/>
  <c r="D44" i="15" s="1"/>
  <c r="E44" i="15" s="1"/>
  <c r="B47" i="1"/>
  <c r="C49" i="15"/>
  <c r="G49" i="1"/>
  <c r="B50" i="1"/>
  <c r="C52" i="15"/>
  <c r="D52" i="15" s="1"/>
  <c r="E52" i="15" s="1"/>
  <c r="B52" i="1"/>
  <c r="C53" i="15"/>
  <c r="D53" i="15" s="1"/>
  <c r="E53" i="15" s="1"/>
  <c r="H53" i="15"/>
  <c r="I53" i="15" s="1"/>
  <c r="J53" i="15" s="1"/>
  <c r="G53" i="1"/>
  <c r="B54" i="1"/>
  <c r="C55" i="15"/>
  <c r="D55" i="15" s="1"/>
  <c r="E55" i="15" s="1"/>
  <c r="G56" i="1"/>
  <c r="B57" i="1"/>
  <c r="C58" i="15"/>
  <c r="C59" i="15"/>
  <c r="D59" i="15" s="1"/>
  <c r="E59" i="15" s="1"/>
  <c r="C60" i="15"/>
  <c r="D60" i="15" s="1"/>
  <c r="E60" i="15" s="1"/>
  <c r="C61" i="15"/>
  <c r="D61" i="15" s="1"/>
  <c r="E61" i="15" s="1"/>
  <c r="B64" i="1"/>
  <c r="B65" i="1"/>
  <c r="G65" i="1"/>
  <c r="H6" i="17"/>
  <c r="Q9" i="9"/>
  <c r="P9" i="9"/>
  <c r="O9" i="9"/>
  <c r="N9" i="9"/>
  <c r="M9" i="9"/>
  <c r="L9" i="9"/>
  <c r="K9" i="9"/>
  <c r="J9" i="9"/>
  <c r="I9" i="9"/>
  <c r="H9" i="9"/>
  <c r="G9" i="9"/>
  <c r="F9" i="9"/>
  <c r="E9" i="9"/>
  <c r="Q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H7" i="16"/>
  <c r="G7" i="16"/>
  <c r="F7" i="16"/>
  <c r="E7" i="16"/>
  <c r="C7" i="16"/>
  <c r="B7" i="16"/>
  <c r="D7" i="16"/>
  <c r="G8" i="1"/>
  <c r="G10" i="1"/>
  <c r="G11" i="1"/>
  <c r="G12" i="1"/>
  <c r="G13" i="1"/>
  <c r="G37" i="1"/>
  <c r="G50" i="1"/>
  <c r="G59" i="1"/>
  <c r="G63" i="1"/>
  <c r="G66" i="1"/>
  <c r="A2" i="9"/>
  <c r="A2" i="31"/>
  <c r="A2" i="32"/>
  <c r="A2" i="29"/>
  <c r="A2" i="30"/>
  <c r="A2" i="27"/>
  <c r="A2" i="24"/>
  <c r="A2" i="25"/>
  <c r="A2" i="19"/>
  <c r="A2" i="23"/>
  <c r="A2" i="14"/>
  <c r="A2" i="12"/>
  <c r="A2" i="10"/>
  <c r="A2" i="8"/>
  <c r="A2" i="7"/>
  <c r="A2" i="2"/>
  <c r="A2" i="16"/>
  <c r="A2" i="17"/>
  <c r="A2" i="15"/>
  <c r="B6" i="19"/>
  <c r="C6" i="19"/>
  <c r="B9" i="7"/>
  <c r="C9" i="7"/>
  <c r="D9" i="7"/>
  <c r="K9" i="7" s="1"/>
  <c r="B10" i="7"/>
  <c r="C10" i="7"/>
  <c r="D10" i="7"/>
  <c r="E10" i="7" s="1"/>
  <c r="B11" i="7"/>
  <c r="C11" i="7"/>
  <c r="D11" i="7"/>
  <c r="B12" i="7"/>
  <c r="C12" i="7"/>
  <c r="D12" i="7"/>
  <c r="B13" i="7"/>
  <c r="C13" i="7"/>
  <c r="D13" i="7"/>
  <c r="B14" i="7"/>
  <c r="C14" i="7"/>
  <c r="D14" i="7"/>
  <c r="B15" i="7"/>
  <c r="C15" i="7"/>
  <c r="D15" i="7"/>
  <c r="B16" i="7"/>
  <c r="C16" i="7"/>
  <c r="D16" i="7"/>
  <c r="B17" i="7"/>
  <c r="C17" i="7"/>
  <c r="D17" i="7"/>
  <c r="N17" i="7" s="1"/>
  <c r="B18" i="7"/>
  <c r="C18" i="7"/>
  <c r="D18" i="7"/>
  <c r="E18" i="7"/>
  <c r="B20" i="7"/>
  <c r="C20" i="7"/>
  <c r="D20" i="7"/>
  <c r="E20" i="7"/>
  <c r="B21" i="7"/>
  <c r="C21" i="7"/>
  <c r="D21" i="7"/>
  <c r="L21" i="7"/>
  <c r="B22" i="7"/>
  <c r="C22" i="7"/>
  <c r="D22" i="7"/>
  <c r="G22" i="7"/>
  <c r="B23" i="7"/>
  <c r="C23" i="7"/>
  <c r="D23" i="7"/>
  <c r="B24" i="7"/>
  <c r="C24" i="7"/>
  <c r="D24" i="7"/>
  <c r="H24" i="7" s="1"/>
  <c r="B25" i="7"/>
  <c r="C25" i="7"/>
  <c r="D25" i="7"/>
  <c r="B26" i="7"/>
  <c r="C26" i="7"/>
  <c r="D26" i="7"/>
  <c r="B27" i="7"/>
  <c r="C27" i="7"/>
  <c r="D27" i="7"/>
  <c r="B28" i="7"/>
  <c r="C28" i="7"/>
  <c r="D28" i="7"/>
  <c r="H28" i="7" s="1"/>
  <c r="B29" i="7"/>
  <c r="C29" i="7"/>
  <c r="D29" i="7"/>
  <c r="G29" i="7" s="1"/>
  <c r="B31" i="7"/>
  <c r="C31" i="7"/>
  <c r="D31" i="7"/>
  <c r="B32" i="7"/>
  <c r="C32" i="7"/>
  <c r="D32" i="7"/>
  <c r="B33" i="7"/>
  <c r="C33" i="7"/>
  <c r="D33" i="7"/>
  <c r="K33" i="7" s="1"/>
  <c r="B34" i="7"/>
  <c r="C34" i="7"/>
  <c r="D34" i="7"/>
  <c r="F34" i="7" s="1"/>
  <c r="B35" i="7"/>
  <c r="C35" i="7"/>
  <c r="D35" i="7"/>
  <c r="B36" i="7"/>
  <c r="C36" i="7"/>
  <c r="D36" i="7"/>
  <c r="B37" i="7"/>
  <c r="C37" i="7"/>
  <c r="D37" i="7"/>
  <c r="B38" i="7"/>
  <c r="C38" i="7"/>
  <c r="D38" i="7"/>
  <c r="B39" i="7"/>
  <c r="C39" i="7"/>
  <c r="D39" i="7"/>
  <c r="F39" i="7" s="1"/>
  <c r="B40" i="7"/>
  <c r="C40" i="7"/>
  <c r="D40" i="7"/>
  <c r="B42" i="7"/>
  <c r="C42" i="7"/>
  <c r="D42" i="7"/>
  <c r="M42" i="7" s="1"/>
  <c r="B43" i="7"/>
  <c r="C43" i="7"/>
  <c r="D43" i="7"/>
  <c r="B44" i="7"/>
  <c r="C44" i="7"/>
  <c r="D44" i="7"/>
  <c r="H44" i="7" s="1"/>
  <c r="B45" i="7"/>
  <c r="C45" i="7"/>
  <c r="D45" i="7"/>
  <c r="B46" i="7"/>
  <c r="C46" i="7"/>
  <c r="D46" i="7"/>
  <c r="B47" i="7"/>
  <c r="C47" i="7"/>
  <c r="D47" i="7"/>
  <c r="B48" i="7"/>
  <c r="C48" i="7"/>
  <c r="D48" i="7"/>
  <c r="E48" i="7" s="1"/>
  <c r="B49" i="7"/>
  <c r="C49" i="7"/>
  <c r="D49" i="7"/>
  <c r="B50" i="7"/>
  <c r="C50" i="7"/>
  <c r="D50" i="7"/>
  <c r="N50" i="7" s="1"/>
  <c r="B51" i="7"/>
  <c r="C51" i="7"/>
  <c r="D51" i="7"/>
  <c r="E51" i="7"/>
  <c r="B53" i="7"/>
  <c r="C53" i="7"/>
  <c r="D53" i="7"/>
  <c r="K53" i="7"/>
  <c r="B54" i="7"/>
  <c r="C54" i="7"/>
  <c r="D54" i="7"/>
  <c r="F54" i="7"/>
  <c r="B55" i="7"/>
  <c r="C55" i="7"/>
  <c r="D55" i="7"/>
  <c r="E55" i="7"/>
  <c r="B56" i="7"/>
  <c r="C56" i="7"/>
  <c r="D56" i="7"/>
  <c r="B57" i="7"/>
  <c r="C57" i="7"/>
  <c r="D57" i="7"/>
  <c r="E57" i="7" s="1"/>
  <c r="B58" i="7"/>
  <c r="C58" i="7"/>
  <c r="D58" i="7"/>
  <c r="B59" i="7"/>
  <c r="C59" i="7"/>
  <c r="D59" i="7"/>
  <c r="B60" i="7"/>
  <c r="C60" i="7"/>
  <c r="D60" i="7"/>
  <c r="B61" i="7"/>
  <c r="C61" i="7"/>
  <c r="D61" i="7"/>
  <c r="N61" i="7" s="1"/>
  <c r="B62" i="7"/>
  <c r="C62" i="7"/>
  <c r="D62" i="7"/>
  <c r="B64" i="7"/>
  <c r="C64" i="7"/>
  <c r="D64" i="7"/>
  <c r="N64" i="7" s="1"/>
  <c r="B65" i="7"/>
  <c r="C65" i="7"/>
  <c r="D65" i="7"/>
  <c r="B66" i="7"/>
  <c r="C66" i="7"/>
  <c r="D66" i="7"/>
  <c r="E66" i="7" s="1"/>
  <c r="B67" i="7"/>
  <c r="C67" i="7"/>
  <c r="D67" i="7"/>
  <c r="H67" i="7" s="1"/>
  <c r="O9" i="7"/>
  <c r="J47" i="7"/>
  <c r="J9" i="7"/>
  <c r="F9" i="7"/>
  <c r="L9" i="7"/>
  <c r="G9" i="7"/>
  <c r="L56" i="7"/>
  <c r="O47" i="7"/>
  <c r="E47" i="7"/>
  <c r="K47" i="7"/>
  <c r="N43" i="7"/>
  <c r="J25" i="7"/>
  <c r="I45" i="7"/>
  <c r="H25" i="7"/>
  <c r="N47" i="7"/>
  <c r="I47" i="7"/>
  <c r="M25" i="7"/>
  <c r="F17" i="7"/>
  <c r="L51" i="7"/>
  <c r="H50" i="7"/>
  <c r="J43" i="7"/>
  <c r="L25" i="7"/>
  <c r="O24" i="7"/>
  <c r="K13" i="7"/>
  <c r="K24" i="7"/>
  <c r="G47" i="7"/>
  <c r="E43" i="7"/>
  <c r="N25" i="7"/>
  <c r="I25" i="7"/>
  <c r="G24" i="7"/>
  <c r="O20" i="7"/>
  <c r="H65" i="7"/>
  <c r="H43" i="7"/>
  <c r="O13" i="7"/>
  <c r="H13" i="7"/>
  <c r="L47" i="7"/>
  <c r="H47" i="7"/>
  <c r="L43" i="7"/>
  <c r="F43" i="7"/>
  <c r="I36" i="7"/>
  <c r="N13" i="7"/>
  <c r="O11" i="7"/>
  <c r="M65" i="7"/>
  <c r="O56" i="7"/>
  <c r="K56" i="7"/>
  <c r="G56" i="7"/>
  <c r="H20" i="7"/>
  <c r="K15" i="7"/>
  <c r="N11" i="7"/>
  <c r="H11" i="7"/>
  <c r="N56" i="7"/>
  <c r="J56" i="7"/>
  <c r="F56" i="7"/>
  <c r="L38" i="7"/>
  <c r="I23" i="7"/>
  <c r="L11" i="7"/>
  <c r="G11" i="7"/>
  <c r="K65" i="7"/>
  <c r="M56" i="7"/>
  <c r="I56" i="7"/>
  <c r="L53" i="7"/>
  <c r="K35" i="7"/>
  <c r="H29" i="7"/>
  <c r="F25" i="7"/>
  <c r="F20" i="7"/>
  <c r="F11" i="7"/>
  <c r="H10" i="7"/>
  <c r="H51" i="7"/>
  <c r="O51" i="7"/>
  <c r="G51" i="7"/>
  <c r="L66" i="7"/>
  <c r="H55" i="7"/>
  <c r="O54" i="7"/>
  <c r="N51" i="7"/>
  <c r="J51" i="7"/>
  <c r="F51" i="7"/>
  <c r="L48" i="7"/>
  <c r="M27" i="7"/>
  <c r="H23" i="7"/>
  <c r="L18" i="7"/>
  <c r="M17" i="7"/>
  <c r="M13" i="7"/>
  <c r="I13" i="7"/>
  <c r="I11" i="7"/>
  <c r="L10" i="7"/>
  <c r="M9" i="7"/>
  <c r="I9" i="7"/>
  <c r="K51" i="7"/>
  <c r="H66" i="7"/>
  <c r="H57" i="7"/>
  <c r="N54" i="7"/>
  <c r="M51" i="7"/>
  <c r="I51" i="7"/>
  <c r="H48" i="7"/>
  <c r="K66" i="7"/>
  <c r="K64" i="7"/>
  <c r="G57" i="7"/>
  <c r="K55" i="7"/>
  <c r="G55" i="7"/>
  <c r="O53" i="7"/>
  <c r="G53" i="7"/>
  <c r="O48" i="7"/>
  <c r="K48" i="7"/>
  <c r="G48" i="7"/>
  <c r="E22" i="7"/>
  <c r="I22" i="7"/>
  <c r="J22" i="7"/>
  <c r="N22" i="7"/>
  <c r="N21" i="7"/>
  <c r="G21" i="7"/>
  <c r="J16" i="7"/>
  <c r="N16" i="7"/>
  <c r="O16" i="7"/>
  <c r="F12" i="7"/>
  <c r="G12" i="7"/>
  <c r="K12" i="7"/>
  <c r="N66" i="7"/>
  <c r="J66" i="7"/>
  <c r="F66" i="7"/>
  <c r="F61" i="7"/>
  <c r="J57" i="7"/>
  <c r="J55" i="7"/>
  <c r="F55" i="7"/>
  <c r="N53" i="7"/>
  <c r="F53" i="7"/>
  <c r="N48" i="7"/>
  <c r="J48" i="7"/>
  <c r="F48" i="7"/>
  <c r="F44" i="7"/>
  <c r="O35" i="7"/>
  <c r="I33" i="7"/>
  <c r="I24" i="7"/>
  <c r="M24" i="7"/>
  <c r="N24" i="7"/>
  <c r="I16" i="7"/>
  <c r="O66" i="7"/>
  <c r="G66" i="7"/>
  <c r="M66" i="7"/>
  <c r="I66" i="7"/>
  <c r="I61" i="7"/>
  <c r="M53" i="7"/>
  <c r="I53" i="7"/>
  <c r="M48" i="7"/>
  <c r="I48" i="7"/>
  <c r="I35" i="7"/>
  <c r="M35" i="7"/>
  <c r="N35" i="7"/>
  <c r="O28" i="7"/>
  <c r="H21" i="7"/>
  <c r="G18" i="7"/>
  <c r="K14" i="7"/>
  <c r="H12" i="7"/>
  <c r="J10" i="7"/>
  <c r="O10" i="7"/>
  <c r="K43" i="7"/>
  <c r="K36" i="7"/>
  <c r="K32" i="7"/>
  <c r="O25" i="7"/>
  <c r="K25" i="7"/>
  <c r="K23" i="7"/>
  <c r="B6" i="17"/>
  <c r="C6" i="17"/>
  <c r="D6" i="17"/>
  <c r="E6" i="17"/>
  <c r="F6" i="17"/>
  <c r="G6" i="17"/>
  <c r="B17" i="1"/>
  <c r="B6" i="1"/>
  <c r="B8" i="1"/>
  <c r="B11" i="1"/>
  <c r="B13" i="1"/>
  <c r="B19" i="1"/>
  <c r="B23" i="1"/>
  <c r="B25" i="1"/>
  <c r="B26" i="1"/>
  <c r="B27" i="1"/>
  <c r="B31" i="1"/>
  <c r="B33" i="1"/>
  <c r="B36" i="1"/>
  <c r="B44" i="1"/>
  <c r="B45" i="1"/>
  <c r="B46" i="1"/>
  <c r="B48" i="1"/>
  <c r="B53" i="1"/>
  <c r="B56" i="1"/>
  <c r="C18" i="9"/>
  <c r="C8" i="15"/>
  <c r="D8" i="15" s="1"/>
  <c r="E8" i="15" s="1"/>
  <c r="C9" i="15"/>
  <c r="D9" i="15" s="1"/>
  <c r="E9" i="15" s="1"/>
  <c r="C15" i="15"/>
  <c r="D15" i="15" s="1"/>
  <c r="E15" i="15" s="1"/>
  <c r="C17" i="15"/>
  <c r="D17" i="15" s="1"/>
  <c r="E17" i="15" s="1"/>
  <c r="C19" i="15"/>
  <c r="D19" i="15" s="1"/>
  <c r="E19" i="15" s="1"/>
  <c r="C23" i="15"/>
  <c r="D23" i="15" s="1"/>
  <c r="E23" i="15" s="1"/>
  <c r="C25" i="15"/>
  <c r="D25" i="15" s="1"/>
  <c r="E25" i="15" s="1"/>
  <c r="C27" i="15"/>
  <c r="D27" i="15" s="1"/>
  <c r="E27" i="15" s="1"/>
  <c r="C30" i="15"/>
  <c r="D30" i="15" s="1"/>
  <c r="E30" i="15" s="1"/>
  <c r="C31" i="15"/>
  <c r="D31" i="15" s="1"/>
  <c r="E31" i="15" s="1"/>
  <c r="C32" i="15"/>
  <c r="D32" i="15" s="1"/>
  <c r="E32" i="15" s="1"/>
  <c r="C33" i="15"/>
  <c r="D33" i="15" s="1"/>
  <c r="E33" i="15" s="1"/>
  <c r="C36" i="15"/>
  <c r="D36" i="15" s="1"/>
  <c r="E36" i="15" s="1"/>
  <c r="C41" i="15"/>
  <c r="D41" i="15" s="1"/>
  <c r="E41" i="15" s="1"/>
  <c r="C42" i="15"/>
  <c r="D42" i="15" s="1"/>
  <c r="E42" i="15" s="1"/>
  <c r="C45" i="15"/>
  <c r="D45" i="15" s="1"/>
  <c r="E45" i="15" s="1"/>
  <c r="C46" i="15"/>
  <c r="D46" i="15" s="1"/>
  <c r="E46" i="15" s="1"/>
  <c r="C48" i="15"/>
  <c r="D48" i="15" s="1"/>
  <c r="E48" i="15" s="1"/>
  <c r="C54" i="15"/>
  <c r="D54" i="15" s="1"/>
  <c r="E54" i="15" s="1"/>
  <c r="C56" i="15"/>
  <c r="D56" i="15" s="1"/>
  <c r="E56" i="15" s="1"/>
  <c r="C65" i="15"/>
  <c r="D65" i="15" s="1"/>
  <c r="E65" i="15" s="1"/>
  <c r="H8" i="15"/>
  <c r="H9" i="15"/>
  <c r="I9" i="15" s="1"/>
  <c r="J9" i="15" s="1"/>
  <c r="H10" i="15"/>
  <c r="I10" i="15" s="1"/>
  <c r="J10" i="15" s="1"/>
  <c r="H11" i="15"/>
  <c r="I11" i="15" s="1"/>
  <c r="J11" i="15" s="1"/>
  <c r="H12" i="15"/>
  <c r="I12" i="15" s="1"/>
  <c r="J12" i="15" s="1"/>
  <c r="H13" i="15"/>
  <c r="I13" i="15" s="1"/>
  <c r="J13" i="15" s="1"/>
  <c r="H49" i="15"/>
  <c r="I49" i="15" s="1"/>
  <c r="J49" i="15" s="1"/>
  <c r="H50" i="15"/>
  <c r="I50" i="15" s="1"/>
  <c r="J50" i="15" s="1"/>
  <c r="H59" i="15"/>
  <c r="H63" i="15"/>
  <c r="I63" i="15" s="1"/>
  <c r="J63" i="15" s="1"/>
  <c r="H66" i="15"/>
  <c r="I66" i="15" s="1"/>
  <c r="J66" i="15" s="1"/>
  <c r="D21" i="9"/>
  <c r="Q21" i="9" s="1"/>
  <c r="C21" i="9"/>
  <c r="B21" i="9"/>
  <c r="J4" i="32"/>
  <c r="I4" i="32"/>
  <c r="H4" i="32"/>
  <c r="G4" i="32"/>
  <c r="F4" i="32"/>
  <c r="E4" i="32"/>
  <c r="D4" i="32"/>
  <c r="C4" i="32"/>
  <c r="B4" i="32"/>
  <c r="K4" i="29"/>
  <c r="J4" i="29"/>
  <c r="I4" i="29"/>
  <c r="H4" i="29"/>
  <c r="G4" i="29"/>
  <c r="F4" i="29"/>
  <c r="E4" i="29"/>
  <c r="D4" i="29"/>
  <c r="C4" i="29"/>
  <c r="B4" i="29"/>
  <c r="J4" i="30"/>
  <c r="I4" i="30"/>
  <c r="H4" i="30"/>
  <c r="G4" i="30"/>
  <c r="F4" i="30"/>
  <c r="E4" i="30"/>
  <c r="D4" i="30"/>
  <c r="C4" i="30"/>
  <c r="B4" i="30"/>
  <c r="K4" i="31"/>
  <c r="J4" i="31"/>
  <c r="I4" i="31"/>
  <c r="H4" i="31"/>
  <c r="G4" i="31"/>
  <c r="F4" i="31"/>
  <c r="E4" i="31"/>
  <c r="D4" i="31"/>
  <c r="C4" i="31"/>
  <c r="B4" i="31"/>
  <c r="G64" i="27"/>
  <c r="G63" i="27"/>
  <c r="G62" i="27"/>
  <c r="G61" i="27"/>
  <c r="G59" i="27"/>
  <c r="G58" i="27"/>
  <c r="G57" i="27"/>
  <c r="G56" i="27"/>
  <c r="G55" i="27"/>
  <c r="G54" i="27"/>
  <c r="G53" i="27"/>
  <c r="G52" i="27"/>
  <c r="G51" i="27"/>
  <c r="G50" i="27"/>
  <c r="G48" i="27"/>
  <c r="G47" i="27"/>
  <c r="G46" i="27"/>
  <c r="G45" i="27"/>
  <c r="G44" i="27"/>
  <c r="G43" i="27"/>
  <c r="G42" i="27"/>
  <c r="G41" i="27"/>
  <c r="G40" i="27"/>
  <c r="G39" i="27"/>
  <c r="G37" i="27"/>
  <c r="G36" i="27"/>
  <c r="G35" i="27"/>
  <c r="G34" i="27"/>
  <c r="G33" i="27"/>
  <c r="G32" i="27"/>
  <c r="G31" i="27"/>
  <c r="G30" i="27"/>
  <c r="G29" i="27"/>
  <c r="G28" i="27"/>
  <c r="G26" i="27"/>
  <c r="G25" i="27"/>
  <c r="G24" i="27"/>
  <c r="G23" i="27"/>
  <c r="G22" i="27"/>
  <c r="G21" i="27"/>
  <c r="G20" i="27"/>
  <c r="G19" i="27"/>
  <c r="G18" i="27"/>
  <c r="G17" i="27"/>
  <c r="G15" i="27"/>
  <c r="G14" i="27"/>
  <c r="G13" i="27"/>
  <c r="G12" i="27"/>
  <c r="G11" i="27"/>
  <c r="F4" i="27"/>
  <c r="G4" i="27" s="1"/>
  <c r="C4" i="27"/>
  <c r="E4" i="27"/>
  <c r="D4" i="27"/>
  <c r="B4" i="27"/>
  <c r="B7" i="24"/>
  <c r="D7" i="24" s="1"/>
  <c r="F7" i="24"/>
  <c r="B8" i="24"/>
  <c r="C8" i="24" s="1"/>
  <c r="B9" i="24"/>
  <c r="F9" i="24" s="1"/>
  <c r="B10" i="24"/>
  <c r="I10" i="24" s="1"/>
  <c r="B11" i="24"/>
  <c r="C11" i="24" s="1"/>
  <c r="B12" i="24"/>
  <c r="E12" i="24" s="1"/>
  <c r="D12" i="24"/>
  <c r="B13" i="24"/>
  <c r="C13" i="24"/>
  <c r="B14" i="24"/>
  <c r="C14" i="24" s="1"/>
  <c r="B15" i="24"/>
  <c r="I15" i="24" s="1"/>
  <c r="B16" i="24"/>
  <c r="E16" i="24" s="1"/>
  <c r="D16" i="24"/>
  <c r="B18" i="24"/>
  <c r="G18" i="24" s="1"/>
  <c r="B19" i="24"/>
  <c r="H19" i="24" s="1"/>
  <c r="B20" i="24"/>
  <c r="C20" i="24" s="1"/>
  <c r="B21" i="24"/>
  <c r="D21" i="24" s="1"/>
  <c r="B22" i="24"/>
  <c r="C22" i="24" s="1"/>
  <c r="B23" i="24"/>
  <c r="D23" i="24" s="1"/>
  <c r="I23" i="24"/>
  <c r="B24" i="24"/>
  <c r="D24" i="24" s="1"/>
  <c r="B25" i="24"/>
  <c r="G25" i="24" s="1"/>
  <c r="B26" i="24"/>
  <c r="F26" i="24" s="1"/>
  <c r="B27" i="24"/>
  <c r="G27" i="24" s="1"/>
  <c r="B29" i="24"/>
  <c r="C29" i="24" s="1"/>
  <c r="B30" i="24"/>
  <c r="H30" i="24" s="1"/>
  <c r="B31" i="24"/>
  <c r="C31" i="24" s="1"/>
  <c r="B32" i="24"/>
  <c r="I32" i="24" s="1"/>
  <c r="C32" i="24"/>
  <c r="B33" i="24"/>
  <c r="I33" i="24" s="1"/>
  <c r="B34" i="24"/>
  <c r="E34" i="24"/>
  <c r="B35" i="24"/>
  <c r="H35" i="24" s="1"/>
  <c r="B36" i="24"/>
  <c r="H36" i="24" s="1"/>
  <c r="B37" i="24"/>
  <c r="D37" i="24" s="1"/>
  <c r="B38" i="24"/>
  <c r="C38" i="24" s="1"/>
  <c r="I38" i="24"/>
  <c r="B40" i="24"/>
  <c r="F40" i="24" s="1"/>
  <c r="H40" i="24"/>
  <c r="B41" i="24"/>
  <c r="C41" i="24" s="1"/>
  <c r="B42" i="24"/>
  <c r="I42" i="24" s="1"/>
  <c r="E42" i="24"/>
  <c r="B43" i="24"/>
  <c r="G43" i="24" s="1"/>
  <c r="B44" i="24"/>
  <c r="G44" i="24" s="1"/>
  <c r="B45" i="24"/>
  <c r="G45" i="24" s="1"/>
  <c r="B46" i="24"/>
  <c r="I46" i="24" s="1"/>
  <c r="B47" i="24"/>
  <c r="H47" i="24" s="1"/>
  <c r="E47" i="24"/>
  <c r="B48" i="24"/>
  <c r="I48" i="24"/>
  <c r="B49" i="24"/>
  <c r="D49" i="24" s="1"/>
  <c r="B51" i="24"/>
  <c r="H51" i="24" s="1"/>
  <c r="B52" i="24"/>
  <c r="E52" i="24" s="1"/>
  <c r="C52" i="24"/>
  <c r="B53" i="24"/>
  <c r="I53" i="24" s="1"/>
  <c r="B54" i="24"/>
  <c r="I54" i="24" s="1"/>
  <c r="B55" i="24"/>
  <c r="E55" i="24" s="1"/>
  <c r="B56" i="24"/>
  <c r="G56" i="24" s="1"/>
  <c r="B57" i="24"/>
  <c r="G57" i="24" s="1"/>
  <c r="I57" i="24"/>
  <c r="B58" i="24"/>
  <c r="C58" i="24" s="1"/>
  <c r="B59" i="24"/>
  <c r="I59" i="24" s="1"/>
  <c r="H59" i="24"/>
  <c r="B60" i="24"/>
  <c r="F60" i="24" s="1"/>
  <c r="B62" i="24"/>
  <c r="F62" i="24" s="1"/>
  <c r="B63" i="24"/>
  <c r="G63" i="24" s="1"/>
  <c r="I63" i="24"/>
  <c r="B64" i="24"/>
  <c r="C64" i="24" s="1"/>
  <c r="B65" i="24"/>
  <c r="G65" i="24" s="1"/>
  <c r="C5" i="25"/>
  <c r="D5" i="25"/>
  <c r="E5" i="25"/>
  <c r="F5" i="25"/>
  <c r="G5" i="25"/>
  <c r="H5" i="25"/>
  <c r="I5" i="25"/>
  <c r="B5" i="25"/>
  <c r="B4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B6" i="14"/>
  <c r="J6" i="14" s="1"/>
  <c r="B7" i="14"/>
  <c r="B8" i="14"/>
  <c r="M8" i="14" s="1"/>
  <c r="B9" i="14"/>
  <c r="L9" i="14" s="1"/>
  <c r="B10" i="14"/>
  <c r="B11" i="14"/>
  <c r="B12" i="14"/>
  <c r="I12" i="14" s="1"/>
  <c r="B13" i="14"/>
  <c r="O13" i="14" s="1"/>
  <c r="B14" i="14"/>
  <c r="B15" i="14"/>
  <c r="C15" i="14" s="1"/>
  <c r="B17" i="14"/>
  <c r="B18" i="14"/>
  <c r="K18" i="14" s="1"/>
  <c r="B19" i="14"/>
  <c r="B20" i="14"/>
  <c r="B21" i="14"/>
  <c r="E21" i="14" s="1"/>
  <c r="B22" i="14"/>
  <c r="P22" i="14" s="1"/>
  <c r="B23" i="14"/>
  <c r="B24" i="14"/>
  <c r="B25" i="14"/>
  <c r="B26" i="14"/>
  <c r="P26" i="14" s="1"/>
  <c r="B28" i="14"/>
  <c r="B29" i="14"/>
  <c r="B30" i="14"/>
  <c r="B31" i="14"/>
  <c r="G31" i="14" s="1"/>
  <c r="B32" i="14"/>
  <c r="B33" i="14"/>
  <c r="B34" i="14"/>
  <c r="B35" i="14"/>
  <c r="N35" i="14" s="1"/>
  <c r="B36" i="14"/>
  <c r="B37" i="14"/>
  <c r="B39" i="14"/>
  <c r="G39" i="14" s="1"/>
  <c r="B40" i="14"/>
  <c r="H40" i="14" s="1"/>
  <c r="B41" i="14"/>
  <c r="B42" i="14"/>
  <c r="B43" i="14"/>
  <c r="B44" i="14"/>
  <c r="E44" i="14" s="1"/>
  <c r="B45" i="14"/>
  <c r="B46" i="14"/>
  <c r="N46" i="14" s="1"/>
  <c r="B47" i="14"/>
  <c r="B48" i="14"/>
  <c r="F48" i="14" s="1"/>
  <c r="B50" i="14"/>
  <c r="B51" i="14"/>
  <c r="B52" i="14"/>
  <c r="B53" i="14"/>
  <c r="I53" i="14" s="1"/>
  <c r="B54" i="14"/>
  <c r="B55" i="14"/>
  <c r="C55" i="14" s="1"/>
  <c r="B56" i="14"/>
  <c r="B57" i="14"/>
  <c r="B58" i="14"/>
  <c r="B59" i="14"/>
  <c r="E59" i="14" s="1"/>
  <c r="B61" i="14"/>
  <c r="B62" i="14"/>
  <c r="N62" i="14" s="1"/>
  <c r="B63" i="14"/>
  <c r="L63" i="14" s="1"/>
  <c r="B64" i="14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B6" i="12"/>
  <c r="B7" i="12"/>
  <c r="B8" i="12"/>
  <c r="B9" i="12"/>
  <c r="B10" i="12"/>
  <c r="B11" i="12"/>
  <c r="B12" i="12"/>
  <c r="B13" i="12"/>
  <c r="B14" i="12"/>
  <c r="B15" i="12"/>
  <c r="B17" i="12"/>
  <c r="B18" i="12"/>
  <c r="B19" i="12"/>
  <c r="B20" i="12"/>
  <c r="B21" i="12"/>
  <c r="B22" i="12"/>
  <c r="B23" i="12"/>
  <c r="B24" i="12"/>
  <c r="B25" i="12"/>
  <c r="B26" i="12"/>
  <c r="B28" i="12"/>
  <c r="B29" i="12"/>
  <c r="B30" i="12"/>
  <c r="B31" i="12"/>
  <c r="B32" i="12"/>
  <c r="B33" i="12"/>
  <c r="B34" i="12"/>
  <c r="B35" i="12"/>
  <c r="B36" i="12"/>
  <c r="B37" i="12"/>
  <c r="B39" i="12"/>
  <c r="B40" i="12"/>
  <c r="B41" i="12"/>
  <c r="B42" i="12"/>
  <c r="B43" i="12"/>
  <c r="B44" i="12"/>
  <c r="B45" i="12"/>
  <c r="B46" i="12"/>
  <c r="B47" i="12"/>
  <c r="B48" i="12"/>
  <c r="B50" i="12"/>
  <c r="B51" i="12"/>
  <c r="B52" i="12"/>
  <c r="B53" i="12"/>
  <c r="B54" i="12"/>
  <c r="B55" i="12"/>
  <c r="B56" i="12"/>
  <c r="B57" i="12"/>
  <c r="B58" i="12"/>
  <c r="B59" i="12"/>
  <c r="B61" i="12"/>
  <c r="B62" i="12"/>
  <c r="B63" i="12"/>
  <c r="B64" i="12"/>
  <c r="C6" i="12"/>
  <c r="C7" i="12"/>
  <c r="C8" i="12"/>
  <c r="C9" i="12"/>
  <c r="E9" i="12" s="1"/>
  <c r="C10" i="12"/>
  <c r="C11" i="12"/>
  <c r="J11" i="12" s="1"/>
  <c r="C12" i="12"/>
  <c r="C13" i="12"/>
  <c r="C14" i="12"/>
  <c r="C15" i="12"/>
  <c r="C17" i="12"/>
  <c r="C18" i="12"/>
  <c r="F18" i="12" s="1"/>
  <c r="C19" i="12"/>
  <c r="K19" i="12" s="1"/>
  <c r="C20" i="12"/>
  <c r="N20" i="12" s="1"/>
  <c r="C21" i="12"/>
  <c r="C22" i="12"/>
  <c r="O22" i="12" s="1"/>
  <c r="C23" i="12"/>
  <c r="O23" i="12" s="1"/>
  <c r="C24" i="12"/>
  <c r="K24" i="12" s="1"/>
  <c r="C25" i="12"/>
  <c r="O25" i="12" s="1"/>
  <c r="C26" i="12"/>
  <c r="C28" i="12"/>
  <c r="H28" i="12" s="1"/>
  <c r="C29" i="12"/>
  <c r="I29" i="12" s="1"/>
  <c r="C30" i="12"/>
  <c r="C31" i="12"/>
  <c r="C32" i="12"/>
  <c r="F32" i="12" s="1"/>
  <c r="C33" i="12"/>
  <c r="C34" i="12"/>
  <c r="C35" i="12"/>
  <c r="C36" i="12"/>
  <c r="O36" i="12" s="1"/>
  <c r="C37" i="12"/>
  <c r="M37" i="12" s="1"/>
  <c r="C39" i="12"/>
  <c r="C40" i="12"/>
  <c r="C41" i="12"/>
  <c r="I41" i="12" s="1"/>
  <c r="C42" i="12"/>
  <c r="N42" i="12" s="1"/>
  <c r="C43" i="12"/>
  <c r="C44" i="12"/>
  <c r="C45" i="12"/>
  <c r="H45" i="12" s="1"/>
  <c r="C46" i="12"/>
  <c r="G46" i="12" s="1"/>
  <c r="C47" i="12"/>
  <c r="C48" i="12"/>
  <c r="J48" i="12" s="1"/>
  <c r="C50" i="12"/>
  <c r="L50" i="12" s="1"/>
  <c r="K50" i="12"/>
  <c r="C51" i="12"/>
  <c r="C52" i="12"/>
  <c r="C53" i="12"/>
  <c r="F53" i="12" s="1"/>
  <c r="C54" i="12"/>
  <c r="J54" i="12" s="1"/>
  <c r="C55" i="12"/>
  <c r="C56" i="12"/>
  <c r="C57" i="12"/>
  <c r="L57" i="12" s="1"/>
  <c r="C58" i="12"/>
  <c r="D58" i="12" s="1"/>
  <c r="C59" i="12"/>
  <c r="C61" i="12"/>
  <c r="C62" i="12"/>
  <c r="K62" i="12"/>
  <c r="C63" i="12"/>
  <c r="C64" i="12"/>
  <c r="B4" i="10"/>
  <c r="B10" i="9"/>
  <c r="B11" i="9"/>
  <c r="B12" i="9"/>
  <c r="B13" i="9"/>
  <c r="B14" i="9"/>
  <c r="B16" i="9"/>
  <c r="B18" i="9"/>
  <c r="B22" i="9"/>
  <c r="B25" i="9"/>
  <c r="B26" i="9"/>
  <c r="B27" i="9"/>
  <c r="B28" i="9"/>
  <c r="B31" i="9"/>
  <c r="B33" i="9"/>
  <c r="B34" i="9"/>
  <c r="B35" i="9"/>
  <c r="B36" i="9"/>
  <c r="B38" i="9"/>
  <c r="B40" i="9"/>
  <c r="B42" i="9"/>
  <c r="B44" i="9"/>
  <c r="B45" i="9"/>
  <c r="B46" i="9"/>
  <c r="B48" i="9"/>
  <c r="B50" i="9"/>
  <c r="B51" i="9"/>
  <c r="B54" i="9"/>
  <c r="B57" i="9"/>
  <c r="B60" i="9"/>
  <c r="B64" i="9"/>
  <c r="B66" i="9"/>
  <c r="B67" i="9"/>
  <c r="C10" i="9"/>
  <c r="C11" i="9"/>
  <c r="C12" i="9"/>
  <c r="C13" i="9"/>
  <c r="C14" i="9"/>
  <c r="C22" i="9"/>
  <c r="C25" i="9"/>
  <c r="C26" i="9"/>
  <c r="C27" i="9"/>
  <c r="C28" i="9"/>
  <c r="C31" i="9"/>
  <c r="C38" i="9"/>
  <c r="C40" i="9"/>
  <c r="C44" i="9"/>
  <c r="C46" i="9"/>
  <c r="C48" i="9"/>
  <c r="C50" i="9"/>
  <c r="C51" i="9"/>
  <c r="C54" i="9"/>
  <c r="C57" i="9"/>
  <c r="C60" i="9"/>
  <c r="C64" i="9"/>
  <c r="C66" i="9"/>
  <c r="C67" i="9"/>
  <c r="D10" i="9"/>
  <c r="H10" i="9" s="1"/>
  <c r="D11" i="9"/>
  <c r="O11" i="9" s="1"/>
  <c r="D12" i="9"/>
  <c r="N12" i="9" s="1"/>
  <c r="O12" i="9"/>
  <c r="D13" i="9"/>
  <c r="O13" i="9" s="1"/>
  <c r="D14" i="9"/>
  <c r="K14" i="9" s="1"/>
  <c r="M14" i="9"/>
  <c r="D18" i="9"/>
  <c r="K18" i="9" s="1"/>
  <c r="D22" i="9"/>
  <c r="H22" i="9" s="1"/>
  <c r="O22" i="9"/>
  <c r="D25" i="9"/>
  <c r="J25" i="9" s="1"/>
  <c r="D26" i="9"/>
  <c r="I26" i="9" s="1"/>
  <c r="O26" i="9"/>
  <c r="D27" i="9"/>
  <c r="J27" i="9" s="1"/>
  <c r="D28" i="9"/>
  <c r="I28" i="9" s="1"/>
  <c r="F28" i="9"/>
  <c r="D31" i="9"/>
  <c r="O31" i="9" s="1"/>
  <c r="D38" i="9"/>
  <c r="K38" i="9" s="1"/>
  <c r="D40" i="9"/>
  <c r="J40" i="9" s="1"/>
  <c r="D44" i="9"/>
  <c r="K44" i="9" s="1"/>
  <c r="D46" i="9"/>
  <c r="O46" i="9" s="1"/>
  <c r="D48" i="9"/>
  <c r="I48" i="9" s="1"/>
  <c r="D50" i="9"/>
  <c r="N50" i="9" s="1"/>
  <c r="D51" i="9"/>
  <c r="I51" i="9" s="1"/>
  <c r="D54" i="9"/>
  <c r="P57" i="9" s="1"/>
  <c r="D60" i="9"/>
  <c r="L60" i="9" s="1"/>
  <c r="D64" i="9"/>
  <c r="O64" i="9" s="1"/>
  <c r="D66" i="9"/>
  <c r="N66" i="9" s="1"/>
  <c r="D67" i="9"/>
  <c r="E67" i="9" s="1"/>
  <c r="E7" i="2"/>
  <c r="F7" i="2"/>
  <c r="G7" i="2"/>
  <c r="H7" i="2"/>
  <c r="I7" i="2"/>
  <c r="J7" i="2"/>
  <c r="K7" i="2"/>
  <c r="L7" i="2"/>
  <c r="M7" i="2"/>
  <c r="N7" i="2"/>
  <c r="O7" i="2"/>
  <c r="P7" i="2"/>
  <c r="Q7" i="2"/>
  <c r="B7" i="2"/>
  <c r="C7" i="2"/>
  <c r="D7" i="2"/>
  <c r="F48" i="24"/>
  <c r="E27" i="24"/>
  <c r="G36" i="24"/>
  <c r="D32" i="24"/>
  <c r="D15" i="24"/>
  <c r="F52" i="24"/>
  <c r="C23" i="24"/>
  <c r="E36" i="24"/>
  <c r="E32" i="24"/>
  <c r="H27" i="24"/>
  <c r="P63" i="9"/>
  <c r="P30" i="9"/>
  <c r="Q63" i="9"/>
  <c r="O30" i="9"/>
  <c r="O63" i="9"/>
  <c r="P41" i="9"/>
  <c r="O41" i="9"/>
  <c r="Q41" i="9"/>
  <c r="O52" i="9"/>
  <c r="Q52" i="9"/>
  <c r="Q30" i="9"/>
  <c r="P52" i="9"/>
  <c r="M10" i="9"/>
  <c r="E46" i="24"/>
  <c r="D11" i="24"/>
  <c r="Q11" i="9"/>
  <c r="I11" i="24"/>
  <c r="G59" i="24"/>
  <c r="E13" i="24"/>
  <c r="G48" i="24"/>
  <c r="H44" i="9"/>
  <c r="H38" i="9"/>
  <c r="E58" i="24"/>
  <c r="G46" i="24"/>
  <c r="I25" i="24"/>
  <c r="I60" i="24"/>
  <c r="D48" i="24"/>
  <c r="E7" i="24"/>
  <c r="C54" i="24"/>
  <c r="F58" i="24"/>
  <c r="D27" i="24"/>
  <c r="D52" i="24"/>
  <c r="I27" i="24"/>
  <c r="E10" i="24"/>
  <c r="C45" i="24"/>
  <c r="F27" i="24"/>
  <c r="I52" i="24"/>
  <c r="F38" i="24"/>
  <c r="C27" i="24"/>
  <c r="E48" i="24"/>
  <c r="D41" i="24"/>
  <c r="H13" i="24"/>
  <c r="G64" i="24"/>
  <c r="I9" i="24"/>
  <c r="H48" i="24"/>
  <c r="F11" i="24"/>
  <c r="D34" i="24"/>
  <c r="G13" i="24"/>
  <c r="C48" i="24"/>
  <c r="E25" i="24"/>
  <c r="E23" i="24"/>
  <c r="C56" i="24"/>
  <c r="D40" i="24"/>
  <c r="E21" i="24"/>
  <c r="I13" i="24"/>
  <c r="G38" i="24"/>
  <c r="G54" i="24"/>
  <c r="D30" i="24"/>
  <c r="G30" i="24"/>
  <c r="G23" i="24"/>
  <c r="G60" i="24"/>
  <c r="D13" i="24"/>
  <c r="F13" i="24"/>
  <c r="H57" i="24"/>
  <c r="P64" i="14"/>
  <c r="O6" i="12"/>
  <c r="M52" i="14"/>
  <c r="F10" i="14"/>
  <c r="F36" i="12"/>
  <c r="I32" i="12"/>
  <c r="E43" i="14"/>
  <c r="K21" i="12"/>
  <c r="M67" i="9"/>
  <c r="M26" i="9"/>
  <c r="P51" i="9"/>
  <c r="G48" i="9"/>
  <c r="H12" i="9"/>
  <c r="M51" i="9"/>
  <c r="J11" i="9"/>
  <c r="N51" i="9"/>
  <c r="K27" i="9"/>
  <c r="F64" i="9"/>
  <c r="L31" i="9"/>
  <c r="K48" i="9"/>
  <c r="L67" i="9"/>
  <c r="F67" i="9"/>
  <c r="G31" i="9"/>
  <c r="H64" i="9"/>
  <c r="F13" i="9"/>
  <c r="G67" i="9"/>
  <c r="N25" i="9"/>
  <c r="E64" i="9"/>
  <c r="I13" i="9"/>
  <c r="N64" i="9"/>
  <c r="M13" i="9"/>
  <c r="L51" i="9"/>
  <c r="J64" i="9"/>
  <c r="L64" i="9"/>
  <c r="P54" i="9"/>
  <c r="H21" i="12"/>
  <c r="F19" i="14"/>
  <c r="J19" i="14"/>
  <c r="H12" i="12"/>
  <c r="P19" i="14"/>
  <c r="I14" i="14"/>
  <c r="J23" i="14"/>
  <c r="O19" i="14"/>
  <c r="O23" i="14"/>
  <c r="P21" i="14"/>
  <c r="D57" i="14"/>
  <c r="M19" i="14"/>
  <c r="E6" i="12"/>
  <c r="N19" i="14"/>
  <c r="N23" i="14"/>
  <c r="I23" i="14"/>
  <c r="P27" i="9"/>
  <c r="M44" i="9"/>
  <c r="H67" i="9"/>
  <c r="H31" i="9"/>
  <c r="J48" i="9"/>
  <c r="N48" i="9"/>
  <c r="L48" i="9"/>
  <c r="J31" i="9"/>
  <c r="K67" i="9"/>
  <c r="N44" i="9"/>
  <c r="E48" i="9"/>
  <c r="N67" i="9"/>
  <c r="I60" i="9"/>
  <c r="M48" i="9"/>
  <c r="N13" i="9"/>
  <c r="L13" i="9"/>
  <c r="K60" i="9"/>
  <c r="I64" i="9"/>
  <c r="I27" i="9"/>
  <c r="M64" i="9"/>
  <c r="E60" i="9"/>
  <c r="P64" i="9"/>
  <c r="P14" i="9"/>
  <c r="K13" i="9"/>
  <c r="Q13" i="9"/>
  <c r="M18" i="9"/>
  <c r="K64" i="9"/>
  <c r="F14" i="9"/>
  <c r="J46" i="9"/>
  <c r="E18" i="9"/>
  <c r="L40" i="9"/>
  <c r="I10" i="9"/>
  <c r="E14" i="9"/>
  <c r="L54" i="9"/>
  <c r="K54" i="9"/>
  <c r="J28" i="9"/>
  <c r="F18" i="9"/>
  <c r="J67" i="9"/>
  <c r="G64" i="9"/>
  <c r="G51" i="9"/>
  <c r="H14" i="9"/>
  <c r="I34" i="24"/>
  <c r="D25" i="24"/>
  <c r="F36" i="24"/>
  <c r="I62" i="24"/>
  <c r="D36" i="24"/>
  <c r="C34" i="24"/>
  <c r="H7" i="24"/>
  <c r="H11" i="24"/>
  <c r="E11" i="24"/>
  <c r="H54" i="24"/>
  <c r="C63" i="24"/>
  <c r="C25" i="24"/>
  <c r="I36" i="24"/>
  <c r="F34" i="24"/>
  <c r="G34" i="24"/>
  <c r="H34" i="24"/>
  <c r="H25" i="24"/>
  <c r="C43" i="24"/>
  <c r="F25" i="24"/>
  <c r="I36" i="14"/>
  <c r="K34" i="12"/>
  <c r="E34" i="12"/>
  <c r="J32" i="14"/>
  <c r="N30" i="12"/>
  <c r="I30" i="12"/>
  <c r="J10" i="12"/>
  <c r="J30" i="12"/>
  <c r="O10" i="12"/>
  <c r="H7" i="14"/>
  <c r="I14" i="12"/>
  <c r="D46" i="24"/>
  <c r="C55" i="24"/>
  <c r="D59" i="24"/>
  <c r="F46" i="24"/>
  <c r="C57" i="24"/>
  <c r="H46" i="24"/>
  <c r="C59" i="24"/>
  <c r="D55" i="24"/>
  <c r="E44" i="24"/>
  <c r="G11" i="24"/>
  <c r="F64" i="24"/>
  <c r="D64" i="24"/>
  <c r="E64" i="24"/>
  <c r="F42" i="24"/>
  <c r="E57" i="24"/>
  <c r="G42" i="24"/>
  <c r="I19" i="24"/>
  <c r="E19" i="24"/>
  <c r="G19" i="24"/>
  <c r="C19" i="24"/>
  <c r="F57" i="24"/>
  <c r="F51" i="24"/>
  <c r="H64" i="24"/>
  <c r="C21" i="24"/>
  <c r="I64" i="24"/>
  <c r="I40" i="24"/>
  <c r="C42" i="24"/>
  <c r="D57" i="24"/>
  <c r="E59" i="24"/>
  <c r="H44" i="24"/>
  <c r="C46" i="24"/>
  <c r="E40" i="24"/>
  <c r="F59" i="24"/>
  <c r="C44" i="24"/>
  <c r="O18" i="12"/>
  <c r="D41" i="14"/>
  <c r="F21" i="14"/>
  <c r="H58" i="14"/>
  <c r="K39" i="12"/>
  <c r="O30" i="12"/>
  <c r="J26" i="12"/>
  <c r="L30" i="12"/>
  <c r="H30" i="12"/>
  <c r="O14" i="12"/>
  <c r="K30" i="12"/>
  <c r="M63" i="14"/>
  <c r="C21" i="14"/>
  <c r="L47" i="12"/>
  <c r="F32" i="14"/>
  <c r="K21" i="14"/>
  <c r="I21" i="14"/>
  <c r="G30" i="12"/>
  <c r="N10" i="12"/>
  <c r="G14" i="12"/>
  <c r="N14" i="12"/>
  <c r="D47" i="12"/>
  <c r="G18" i="14"/>
  <c r="H54" i="9"/>
  <c r="G54" i="9"/>
  <c r="K28" i="9"/>
  <c r="E66" i="9"/>
  <c r="I46" i="9"/>
  <c r="N54" i="9"/>
  <c r="G50" i="9"/>
  <c r="G46" i="9"/>
  <c r="Q31" i="9"/>
  <c r="Q67" i="9"/>
  <c r="J13" i="9"/>
  <c r="O60" i="9"/>
  <c r="G16" i="24"/>
  <c r="H16" i="24"/>
  <c r="F10" i="24"/>
  <c r="G52" i="14"/>
  <c r="J56" i="14"/>
  <c r="I43" i="14"/>
  <c r="J39" i="12"/>
  <c r="F39" i="12"/>
  <c r="G8" i="12"/>
  <c r="G35" i="12"/>
  <c r="I30" i="14"/>
  <c r="O59" i="14"/>
  <c r="E47" i="14"/>
  <c r="I39" i="12"/>
  <c r="L39" i="12"/>
  <c r="H39" i="12"/>
  <c r="N39" i="12"/>
  <c r="D53" i="12"/>
  <c r="M34" i="14"/>
  <c r="L39" i="14"/>
  <c r="O39" i="12"/>
  <c r="H35" i="12"/>
  <c r="K39" i="14"/>
  <c r="N11" i="9"/>
  <c r="L22" i="9"/>
  <c r="E26" i="9"/>
  <c r="M40" i="9"/>
  <c r="E11" i="9"/>
  <c r="N40" i="9"/>
  <c r="O48" i="9"/>
  <c r="F11" i="9"/>
  <c r="N26" i="9"/>
  <c r="H13" i="9"/>
  <c r="I31" i="9"/>
  <c r="G13" i="9"/>
  <c r="P13" i="9"/>
  <c r="P22" i="9"/>
  <c r="M31" i="9"/>
  <c r="K31" i="9"/>
  <c r="E31" i="9"/>
  <c r="M54" i="9"/>
  <c r="F31" i="9"/>
  <c r="I25" i="9"/>
  <c r="F48" i="9"/>
  <c r="H48" i="9"/>
  <c r="L46" i="9"/>
  <c r="E46" i="9"/>
  <c r="P48" i="9"/>
  <c r="E13" i="9"/>
  <c r="F66" i="9"/>
  <c r="F40" i="9"/>
  <c r="G40" i="9"/>
  <c r="H40" i="9"/>
  <c r="K40" i="9"/>
  <c r="N31" i="9"/>
  <c r="Q40" i="9"/>
  <c r="O51" i="9"/>
  <c r="O40" i="9"/>
  <c r="H11" i="9"/>
  <c r="G26" i="9"/>
  <c r="K11" i="9"/>
  <c r="N46" i="9"/>
  <c r="F26" i="9"/>
  <c r="I40" i="9"/>
  <c r="E40" i="9"/>
  <c r="H46" i="9"/>
  <c r="J26" i="9"/>
  <c r="M11" i="9"/>
  <c r="Q64" i="9"/>
  <c r="O67" i="9"/>
  <c r="H25" i="9"/>
  <c r="I50" i="9"/>
  <c r="L50" i="9"/>
  <c r="G27" i="9"/>
  <c r="N22" i="9"/>
  <c r="F25" i="9"/>
  <c r="P28" i="9"/>
  <c r="M38" i="9"/>
  <c r="M25" i="9"/>
  <c r="O18" i="9"/>
  <c r="P18" i="9"/>
  <c r="G18" i="9"/>
  <c r="N18" i="9"/>
  <c r="Q18" i="9"/>
  <c r="J18" i="9"/>
  <c r="G12" i="9"/>
  <c r="O50" i="9"/>
  <c r="E25" i="9"/>
  <c r="K25" i="9"/>
  <c r="J50" i="9"/>
  <c r="F50" i="9"/>
  <c r="F12" i="9"/>
  <c r="I12" i="9"/>
  <c r="J38" i="9"/>
  <c r="G38" i="9"/>
  <c r="L18" i="9"/>
  <c r="M66" i="9"/>
  <c r="K66" i="9"/>
  <c r="Q54" i="9"/>
  <c r="J54" i="9"/>
  <c r="I54" i="9"/>
  <c r="F54" i="9"/>
  <c r="E54" i="9"/>
  <c r="G44" i="9"/>
  <c r="L44" i="9"/>
  <c r="O44" i="9"/>
  <c r="E38" i="9"/>
  <c r="N28" i="9"/>
  <c r="L28" i="9"/>
  <c r="G14" i="9"/>
  <c r="Q14" i="9"/>
  <c r="Q28" i="9"/>
  <c r="Q44" i="9"/>
  <c r="M50" i="9"/>
  <c r="H50" i="9"/>
  <c r="E50" i="9"/>
  <c r="Q38" i="9"/>
  <c r="L38" i="9"/>
  <c r="I38" i="9"/>
  <c r="Q27" i="9"/>
  <c r="H27" i="9"/>
  <c r="M27" i="9"/>
  <c r="L27" i="9"/>
  <c r="G25" i="9"/>
  <c r="L25" i="9"/>
  <c r="O25" i="9"/>
  <c r="G22" i="9"/>
  <c r="G21" i="9"/>
  <c r="Q50" i="9"/>
  <c r="O27" i="9"/>
  <c r="K22" i="9"/>
  <c r="E21" i="9"/>
  <c r="H18" i="9"/>
  <c r="I18" i="9"/>
  <c r="P26" i="9"/>
  <c r="K50" i="9"/>
  <c r="Q22" i="9"/>
  <c r="N27" i="9"/>
  <c r="E27" i="9"/>
  <c r="F27" i="9"/>
  <c r="G10" i="9"/>
  <c r="O54" i="9"/>
  <c r="Q46" i="9"/>
  <c r="P11" i="9"/>
  <c r="I11" i="9"/>
  <c r="I67" i="9"/>
  <c r="G11" i="9"/>
  <c r="M46" i="9"/>
  <c r="F46" i="9"/>
  <c r="K46" i="9"/>
  <c r="L11" i="9"/>
  <c r="D32" i="14"/>
  <c r="P36" i="14"/>
  <c r="L32" i="14"/>
  <c r="O36" i="14"/>
  <c r="H17" i="12"/>
  <c r="M7" i="14"/>
  <c r="O50" i="12"/>
  <c r="H43" i="12"/>
  <c r="L43" i="12"/>
  <c r="M43" i="12"/>
  <c r="I43" i="12"/>
  <c r="D31" i="12"/>
  <c r="K8" i="12"/>
  <c r="H8" i="12"/>
  <c r="I8" i="12"/>
  <c r="E8" i="12"/>
  <c r="M8" i="12"/>
  <c r="H25" i="14"/>
  <c r="H30" i="14"/>
  <c r="C32" i="14"/>
  <c r="H36" i="14"/>
  <c r="N43" i="12"/>
  <c r="E23" i="12"/>
  <c r="D25" i="12"/>
  <c r="N8" i="12"/>
  <c r="J43" i="12"/>
  <c r="O63" i="12"/>
  <c r="D34" i="12"/>
  <c r="G34" i="12"/>
  <c r="M34" i="12"/>
  <c r="F34" i="12"/>
  <c r="N34" i="12"/>
  <c r="L34" i="12"/>
  <c r="E58" i="12"/>
  <c r="G55" i="12"/>
  <c r="F25" i="12"/>
  <c r="K25" i="12"/>
  <c r="I25" i="12"/>
  <c r="O17" i="12"/>
  <c r="M17" i="12"/>
  <c r="I17" i="12"/>
  <c r="E17" i="12"/>
  <c r="L17" i="12"/>
  <c r="H54" i="14"/>
  <c r="L36" i="14"/>
  <c r="J36" i="14"/>
  <c r="K36" i="14"/>
  <c r="M36" i="14"/>
  <c r="H32" i="14"/>
  <c r="K32" i="14"/>
  <c r="H28" i="14"/>
  <c r="G28" i="14"/>
  <c r="F7" i="14"/>
  <c r="D7" i="14"/>
  <c r="H15" i="14"/>
  <c r="G56" i="14"/>
  <c r="O20" i="14"/>
  <c r="F36" i="14"/>
  <c r="N36" i="14"/>
  <c r="M32" i="14"/>
  <c r="I32" i="14"/>
  <c r="L25" i="12"/>
  <c r="G17" i="12"/>
  <c r="D8" i="12"/>
  <c r="K43" i="12"/>
  <c r="K7" i="14"/>
  <c r="N40" i="12"/>
  <c r="J32" i="12"/>
  <c r="I12" i="12"/>
  <c r="N12" i="12"/>
  <c r="O12" i="12"/>
  <c r="G12" i="12"/>
  <c r="D12" i="12"/>
  <c r="O9" i="12"/>
  <c r="K33" i="12"/>
  <c r="M51" i="12"/>
  <c r="K9" i="12"/>
  <c r="N44" i="12"/>
  <c r="N35" i="12"/>
  <c r="H26" i="12"/>
  <c r="M11" i="12"/>
  <c r="E62" i="12"/>
  <c r="H62" i="12"/>
  <c r="I59" i="12"/>
  <c r="O57" i="12"/>
  <c r="H55" i="12"/>
  <c r="K55" i="12"/>
  <c r="H53" i="12"/>
  <c r="M53" i="12"/>
  <c r="J51" i="12"/>
  <c r="K46" i="12"/>
  <c r="K13" i="12"/>
  <c r="F59" i="12"/>
  <c r="H51" i="12"/>
  <c r="L59" i="12"/>
  <c r="N62" i="12"/>
  <c r="D13" i="12"/>
  <c r="E53" i="12"/>
  <c r="H40" i="12"/>
  <c r="E31" i="12"/>
  <c r="E7" i="12"/>
  <c r="N20" i="14"/>
  <c r="K28" i="14"/>
  <c r="J28" i="14"/>
  <c r="L28" i="14"/>
  <c r="D28" i="14"/>
  <c r="H20" i="14"/>
  <c r="F28" i="14"/>
  <c r="L37" i="14"/>
  <c r="O34" i="14"/>
  <c r="M28" i="14"/>
  <c r="I28" i="14"/>
  <c r="E54" i="14"/>
  <c r="D20" i="14"/>
  <c r="C28" i="14"/>
  <c r="N28" i="14"/>
  <c r="P28" i="14"/>
  <c r="K51" i="14"/>
  <c r="J51" i="14"/>
  <c r="D34" i="14"/>
  <c r="C34" i="14"/>
  <c r="L34" i="14"/>
  <c r="J31" i="14"/>
  <c r="E34" i="14"/>
  <c r="I34" i="14"/>
  <c r="C64" i="14"/>
  <c r="M61" i="14"/>
  <c r="J45" i="14"/>
  <c r="G45" i="14"/>
  <c r="F45" i="14"/>
  <c r="M45" i="14"/>
  <c r="H45" i="14"/>
  <c r="H41" i="14"/>
  <c r="J41" i="14"/>
  <c r="G41" i="14"/>
  <c r="N41" i="14"/>
  <c r="G30" i="14"/>
  <c r="J30" i="14"/>
  <c r="F26" i="14"/>
  <c r="N15" i="14"/>
  <c r="F15" i="14"/>
  <c r="F11" i="14"/>
  <c r="P30" i="14"/>
  <c r="L30" i="14"/>
  <c r="O15" i="14"/>
  <c r="O41" i="14"/>
  <c r="I41" i="14"/>
  <c r="O45" i="14"/>
  <c r="C61" i="14"/>
  <c r="K41" i="14"/>
  <c r="J61" i="14"/>
  <c r="N45" i="14"/>
  <c r="J64" i="14"/>
  <c r="E64" i="14"/>
  <c r="G34" i="14"/>
  <c r="J11" i="14"/>
  <c r="M15" i="14"/>
  <c r="N59" i="14"/>
  <c r="E56" i="14"/>
  <c r="L56" i="14"/>
  <c r="D44" i="14"/>
  <c r="K25" i="14"/>
  <c r="M25" i="14"/>
  <c r="C25" i="14"/>
  <c r="O25" i="14"/>
  <c r="C14" i="14"/>
  <c r="J14" i="14"/>
  <c r="N14" i="14"/>
  <c r="N30" i="14"/>
  <c r="D42" i="14"/>
  <c r="L15" i="14"/>
  <c r="M41" i="14"/>
  <c r="K45" i="14"/>
  <c r="D45" i="14"/>
  <c r="C41" i="14"/>
  <c r="P45" i="14"/>
  <c r="F17" i="14"/>
  <c r="P41" i="14"/>
  <c r="E45" i="14"/>
  <c r="J34" i="14"/>
  <c r="E55" i="14"/>
  <c r="E52" i="14"/>
  <c r="P52" i="14"/>
  <c r="O47" i="14"/>
  <c r="F47" i="14"/>
  <c r="C47" i="14"/>
  <c r="D47" i="14"/>
  <c r="J43" i="14"/>
  <c r="L43" i="14"/>
  <c r="K43" i="14"/>
  <c r="M43" i="14"/>
  <c r="D43" i="14"/>
  <c r="P43" i="14"/>
  <c r="P39" i="14"/>
  <c r="D39" i="14"/>
  <c r="I39" i="14"/>
  <c r="J39" i="14"/>
  <c r="O39" i="14"/>
  <c r="M39" i="14"/>
  <c r="G21" i="14"/>
  <c r="L21" i="14"/>
  <c r="D21" i="14"/>
  <c r="M21" i="14"/>
  <c r="G13" i="14"/>
  <c r="P54" i="14"/>
  <c r="N54" i="14"/>
  <c r="I63" i="14"/>
  <c r="F58" i="14"/>
  <c r="E58" i="14"/>
  <c r="L58" i="14"/>
  <c r="P58" i="14"/>
  <c r="M58" i="14"/>
  <c r="C58" i="14"/>
  <c r="G58" i="14"/>
  <c r="I58" i="14"/>
  <c r="L50" i="14"/>
  <c r="M50" i="14"/>
  <c r="F50" i="14"/>
  <c r="C50" i="14"/>
  <c r="D50" i="14"/>
  <c r="N50" i="14"/>
  <c r="J50" i="14"/>
  <c r="H50" i="14"/>
  <c r="I37" i="14"/>
  <c r="P29" i="14"/>
  <c r="D29" i="14"/>
  <c r="E20" i="14"/>
  <c r="H33" i="14"/>
  <c r="M20" i="14"/>
  <c r="K50" i="14"/>
  <c r="O24" i="14"/>
  <c r="J37" i="14"/>
  <c r="O58" i="14"/>
  <c r="J58" i="14"/>
  <c r="F61" i="14"/>
  <c r="N61" i="14"/>
  <c r="I61" i="14"/>
  <c r="O61" i="14"/>
  <c r="E61" i="14"/>
  <c r="P61" i="14"/>
  <c r="G46" i="14"/>
  <c r="K46" i="14"/>
  <c r="G44" i="14"/>
  <c r="J42" i="14"/>
  <c r="I42" i="14"/>
  <c r="O40" i="14"/>
  <c r="M22" i="14"/>
  <c r="E17" i="14"/>
  <c r="J17" i="14"/>
  <c r="K14" i="14"/>
  <c r="D14" i="14"/>
  <c r="J10" i="14"/>
  <c r="J63" i="14"/>
  <c r="O63" i="14"/>
  <c r="N63" i="14"/>
  <c r="F63" i="14"/>
  <c r="K63" i="14"/>
  <c r="C63" i="14"/>
  <c r="P63" i="14"/>
  <c r="H63" i="14"/>
  <c r="E63" i="14"/>
  <c r="O54" i="14"/>
  <c r="G54" i="14"/>
  <c r="I54" i="14"/>
  <c r="D54" i="14"/>
  <c r="L54" i="14"/>
  <c r="C54" i="14"/>
  <c r="F33" i="14"/>
  <c r="L33" i="14"/>
  <c r="E24" i="14"/>
  <c r="P24" i="14"/>
  <c r="I24" i="14"/>
  <c r="N33" i="14"/>
  <c r="N37" i="14"/>
  <c r="F20" i="14"/>
  <c r="E50" i="14"/>
  <c r="J54" i="14"/>
  <c r="C24" i="14"/>
  <c r="K54" i="14"/>
  <c r="K58" i="14"/>
  <c r="G63" i="14"/>
  <c r="K20" i="14"/>
  <c r="D63" i="14"/>
  <c r="D56" i="14"/>
  <c r="P56" i="14"/>
  <c r="M56" i="14"/>
  <c r="O35" i="14"/>
  <c r="G29" i="24"/>
  <c r="D22" i="24"/>
  <c r="L12" i="14"/>
  <c r="G12" i="14"/>
  <c r="O32" i="12"/>
  <c r="L54" i="12"/>
  <c r="E41" i="12"/>
  <c r="M41" i="12"/>
  <c r="D63" i="12"/>
  <c r="K63" i="12"/>
  <c r="F63" i="12"/>
  <c r="G50" i="12"/>
  <c r="E19" i="12"/>
  <c r="E50" i="12"/>
  <c r="K28" i="12"/>
  <c r="I28" i="12"/>
  <c r="H41" i="12"/>
  <c r="I36" i="12"/>
  <c r="M36" i="12"/>
  <c r="E28" i="12"/>
  <c r="H12" i="14"/>
  <c r="G32" i="12"/>
  <c r="N41" i="12"/>
  <c r="L41" i="12"/>
  <c r="L63" i="12"/>
  <c r="H63" i="12"/>
  <c r="I50" i="12"/>
  <c r="J50" i="12"/>
  <c r="D50" i="12"/>
  <c r="F19" i="12"/>
  <c r="M54" i="12"/>
  <c r="H19" i="12"/>
  <c r="J36" i="12"/>
  <c r="G45" i="12"/>
  <c r="K45" i="12"/>
  <c r="D36" i="12"/>
  <c r="K36" i="12"/>
  <c r="L45" i="12"/>
  <c r="C12" i="14"/>
  <c r="M50" i="12"/>
  <c r="F9" i="14"/>
  <c r="K41" i="12"/>
  <c r="E63" i="12"/>
  <c r="J63" i="12"/>
  <c r="K23" i="12"/>
  <c r="N50" i="12"/>
  <c r="L23" i="12"/>
  <c r="C18" i="14"/>
  <c r="O45" i="12"/>
  <c r="N36" i="12"/>
  <c r="G28" i="12"/>
  <c r="D45" i="12"/>
  <c r="I45" i="12"/>
  <c r="M63" i="12"/>
  <c r="E36" i="12"/>
  <c r="B39" i="1"/>
  <c r="H24" i="15"/>
  <c r="I24" i="15" s="1"/>
  <c r="J24" i="15" s="1"/>
  <c r="C35" i="15"/>
  <c r="D35" i="15" s="1"/>
  <c r="E35" i="15" s="1"/>
  <c r="B35" i="1"/>
  <c r="H30" i="15"/>
  <c r="I30" i="15" s="1"/>
  <c r="J30" i="15" s="1"/>
  <c r="C50" i="15"/>
  <c r="D50" i="15" s="1"/>
  <c r="E50" i="15" s="1"/>
  <c r="G43" i="1"/>
  <c r="B59" i="1"/>
  <c r="C37" i="15"/>
  <c r="D37" i="15" s="1"/>
  <c r="E37" i="15" s="1"/>
  <c r="H56" i="15"/>
  <c r="I56" i="15" s="1"/>
  <c r="J56" i="15" s="1"/>
  <c r="C34" i="15"/>
  <c r="G45" i="1"/>
  <c r="H45" i="15"/>
  <c r="I45" i="15" s="1"/>
  <c r="J45" i="15" s="1"/>
  <c r="H65" i="15"/>
  <c r="I65" i="15" s="1"/>
  <c r="J65" i="15" s="1"/>
  <c r="C64" i="15"/>
  <c r="D64" i="15" s="1"/>
  <c r="E64" i="15" s="1"/>
  <c r="B60" i="1"/>
  <c r="H27" i="15"/>
  <c r="I27" i="15" s="1"/>
  <c r="J27" i="15" s="1"/>
  <c r="C47" i="15"/>
  <c r="D47" i="15" s="1"/>
  <c r="E47" i="15" s="1"/>
  <c r="B49" i="1"/>
  <c r="G32" i="1"/>
  <c r="H32" i="15"/>
  <c r="I32" i="15" s="1"/>
  <c r="J32" i="15" s="1"/>
  <c r="B28" i="1"/>
  <c r="C28" i="15"/>
  <c r="D28" i="15" s="1"/>
  <c r="E28" i="15" s="1"/>
  <c r="G25" i="1"/>
  <c r="H25" i="15"/>
  <c r="I25" i="15" s="1"/>
  <c r="J25" i="15" s="1"/>
  <c r="H39" i="15"/>
  <c r="I39" i="15" s="1"/>
  <c r="J39" i="15" s="1"/>
  <c r="B58" i="1"/>
  <c r="B20" i="1"/>
  <c r="C24" i="15"/>
  <c r="D24" i="15" s="1"/>
  <c r="E24" i="15" s="1"/>
  <c r="C24" i="24"/>
  <c r="I24" i="24"/>
  <c r="G22" i="24"/>
  <c r="E29" i="24"/>
  <c r="G10" i="24"/>
  <c r="C16" i="24"/>
  <c r="I16" i="24"/>
  <c r="F16" i="24"/>
  <c r="D19" i="24"/>
  <c r="F19" i="24"/>
  <c r="F35" i="24"/>
  <c r="F54" i="24"/>
  <c r="D54" i="24"/>
  <c r="D65" i="24"/>
  <c r="E43" i="24"/>
  <c r="I65" i="24"/>
  <c r="H65" i="24"/>
  <c r="H41" i="24"/>
  <c r="G52" i="24"/>
  <c r="D38" i="24"/>
  <c r="H52" i="24"/>
  <c r="H58" i="24"/>
  <c r="F24" i="24"/>
  <c r="C10" i="24"/>
  <c r="D10" i="24"/>
  <c r="F63" i="24"/>
  <c r="C65" i="24"/>
  <c r="I41" i="24"/>
  <c r="G61" i="12"/>
  <c r="I61" i="12"/>
  <c r="M61" i="12"/>
  <c r="F61" i="12"/>
  <c r="N52" i="12"/>
  <c r="J47" i="12"/>
  <c r="H47" i="12"/>
  <c r="G47" i="12"/>
  <c r="F47" i="12"/>
  <c r="E47" i="12"/>
  <c r="I47" i="12"/>
  <c r="K47" i="12"/>
  <c r="F12" i="14"/>
  <c r="H8" i="14"/>
  <c r="G17" i="14"/>
  <c r="K52" i="12"/>
  <c r="G64" i="12"/>
  <c r="D64" i="12"/>
  <c r="H59" i="12"/>
  <c r="J59" i="12"/>
  <c r="M59" i="12"/>
  <c r="N59" i="12"/>
  <c r="G59" i="12"/>
  <c r="E59" i="12"/>
  <c r="O55" i="12"/>
  <c r="E55" i="12"/>
  <c r="F55" i="12"/>
  <c r="N55" i="12"/>
  <c r="G51" i="12"/>
  <c r="L51" i="12"/>
  <c r="O51" i="12"/>
  <c r="K51" i="12"/>
  <c r="F51" i="12"/>
  <c r="E51" i="12"/>
  <c r="D28" i="12"/>
  <c r="N28" i="12"/>
  <c r="G23" i="12"/>
  <c r="F23" i="12"/>
  <c r="N23" i="12"/>
  <c r="I19" i="12"/>
  <c r="B4" i="12"/>
  <c r="P15" i="14"/>
  <c r="D15" i="14"/>
  <c r="E15" i="14"/>
  <c r="C11" i="14"/>
  <c r="D11" i="14"/>
  <c r="K11" i="14"/>
  <c r="P11" i="14"/>
  <c r="G11" i="14"/>
  <c r="C7" i="14"/>
  <c r="L7" i="14"/>
  <c r="G7" i="14"/>
  <c r="P7" i="14"/>
  <c r="J7" i="14"/>
  <c r="E7" i="14"/>
  <c r="N7" i="14"/>
  <c r="L28" i="12"/>
  <c r="L19" i="12"/>
  <c r="P12" i="14"/>
  <c r="D19" i="12"/>
  <c r="D12" i="14"/>
  <c r="O28" i="12"/>
  <c r="I17" i="14"/>
  <c r="I8" i="14"/>
  <c r="K15" i="14"/>
  <c r="E11" i="14"/>
  <c r="O11" i="14"/>
  <c r="N11" i="14"/>
  <c r="E8" i="14"/>
  <c r="I51" i="12"/>
  <c r="D59" i="12"/>
  <c r="G24" i="12"/>
  <c r="O7" i="14"/>
  <c r="N47" i="12"/>
  <c r="M47" i="12"/>
  <c r="M21" i="12"/>
  <c r="I63" i="12"/>
  <c r="G63" i="12"/>
  <c r="N63" i="12"/>
  <c r="D54" i="12"/>
  <c r="M26" i="12"/>
  <c r="L26" i="12"/>
  <c r="O26" i="12"/>
  <c r="E26" i="12"/>
  <c r="N26" i="12"/>
  <c r="F26" i="12"/>
  <c r="I26" i="12"/>
  <c r="D26" i="12"/>
  <c r="I22" i="12"/>
  <c r="J22" i="12"/>
  <c r="E14" i="14"/>
  <c r="P14" i="14"/>
  <c r="L14" i="14"/>
  <c r="H14" i="14"/>
  <c r="O14" i="14"/>
  <c r="I56" i="12"/>
  <c r="K56" i="12"/>
  <c r="N56" i="12"/>
  <c r="L24" i="12"/>
  <c r="J12" i="14"/>
  <c r="L17" i="14"/>
  <c r="O8" i="14"/>
  <c r="O47" i="12"/>
  <c r="M28" i="12"/>
  <c r="M19" i="12"/>
  <c r="M12" i="14"/>
  <c r="H23" i="12"/>
  <c r="D23" i="12"/>
  <c r="O12" i="14"/>
  <c r="N19" i="12"/>
  <c r="J28" i="12"/>
  <c r="I23" i="12"/>
  <c r="E12" i="14"/>
  <c r="O17" i="14"/>
  <c r="J15" i="14"/>
  <c r="H11" i="14"/>
  <c r="I15" i="14"/>
  <c r="J55" i="12"/>
  <c r="M55" i="12"/>
  <c r="D55" i="12"/>
  <c r="N51" i="12"/>
  <c r="K59" i="12"/>
  <c r="K64" i="12"/>
  <c r="L55" i="12"/>
  <c r="D51" i="12"/>
  <c r="I7" i="14"/>
  <c r="I55" i="12"/>
  <c r="L11" i="14"/>
  <c r="G15" i="14"/>
  <c r="E61" i="12"/>
  <c r="J23" i="12"/>
  <c r="J56" i="12"/>
  <c r="O59" i="12"/>
  <c r="J62" i="12"/>
  <c r="F62" i="12"/>
  <c r="I62" i="12"/>
  <c r="O62" i="12"/>
  <c r="M57" i="12"/>
  <c r="J57" i="12"/>
  <c r="E57" i="12"/>
  <c r="G57" i="12"/>
  <c r="K57" i="12"/>
  <c r="I53" i="12"/>
  <c r="L53" i="12"/>
  <c r="J53" i="12"/>
  <c r="K53" i="12"/>
  <c r="N53" i="12"/>
  <c r="E48" i="12"/>
  <c r="J25" i="12"/>
  <c r="E25" i="12"/>
  <c r="N25" i="12"/>
  <c r="M25" i="12"/>
  <c r="G25" i="12"/>
  <c r="H25" i="12"/>
  <c r="D21" i="12"/>
  <c r="G21" i="12"/>
  <c r="L21" i="12"/>
  <c r="N21" i="12"/>
  <c r="J21" i="12"/>
  <c r="E36" i="7"/>
  <c r="G23" i="7"/>
  <c r="F10" i="7"/>
  <c r="M36" i="7"/>
  <c r="I49" i="7"/>
  <c r="G49" i="7"/>
  <c r="N58" i="7"/>
  <c r="J67" i="7"/>
  <c r="L67" i="7"/>
  <c r="G42" i="7"/>
  <c r="E11" i="7"/>
  <c r="J11" i="7"/>
  <c r="G10" i="7"/>
  <c r="N14" i="7"/>
  <c r="O18" i="7"/>
  <c r="I55" i="7"/>
  <c r="G64" i="7"/>
  <c r="M10" i="7"/>
  <c r="J24" i="7"/>
  <c r="E24" i="7"/>
  <c r="J33" i="7"/>
  <c r="J53" i="7"/>
  <c r="N55" i="7"/>
  <c r="I31" i="7"/>
  <c r="G50" i="7"/>
  <c r="O55" i="7"/>
  <c r="I10" i="7"/>
  <c r="L23" i="7"/>
  <c r="N62" i="7"/>
  <c r="M11" i="7"/>
  <c r="M20" i="7"/>
  <c r="G54" i="7"/>
  <c r="L57" i="7"/>
  <c r="M67" i="7"/>
  <c r="K11" i="7"/>
  <c r="O22" i="7"/>
  <c r="M54" i="7"/>
  <c r="H59" i="7"/>
  <c r="N20" i="7"/>
  <c r="I54" i="7"/>
  <c r="F13" i="7"/>
  <c r="L17" i="7"/>
  <c r="J13" i="7"/>
  <c r="L54" i="7"/>
  <c r="N9" i="7"/>
  <c r="E56" i="7"/>
  <c r="H56" i="7"/>
  <c r="F47" i="7"/>
  <c r="M47" i="7"/>
  <c r="G43" i="7"/>
  <c r="I43" i="7"/>
  <c r="O43" i="7"/>
  <c r="M43" i="7"/>
  <c r="N34" i="7"/>
  <c r="G25" i="7"/>
  <c r="E25" i="7"/>
  <c r="L16" i="7"/>
  <c r="E67" i="7"/>
  <c r="K67" i="7"/>
  <c r="O67" i="7"/>
  <c r="N67" i="7"/>
  <c r="O49" i="7"/>
  <c r="O36" i="7"/>
  <c r="K10" i="7"/>
  <c r="N18" i="7"/>
  <c r="F23" i="7"/>
  <c r="I67" i="7"/>
  <c r="E54" i="7"/>
  <c r="N36" i="7"/>
  <c r="F67" i="7"/>
  <c r="N10" i="7"/>
  <c r="M55" i="7"/>
  <c r="E28" i="7"/>
  <c r="F24" i="7"/>
  <c r="F42" i="7"/>
  <c r="J54" i="7"/>
  <c r="K54" i="7"/>
  <c r="H18" i="7"/>
  <c r="L55" i="7"/>
  <c r="G67" i="7"/>
  <c r="H54" i="7"/>
  <c r="F15" i="7"/>
  <c r="J23" i="7"/>
  <c r="L24" i="7"/>
  <c r="I32" i="7"/>
  <c r="L15" i="7"/>
  <c r="G33" i="7"/>
  <c r="F58" i="7"/>
  <c r="E53" i="7"/>
  <c r="H53" i="7"/>
  <c r="E17" i="7"/>
  <c r="K17" i="7"/>
  <c r="H17" i="7"/>
  <c r="E9" i="7"/>
  <c r="H9" i="7"/>
  <c r="K21" i="9"/>
  <c r="P21" i="9"/>
  <c r="C63" i="15"/>
  <c r="D63" i="15" s="1"/>
  <c r="E63" i="15" s="1"/>
  <c r="B63" i="1"/>
  <c r="B21" i="1"/>
  <c r="C21" i="15"/>
  <c r="D21" i="15" s="1"/>
  <c r="E21" i="15" s="1"/>
  <c r="H17" i="15"/>
  <c r="I17" i="15" s="1"/>
  <c r="J17" i="15" s="1"/>
  <c r="G17" i="1"/>
  <c r="B12" i="1"/>
  <c r="B61" i="1"/>
  <c r="B16" i="1"/>
  <c r="C66" i="15"/>
  <c r="B66" i="1"/>
  <c r="C43" i="15"/>
  <c r="D43" i="15" s="1"/>
  <c r="E43" i="15" s="1"/>
  <c r="B43" i="1"/>
  <c r="C38" i="15"/>
  <c r="D38" i="15" s="1"/>
  <c r="E38" i="15" s="1"/>
  <c r="B38" i="1"/>
  <c r="H20" i="15"/>
  <c r="I20" i="15" s="1"/>
  <c r="J20" i="15" s="1"/>
  <c r="G20" i="1"/>
  <c r="C10" i="15"/>
  <c r="D10" i="15" s="1"/>
  <c r="E10" i="15" s="1"/>
  <c r="B10" i="1"/>
  <c r="G6" i="1"/>
  <c r="B55" i="1"/>
  <c r="H21" i="15"/>
  <c r="I21" i="15" s="1"/>
  <c r="J21" i="15" s="1"/>
  <c r="C57" i="15"/>
  <c r="D57" i="15" s="1"/>
  <c r="E57" i="15" s="1"/>
  <c r="B14" i="1"/>
  <c r="G47" i="1"/>
  <c r="H47" i="15"/>
  <c r="G26" i="1"/>
  <c r="H26" i="15"/>
  <c r="I26" i="15" s="1"/>
  <c r="J26" i="15" s="1"/>
  <c r="B22" i="1"/>
  <c r="C22" i="15"/>
  <c r="D22" i="15" s="1"/>
  <c r="E22" i="15" s="1"/>
  <c r="I25" i="1" l="1"/>
  <c r="D28" i="1"/>
  <c r="C4" i="12"/>
  <c r="M4" i="12" s="1"/>
  <c r="H10" i="24"/>
  <c r="D22" i="1"/>
  <c r="O66" i="9"/>
  <c r="Q60" i="9"/>
  <c r="Q51" i="9"/>
  <c r="Q48" i="9"/>
  <c r="J44" i="9"/>
  <c r="O38" i="9"/>
  <c r="E54" i="24"/>
  <c r="I43" i="1"/>
  <c r="I50" i="1"/>
  <c r="D33" i="1"/>
  <c r="F65" i="24"/>
  <c r="F56" i="24"/>
  <c r="E45" i="24"/>
  <c r="C36" i="24"/>
  <c r="I27" i="1"/>
  <c r="D49" i="1"/>
  <c r="D21" i="1"/>
  <c r="D11" i="1"/>
  <c r="I20" i="1"/>
  <c r="D58" i="1"/>
  <c r="D52" i="1"/>
  <c r="I55" i="24"/>
  <c r="E51" i="24"/>
  <c r="I51" i="24"/>
  <c r="H60" i="24"/>
  <c r="C30" i="24"/>
  <c r="G37" i="24"/>
  <c r="E60" i="24"/>
  <c r="H8" i="24"/>
  <c r="I20" i="24"/>
  <c r="D63" i="24"/>
  <c r="F43" i="24"/>
  <c r="G8" i="24"/>
  <c r="I8" i="24"/>
  <c r="E37" i="24"/>
  <c r="C40" i="24"/>
  <c r="C51" i="24"/>
  <c r="I37" i="24"/>
  <c r="F21" i="24"/>
  <c r="F37" i="24"/>
  <c r="G40" i="24"/>
  <c r="H63" i="24"/>
  <c r="I45" i="24"/>
  <c r="D45" i="24"/>
  <c r="H23" i="24"/>
  <c r="E30" i="24"/>
  <c r="F47" i="24"/>
  <c r="F55" i="24"/>
  <c r="F30" i="24"/>
  <c r="H45" i="24"/>
  <c r="G15" i="24"/>
  <c r="F32" i="24"/>
  <c r="D26" i="24"/>
  <c r="F8" i="24"/>
  <c r="D51" i="24"/>
  <c r="H37" i="24"/>
  <c r="G21" i="24"/>
  <c r="C37" i="24"/>
  <c r="C60" i="24"/>
  <c r="D14" i="24"/>
  <c r="C26" i="24"/>
  <c r="I43" i="24"/>
  <c r="E26" i="24"/>
  <c r="D8" i="24"/>
  <c r="E14" i="24"/>
  <c r="D53" i="24"/>
  <c r="G55" i="24"/>
  <c r="I21" i="24"/>
  <c r="G53" i="24"/>
  <c r="H21" i="24"/>
  <c r="H43" i="24"/>
  <c r="E63" i="24"/>
  <c r="F23" i="24"/>
  <c r="I49" i="24"/>
  <c r="I47" i="24"/>
  <c r="I30" i="24"/>
  <c r="H55" i="24"/>
  <c r="F45" i="24"/>
  <c r="H32" i="24"/>
  <c r="G32" i="24"/>
  <c r="D60" i="24"/>
  <c r="G51" i="24"/>
  <c r="D43" i="24"/>
  <c r="H15" i="24"/>
  <c r="E8" i="24"/>
  <c r="E9" i="14"/>
  <c r="D9" i="14"/>
  <c r="K58" i="12"/>
  <c r="M18" i="14"/>
  <c r="N58" i="12"/>
  <c r="M35" i="14"/>
  <c r="D31" i="14"/>
  <c r="E13" i="14"/>
  <c r="G48" i="14"/>
  <c r="O31" i="14"/>
  <c r="I62" i="14"/>
  <c r="H7" i="12"/>
  <c r="E46" i="12"/>
  <c r="M13" i="14"/>
  <c r="O11" i="12"/>
  <c r="H11" i="12"/>
  <c r="H18" i="14"/>
  <c r="M24" i="12"/>
  <c r="O24" i="12"/>
  <c r="G20" i="12"/>
  <c r="K20" i="12"/>
  <c r="M58" i="12"/>
  <c r="N9" i="14"/>
  <c r="H58" i="12"/>
  <c r="O26" i="14"/>
  <c r="D35" i="14"/>
  <c r="G22" i="14"/>
  <c r="E53" i="14"/>
  <c r="F7" i="12"/>
  <c r="D29" i="12"/>
  <c r="H54" i="12"/>
  <c r="E54" i="12"/>
  <c r="E6" i="14"/>
  <c r="O9" i="14"/>
  <c r="N37" i="12"/>
  <c r="L6" i="14"/>
  <c r="L10" i="9"/>
  <c r="J10" i="9"/>
  <c r="C7" i="9"/>
  <c r="B7" i="9"/>
  <c r="P10" i="9"/>
  <c r="F10" i="9"/>
  <c r="D7" i="9"/>
  <c r="N7" i="9" s="1"/>
  <c r="N65" i="7"/>
  <c r="E65" i="7"/>
  <c r="L65" i="7"/>
  <c r="F65" i="7"/>
  <c r="O65" i="7"/>
  <c r="K62" i="7"/>
  <c r="H62" i="7"/>
  <c r="E62" i="7"/>
  <c r="J62" i="7"/>
  <c r="M62" i="7"/>
  <c r="L62" i="7"/>
  <c r="H60" i="7"/>
  <c r="J60" i="7"/>
  <c r="M60" i="7"/>
  <c r="O60" i="7"/>
  <c r="F60" i="7"/>
  <c r="K60" i="7"/>
  <c r="I60" i="7"/>
  <c r="O46" i="7"/>
  <c r="K46" i="7"/>
  <c r="N46" i="7"/>
  <c r="E46" i="7"/>
  <c r="L40" i="7"/>
  <c r="F40" i="7"/>
  <c r="M40" i="7"/>
  <c r="J40" i="7"/>
  <c r="E40" i="7"/>
  <c r="N40" i="7"/>
  <c r="N38" i="7"/>
  <c r="I38" i="7"/>
  <c r="F38" i="7"/>
  <c r="J38" i="7"/>
  <c r="O38" i="7"/>
  <c r="E38" i="7"/>
  <c r="K38" i="7"/>
  <c r="K37" i="7"/>
  <c r="N37" i="7"/>
  <c r="G37" i="7"/>
  <c r="L37" i="7"/>
  <c r="M37" i="7"/>
  <c r="E37" i="7"/>
  <c r="O37" i="7"/>
  <c r="G46" i="7"/>
  <c r="H64" i="7"/>
  <c r="M50" i="7"/>
  <c r="H40" i="7"/>
  <c r="L46" i="7"/>
  <c r="N39" i="7"/>
  <c r="I40" i="7"/>
  <c r="E15" i="7"/>
  <c r="O15" i="7"/>
  <c r="J15" i="7"/>
  <c r="M15" i="7"/>
  <c r="K50" i="7"/>
  <c r="J65" i="7"/>
  <c r="H46" i="7"/>
  <c r="O40" i="7"/>
  <c r="I37" i="7"/>
  <c r="I46" i="7"/>
  <c r="N60" i="7"/>
  <c r="H38" i="7"/>
  <c r="G35" i="7"/>
  <c r="F35" i="7"/>
  <c r="L35" i="7"/>
  <c r="H35" i="7"/>
  <c r="E35" i="7"/>
  <c r="J35" i="7"/>
  <c r="G31" i="7"/>
  <c r="F31" i="7"/>
  <c r="H26" i="7"/>
  <c r="O26" i="7"/>
  <c r="M26" i="7"/>
  <c r="K26" i="7"/>
  <c r="M16" i="7"/>
  <c r="G16" i="7"/>
  <c r="H16" i="7"/>
  <c r="E16" i="7"/>
  <c r="F16" i="7"/>
  <c r="K16" i="7"/>
  <c r="L12" i="7"/>
  <c r="E12" i="7"/>
  <c r="M12" i="7"/>
  <c r="J12" i="7"/>
  <c r="O12" i="7"/>
  <c r="I12" i="7"/>
  <c r="N12" i="7"/>
  <c r="J64" i="7"/>
  <c r="L64" i="7"/>
  <c r="F64" i="7"/>
  <c r="I64" i="7"/>
  <c r="M64" i="7"/>
  <c r="O61" i="7"/>
  <c r="E61" i="7"/>
  <c r="G61" i="7"/>
  <c r="M61" i="7"/>
  <c r="J61" i="7"/>
  <c r="K61" i="7"/>
  <c r="H61" i="7"/>
  <c r="N59" i="7"/>
  <c r="I59" i="7"/>
  <c r="F59" i="7"/>
  <c r="G59" i="7"/>
  <c r="M59" i="7"/>
  <c r="L59" i="7"/>
  <c r="J59" i="7"/>
  <c r="E50" i="7"/>
  <c r="O50" i="7"/>
  <c r="J50" i="7"/>
  <c r="F50" i="7"/>
  <c r="N42" i="7"/>
  <c r="H42" i="7"/>
  <c r="K42" i="7"/>
  <c r="L42" i="7"/>
  <c r="J42" i="7"/>
  <c r="I39" i="7"/>
  <c r="J39" i="7"/>
  <c r="M39" i="7"/>
  <c r="K39" i="7"/>
  <c r="E39" i="7"/>
  <c r="L39" i="7"/>
  <c r="E14" i="7"/>
  <c r="L14" i="7"/>
  <c r="I14" i="7"/>
  <c r="F14" i="7"/>
  <c r="G14" i="7"/>
  <c r="G39" i="7"/>
  <c r="K59" i="7"/>
  <c r="J46" i="7"/>
  <c r="J37" i="7"/>
  <c r="M46" i="7"/>
  <c r="L60" i="7"/>
  <c r="J14" i="7"/>
  <c r="O62" i="7"/>
  <c r="E42" i="7"/>
  <c r="I50" i="7"/>
  <c r="O42" i="7"/>
  <c r="I15" i="7"/>
  <c r="F46" i="7"/>
  <c r="O64" i="7"/>
  <c r="O14" i="7"/>
  <c r="G65" i="7"/>
  <c r="H14" i="7"/>
  <c r="N15" i="7"/>
  <c r="F37" i="7"/>
  <c r="K40" i="7"/>
  <c r="H39" i="7"/>
  <c r="M14" i="7"/>
  <c r="I42" i="7"/>
  <c r="O59" i="7"/>
  <c r="L50" i="7"/>
  <c r="G62" i="7"/>
  <c r="G60" i="7"/>
  <c r="H15" i="7"/>
  <c r="I62" i="7"/>
  <c r="M38" i="7"/>
  <c r="I65" i="7"/>
  <c r="G15" i="7"/>
  <c r="E64" i="7"/>
  <c r="F62" i="7"/>
  <c r="L61" i="7"/>
  <c r="E60" i="7"/>
  <c r="E59" i="7"/>
  <c r="J58" i="7"/>
  <c r="E58" i="7"/>
  <c r="J49" i="7"/>
  <c r="M49" i="7"/>
  <c r="N49" i="7"/>
  <c r="H49" i="7"/>
  <c r="F49" i="7"/>
  <c r="L49" i="7"/>
  <c r="E49" i="7"/>
  <c r="K49" i="7"/>
  <c r="H45" i="7"/>
  <c r="K45" i="7"/>
  <c r="M45" i="7"/>
  <c r="G40" i="7"/>
  <c r="O39" i="7"/>
  <c r="G38" i="7"/>
  <c r="H37" i="7"/>
  <c r="H36" i="7"/>
  <c r="L36" i="7"/>
  <c r="G36" i="7"/>
  <c r="J36" i="7"/>
  <c r="F36" i="7"/>
  <c r="M32" i="7"/>
  <c r="E32" i="7"/>
  <c r="F32" i="7"/>
  <c r="G27" i="7"/>
  <c r="J27" i="7"/>
  <c r="N23" i="7"/>
  <c r="E23" i="7"/>
  <c r="O23" i="7"/>
  <c r="M23" i="7"/>
  <c r="L22" i="7"/>
  <c r="M22" i="7"/>
  <c r="K22" i="7"/>
  <c r="F22" i="7"/>
  <c r="H22" i="7"/>
  <c r="M21" i="7"/>
  <c r="F21" i="7"/>
  <c r="K21" i="7"/>
  <c r="E21" i="7"/>
  <c r="J21" i="7"/>
  <c r="I21" i="7"/>
  <c r="G20" i="7"/>
  <c r="J20" i="7"/>
  <c r="L20" i="7"/>
  <c r="K20" i="7"/>
  <c r="I20" i="7"/>
  <c r="J18" i="7"/>
  <c r="K18" i="7"/>
  <c r="I18" i="7"/>
  <c r="M18" i="7"/>
  <c r="F18" i="7"/>
  <c r="J17" i="7"/>
  <c r="O17" i="7"/>
  <c r="G17" i="7"/>
  <c r="I17" i="7"/>
  <c r="E13" i="7"/>
  <c r="L13" i="7"/>
  <c r="G13" i="7"/>
  <c r="B7" i="7"/>
  <c r="C7" i="7"/>
  <c r="I39" i="1"/>
  <c r="I49" i="1"/>
  <c r="I47" i="1"/>
  <c r="I17" i="1"/>
  <c r="I21" i="1"/>
  <c r="D60" i="1"/>
  <c r="D14" i="1"/>
  <c r="D43" i="1"/>
  <c r="D50" i="1"/>
  <c r="D35" i="1"/>
  <c r="D63" i="1"/>
  <c r="D16" i="1"/>
  <c r="D25" i="1"/>
  <c r="D57" i="1"/>
  <c r="D56" i="1"/>
  <c r="D54" i="1"/>
  <c r="D38" i="1"/>
  <c r="D46" i="1"/>
  <c r="D19" i="1"/>
  <c r="I11" i="1"/>
  <c r="I10" i="1"/>
  <c r="D10" i="1"/>
  <c r="E10" i="14"/>
  <c r="M10" i="14"/>
  <c r="P10" i="14"/>
  <c r="H10" i="14"/>
  <c r="D10" i="14"/>
  <c r="I10" i="14"/>
  <c r="C10" i="14"/>
  <c r="G10" i="14"/>
  <c r="N54" i="12"/>
  <c r="K54" i="12"/>
  <c r="H46" i="12"/>
  <c r="J46" i="12"/>
  <c r="L46" i="12"/>
  <c r="M46" i="12"/>
  <c r="D46" i="12"/>
  <c r="N46" i="12"/>
  <c r="O46" i="12"/>
  <c r="D42" i="12"/>
  <c r="G42" i="12"/>
  <c r="H42" i="12"/>
  <c r="L42" i="12"/>
  <c r="O42" i="12"/>
  <c r="I42" i="12"/>
  <c r="F42" i="12"/>
  <c r="K42" i="12"/>
  <c r="E42" i="12"/>
  <c r="J42" i="12"/>
  <c r="G37" i="12"/>
  <c r="K37" i="12"/>
  <c r="I37" i="12"/>
  <c r="D37" i="12"/>
  <c r="M33" i="12"/>
  <c r="D33" i="12"/>
  <c r="G33" i="12"/>
  <c r="L33" i="12"/>
  <c r="I33" i="12"/>
  <c r="N33" i="12"/>
  <c r="O29" i="12"/>
  <c r="E29" i="12"/>
  <c r="K29" i="12"/>
  <c r="L29" i="12"/>
  <c r="H29" i="12"/>
  <c r="E24" i="12"/>
  <c r="F24" i="12"/>
  <c r="J24" i="12"/>
  <c r="N24" i="12"/>
  <c r="F20" i="12"/>
  <c r="E20" i="12"/>
  <c r="J20" i="12"/>
  <c r="I20" i="12"/>
  <c r="H20" i="12"/>
  <c r="E15" i="12"/>
  <c r="M15" i="12"/>
  <c r="D15" i="12"/>
  <c r="F11" i="12"/>
  <c r="G11" i="12"/>
  <c r="N11" i="12"/>
  <c r="K11" i="12"/>
  <c r="L11" i="12"/>
  <c r="D11" i="12"/>
  <c r="E11" i="12"/>
  <c r="J7" i="12"/>
  <c r="L7" i="12"/>
  <c r="D7" i="12"/>
  <c r="K7" i="12"/>
  <c r="N7" i="12"/>
  <c r="I7" i="12"/>
  <c r="L62" i="14"/>
  <c r="E62" i="14"/>
  <c r="C62" i="14"/>
  <c r="J62" i="14"/>
  <c r="K62" i="14"/>
  <c r="F62" i="14"/>
  <c r="G62" i="14"/>
  <c r="P62" i="14"/>
  <c r="O62" i="14"/>
  <c r="N57" i="14"/>
  <c r="C57" i="14"/>
  <c r="F57" i="14"/>
  <c r="H57" i="14"/>
  <c r="J53" i="14"/>
  <c r="K53" i="14"/>
  <c r="L53" i="14"/>
  <c r="G53" i="14"/>
  <c r="H53" i="14"/>
  <c r="M48" i="14"/>
  <c r="O48" i="14"/>
  <c r="P48" i="14"/>
  <c r="J48" i="14"/>
  <c r="I48" i="14"/>
  <c r="C48" i="14"/>
  <c r="E48" i="14"/>
  <c r="L48" i="14"/>
  <c r="L44" i="14"/>
  <c r="C44" i="14"/>
  <c r="O44" i="14"/>
  <c r="L40" i="14"/>
  <c r="D40" i="14"/>
  <c r="F40" i="14"/>
  <c r="N40" i="14"/>
  <c r="G40" i="14"/>
  <c r="M40" i="14"/>
  <c r="J40" i="14"/>
  <c r="C40" i="14"/>
  <c r="E40" i="14"/>
  <c r="L35" i="14"/>
  <c r="P35" i="14"/>
  <c r="H35" i="14"/>
  <c r="J35" i="14"/>
  <c r="G35" i="14"/>
  <c r="I35" i="14"/>
  <c r="F31" i="14"/>
  <c r="P31" i="14"/>
  <c r="K31" i="14"/>
  <c r="E31" i="14"/>
  <c r="I26" i="14"/>
  <c r="D26" i="14"/>
  <c r="H26" i="14"/>
  <c r="E26" i="14"/>
  <c r="G26" i="14"/>
  <c r="K26" i="14"/>
  <c r="L26" i="14"/>
  <c r="N26" i="14"/>
  <c r="O22" i="14"/>
  <c r="E22" i="14"/>
  <c r="I22" i="14"/>
  <c r="F22" i="14"/>
  <c r="J22" i="14"/>
  <c r="E18" i="14"/>
  <c r="I18" i="14"/>
  <c r="F18" i="14"/>
  <c r="L18" i="14"/>
  <c r="N18" i="14"/>
  <c r="D18" i="14"/>
  <c r="H13" i="14"/>
  <c r="J13" i="14"/>
  <c r="K13" i="14"/>
  <c r="D13" i="14"/>
  <c r="N13" i="14"/>
  <c r="P13" i="14"/>
  <c r="C13" i="14"/>
  <c r="I13" i="14"/>
  <c r="J9" i="14"/>
  <c r="I9" i="14"/>
  <c r="P9" i="14"/>
  <c r="C6" i="14"/>
  <c r="N6" i="14"/>
  <c r="M6" i="14"/>
  <c r="F6" i="14"/>
  <c r="L4" i="12"/>
  <c r="K9" i="14"/>
  <c r="J29" i="12"/>
  <c r="N29" i="12"/>
  <c r="H24" i="12"/>
  <c r="J58" i="12"/>
  <c r="D20" i="12"/>
  <c r="M29" i="12"/>
  <c r="L58" i="12"/>
  <c r="O58" i="12"/>
  <c r="I58" i="12"/>
  <c r="D6" i="14"/>
  <c r="G54" i="12"/>
  <c r="P18" i="14"/>
  <c r="H6" i="14"/>
  <c r="M9" i="14"/>
  <c r="J18" i="14"/>
  <c r="C9" i="14"/>
  <c r="O6" i="14"/>
  <c r="F35" i="14"/>
  <c r="E35" i="14"/>
  <c r="L10" i="14"/>
  <c r="K22" i="14"/>
  <c r="C31" i="14"/>
  <c r="I40" i="14"/>
  <c r="F44" i="14"/>
  <c r="D48" i="14"/>
  <c r="L31" i="14"/>
  <c r="M62" i="14"/>
  <c r="H15" i="12"/>
  <c r="H33" i="12"/>
  <c r="E37" i="12"/>
  <c r="F33" i="12"/>
  <c r="M42" i="12"/>
  <c r="I46" i="12"/>
  <c r="L22" i="14"/>
  <c r="G7" i="12"/>
  <c r="G15" i="12"/>
  <c r="F53" i="14"/>
  <c r="I15" i="12"/>
  <c r="K48" i="14"/>
  <c r="M26" i="14"/>
  <c r="O15" i="12"/>
  <c r="F13" i="14"/>
  <c r="M20" i="12"/>
  <c r="O20" i="12"/>
  <c r="I24" i="12"/>
  <c r="F54" i="12"/>
  <c r="G58" i="12"/>
  <c r="D24" i="12"/>
  <c r="F29" i="12"/>
  <c r="G29" i="12"/>
  <c r="G9" i="14"/>
  <c r="G6" i="14"/>
  <c r="O18" i="14"/>
  <c r="O54" i="12"/>
  <c r="K6" i="14"/>
  <c r="I6" i="14"/>
  <c r="H9" i="14"/>
  <c r="F58" i="12"/>
  <c r="I54" i="12"/>
  <c r="P6" i="14"/>
  <c r="K35" i="14"/>
  <c r="C35" i="14"/>
  <c r="O10" i="14"/>
  <c r="N10" i="14"/>
  <c r="D22" i="14"/>
  <c r="N31" i="14"/>
  <c r="P40" i="14"/>
  <c r="N44" i="14"/>
  <c r="L13" i="14"/>
  <c r="H31" i="14"/>
  <c r="I31" i="14"/>
  <c r="K10" i="14"/>
  <c r="N22" i="14"/>
  <c r="H62" i="14"/>
  <c r="M31" i="14"/>
  <c r="F46" i="12"/>
  <c r="I11" i="12"/>
  <c r="H37" i="12"/>
  <c r="O33" i="12"/>
  <c r="K40" i="14"/>
  <c r="L20" i="12"/>
  <c r="O37" i="12"/>
  <c r="D62" i="14"/>
  <c r="N53" i="14"/>
  <c r="G62" i="12"/>
  <c r="D62" i="12"/>
  <c r="D14" i="12"/>
  <c r="M14" i="12"/>
  <c r="F14" i="12"/>
  <c r="H10" i="12"/>
  <c r="G10" i="12"/>
  <c r="G6" i="12"/>
  <c r="M6" i="12"/>
  <c r="I6" i="12"/>
  <c r="G61" i="14"/>
  <c r="L61" i="14"/>
  <c r="F56" i="14"/>
  <c r="O56" i="14"/>
  <c r="C52" i="14"/>
  <c r="I52" i="14"/>
  <c r="F52" i="14"/>
  <c r="O52" i="14"/>
  <c r="K52" i="14"/>
  <c r="K47" i="14"/>
  <c r="J47" i="14"/>
  <c r="M47" i="14"/>
  <c r="C43" i="14"/>
  <c r="G43" i="14"/>
  <c r="F43" i="14"/>
  <c r="K34" i="14"/>
  <c r="F34" i="14"/>
  <c r="O30" i="14"/>
  <c r="F30" i="14"/>
  <c r="D30" i="14"/>
  <c r="K30" i="14"/>
  <c r="D25" i="14"/>
  <c r="N25" i="14"/>
  <c r="M17" i="14"/>
  <c r="N17" i="14"/>
  <c r="K17" i="14"/>
  <c r="G53" i="12"/>
  <c r="O53" i="12"/>
  <c r="I57" i="12"/>
  <c r="L62" i="12"/>
  <c r="K8" i="14"/>
  <c r="O19" i="12"/>
  <c r="K12" i="14"/>
  <c r="M23" i="12"/>
  <c r="D17" i="14"/>
  <c r="P17" i="14"/>
  <c r="C17" i="14"/>
  <c r="G19" i="12"/>
  <c r="J19" i="12"/>
  <c r="F28" i="12"/>
  <c r="H17" i="14"/>
  <c r="N12" i="14"/>
  <c r="M45" i="12"/>
  <c r="F50" i="12"/>
  <c r="J41" i="12"/>
  <c r="H50" i="12"/>
  <c r="D32" i="12"/>
  <c r="N32" i="12"/>
  <c r="K32" i="12"/>
  <c r="F45" i="12"/>
  <c r="D41" i="12"/>
  <c r="M32" i="12"/>
  <c r="E45" i="12"/>
  <c r="L32" i="12"/>
  <c r="G41" i="12"/>
  <c r="E32" i="12"/>
  <c r="K56" i="14"/>
  <c r="C56" i="14"/>
  <c r="D61" i="14"/>
  <c r="H61" i="14"/>
  <c r="O21" i="14"/>
  <c r="F39" i="14"/>
  <c r="E39" i="14"/>
  <c r="O43" i="14"/>
  <c r="L47" i="14"/>
  <c r="H47" i="14"/>
  <c r="D52" i="14"/>
  <c r="P34" i="14"/>
  <c r="L25" i="14"/>
  <c r="C30" i="14"/>
  <c r="H34" i="14"/>
  <c r="M30" i="14"/>
  <c r="K61" i="14"/>
  <c r="N34" i="14"/>
  <c r="H57" i="12"/>
  <c r="N57" i="12"/>
  <c r="M62" i="12"/>
  <c r="I25" i="14"/>
  <c r="G25" i="14"/>
  <c r="I56" i="14"/>
  <c r="E25" i="14"/>
  <c r="I47" i="14"/>
  <c r="F25" i="14"/>
  <c r="L52" i="14"/>
  <c r="I10" i="12"/>
  <c r="J14" i="12"/>
  <c r="E14" i="12"/>
  <c r="D57" i="12"/>
  <c r="L6" i="12"/>
  <c r="N45" i="12"/>
  <c r="K26" i="12"/>
  <c r="G26" i="12"/>
  <c r="C51" i="14"/>
  <c r="H51" i="14"/>
  <c r="I11" i="14"/>
  <c r="M11" i="14"/>
  <c r="F33" i="24"/>
  <c r="D20" i="24"/>
  <c r="H26" i="24"/>
  <c r="E20" i="24"/>
  <c r="E41" i="24"/>
  <c r="H29" i="24"/>
  <c r="F22" i="24"/>
  <c r="I31" i="24"/>
  <c r="E9" i="24"/>
  <c r="C53" i="24"/>
  <c r="D58" i="24"/>
  <c r="G41" i="24"/>
  <c r="H56" i="24"/>
  <c r="H31" i="24"/>
  <c r="C35" i="24"/>
  <c r="E31" i="24"/>
  <c r="E22" i="24"/>
  <c r="D29" i="24"/>
  <c r="G20" i="24"/>
  <c r="E56" i="24"/>
  <c r="F12" i="24"/>
  <c r="D31" i="24"/>
  <c r="I22" i="24"/>
  <c r="H33" i="24"/>
  <c r="E24" i="24"/>
  <c r="G33" i="24"/>
  <c r="H12" i="24"/>
  <c r="C12" i="24"/>
  <c r="H14" i="24"/>
  <c r="I18" i="24"/>
  <c r="H53" i="24"/>
  <c r="F18" i="24"/>
  <c r="D18" i="24"/>
  <c r="D62" i="24"/>
  <c r="D42" i="24"/>
  <c r="H42" i="24"/>
  <c r="G62" i="24"/>
  <c r="C9" i="24"/>
  <c r="C18" i="24"/>
  <c r="I7" i="24"/>
  <c r="E65" i="24"/>
  <c r="D47" i="24"/>
  <c r="C47" i="24"/>
  <c r="E53" i="24"/>
  <c r="I44" i="24"/>
  <c r="G7" i="24"/>
  <c r="C7" i="24"/>
  <c r="G58" i="24"/>
  <c r="E15" i="24"/>
  <c r="D44" i="24"/>
  <c r="I58" i="24"/>
  <c r="E49" i="24"/>
  <c r="F41" i="24"/>
  <c r="G14" i="24"/>
  <c r="F20" i="24"/>
  <c r="C33" i="24"/>
  <c r="E33" i="24"/>
  <c r="F14" i="24"/>
  <c r="G35" i="24"/>
  <c r="D33" i="24"/>
  <c r="F29" i="24"/>
  <c r="E62" i="24"/>
  <c r="G9" i="24"/>
  <c r="E18" i="24"/>
  <c r="F49" i="24"/>
  <c r="E38" i="24"/>
  <c r="H38" i="24"/>
  <c r="I26" i="24"/>
  <c r="H24" i="24"/>
  <c r="H20" i="24"/>
  <c r="G26" i="24"/>
  <c r="C49" i="24"/>
  <c r="G49" i="24"/>
  <c r="B5" i="24"/>
  <c r="I5" i="24" s="1"/>
  <c r="D35" i="24"/>
  <c r="G31" i="24"/>
  <c r="F31" i="24"/>
  <c r="I29" i="24"/>
  <c r="I35" i="24"/>
  <c r="G24" i="24"/>
  <c r="I12" i="24"/>
  <c r="I14" i="24"/>
  <c r="G12" i="24"/>
  <c r="C62" i="24"/>
  <c r="F44" i="24"/>
  <c r="H9" i="24"/>
  <c r="H62" i="24"/>
  <c r="D9" i="24"/>
  <c r="F53" i="24"/>
  <c r="E35" i="24"/>
  <c r="H22" i="24"/>
  <c r="D56" i="24"/>
  <c r="H18" i="24"/>
  <c r="H49" i="24"/>
  <c r="F15" i="24"/>
  <c r="C15" i="24"/>
  <c r="G47" i="24"/>
  <c r="I56" i="24"/>
  <c r="E4" i="12"/>
  <c r="N4" i="12"/>
  <c r="H4" i="12"/>
  <c r="I4" i="12"/>
  <c r="O4" i="12"/>
  <c r="G4" i="12"/>
  <c r="F4" i="12"/>
  <c r="O64" i="12"/>
  <c r="M64" i="12"/>
  <c r="E64" i="12"/>
  <c r="L64" i="12"/>
  <c r="N64" i="12"/>
  <c r="J64" i="12"/>
  <c r="I64" i="12"/>
  <c r="F64" i="12"/>
  <c r="L61" i="12"/>
  <c r="J61" i="12"/>
  <c r="O61" i="12"/>
  <c r="N61" i="12"/>
  <c r="K61" i="12"/>
  <c r="H61" i="12"/>
  <c r="D56" i="12"/>
  <c r="G56" i="12"/>
  <c r="E56" i="12"/>
  <c r="O56" i="12"/>
  <c r="F56" i="12"/>
  <c r="I52" i="12"/>
  <c r="D52" i="12"/>
  <c r="E52" i="12"/>
  <c r="H52" i="12"/>
  <c r="M52" i="12"/>
  <c r="G52" i="12"/>
  <c r="F52" i="12"/>
  <c r="L52" i="12"/>
  <c r="D48" i="12"/>
  <c r="M48" i="12"/>
  <c r="K48" i="12"/>
  <c r="G48" i="12"/>
  <c r="L48" i="12"/>
  <c r="N48" i="12"/>
  <c r="H48" i="12"/>
  <c r="M44" i="12"/>
  <c r="E44" i="12"/>
  <c r="H44" i="12"/>
  <c r="J44" i="12"/>
  <c r="G44" i="12"/>
  <c r="K44" i="12"/>
  <c r="O44" i="12"/>
  <c r="F44" i="12"/>
  <c r="I44" i="12"/>
  <c r="I40" i="12"/>
  <c r="D40" i="12"/>
  <c r="E40" i="12"/>
  <c r="O40" i="12"/>
  <c r="M40" i="12"/>
  <c r="F40" i="12"/>
  <c r="L40" i="12"/>
  <c r="K40" i="12"/>
  <c r="D35" i="12"/>
  <c r="E35" i="12"/>
  <c r="J35" i="12"/>
  <c r="L35" i="12"/>
  <c r="I35" i="12"/>
  <c r="F35" i="12"/>
  <c r="G31" i="12"/>
  <c r="L31" i="12"/>
  <c r="H31" i="12"/>
  <c r="O31" i="12"/>
  <c r="K31" i="12"/>
  <c r="N31" i="12"/>
  <c r="J31" i="12"/>
  <c r="F31" i="12"/>
  <c r="G22" i="12"/>
  <c r="N22" i="12"/>
  <c r="K22" i="12"/>
  <c r="L22" i="12"/>
  <c r="D22" i="12"/>
  <c r="E22" i="12"/>
  <c r="J18" i="12"/>
  <c r="M18" i="12"/>
  <c r="H18" i="12"/>
  <c r="E18" i="12"/>
  <c r="K18" i="12"/>
  <c r="N18" i="12"/>
  <c r="D18" i="12"/>
  <c r="I18" i="12"/>
  <c r="G18" i="12"/>
  <c r="N13" i="12"/>
  <c r="G13" i="12"/>
  <c r="I13" i="12"/>
  <c r="M13" i="12"/>
  <c r="O13" i="12"/>
  <c r="F13" i="12"/>
  <c r="J13" i="12"/>
  <c r="E13" i="12"/>
  <c r="G9" i="12"/>
  <c r="D9" i="12"/>
  <c r="H9" i="12"/>
  <c r="F9" i="12"/>
  <c r="I9" i="12"/>
  <c r="N9" i="12"/>
  <c r="J9" i="12"/>
  <c r="M9" i="12"/>
  <c r="F64" i="14"/>
  <c r="D64" i="14"/>
  <c r="O64" i="14"/>
  <c r="H64" i="14"/>
  <c r="I64" i="14"/>
  <c r="N64" i="14"/>
  <c r="J59" i="14"/>
  <c r="D59" i="14"/>
  <c r="L59" i="14"/>
  <c r="F59" i="14"/>
  <c r="K59" i="14"/>
  <c r="I59" i="14"/>
  <c r="M59" i="14"/>
  <c r="H55" i="14"/>
  <c r="K55" i="14"/>
  <c r="O55" i="14"/>
  <c r="F55" i="14"/>
  <c r="J55" i="14"/>
  <c r="N55" i="14"/>
  <c r="D55" i="14"/>
  <c r="I55" i="14"/>
  <c r="M55" i="14"/>
  <c r="M51" i="14"/>
  <c r="N51" i="14"/>
  <c r="E51" i="14"/>
  <c r="D51" i="14"/>
  <c r="I51" i="14"/>
  <c r="O51" i="14"/>
  <c r="P51" i="14"/>
  <c r="M46" i="14"/>
  <c r="L46" i="14"/>
  <c r="P46" i="14"/>
  <c r="I46" i="14"/>
  <c r="F46" i="14"/>
  <c r="C46" i="14"/>
  <c r="H46" i="14"/>
  <c r="L42" i="14"/>
  <c r="C42" i="14"/>
  <c r="E42" i="14"/>
  <c r="G42" i="14"/>
  <c r="K42" i="14"/>
  <c r="O42" i="14"/>
  <c r="F42" i="14"/>
  <c r="H42" i="14"/>
  <c r="P42" i="14"/>
  <c r="M42" i="14"/>
  <c r="C37" i="14"/>
  <c r="P37" i="14"/>
  <c r="E37" i="14"/>
  <c r="D37" i="14"/>
  <c r="M37" i="14"/>
  <c r="F37" i="14"/>
  <c r="K37" i="14"/>
  <c r="H37" i="14"/>
  <c r="M33" i="14"/>
  <c r="E33" i="14"/>
  <c r="P33" i="14"/>
  <c r="D33" i="14"/>
  <c r="O33" i="14"/>
  <c r="J33" i="14"/>
  <c r="K33" i="14"/>
  <c r="K29" i="14"/>
  <c r="O29" i="14"/>
  <c r="H29" i="14"/>
  <c r="I29" i="14"/>
  <c r="M29" i="14"/>
  <c r="L29" i="14"/>
  <c r="F29" i="14"/>
  <c r="C29" i="14"/>
  <c r="J29" i="14"/>
  <c r="N24" i="14"/>
  <c r="K24" i="14"/>
  <c r="H24" i="14"/>
  <c r="M24" i="14"/>
  <c r="F24" i="14"/>
  <c r="D24" i="14"/>
  <c r="L24" i="14"/>
  <c r="D4" i="12"/>
  <c r="K4" i="12"/>
  <c r="O48" i="12"/>
  <c r="O52" i="12"/>
  <c r="H64" i="12"/>
  <c r="L56" i="12"/>
  <c r="H22" i="12"/>
  <c r="M56" i="12"/>
  <c r="J52" i="12"/>
  <c r="D61" i="12"/>
  <c r="O37" i="14"/>
  <c r="G24" i="14"/>
  <c r="C33" i="14"/>
  <c r="D46" i="14"/>
  <c r="J24" i="14"/>
  <c r="G37" i="14"/>
  <c r="N29" i="14"/>
  <c r="F51" i="14"/>
  <c r="L64" i="14"/>
  <c r="M64" i="14"/>
  <c r="P59" i="14"/>
  <c r="K64" i="14"/>
  <c r="L51" i="14"/>
  <c r="F48" i="12"/>
  <c r="K35" i="12"/>
  <c r="I48" i="12"/>
  <c r="I31" i="12"/>
  <c r="G40" i="12"/>
  <c r="O35" i="12"/>
  <c r="G33" i="14"/>
  <c r="L18" i="12"/>
  <c r="J4" i="12"/>
  <c r="N42" i="14"/>
  <c r="O46" i="14"/>
  <c r="G29" i="14"/>
  <c r="G55" i="14"/>
  <c r="G64" i="14"/>
  <c r="H59" i="14"/>
  <c r="J46" i="14"/>
  <c r="E46" i="14"/>
  <c r="G51" i="14"/>
  <c r="F22" i="12"/>
  <c r="J40" i="12"/>
  <c r="L13" i="12"/>
  <c r="M35" i="12"/>
  <c r="L44" i="12"/>
  <c r="L9" i="12"/>
  <c r="C59" i="14"/>
  <c r="H13" i="12"/>
  <c r="M22" i="12"/>
  <c r="G59" i="14"/>
  <c r="M31" i="12"/>
  <c r="L55" i="14"/>
  <c r="D44" i="12"/>
  <c r="E29" i="14"/>
  <c r="I33" i="14"/>
  <c r="P55" i="14"/>
  <c r="H56" i="12"/>
  <c r="G20" i="14"/>
  <c r="P20" i="14"/>
  <c r="J8" i="14"/>
  <c r="B4" i="14"/>
  <c r="P8" i="14"/>
  <c r="L8" i="14"/>
  <c r="J20" i="14"/>
  <c r="L20" i="14"/>
  <c r="D43" i="12"/>
  <c r="G43" i="12"/>
  <c r="F43" i="12"/>
  <c r="O43" i="12"/>
  <c r="E43" i="12"/>
  <c r="G39" i="12"/>
  <c r="D39" i="12"/>
  <c r="M39" i="12"/>
  <c r="E39" i="12"/>
  <c r="H34" i="12"/>
  <c r="J34" i="12"/>
  <c r="I34" i="12"/>
  <c r="O34" i="12"/>
  <c r="F30" i="12"/>
  <c r="D30" i="12"/>
  <c r="M30" i="12"/>
  <c r="E30" i="12"/>
  <c r="F21" i="12"/>
  <c r="E21" i="12"/>
  <c r="I21" i="12"/>
  <c r="O21" i="12"/>
  <c r="J17" i="12"/>
  <c r="F17" i="12"/>
  <c r="D17" i="12"/>
  <c r="K17" i="12"/>
  <c r="N17" i="12"/>
  <c r="L12" i="12"/>
  <c r="F12" i="12"/>
  <c r="K12" i="12"/>
  <c r="E12" i="12"/>
  <c r="M12" i="12"/>
  <c r="J12" i="12"/>
  <c r="F8" i="12"/>
  <c r="J8" i="12"/>
  <c r="O8" i="12"/>
  <c r="L8" i="12"/>
  <c r="N58" i="14"/>
  <c r="D58" i="14"/>
  <c r="F54" i="14"/>
  <c r="M54" i="14"/>
  <c r="P50" i="14"/>
  <c r="G50" i="14"/>
  <c r="O50" i="14"/>
  <c r="I50" i="14"/>
  <c r="C45" i="14"/>
  <c r="I45" i="14"/>
  <c r="L45" i="14"/>
  <c r="E41" i="14"/>
  <c r="F41" i="14"/>
  <c r="L41" i="14"/>
  <c r="D36" i="14"/>
  <c r="G36" i="14"/>
  <c r="E36" i="14"/>
  <c r="C36" i="14"/>
  <c r="N32" i="14"/>
  <c r="G32" i="14"/>
  <c r="E32" i="14"/>
  <c r="O32" i="14"/>
  <c r="P32" i="14"/>
  <c r="O28" i="14"/>
  <c r="E28" i="14"/>
  <c r="P23" i="14"/>
  <c r="F23" i="14"/>
  <c r="K23" i="14"/>
  <c r="C23" i="14"/>
  <c r="G23" i="14"/>
  <c r="M23" i="14"/>
  <c r="H23" i="14"/>
  <c r="E23" i="14"/>
  <c r="D23" i="14"/>
  <c r="L23" i="14"/>
  <c r="L19" i="14"/>
  <c r="D19" i="14"/>
  <c r="E19" i="14"/>
  <c r="H19" i="14"/>
  <c r="G19" i="14"/>
  <c r="K19" i="14"/>
  <c r="C19" i="14"/>
  <c r="I19" i="14"/>
  <c r="G14" i="14"/>
  <c r="F14" i="14"/>
  <c r="M14" i="14"/>
  <c r="C8" i="14"/>
  <c r="D8" i="14"/>
  <c r="N8" i="14"/>
  <c r="F8" i="14"/>
  <c r="G8" i="14"/>
  <c r="I20" i="14"/>
  <c r="C20" i="14"/>
  <c r="F57" i="12"/>
  <c r="H32" i="12"/>
  <c r="F41" i="12"/>
  <c r="C39" i="14"/>
  <c r="N39" i="14"/>
  <c r="P47" i="14"/>
  <c r="E30" i="14"/>
  <c r="F10" i="12"/>
  <c r="E10" i="12"/>
  <c r="D10" i="12"/>
  <c r="O41" i="12"/>
  <c r="H39" i="14"/>
  <c r="J45" i="12"/>
  <c r="F37" i="12"/>
  <c r="L37" i="12"/>
  <c r="J37" i="12"/>
  <c r="E33" i="12"/>
  <c r="J33" i="12"/>
  <c r="N15" i="12"/>
  <c r="L15" i="12"/>
  <c r="K15" i="12"/>
  <c r="J15" i="12"/>
  <c r="F15" i="12"/>
  <c r="O7" i="12"/>
  <c r="M7" i="12"/>
  <c r="G57" i="14"/>
  <c r="M57" i="14"/>
  <c r="I57" i="14"/>
  <c r="K57" i="14"/>
  <c r="P57" i="14"/>
  <c r="L57" i="14"/>
  <c r="E57" i="14"/>
  <c r="O57" i="14"/>
  <c r="J57" i="14"/>
  <c r="C53" i="14"/>
  <c r="O53" i="14"/>
  <c r="M53" i="14"/>
  <c r="D53" i="14"/>
  <c r="P53" i="14"/>
  <c r="N48" i="14"/>
  <c r="H48" i="14"/>
  <c r="K44" i="14"/>
  <c r="I44" i="14"/>
  <c r="H44" i="14"/>
  <c r="M44" i="14"/>
  <c r="J44" i="14"/>
  <c r="P44" i="14"/>
  <c r="J26" i="14"/>
  <c r="C26" i="14"/>
  <c r="H22" i="14"/>
  <c r="C22" i="14"/>
  <c r="G36" i="12"/>
  <c r="H36" i="12"/>
  <c r="L36" i="12"/>
  <c r="H14" i="12"/>
  <c r="L14" i="12"/>
  <c r="K14" i="12"/>
  <c r="K10" i="12"/>
  <c r="M10" i="12"/>
  <c r="L10" i="12"/>
  <c r="D6" i="12"/>
  <c r="N6" i="12"/>
  <c r="K6" i="12"/>
  <c r="F6" i="12"/>
  <c r="H6" i="12"/>
  <c r="J6" i="12"/>
  <c r="H56" i="14"/>
  <c r="N56" i="14"/>
  <c r="H52" i="14"/>
  <c r="J52" i="14"/>
  <c r="N52" i="14"/>
  <c r="G47" i="14"/>
  <c r="N47" i="14"/>
  <c r="N43" i="14"/>
  <c r="H43" i="14"/>
  <c r="P25" i="14"/>
  <c r="J25" i="14"/>
  <c r="J21" i="14"/>
  <c r="N21" i="14"/>
  <c r="H21" i="14"/>
  <c r="M21" i="9"/>
  <c r="H7" i="9"/>
  <c r="J21" i="9"/>
  <c r="N10" i="9"/>
  <c r="Q10" i="9"/>
  <c r="O7" i="9"/>
  <c r="Q7" i="9"/>
  <c r="F7" i="9"/>
  <c r="K10" i="9"/>
  <c r="N38" i="9"/>
  <c r="P12" i="9"/>
  <c r="E22" i="9"/>
  <c r="F38" i="9"/>
  <c r="I14" i="9"/>
  <c r="J14" i="9"/>
  <c r="E28" i="9"/>
  <c r="I44" i="9"/>
  <c r="Q66" i="9"/>
  <c r="J22" i="9"/>
  <c r="L21" i="9"/>
  <c r="K12" i="9"/>
  <c r="K26" i="9"/>
  <c r="G66" i="9"/>
  <c r="H26" i="9"/>
  <c r="L26" i="9"/>
  <c r="L66" i="9"/>
  <c r="M28" i="9"/>
  <c r="J60" i="9"/>
  <c r="N14" i="9"/>
  <c r="H60" i="9"/>
  <c r="N60" i="9"/>
  <c r="E44" i="9"/>
  <c r="F60" i="9"/>
  <c r="P46" i="9"/>
  <c r="E51" i="9"/>
  <c r="J51" i="9"/>
  <c r="F44" i="9"/>
  <c r="I21" i="9"/>
  <c r="J7" i="9"/>
  <c r="E7" i="9"/>
  <c r="F21" i="9"/>
  <c r="O21" i="9"/>
  <c r="H21" i="9"/>
  <c r="N21" i="9"/>
  <c r="E10" i="9"/>
  <c r="O10" i="9"/>
  <c r="M7" i="9"/>
  <c r="G7" i="9"/>
  <c r="O28" i="9"/>
  <c r="P40" i="9"/>
  <c r="M12" i="9"/>
  <c r="I22" i="9"/>
  <c r="O14" i="9"/>
  <c r="M22" i="9"/>
  <c r="G28" i="9"/>
  <c r="I66" i="9"/>
  <c r="J12" i="9"/>
  <c r="F22" i="9"/>
  <c r="Q12" i="9"/>
  <c r="Q26" i="9"/>
  <c r="L14" i="9"/>
  <c r="H66" i="9"/>
  <c r="H28" i="9"/>
  <c r="J66" i="9"/>
  <c r="G60" i="9"/>
  <c r="M60" i="9"/>
  <c r="L12" i="9"/>
  <c r="E12" i="9"/>
  <c r="H51" i="9"/>
  <c r="F51" i="9"/>
  <c r="K51" i="9"/>
  <c r="H33" i="7"/>
  <c r="N27" i="7"/>
  <c r="H27" i="7"/>
  <c r="F27" i="7"/>
  <c r="F33" i="7"/>
  <c r="J28" i="7"/>
  <c r="H32" i="7"/>
  <c r="O27" i="7"/>
  <c r="G34" i="7"/>
  <c r="O58" i="7"/>
  <c r="E45" i="7"/>
  <c r="O45" i="7"/>
  <c r="K27" i="7"/>
  <c r="K34" i="7"/>
  <c r="N26" i="7"/>
  <c r="I26" i="7"/>
  <c r="H31" i="7"/>
  <c r="K31" i="7"/>
  <c r="M44" i="7"/>
  <c r="N57" i="7"/>
  <c r="K28" i="7"/>
  <c r="M31" i="7"/>
  <c r="K57" i="7"/>
  <c r="L27" i="7"/>
  <c r="M58" i="7"/>
  <c r="M29" i="7"/>
  <c r="L28" i="7"/>
  <c r="F29" i="7"/>
  <c r="L45" i="7"/>
  <c r="H58" i="7"/>
  <c r="K44" i="7"/>
  <c r="O44" i="7"/>
  <c r="L34" i="7"/>
  <c r="E27" i="7"/>
  <c r="I58" i="7"/>
  <c r="D7" i="7"/>
  <c r="N32" i="7"/>
  <c r="E34" i="7"/>
  <c r="G58" i="7"/>
  <c r="J45" i="7"/>
  <c r="O31" i="7"/>
  <c r="I28" i="7"/>
  <c r="G45" i="7"/>
  <c r="K29" i="7"/>
  <c r="O34" i="7"/>
  <c r="J26" i="7"/>
  <c r="E26" i="7"/>
  <c r="I57" i="7"/>
  <c r="F28" i="7"/>
  <c r="N33" i="7"/>
  <c r="N44" i="7"/>
  <c r="I44" i="7"/>
  <c r="N31" i="7"/>
  <c r="E31" i="7"/>
  <c r="O57" i="7"/>
  <c r="J32" i="7"/>
  <c r="E29" i="7"/>
  <c r="H34" i="7"/>
  <c r="G44" i="7"/>
  <c r="L44" i="7"/>
  <c r="O33" i="7"/>
  <c r="L58" i="7"/>
  <c r="L33" i="7"/>
  <c r="N29" i="7"/>
  <c r="L26" i="7"/>
  <c r="K58" i="7"/>
  <c r="G26" i="7"/>
  <c r="N45" i="7"/>
  <c r="F45" i="7"/>
  <c r="G32" i="7"/>
  <c r="I34" i="7"/>
  <c r="L32" i="7"/>
  <c r="E33" i="7"/>
  <c r="N28" i="7"/>
  <c r="I27" i="7"/>
  <c r="O32" i="7"/>
  <c r="O29" i="7"/>
  <c r="F26" i="7"/>
  <c r="G28" i="7"/>
  <c r="M57" i="7"/>
  <c r="M28" i="7"/>
  <c r="M33" i="7"/>
  <c r="J44" i="7"/>
  <c r="E44" i="7"/>
  <c r="F57" i="7"/>
  <c r="J31" i="7"/>
  <c r="J29" i="7"/>
  <c r="I29" i="7"/>
  <c r="L29" i="7"/>
  <c r="M34" i="7"/>
  <c r="J34" i="7"/>
  <c r="L31" i="7"/>
  <c r="D59" i="1"/>
  <c r="D36" i="1"/>
  <c r="D17" i="1"/>
  <c r="D47" i="1"/>
  <c r="D37" i="1"/>
  <c r="I26" i="1"/>
  <c r="D66" i="1"/>
  <c r="D12" i="1"/>
  <c r="D34" i="15"/>
  <c r="E34" i="15" s="1"/>
  <c r="I65" i="1"/>
  <c r="I56" i="1"/>
  <c r="D34" i="1"/>
  <c r="I9" i="1"/>
  <c r="D61" i="1"/>
  <c r="I45" i="1"/>
  <c r="D26" i="1"/>
  <c r="I12" i="1"/>
  <c r="I53" i="1"/>
  <c r="D30" i="1"/>
  <c r="D15" i="1"/>
  <c r="I47" i="15"/>
  <c r="J47" i="15" s="1"/>
  <c r="D66" i="15"/>
  <c r="E66" i="15" s="1"/>
  <c r="D45" i="1"/>
  <c r="D31" i="1"/>
  <c r="D23" i="1"/>
  <c r="D8" i="1"/>
  <c r="I66" i="1"/>
  <c r="I37" i="1"/>
  <c r="D65" i="1"/>
  <c r="I43" i="15"/>
  <c r="J43" i="15" s="1"/>
  <c r="D32" i="1"/>
  <c r="D9" i="1"/>
  <c r="D20" i="1"/>
  <c r="I32" i="1"/>
  <c r="D48" i="1"/>
  <c r="D13" i="1"/>
  <c r="I59" i="1"/>
  <c r="D41" i="1"/>
  <c r="D24" i="1"/>
  <c r="D55" i="1"/>
  <c r="D39" i="1"/>
  <c r="I59" i="15"/>
  <c r="J59" i="15" s="1"/>
  <c r="I8" i="15"/>
  <c r="J8" i="15" s="1"/>
  <c r="D53" i="1"/>
  <c r="D44" i="1"/>
  <c r="D27" i="1"/>
  <c r="I63" i="1"/>
  <c r="I13" i="1"/>
  <c r="I8" i="1"/>
  <c r="D64" i="1"/>
  <c r="D58" i="15"/>
  <c r="E58" i="15" s="1"/>
  <c r="D49" i="15"/>
  <c r="E49" i="15" s="1"/>
  <c r="D42" i="1"/>
  <c r="I30" i="1"/>
  <c r="I24" i="1"/>
  <c r="D16" i="15"/>
  <c r="E16" i="15" s="1"/>
  <c r="E5" i="24" l="1"/>
  <c r="K7" i="9"/>
  <c r="P7" i="9"/>
  <c r="L7" i="9"/>
  <c r="I7" i="9"/>
  <c r="F5" i="24"/>
  <c r="G5" i="24"/>
  <c r="C5" i="24"/>
  <c r="D5" i="24"/>
  <c r="H5" i="24"/>
  <c r="E4" i="14"/>
  <c r="K4" i="14"/>
  <c r="H4" i="14"/>
  <c r="D4" i="14"/>
  <c r="F4" i="14"/>
  <c r="O4" i="14"/>
  <c r="P4" i="14"/>
  <c r="M4" i="14"/>
  <c r="J4" i="14"/>
  <c r="I4" i="14"/>
  <c r="N4" i="14"/>
  <c r="L4" i="14"/>
  <c r="C4" i="14"/>
  <c r="G4" i="14"/>
  <c r="H7" i="7"/>
  <c r="G7" i="7"/>
  <c r="F7" i="7"/>
  <c r="K7" i="7"/>
  <c r="J7" i="7"/>
  <c r="L7" i="7"/>
  <c r="O7" i="7"/>
  <c r="N7" i="7"/>
  <c r="E7" i="7"/>
  <c r="I7" i="7"/>
  <c r="M7" i="7"/>
</calcChain>
</file>

<file path=xl/sharedStrings.xml><?xml version="1.0" encoding="utf-8"?>
<sst xmlns="http://schemas.openxmlformats.org/spreadsheetml/2006/main" count="2473" uniqueCount="205">
  <si>
    <t>STATE</t>
  </si>
  <si>
    <t>1/</t>
  </si>
  <si>
    <t xml:space="preserve"> </t>
  </si>
  <si>
    <t>United States</t>
  </si>
  <si>
    <t>AVERAGE MONTHLY NUMBER OF FAMILIES</t>
  </si>
  <si>
    <t>AVERAGE MONTHLY NUMBER OF TWO-PARENT FAMILIES</t>
  </si>
  <si>
    <t xml:space="preserve">  </t>
  </si>
  <si>
    <t>SSP-MOE</t>
  </si>
  <si>
    <t>ALL FAMILIES</t>
  </si>
  <si>
    <t>TWO-PARENT FAMILIES</t>
  </si>
  <si>
    <t>Alabama</t>
  </si>
  <si>
    <t>Alaska</t>
  </si>
  <si>
    <t>Arizona</t>
  </si>
  <si>
    <t>Arkansas</t>
  </si>
  <si>
    <t>California</t>
  </si>
  <si>
    <t>Colorado</t>
  </si>
  <si>
    <t xml:space="preserve">Connecticut </t>
  </si>
  <si>
    <t>Delaware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</si>
  <si>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</si>
  <si>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</si>
  <si>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</si>
  <si>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</si>
  <si>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</si>
  <si>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</si>
  <si>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</si>
  <si>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</si>
  <si>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</si>
  <si>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</si>
  <si>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</si>
  <si>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</si>
  <si>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</si>
  <si>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</si>
  <si>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</si>
  <si>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</si>
  <si>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</si>
  <si>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</si>
  <si>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</si>
  <si>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</si>
  <si>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</si>
  <si>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</si>
  <si>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</si>
  <si>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</si>
  <si>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</si>
  <si>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</si>
  <si>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</si>
  <si>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</si>
  <si>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</si>
  <si>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</si>
  <si>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</si>
  <si>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</si>
  <si>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</si>
  <si>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</si>
  <si>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</si>
  <si>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</si>
  <si>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</si>
  <si>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</si>
  <si>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</si>
  <si>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 Islands</t>
  </si>
  <si>
    <t>Virginia</t>
  </si>
  <si>
    <t>Washington</t>
  </si>
  <si>
    <t>West Virginia</t>
  </si>
  <si>
    <t>Wisconsin</t>
  </si>
  <si>
    <t>Wyoming</t>
  </si>
  <si>
    <t>ALL FAMILIES RATE</t>
  </si>
  <si>
    <t>TWO-PARENT FAMILIES RATE</t>
  </si>
  <si>
    <t>1/ State has no TANF and/or SSP-MOE families subject to the two-parent rate</t>
  </si>
  <si>
    <t>TWO-PARENT FAMILY RATE</t>
  </si>
  <si>
    <t xml:space="preserve">Georgia </t>
  </si>
  <si>
    <t xml:space="preserve">Illinois </t>
  </si>
  <si>
    <t xml:space="preserve">Louisiana </t>
  </si>
  <si>
    <t xml:space="preserve">Maryland </t>
  </si>
  <si>
    <t xml:space="preserve">Massachusetts </t>
  </si>
  <si>
    <t xml:space="preserve">Michigan </t>
  </si>
  <si>
    <t xml:space="preserve">Minnesota </t>
  </si>
  <si>
    <t xml:space="preserve">Mississippi </t>
  </si>
  <si>
    <t xml:space="preserve">Missouri </t>
  </si>
  <si>
    <t xml:space="preserve">Nebraska </t>
  </si>
  <si>
    <t xml:space="preserve">New Hampshire </t>
  </si>
  <si>
    <t xml:space="preserve">New Jersey </t>
  </si>
  <si>
    <t xml:space="preserve">New York </t>
  </si>
  <si>
    <t xml:space="preserve">Oklahoma </t>
  </si>
  <si>
    <t xml:space="preserve">West Virginia </t>
  </si>
  <si>
    <t>TWO-PARENT  FAMILIES  RATE</t>
  </si>
  <si>
    <t>***  State exempt cases includes DV waiver case</t>
  </si>
  <si>
    <t>District of Col.</t>
  </si>
  <si>
    <t>Rate</t>
  </si>
  <si>
    <t>ALL-FAMILIES RATE</t>
  </si>
  <si>
    <t>Combined</t>
  </si>
  <si>
    <t>1/ State has no TANF and/or SSP-MOE families subject to the two-parent rate.</t>
  </si>
  <si>
    <t>Adjusted Standard</t>
  </si>
  <si>
    <t>Caseload    Reduction Credit</t>
  </si>
  <si>
    <t>Number of TANF and SSP-MOE Families</t>
  </si>
  <si>
    <t>Number of Two-Parent Families</t>
  </si>
  <si>
    <t>Two-Parent Families with a Disabled Parent</t>
  </si>
  <si>
    <t xml:space="preserve">Two-Parent Families with a Non-Custodial Parent  </t>
  </si>
  <si>
    <t>Number of Participating Families in Two-Parent Families Rate</t>
  </si>
  <si>
    <t>Participation in a Tribal Work Program</t>
  </si>
  <si>
    <t>Total</t>
  </si>
  <si>
    <t>Other</t>
  </si>
  <si>
    <t>Families</t>
  </si>
  <si>
    <t>Job Search</t>
  </si>
  <si>
    <t>Number of Families Used in All Families Rate</t>
  </si>
  <si>
    <t>Number of Families Disregarded from All Families Rate</t>
  </si>
  <si>
    <t>Number of Families State Exempted from All Families Rate ***</t>
  </si>
  <si>
    <t>Number of Families with a Good Cause Domestic Violence Waiver</t>
  </si>
  <si>
    <t>Work Experience</t>
  </si>
  <si>
    <t>Community Service</t>
  </si>
  <si>
    <t>Vocational Educational Training</t>
  </si>
  <si>
    <t>Job Skills Training</t>
  </si>
  <si>
    <t>Education Related to Employment</t>
  </si>
  <si>
    <t>Satisfactory School Attendance</t>
  </si>
  <si>
    <t>Providing Child Care</t>
  </si>
  <si>
    <t>Disregarded from Participation Rate Due to</t>
  </si>
  <si>
    <t>Number of Families with No Work-Eligible Individual</t>
  </si>
  <si>
    <t>Number of Families Used in All-Families Rate</t>
  </si>
  <si>
    <t>Number of Participating Families in All-Families Rate</t>
  </si>
  <si>
    <t>Subject to a Sanction</t>
  </si>
  <si>
    <t>Number of Families Used in Two-Parent Families Rate</t>
  </si>
  <si>
    <t>Number of Families</t>
  </si>
  <si>
    <t>Number of Work-Eligible Individuals by Activity</t>
  </si>
  <si>
    <t>Percentage of Work-Eligible Individuals by Activity</t>
  </si>
  <si>
    <t>11 to 20 Hours of Participation</t>
  </si>
  <si>
    <t>0 Hours of Participation</t>
  </si>
  <si>
    <t>21 to 30 Hours of Participation</t>
  </si>
  <si>
    <t>31 or More Hours of Participation</t>
  </si>
  <si>
    <t>Families in All-Families Rate</t>
  </si>
  <si>
    <t>Participating Families</t>
  </si>
  <si>
    <t>Number of Families with Insufficient Hours to Count in the All-Families Work Rate</t>
  </si>
  <si>
    <t>Percentage of Families with Insufficient Hours to Count in the All-Families Work Rate</t>
  </si>
  <si>
    <t>Number of Families in All-Families Rate</t>
  </si>
  <si>
    <t>Families with a DV Waiver as a Percentage of Families Used in All Families Rate</t>
  </si>
  <si>
    <t>Total Number of WEIs</t>
  </si>
  <si>
    <t>WEIs with Holiday Hours</t>
  </si>
  <si>
    <t>* Work-Eligible Individuals with participation in more than one activity are included only once in this total.</t>
  </si>
  <si>
    <t>Sum of all Activities</t>
  </si>
  <si>
    <t>*  Work-Eligible-Individuals participating in more than one activity are included in once in this total.</t>
  </si>
  <si>
    <t>Total Families with Insufficient Hours to Count in All- Families Rate</t>
  </si>
  <si>
    <t>1 to 10 Hours of Participation</t>
  </si>
  <si>
    <t>** Weighted average monthly data; may differ from official work participation rate.</t>
  </si>
  <si>
    <t xml:space="preserve">Work Experience  </t>
  </si>
  <si>
    <t>WEIs with Excused Absence Hours</t>
  </si>
  <si>
    <t>Single Custodial Parent with Child Under 1</t>
  </si>
  <si>
    <t>Adjusted Standard 2/</t>
  </si>
  <si>
    <t>Met Target</t>
  </si>
  <si>
    <t>1/ State has no TANF and/or SSP-MOE families subject to the two-parent rate.
2/ Statutory standards of 50% for all-families rate and 90% for 2-parent rate are adjusted 
by each state's caseload reduction credit.</t>
  </si>
  <si>
    <t xml:space="preserve">TANF </t>
  </si>
  <si>
    <t>Point Difference</t>
  </si>
  <si>
    <t>Percent Change</t>
  </si>
  <si>
    <t>Disregarded from Two-Parent
 Rate Due to</t>
  </si>
  <si>
    <t>Total Families</t>
  </si>
  <si>
    <t>Families in All- Families Rate</t>
  </si>
  <si>
    <t>Subsidized Private Employment</t>
  </si>
  <si>
    <t>Subsidized
Public
Employment</t>
  </si>
  <si>
    <t>Participating
Families</t>
  </si>
  <si>
    <t>Unsubsidized
Employment</t>
  </si>
  <si>
    <t>Work
Experience</t>
  </si>
  <si>
    <t>On-the-Job
Training</t>
  </si>
  <si>
    <t>Job
Search</t>
  </si>
  <si>
    <t>Community
Service</t>
  </si>
  <si>
    <t>Vocational
Education</t>
  </si>
  <si>
    <t>Job Skills
Training</t>
  </si>
  <si>
    <t>Education
Related to
Employment</t>
  </si>
  <si>
    <t>Satisfactory
school
Attendance</t>
  </si>
  <si>
    <t>Providing
Child Care</t>
  </si>
  <si>
    <t>Total
Families</t>
  </si>
  <si>
    <t>Families in All-
Families Rate</t>
  </si>
  <si>
    <t>Subsidized
Private
Employment</t>
  </si>
  <si>
    <t>Satisfactory
School
Attendance</t>
  </si>
  <si>
    <t xml:space="preserve"> STATE</t>
  </si>
  <si>
    <t>Families in
Two-Parent
Rate</t>
  </si>
  <si>
    <t>Total
Number of
WEIs</t>
  </si>
  <si>
    <t>WEI with
Hours of
Participation*</t>
  </si>
  <si>
    <t>no data</t>
  </si>
  <si>
    <t xml:space="preserve">Total Number of WEIs
</t>
  </si>
  <si>
    <t>Number of WEIs
With Hours of
Participation*</t>
  </si>
  <si>
    <t>On-the-job
Training</t>
  </si>
  <si>
    <t>All
Activities</t>
  </si>
  <si>
    <t>FY2015 Rate</t>
  </si>
  <si>
    <t xml:space="preserve">TABLE 1A
TEMPORARY ASSISTANCE FOR NEEDY FAMILIES
COMBINED TANF AND SSP-MOE WORK PARTICIPATION RATE
FISCAL YEAR 2016
</t>
  </si>
  <si>
    <t>TABLE 1C
TEMPORARY ASSISTANCE FOR NEEDY FAMILIES
CHANGES IN COMBINED WORK PARTICIPATION RATE
FROM FY 2015 TO FY 2016</t>
  </si>
  <si>
    <t>FY2016 Rate</t>
  </si>
  <si>
    <t>TABLE 3A
TEMPORARY ASSISTANCE FOR NEEDY FAMILIES
STATUS OF TANF AND SSP-MOE FAMILIES AS RELATES TO ALL-FAMILIES WORK PARTICIPATION RATES 
FISCAL YEAR 2016</t>
  </si>
  <si>
    <t>TABLE 3B
TEMPORARY ASSISTANCE FOR NEEDY FAMILIES
STATUS OF TANF AND SSP-MOE TWO-PARENT FAMILIES AS RELATES TO TWO-PARENT WORK PARTICIPATION RATE
FISCAL YEAR 2016</t>
  </si>
  <si>
    <t>TABLE 4A
TEMPORARY ASSISTANCE FOR NEEDY FAMILIES
AVERAGE MONTHLY NUMBER OF WORK-ELIGIBLE INDIVIDUALS PARTICIPATING IN WORK ACTIVITIES FOR SUFFICIENT HOURS
 FOR THE FAMILY TO COUNT AS MEETING THE ALL-FAMILIES WORK REQUIREMENT
FISCAL YEAR 2016</t>
  </si>
  <si>
    <t>TABLE 4B
TEMPORARY ASSISTANCE FOR NEEDY FAMILIES
AVERAGE MONTHLY PERCENTAGE OF WORK-ELIGIBLE INDIVIDUALS PARTICIPATING IN WORK ACTIVITIES FOR SUFFICIENT HOURS FOR THE FAMILY TO COUNT AS 
MEETING THE ALL-FAMILIES WORK REQUIREMENT
FY 2016</t>
  </si>
  <si>
    <t>TABLE 5A
TEMPORARY ASSISTANCE FOR NEEDY FAMILIES
AVERAGE MONTHLY NUMBER OF WORK-ELIGIBLE INDIVIDUALS PARTICIPATING IN WORK ACTIVITES FOR SUFFICIENT HOURS FOR THE FAMILY TO COUNT AS
 MEETING THE TWO-PARENT FAMILIES WORK REQUIREMENT
FISCAL YEAR 2016</t>
  </si>
  <si>
    <t>TABLE 5B
TEMPORARY ASSISTANCE FOR NEEDY FAMILIES
AVERAGE MONTHLY PERCENTAGE OF WORK-ELIGIBLE INDIVIDUALS PARTICIPATING IN WORK ACTIVITIES FOR SUFFICIENT HOURS FOR THE FAMILY TO COUNT AS 
MEETING THE TWO-PARENT FAMILIES WORK REQUIREMENT
FISCAL YEAR 2016</t>
  </si>
  <si>
    <t>TABLE 6A
TEMPORARY ASSISTANCE FOR NEEDY FAMILIES
 AVERAGE MONTHLY NUMBER OF WORK-ELIGIBLE INDIVIDUALS WITH HOURS OF PARTICIPATION IN WORK ACTIVITIES   
FISCAL YEAR 2016</t>
  </si>
  <si>
    <t>TABLE 6B
TEMPORARY ASSISTANCE FOR NEEDY FAMILIES
AVERAGE MONTHLY NUMBER OF WORK-ELIGIBLE INDIVIDUALS WITH HOURS OF PARTICIPATION BY WORK ACTIVITY AS A PERCENT OF 
THE NUMBER OF PARTICIPATING WORK-ELIGIBLE INDIVIDUALS
FISCAL YEAR 2016</t>
  </si>
  <si>
    <t>TABLE 6C
TEMPORARY ASSISTANCE FOR NEEDY FAMILIES
AVERAGE MONTHLY NUMBER OF WORK-ELIGIBLE INDIVIDUALS WITH HOURS OF PARTICIPATION BY WORK ACTIVITY AS A PERCENT OF THE TOTAL NUMBER OF WORK-ELIGIBLE INDIVIDUALS
FISCAL YEAR 2016</t>
  </si>
  <si>
    <t xml:space="preserve">TABLE 7A
AVERAGE MONTHLY NUMBER OF HOURS OF PARTICIPATION PER WEEK FOR ALL WORK-ELIGIBLE INDIVIDUALS
FISCAL YEAR 2016
</t>
  </si>
  <si>
    <t>TABLE 7B
TEMPORARY ASSISTANCE FOR NEEDY FAMILIES
AVERAGE MONTHLY NUMBER OF HOURS OF PARTICIPATION PER WEEK FOR ALL WORK-ELIGIBLE INDIVIDUALS PARTICIPATING IN THE WORK ACTIVITY
FISCAL YEAR 2016</t>
  </si>
  <si>
    <t>TABLE 8A
TEMPORARY ASSISTANCE FOR NEEDY FAMILIES
AVERAGE MONTHLY NUMBER OF FAMILIES WITH INSUFFICIENT HOURS TO COUNT IN THE ALL-FAMILIES WORK PARTICIPATION RATE
FISCAL YEAR 2016</t>
  </si>
  <si>
    <t>TABLE 8B
TEMPORARY ASSISTANCE FOR NEEDY FAMILIES
AVG MONTHLY PERCENTAGE OF FAMILIES WITH INSUFFICIENT HOURS TO COUNT IN THE ALL-FAMILIES WORK PARTICIPATION RATE
FISCAL YEAR 2016</t>
  </si>
  <si>
    <t>TABLE 9
TEMPORARY ASSISTANCE FOR NEEDY FAMILIES
NUMBER OF FAMILIES WITH A DOMESTIC VIOLENCE EXEMPTION
FISCAL YEAR 2016</t>
  </si>
  <si>
    <t>TABLE 10A
TEMPORARY ASSISTANCE FOR NEEDY FAMILIES
 AVERAGE MONTHLY NUMBER OF WORK-ELIGIBLE INDIVIDUALS WITH HOLIDAY HOURS FOR PARTICIPATING FAMILIES  
FISCAL YEAR 2016</t>
  </si>
  <si>
    <t>TABLE 10B
TEMPORARY ASSISTANCE FOR NEEDY FAMILIES
 AVERAGE MONTHLY NUMBER OF HOLIDAY HOURS PER WEEK FOR PARTICIPATING FAMILIES  
FISCAL YEAR 2016</t>
  </si>
  <si>
    <t>TABLE 11A
TEMPORARY ASSISTANCE FOR NEEDY FAMILIES
AVERAGE MONTHLY NUMBER OF WORK-ELIGIBLE INDIVIDUALS WITH HOURS OF EXCUSED ABSENSES FOR PARTICIPATING FAMILIES 
FISCAL YEAR 2016</t>
  </si>
  <si>
    <t>TABLE 11B
TEMPORARY ASSISTANCE FOR NEEDY FAMILIES
 AVERAGE MONTHLY NUMBER OF EXCUSED ABSENCE HOURS PER WEEK FOR PARTICIPATING FAMILIES  
FISCAL YEAR 2016</t>
  </si>
  <si>
    <t>TABLE 2
TEMPORARY ASSISTANCE FOR NEEDY FAMILIES
CASELOAD REDUCTION CREDITS
FY 2016</t>
  </si>
  <si>
    <t>TABLE 1B
TEMPORARY ASSISTANCE FOR NEEDY FAMILIES
COMBINED TANF AND SSP-MOE WORK PARTICIPATION RATE
FISCAL YEAR 2016</t>
  </si>
  <si>
    <t xml:space="preserve"> no data</t>
  </si>
  <si>
    <t>ACF/OFA: 06/07/2017</t>
  </si>
  <si>
    <t>state</t>
  </si>
  <si>
    <t>workers_2016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</si>
</sst>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.0_);_(* \(#,##0.0\);_(* &quot;-&quot;??_);_(@_)"/>
    <numFmt numFmtId="167" formatCode="#,##0.0_);\(#,##0.0\)"/>
    <numFmt numFmtId="168" formatCode="0.0"/>
  </numFmts>
  <fonts count="9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theme="8" tint="0.39997558519241921"/>
      <name val="Arial"/>
      <family val="2"/>
    </font>
    <font>
      <b/>
      <sz val="10"/>
      <color theme="8" tint="0.39997558519241921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4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9" fontId="2" fillId="0" borderId="0" applyFont="0" applyFill="0" applyBorder="0" applyAlignment="0" applyProtection="0"/>
  </cellStyleXfs>
  <cellXfs count="312">
    <xf numFmtId="0" fontId="0" fillId="0" borderId="0" xfId="0"/>
    <xf numFmtId="0" fontId="2" fillId="0" borderId="0" xfId="0" applyFont="1" applyFill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/>
    <xf numFmtId="0" fontId="2" fillId="0" borderId="0" xfId="0" applyFont="1" applyAlignment="1"/>
    <xf numFmtId="0" fontId="1" fillId="0" borderId="0" xfId="0" applyFont="1"/>
    <xf numFmtId="0" fontId="2" fillId="0" borderId="0" xfId="0" applyFont="1" applyBorder="1" applyAlignment="1">
      <alignment horizontal="center"/>
    </xf>
    <xf numFmtId="164" fontId="2" fillId="0" borderId="0" xfId="5" applyNumberFormat="1" applyFont="1"/>
    <xf numFmtId="0" fontId="2" fillId="0" borderId="0" xfId="0" applyFont="1" applyFill="1"/>
    <xf numFmtId="164" fontId="2" fillId="0" borderId="0" xfId="5" applyNumberFormat="1" applyFont="1" applyFill="1"/>
    <xf numFmtId="0" fontId="2" fillId="0" borderId="0" xfId="0" applyFont="1" applyFill="1" applyAlignment="1">
      <alignment horizontal="center"/>
    </xf>
    <xf numFmtId="0" fontId="1" fillId="0" borderId="0" xfId="0" applyFont="1" applyFill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64" fontId="2" fillId="0" borderId="0" xfId="5" applyNumberFormat="1" applyFont="1" applyFill="1" applyBorder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1" fillId="0" borderId="0" xfId="0" applyFont="1" applyFill="1" applyAlignment="1">
      <alignment horizontal="left"/>
    </xf>
    <xf numFmtId="0" fontId="1" fillId="0" borderId="0" xfId="0" quotePrefix="1" applyFont="1" applyFill="1" applyAlignment="1">
      <alignment horizontal="left"/>
    </xf>
    <xf numFmtId="0" fontId="1" fillId="0" borderId="0" xfId="0" applyFont="1" applyFill="1" applyBorder="1"/>
    <xf numFmtId="0" fontId="1" fillId="0" borderId="3" xfId="0" applyFont="1" applyBorder="1"/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165" fontId="2" fillId="0" borderId="3" xfId="1" applyNumberFormat="1" applyFont="1" applyBorder="1"/>
    <xf numFmtId="165" fontId="2" fillId="0" borderId="4" xfId="1" applyNumberFormat="1" applyFont="1" applyBorder="1"/>
    <xf numFmtId="0" fontId="1" fillId="0" borderId="6" xfId="0" applyFont="1" applyBorder="1" applyAlignment="1">
      <alignment horizontal="center" wrapText="1"/>
    </xf>
    <xf numFmtId="3" fontId="2" fillId="0" borderId="3" xfId="1" applyNumberFormat="1" applyFont="1" applyBorder="1" applyAlignment="1"/>
    <xf numFmtId="3" fontId="2" fillId="0" borderId="3" xfId="0" applyNumberFormat="1" applyFont="1" applyBorder="1" applyAlignment="1"/>
    <xf numFmtId="3" fontId="2" fillId="0" borderId="4" xfId="0" applyNumberFormat="1" applyFont="1" applyBorder="1" applyAlignment="1"/>
    <xf numFmtId="0" fontId="2" fillId="0" borderId="3" xfId="0" applyFont="1" applyBorder="1" applyAlignment="1">
      <alignment horizontal="right"/>
    </xf>
    <xf numFmtId="164" fontId="2" fillId="0" borderId="3" xfId="5" applyNumberFormat="1" applyFont="1" applyBorder="1" applyAlignment="1">
      <alignment horizontal="right"/>
    </xf>
    <xf numFmtId="164" fontId="2" fillId="0" borderId="4" xfId="5" applyNumberFormat="1" applyFont="1" applyBorder="1" applyAlignment="1">
      <alignment horizontal="right"/>
    </xf>
    <xf numFmtId="164" fontId="2" fillId="0" borderId="3" xfId="5" applyNumberFormat="1" applyFont="1" applyFill="1" applyBorder="1" applyAlignment="1">
      <alignment horizontal="right"/>
    </xf>
    <xf numFmtId="164" fontId="2" fillId="0" borderId="4" xfId="5" applyNumberFormat="1" applyFont="1" applyFill="1" applyBorder="1" applyAlignment="1">
      <alignment horizontal="right"/>
    </xf>
    <xf numFmtId="164" fontId="2" fillId="0" borderId="7" xfId="5" applyNumberFormat="1" applyFont="1" applyFill="1" applyBorder="1" applyAlignment="1">
      <alignment horizontal="right"/>
    </xf>
    <xf numFmtId="164" fontId="2" fillId="0" borderId="3" xfId="5" applyNumberFormat="1" applyFont="1" applyFill="1" applyBorder="1"/>
    <xf numFmtId="0" fontId="1" fillId="0" borderId="8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Alignment="1"/>
    <xf numFmtId="0" fontId="1" fillId="0" borderId="0" xfId="0" applyFont="1" applyFill="1" applyAlignment="1">
      <alignment horizontal="center"/>
    </xf>
    <xf numFmtId="0" fontId="1" fillId="2" borderId="3" xfId="0" applyFont="1" applyFill="1" applyBorder="1"/>
    <xf numFmtId="164" fontId="1" fillId="0" borderId="3" xfId="5" applyNumberFormat="1" applyFont="1" applyFill="1" applyBorder="1" applyAlignment="1">
      <alignment horizontal="left"/>
    </xf>
    <xf numFmtId="0" fontId="1" fillId="2" borderId="4" xfId="0" applyFont="1" applyFill="1" applyBorder="1"/>
    <xf numFmtId="164" fontId="2" fillId="0" borderId="9" xfId="5" applyNumberFormat="1" applyFont="1" applyFill="1" applyBorder="1" applyAlignment="1">
      <alignment horizontal="right"/>
    </xf>
    <xf numFmtId="164" fontId="2" fillId="0" borderId="10" xfId="5" applyNumberFormat="1" applyFont="1" applyFill="1" applyBorder="1" applyAlignment="1">
      <alignment horizontal="right"/>
    </xf>
    <xf numFmtId="0" fontId="1" fillId="0" borderId="10" xfId="0" applyFont="1" applyBorder="1" applyAlignment="1">
      <alignment horizontal="center" wrapText="1"/>
    </xf>
    <xf numFmtId="0" fontId="2" fillId="0" borderId="9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164" fontId="2" fillId="0" borderId="7" xfId="5" applyNumberFormat="1" applyFont="1" applyBorder="1" applyAlignment="1">
      <alignment horizontal="right"/>
    </xf>
    <xf numFmtId="164" fontId="2" fillId="0" borderId="11" xfId="5" applyNumberFormat="1" applyFont="1" applyBorder="1" applyAlignment="1">
      <alignment horizontal="right"/>
    </xf>
    <xf numFmtId="37" fontId="2" fillId="0" borderId="3" xfId="1" applyNumberFormat="1" applyFont="1" applyBorder="1"/>
    <xf numFmtId="37" fontId="2" fillId="0" borderId="4" xfId="1" applyNumberFormat="1" applyFont="1" applyBorder="1"/>
    <xf numFmtId="165" fontId="2" fillId="0" borderId="3" xfId="1" applyNumberFormat="1" applyFont="1" applyBorder="1" applyAlignment="1">
      <alignment horizontal="right"/>
    </xf>
    <xf numFmtId="0" fontId="2" fillId="0" borderId="0" xfId="0" applyFont="1" applyFill="1" applyAlignment="1">
      <alignment horizontal="left"/>
    </xf>
    <xf numFmtId="165" fontId="2" fillId="0" borderId="3" xfId="1" applyNumberFormat="1" applyFont="1" applyBorder="1" applyAlignment="1">
      <alignment horizontal="left"/>
    </xf>
    <xf numFmtId="0" fontId="1" fillId="0" borderId="3" xfId="0" applyFont="1" applyFill="1" applyBorder="1"/>
    <xf numFmtId="0" fontId="1" fillId="0" borderId="4" xfId="0" applyFont="1" applyFill="1" applyBorder="1"/>
    <xf numFmtId="0" fontId="1" fillId="3" borderId="3" xfId="0" applyFont="1" applyFill="1" applyBorder="1"/>
    <xf numFmtId="164" fontId="2" fillId="3" borderId="3" xfId="5" applyNumberFormat="1" applyFont="1" applyFill="1" applyBorder="1"/>
    <xf numFmtId="0" fontId="2" fillId="3" borderId="3" xfId="0" applyFont="1" applyFill="1" applyBorder="1" applyAlignment="1">
      <alignment horizontal="right"/>
    </xf>
    <xf numFmtId="164" fontId="2" fillId="3" borderId="3" xfId="5" applyNumberFormat="1" applyFont="1" applyFill="1" applyBorder="1" applyAlignment="1">
      <alignment horizontal="right"/>
    </xf>
    <xf numFmtId="0" fontId="2" fillId="3" borderId="3" xfId="0" applyFont="1" applyFill="1" applyBorder="1" applyAlignment="1">
      <alignment horizontal="center"/>
    </xf>
    <xf numFmtId="0" fontId="5" fillId="0" borderId="0" xfId="0" applyFont="1" applyFill="1"/>
    <xf numFmtId="0" fontId="6" fillId="3" borderId="3" xfId="0" applyFont="1" applyFill="1" applyBorder="1"/>
    <xf numFmtId="164" fontId="5" fillId="3" borderId="7" xfId="5" applyNumberFormat="1" applyFont="1" applyFill="1" applyBorder="1" applyAlignment="1">
      <alignment horizontal="right"/>
    </xf>
    <xf numFmtId="164" fontId="5" fillId="3" borderId="3" xfId="5" applyNumberFormat="1" applyFont="1" applyFill="1" applyBorder="1" applyAlignment="1">
      <alignment horizontal="right"/>
    </xf>
    <xf numFmtId="0" fontId="5" fillId="3" borderId="9" xfId="0" applyFont="1" applyFill="1" applyBorder="1" applyAlignment="1">
      <alignment horizontal="right"/>
    </xf>
    <xf numFmtId="164" fontId="5" fillId="3" borderId="9" xfId="5" applyNumberFormat="1" applyFont="1" applyFill="1" applyBorder="1" applyAlignment="1">
      <alignment horizontal="right"/>
    </xf>
    <xf numFmtId="3" fontId="2" fillId="3" borderId="3" xfId="0" applyNumberFormat="1" applyFont="1" applyFill="1" applyBorder="1" applyAlignment="1"/>
    <xf numFmtId="0" fontId="2" fillId="3" borderId="3" xfId="0" applyFont="1" applyFill="1" applyBorder="1"/>
    <xf numFmtId="165" fontId="2" fillId="3" borderId="3" xfId="1" applyNumberFormat="1" applyFont="1" applyFill="1" applyBorder="1"/>
    <xf numFmtId="165" fontId="2" fillId="3" borderId="3" xfId="1" applyNumberFormat="1" applyFont="1" applyFill="1" applyBorder="1" applyAlignment="1">
      <alignment horizontal="right"/>
    </xf>
    <xf numFmtId="37" fontId="2" fillId="0" borderId="3" xfId="1" applyNumberFormat="1" applyFont="1" applyBorder="1" applyAlignment="1">
      <alignment horizontal="right"/>
    </xf>
    <xf numFmtId="37" fontId="2" fillId="0" borderId="9" xfId="1" applyNumberFormat="1" applyFont="1" applyBorder="1" applyAlignment="1">
      <alignment horizontal="right"/>
    </xf>
    <xf numFmtId="165" fontId="2" fillId="0" borderId="4" xfId="1" applyNumberFormat="1" applyFont="1" applyBorder="1" applyAlignment="1">
      <alignment horizontal="right"/>
    </xf>
    <xf numFmtId="37" fontId="2" fillId="0" borderId="4" xfId="1" applyNumberFormat="1" applyFont="1" applyBorder="1" applyAlignment="1">
      <alignment horizontal="right"/>
    </xf>
    <xf numFmtId="165" fontId="2" fillId="0" borderId="7" xfId="1" applyNumberFormat="1" applyFont="1" applyBorder="1" applyAlignment="1">
      <alignment horizontal="right"/>
    </xf>
    <xf numFmtId="165" fontId="2" fillId="3" borderId="7" xfId="1" applyNumberFormat="1" applyFont="1" applyFill="1" applyBorder="1" applyAlignment="1">
      <alignment horizontal="right"/>
    </xf>
    <xf numFmtId="164" fontId="2" fillId="2" borderId="3" xfId="5" applyNumberFormat="1" applyFont="1" applyFill="1" applyBorder="1" applyAlignment="1">
      <alignment horizontal="right"/>
    </xf>
    <xf numFmtId="164" fontId="2" fillId="0" borderId="9" xfId="5" applyNumberFormat="1" applyFont="1" applyBorder="1" applyAlignment="1">
      <alignment horizontal="right"/>
    </xf>
    <xf numFmtId="164" fontId="2" fillId="3" borderId="9" xfId="5" applyNumberFormat="1" applyFont="1" applyFill="1" applyBorder="1" applyAlignment="1">
      <alignment horizontal="right"/>
    </xf>
    <xf numFmtId="165" fontId="2" fillId="0" borderId="11" xfId="1" applyNumberFormat="1" applyFont="1" applyBorder="1" applyAlignment="1">
      <alignment horizontal="right"/>
    </xf>
    <xf numFmtId="164" fontId="2" fillId="0" borderId="10" xfId="5" applyNumberFormat="1" applyFont="1" applyBorder="1" applyAlignment="1">
      <alignment horizontal="right"/>
    </xf>
    <xf numFmtId="37" fontId="2" fillId="0" borderId="7" xfId="1" applyNumberFormat="1" applyFont="1" applyBorder="1" applyAlignment="1">
      <alignment horizontal="right"/>
    </xf>
    <xf numFmtId="1" fontId="2" fillId="0" borderId="7" xfId="1" applyNumberFormat="1" applyFont="1" applyBorder="1" applyAlignment="1">
      <alignment horizontal="right"/>
    </xf>
    <xf numFmtId="1" fontId="2" fillId="0" borderId="3" xfId="1" applyNumberFormat="1" applyFont="1" applyBorder="1" applyAlignment="1">
      <alignment horizontal="right"/>
    </xf>
    <xf numFmtId="1" fontId="2" fillId="0" borderId="0" xfId="0" applyNumberFormat="1" applyFont="1"/>
    <xf numFmtId="164" fontId="2" fillId="3" borderId="7" xfId="5" applyNumberFormat="1" applyFont="1" applyFill="1" applyBorder="1" applyAlignment="1">
      <alignment horizontal="right"/>
    </xf>
    <xf numFmtId="165" fontId="2" fillId="0" borderId="12" xfId="1" applyNumberFormat="1" applyFont="1" applyBorder="1" applyAlignment="1">
      <alignment horizontal="right"/>
    </xf>
    <xf numFmtId="165" fontId="2" fillId="3" borderId="12" xfId="1" applyNumberFormat="1" applyFont="1" applyFill="1" applyBorder="1" applyAlignment="1">
      <alignment horizontal="right"/>
    </xf>
    <xf numFmtId="37" fontId="2" fillId="0" borderId="12" xfId="1" applyNumberFormat="1" applyFont="1" applyBorder="1" applyAlignment="1">
      <alignment horizontal="right"/>
    </xf>
    <xf numFmtId="1" fontId="2" fillId="0" borderId="12" xfId="1" applyNumberFormat="1" applyFont="1" applyBorder="1" applyAlignment="1">
      <alignment horizontal="right"/>
    </xf>
    <xf numFmtId="165" fontId="2" fillId="0" borderId="13" xfId="1" applyNumberFormat="1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164" fontId="2" fillId="0" borderId="4" xfId="5" applyNumberFormat="1" applyFont="1" applyBorder="1"/>
    <xf numFmtId="0" fontId="2" fillId="2" borderId="0" xfId="0" quotePrefix="1" applyFont="1" applyFill="1" applyBorder="1"/>
    <xf numFmtId="165" fontId="2" fillId="0" borderId="3" xfId="0" applyNumberFormat="1" applyFont="1" applyBorder="1" applyAlignment="1">
      <alignment horizontal="right"/>
    </xf>
    <xf numFmtId="165" fontId="2" fillId="3" borderId="3" xfId="0" applyNumberFormat="1" applyFont="1" applyFill="1" applyBorder="1" applyAlignment="1">
      <alignment horizontal="right"/>
    </xf>
    <xf numFmtId="0" fontId="1" fillId="0" borderId="6" xfId="0" applyFont="1" applyBorder="1" applyAlignment="1">
      <alignment horizontal="center"/>
    </xf>
    <xf numFmtId="0" fontId="1" fillId="0" borderId="11" xfId="0" applyFont="1" applyBorder="1" applyAlignment="1">
      <alignment horizontal="center" wrapText="1"/>
    </xf>
    <xf numFmtId="166" fontId="2" fillId="0" borderId="3" xfId="1" applyNumberFormat="1" applyFont="1" applyBorder="1" applyAlignment="1">
      <alignment horizontal="right"/>
    </xf>
    <xf numFmtId="165" fontId="1" fillId="3" borderId="3" xfId="1" applyNumberFormat="1" applyFont="1" applyFill="1" applyBorder="1" applyAlignment="1">
      <alignment horizontal="right"/>
    </xf>
    <xf numFmtId="166" fontId="1" fillId="3" borderId="3" xfId="1" applyNumberFormat="1" applyFont="1" applyFill="1" applyBorder="1" applyAlignment="1">
      <alignment horizontal="right"/>
    </xf>
    <xf numFmtId="166" fontId="2" fillId="3" borderId="3" xfId="1" applyNumberFormat="1" applyFont="1" applyFill="1" applyBorder="1" applyAlignment="1">
      <alignment horizontal="right"/>
    </xf>
    <xf numFmtId="167" fontId="2" fillId="0" borderId="3" xfId="1" applyNumberFormat="1" applyFont="1" applyBorder="1" applyAlignment="1">
      <alignment horizontal="right"/>
    </xf>
    <xf numFmtId="168" fontId="2" fillId="0" borderId="3" xfId="1" applyNumberFormat="1" applyFont="1" applyBorder="1" applyAlignment="1">
      <alignment horizontal="right"/>
    </xf>
    <xf numFmtId="168" fontId="2" fillId="3" borderId="3" xfId="1" applyNumberFormat="1" applyFont="1" applyFill="1" applyBorder="1" applyAlignment="1">
      <alignment horizontal="right"/>
    </xf>
    <xf numFmtId="166" fontId="2" fillId="0" borderId="4" xfId="1" applyNumberFormat="1" applyFont="1" applyBorder="1" applyAlignment="1">
      <alignment horizontal="right"/>
    </xf>
    <xf numFmtId="168" fontId="2" fillId="0" borderId="4" xfId="1" applyNumberFormat="1" applyFont="1" applyBorder="1" applyAlignment="1">
      <alignment horizontal="right"/>
    </xf>
    <xf numFmtId="165" fontId="2" fillId="0" borderId="3" xfId="0" applyNumberFormat="1" applyFont="1" applyBorder="1" applyAlignment="1">
      <alignment horizontal="right" wrapText="1"/>
    </xf>
    <xf numFmtId="165" fontId="2" fillId="0" borderId="3" xfId="0" applyNumberFormat="1" applyFont="1" applyBorder="1" applyAlignment="1">
      <alignment horizontal="center"/>
    </xf>
    <xf numFmtId="0" fontId="2" fillId="3" borderId="3" xfId="0" applyFont="1" applyFill="1" applyBorder="1" applyAlignment="1">
      <alignment horizontal="right" wrapText="1"/>
    </xf>
    <xf numFmtId="165" fontId="2" fillId="0" borderId="3" xfId="1" applyNumberFormat="1" applyFont="1" applyBorder="1" applyAlignment="1">
      <alignment horizontal="center"/>
    </xf>
    <xf numFmtId="165" fontId="2" fillId="3" borderId="3" xfId="1" applyNumberFormat="1" applyFont="1" applyFill="1" applyBorder="1" applyAlignment="1">
      <alignment horizontal="center"/>
    </xf>
    <xf numFmtId="165" fontId="2" fillId="0" borderId="4" xfId="1" applyNumberFormat="1" applyFont="1" applyBorder="1" applyAlignment="1">
      <alignment horizontal="center"/>
    </xf>
    <xf numFmtId="165" fontId="2" fillId="0" borderId="3" xfId="0" applyNumberFormat="1" applyFont="1" applyBorder="1" applyAlignment="1">
      <alignment wrapText="1"/>
    </xf>
    <xf numFmtId="164" fontId="2" fillId="0" borderId="3" xfId="5" applyNumberFormat="1" applyFont="1" applyBorder="1" applyAlignment="1">
      <alignment wrapText="1"/>
    </xf>
    <xf numFmtId="0" fontId="2" fillId="3" borderId="3" xfId="0" applyFont="1" applyFill="1" applyBorder="1" applyAlignment="1">
      <alignment wrapText="1"/>
    </xf>
    <xf numFmtId="164" fontId="2" fillId="0" borderId="3" xfId="5" applyNumberFormat="1" applyFont="1" applyBorder="1"/>
    <xf numFmtId="0" fontId="1" fillId="0" borderId="6" xfId="0" applyFont="1" applyFill="1" applyBorder="1" applyAlignment="1">
      <alignment horizontal="center" wrapText="1"/>
    </xf>
    <xf numFmtId="164" fontId="2" fillId="3" borderId="3" xfId="0" applyNumberFormat="1" applyFont="1" applyFill="1" applyBorder="1"/>
    <xf numFmtId="0" fontId="2" fillId="0" borderId="0" xfId="4" applyFont="1"/>
    <xf numFmtId="0" fontId="1" fillId="0" borderId="6" xfId="4" applyFont="1" applyBorder="1" applyAlignment="1">
      <alignment horizontal="center"/>
    </xf>
    <xf numFmtId="0" fontId="1" fillId="0" borderId="6" xfId="4" applyFont="1" applyBorder="1" applyAlignment="1">
      <alignment horizontal="center" wrapText="1"/>
    </xf>
    <xf numFmtId="165" fontId="2" fillId="0" borderId="5" xfId="2" applyNumberFormat="1" applyFont="1" applyBorder="1" applyAlignment="1">
      <alignment horizontal="right"/>
    </xf>
    <xf numFmtId="165" fontId="2" fillId="3" borderId="3" xfId="2" applyNumberFormat="1" applyFont="1" applyFill="1" applyBorder="1" applyAlignment="1">
      <alignment horizontal="right"/>
    </xf>
    <xf numFmtId="165" fontId="2" fillId="0" borderId="3" xfId="2" applyNumberFormat="1" applyFont="1" applyBorder="1" applyAlignment="1">
      <alignment horizontal="right"/>
    </xf>
    <xf numFmtId="37" fontId="2" fillId="0" borderId="3" xfId="2" applyNumberFormat="1" applyFont="1" applyBorder="1" applyAlignment="1">
      <alignment horizontal="right"/>
    </xf>
    <xf numFmtId="37" fontId="2" fillId="3" borderId="3" xfId="2" applyNumberFormat="1" applyFont="1" applyFill="1" applyBorder="1" applyAlignment="1">
      <alignment horizontal="right"/>
    </xf>
    <xf numFmtId="37" fontId="2" fillId="0" borderId="4" xfId="2" applyNumberFormat="1" applyFont="1" applyBorder="1" applyAlignment="1">
      <alignment horizontal="right"/>
    </xf>
    <xf numFmtId="0" fontId="1" fillId="0" borderId="6" xfId="4" applyFont="1" applyFill="1" applyBorder="1" applyAlignment="1">
      <alignment horizontal="center" wrapText="1"/>
    </xf>
    <xf numFmtId="3" fontId="2" fillId="0" borderId="3" xfId="5" applyNumberFormat="1" applyFont="1" applyBorder="1"/>
    <xf numFmtId="3" fontId="2" fillId="0" borderId="3" xfId="5" applyNumberFormat="1" applyFont="1" applyBorder="1" applyAlignment="1">
      <alignment horizontal="right"/>
    </xf>
    <xf numFmtId="3" fontId="2" fillId="3" borderId="3" xfId="5" applyNumberFormat="1" applyFont="1" applyFill="1" applyBorder="1"/>
    <xf numFmtId="3" fontId="2" fillId="3" borderId="3" xfId="5" applyNumberFormat="1" applyFont="1" applyFill="1" applyBorder="1" applyAlignment="1">
      <alignment horizontal="right"/>
    </xf>
    <xf numFmtId="3" fontId="2" fillId="0" borderId="4" xfId="5" applyNumberFormat="1" applyFont="1" applyBorder="1"/>
    <xf numFmtId="37" fontId="2" fillId="0" borderId="3" xfId="2" applyNumberFormat="1" applyFont="1" applyBorder="1"/>
    <xf numFmtId="37" fontId="2" fillId="3" borderId="3" xfId="2" applyNumberFormat="1" applyFont="1" applyFill="1" applyBorder="1"/>
    <xf numFmtId="37" fontId="2" fillId="0" borderId="4" xfId="2" applyNumberFormat="1" applyFont="1" applyBorder="1"/>
    <xf numFmtId="37" fontId="2" fillId="3" borderId="3" xfId="1" applyNumberFormat="1" applyFont="1" applyFill="1" applyBorder="1" applyAlignment="1">
      <alignment horizontal="right"/>
    </xf>
    <xf numFmtId="0" fontId="2" fillId="3" borderId="9" xfId="0" applyFont="1" applyFill="1" applyBorder="1"/>
    <xf numFmtId="0" fontId="2" fillId="3" borderId="14" xfId="0" applyFont="1" applyFill="1" applyBorder="1"/>
    <xf numFmtId="165" fontId="2" fillId="0" borderId="7" xfId="0" applyNumberFormat="1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165" fontId="2" fillId="0" borderId="7" xfId="1" applyNumberFormat="1" applyFont="1" applyBorder="1" applyAlignment="1">
      <alignment horizontal="center"/>
    </xf>
    <xf numFmtId="165" fontId="2" fillId="3" borderId="7" xfId="1" applyNumberFormat="1" applyFont="1" applyFill="1" applyBorder="1" applyAlignment="1">
      <alignment horizontal="center"/>
    </xf>
    <xf numFmtId="165" fontId="2" fillId="0" borderId="11" xfId="1" applyNumberFormat="1" applyFont="1" applyBorder="1" applyAlignment="1">
      <alignment horizontal="center"/>
    </xf>
    <xf numFmtId="165" fontId="2" fillId="0" borderId="12" xfId="0" applyNumberFormat="1" applyFont="1" applyBorder="1" applyAlignment="1">
      <alignment horizontal="right"/>
    </xf>
    <xf numFmtId="0" fontId="2" fillId="3" borderId="12" xfId="0" applyFont="1" applyFill="1" applyBorder="1" applyAlignment="1">
      <alignment horizontal="right"/>
    </xf>
    <xf numFmtId="0" fontId="1" fillId="0" borderId="13" xfId="0" applyFont="1" applyBorder="1" applyAlignment="1">
      <alignment horizontal="center" wrapText="1"/>
    </xf>
    <xf numFmtId="164" fontId="2" fillId="0" borderId="7" xfId="5" applyNumberFormat="1" applyFont="1" applyBorder="1" applyAlignment="1">
      <alignment wrapText="1"/>
    </xf>
    <xf numFmtId="0" fontId="2" fillId="3" borderId="7" xfId="0" applyFont="1" applyFill="1" applyBorder="1"/>
    <xf numFmtId="164" fontId="2" fillId="0" borderId="7" xfId="5" applyNumberFormat="1" applyFont="1" applyBorder="1"/>
    <xf numFmtId="164" fontId="2" fillId="3" borderId="7" xfId="5" applyNumberFormat="1" applyFont="1" applyFill="1" applyBorder="1"/>
    <xf numFmtId="164" fontId="2" fillId="0" borderId="11" xfId="5" applyNumberFormat="1" applyFont="1" applyBorder="1"/>
    <xf numFmtId="164" fontId="2" fillId="0" borderId="12" xfId="5" applyNumberFormat="1" applyFont="1" applyBorder="1" applyAlignment="1">
      <alignment wrapText="1"/>
    </xf>
    <xf numFmtId="0" fontId="2" fillId="3" borderId="12" xfId="0" applyFont="1" applyFill="1" applyBorder="1"/>
    <xf numFmtId="164" fontId="2" fillId="3" borderId="12" xfId="5" applyNumberFormat="1" applyFont="1" applyFill="1" applyBorder="1" applyAlignment="1">
      <alignment wrapText="1"/>
    </xf>
    <xf numFmtId="164" fontId="2" fillId="0" borderId="13" xfId="5" applyNumberFormat="1" applyFont="1" applyBorder="1" applyAlignment="1">
      <alignment wrapText="1"/>
    </xf>
    <xf numFmtId="0" fontId="2" fillId="0" borderId="0" xfId="0" applyFont="1" applyAlignment="1">
      <alignment wrapText="1"/>
    </xf>
    <xf numFmtId="0" fontId="1" fillId="0" borderId="15" xfId="0" applyFont="1" applyBorder="1" applyAlignment="1">
      <alignment horizontal="center" wrapText="1"/>
    </xf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1" fillId="0" borderId="6" xfId="0" applyFont="1" applyBorder="1" applyAlignment="1">
      <alignment wrapText="1"/>
    </xf>
    <xf numFmtId="164" fontId="7" fillId="0" borderId="7" xfId="5" applyNumberFormat="1" applyFont="1" applyBorder="1" applyAlignment="1">
      <alignment horizontal="right"/>
    </xf>
    <xf numFmtId="164" fontId="7" fillId="0" borderId="3" xfId="5" applyNumberFormat="1" applyFont="1" applyFill="1" applyBorder="1" applyAlignment="1">
      <alignment horizontal="right"/>
    </xf>
    <xf numFmtId="37" fontId="7" fillId="0" borderId="12" xfId="1" applyNumberFormat="1" applyFont="1" applyBorder="1" applyAlignment="1">
      <alignment horizontal="right"/>
    </xf>
    <xf numFmtId="37" fontId="7" fillId="0" borderId="16" xfId="1" applyNumberFormat="1" applyFont="1" applyBorder="1" applyAlignment="1">
      <alignment horizontal="right"/>
    </xf>
    <xf numFmtId="37" fontId="7" fillId="0" borderId="3" xfId="1" applyNumberFormat="1" applyFont="1" applyBorder="1" applyAlignment="1">
      <alignment horizontal="right"/>
    </xf>
    <xf numFmtId="37" fontId="7" fillId="0" borderId="0" xfId="1" applyNumberFormat="1" applyFont="1" applyBorder="1" applyAlignment="1">
      <alignment horizontal="right"/>
    </xf>
    <xf numFmtId="37" fontId="7" fillId="0" borderId="7" xfId="1" applyNumberFormat="1" applyFont="1" applyBorder="1" applyAlignment="1">
      <alignment horizontal="right"/>
    </xf>
    <xf numFmtId="0" fontId="7" fillId="2" borderId="3" xfId="0" applyFont="1" applyFill="1" applyBorder="1" applyAlignment="1">
      <alignment horizontal="right"/>
    </xf>
    <xf numFmtId="0" fontId="7" fillId="0" borderId="0" xfId="0" applyFont="1" applyFill="1" applyBorder="1"/>
    <xf numFmtId="164" fontId="1" fillId="2" borderId="3" xfId="5" applyNumberFormat="1" applyFont="1" applyFill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/>
    <xf numFmtId="164" fontId="2" fillId="2" borderId="3" xfId="5" quotePrefix="1" applyNumberFormat="1" applyFont="1" applyFill="1" applyBorder="1" applyAlignment="1">
      <alignment horizontal="left"/>
    </xf>
    <xf numFmtId="164" fontId="2" fillId="2" borderId="4" xfId="5" applyNumberFormat="1" applyFont="1" applyFill="1" applyBorder="1" applyAlignment="1">
      <alignment horizontal="right"/>
    </xf>
    <xf numFmtId="164" fontId="2" fillId="2" borderId="3" xfId="5" quotePrefix="1" applyNumberFormat="1" applyFont="1" applyFill="1" applyBorder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0" fontId="1" fillId="3" borderId="7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/>
    </xf>
    <xf numFmtId="165" fontId="2" fillId="0" borderId="20" xfId="1" applyNumberFormat="1" applyFont="1" applyBorder="1" applyAlignment="1">
      <alignment horizontal="right"/>
    </xf>
    <xf numFmtId="164" fontId="1" fillId="0" borderId="17" xfId="5" applyNumberFormat="1" applyFont="1" applyFill="1" applyBorder="1" applyAlignment="1">
      <alignment horizontal="left"/>
    </xf>
    <xf numFmtId="0" fontId="1" fillId="3" borderId="18" xfId="0" applyFont="1" applyFill="1" applyBorder="1"/>
    <xf numFmtId="0" fontId="1" fillId="0" borderId="18" xfId="0" applyFont="1" applyFill="1" applyBorder="1"/>
    <xf numFmtId="0" fontId="1" fillId="0" borderId="19" xfId="0" applyFont="1" applyFill="1" applyBorder="1"/>
    <xf numFmtId="164" fontId="2" fillId="2" borderId="9" xfId="0" applyNumberFormat="1" applyFont="1" applyFill="1" applyBorder="1" applyAlignment="1">
      <alignment horizontal="right"/>
    </xf>
    <xf numFmtId="164" fontId="2" fillId="2" borderId="3" xfId="0" applyNumberFormat="1" applyFont="1" applyFill="1" applyBorder="1" applyAlignment="1">
      <alignment horizontal="right"/>
    </xf>
    <xf numFmtId="164" fontId="2" fillId="2" borderId="7" xfId="5" applyNumberFormat="1" applyFont="1" applyFill="1" applyBorder="1" applyAlignment="1">
      <alignment horizontal="right"/>
    </xf>
    <xf numFmtId="9" fontId="2" fillId="2" borderId="7" xfId="5" applyFont="1" applyFill="1" applyBorder="1" applyAlignment="1">
      <alignment horizontal="left"/>
    </xf>
    <xf numFmtId="0" fontId="2" fillId="2" borderId="3" xfId="0" applyFont="1" applyFill="1" applyBorder="1" applyAlignment="1">
      <alignment horizontal="right"/>
    </xf>
    <xf numFmtId="164" fontId="2" fillId="2" borderId="4" xfId="0" applyNumberFormat="1" applyFont="1" applyFill="1" applyBorder="1" applyAlignment="1">
      <alignment horizontal="right"/>
    </xf>
    <xf numFmtId="164" fontId="2" fillId="2" borderId="11" xfId="5" applyNumberFormat="1" applyFont="1" applyFill="1" applyBorder="1" applyAlignment="1">
      <alignment horizontal="right"/>
    </xf>
    <xf numFmtId="0" fontId="8" fillId="2" borderId="9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64" fontId="7" fillId="0" borderId="3" xfId="5" applyNumberFormat="1" applyFont="1" applyFill="1" applyBorder="1" applyAlignment="1">
      <alignment horizontal="left"/>
    </xf>
    <xf numFmtId="164" fontId="2" fillId="0" borderId="18" xfId="5" applyNumberFormat="1" applyFont="1" applyBorder="1"/>
    <xf numFmtId="164" fontId="2" fillId="0" borderId="17" xfId="5" applyNumberFormat="1" applyFont="1" applyBorder="1"/>
    <xf numFmtId="168" fontId="2" fillId="3" borderId="18" xfId="0" applyNumberFormat="1" applyFont="1" applyFill="1" applyBorder="1"/>
    <xf numFmtId="0" fontId="2" fillId="3" borderId="18" xfId="0" applyFont="1" applyFill="1" applyBorder="1"/>
    <xf numFmtId="164" fontId="2" fillId="3" borderId="18" xfId="5" applyNumberFormat="1" applyFont="1" applyFill="1" applyBorder="1"/>
    <xf numFmtId="164" fontId="2" fillId="0" borderId="19" xfId="5" applyNumberFormat="1" applyFont="1" applyBorder="1"/>
    <xf numFmtId="164" fontId="7" fillId="0" borderId="18" xfId="5" applyNumberFormat="1" applyFont="1" applyBorder="1"/>
    <xf numFmtId="164" fontId="2" fillId="0" borderId="17" xfId="0" applyNumberFormat="1" applyFont="1" applyBorder="1"/>
    <xf numFmtId="164" fontId="7" fillId="0" borderId="18" xfId="5" applyNumberFormat="1" applyFont="1" applyFill="1" applyBorder="1" applyAlignment="1">
      <alignment horizontal="left"/>
    </xf>
    <xf numFmtId="164" fontId="7" fillId="0" borderId="19" xfId="5" applyNumberFormat="1" applyFont="1" applyFill="1" applyBorder="1" applyAlignment="1">
      <alignment horizontal="left"/>
    </xf>
    <xf numFmtId="164" fontId="2" fillId="0" borderId="42" xfId="5" applyNumberFormat="1" applyFont="1" applyBorder="1"/>
    <xf numFmtId="168" fontId="2" fillId="3" borderId="43" xfId="0" applyNumberFormat="1" applyFont="1" applyFill="1" applyBorder="1"/>
    <xf numFmtId="164" fontId="2" fillId="0" borderId="43" xfId="5" applyNumberFormat="1" applyFont="1" applyBorder="1"/>
    <xf numFmtId="164" fontId="7" fillId="0" borderId="9" xfId="5" applyNumberFormat="1" applyFont="1" applyFill="1" applyBorder="1" applyAlignment="1">
      <alignment horizontal="left"/>
    </xf>
    <xf numFmtId="164" fontId="2" fillId="3" borderId="43" xfId="5" applyNumberFormat="1" applyFont="1" applyFill="1" applyBorder="1"/>
    <xf numFmtId="164" fontId="7" fillId="0" borderId="43" xfId="5" applyNumberFormat="1" applyFont="1" applyBorder="1"/>
    <xf numFmtId="164" fontId="2" fillId="0" borderId="44" xfId="5" applyNumberFormat="1" applyFont="1" applyBorder="1"/>
    <xf numFmtId="0" fontId="2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1" fillId="0" borderId="0" xfId="0" applyFont="1" applyFill="1" applyAlignment="1">
      <alignment horizontal="center" vertical="top" wrapText="1"/>
    </xf>
    <xf numFmtId="0" fontId="2" fillId="0" borderId="0" xfId="0" applyFont="1" applyFill="1" applyBorder="1"/>
    <xf numFmtId="0" fontId="1" fillId="0" borderId="5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44" fontId="1" fillId="0" borderId="5" xfId="3" applyFont="1" applyFill="1" applyBorder="1" applyAlignment="1">
      <alignment horizontal="center"/>
    </xf>
    <xf numFmtId="44" fontId="1" fillId="0" borderId="4" xfId="3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10" fontId="7" fillId="2" borderId="7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/>
    <xf numFmtId="0" fontId="1" fillId="0" borderId="28" xfId="0" applyFont="1" applyFill="1" applyBorder="1" applyAlignment="1">
      <alignment horizontal="center"/>
    </xf>
    <xf numFmtId="0" fontId="1" fillId="0" borderId="29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Fill="1" applyBorder="1" applyAlignment="1">
      <alignment horizontal="center"/>
    </xf>
    <xf numFmtId="0" fontId="1" fillId="0" borderId="32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164" fontId="7" fillId="0" borderId="18" xfId="5" applyNumberFormat="1" applyFont="1" applyFill="1" applyBorder="1" applyAlignment="1">
      <alignment horizontal="center"/>
    </xf>
    <xf numFmtId="0" fontId="2" fillId="0" borderId="0" xfId="0" applyFont="1" applyFill="1"/>
    <xf numFmtId="0" fontId="1" fillId="0" borderId="33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0" xfId="0" applyFont="1" applyFill="1" applyAlignment="1">
      <alignment horizontal="center" wrapText="1"/>
    </xf>
    <xf numFmtId="0" fontId="8" fillId="0" borderId="3" xfId="0" applyFont="1" applyFill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3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2" fillId="0" borderId="0" xfId="0" applyFont="1"/>
    <xf numFmtId="0" fontId="8" fillId="0" borderId="3" xfId="0" applyFont="1" applyBorder="1" applyAlignment="1">
      <alignment horizontal="center"/>
    </xf>
    <xf numFmtId="0" fontId="1" fillId="0" borderId="0" xfId="0" applyFont="1" applyAlignment="1">
      <alignment horizontal="center" vertical="top" wrapText="1"/>
    </xf>
    <xf numFmtId="0" fontId="1" fillId="0" borderId="34" xfId="0" applyFont="1" applyBorder="1"/>
    <xf numFmtId="0" fontId="1" fillId="0" borderId="0" xfId="0" applyFont="1" applyBorder="1"/>
    <xf numFmtId="0" fontId="1" fillId="0" borderId="33" xfId="0" applyFont="1" applyBorder="1" applyAlignment="1">
      <alignment horizontal="center" wrapText="1"/>
    </xf>
    <xf numFmtId="0" fontId="2" fillId="0" borderId="35" xfId="0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35" xfId="0" applyFont="1" applyBorder="1" applyAlignment="1">
      <alignment horizontal="center"/>
    </xf>
    <xf numFmtId="0" fontId="2" fillId="0" borderId="34" xfId="0" applyFont="1" applyBorder="1"/>
    <xf numFmtId="0" fontId="1" fillId="0" borderId="36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38" xfId="0" applyFont="1" applyFill="1" applyBorder="1"/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20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39" xfId="0" applyFont="1" applyBorder="1" applyAlignment="1">
      <alignment horizontal="center" wrapText="1"/>
    </xf>
    <xf numFmtId="0" fontId="1" fillId="0" borderId="16" xfId="0" applyFont="1" applyBorder="1" applyAlignment="1">
      <alignment horizontal="center" wrapText="1"/>
    </xf>
    <xf numFmtId="0" fontId="1" fillId="0" borderId="40" xfId="0" applyFont="1" applyBorder="1" applyAlignment="1">
      <alignment horizontal="center" wrapText="1"/>
    </xf>
    <xf numFmtId="0" fontId="1" fillId="0" borderId="41" xfId="0" applyFont="1" applyBorder="1" applyAlignment="1">
      <alignment horizontal="center"/>
    </xf>
    <xf numFmtId="0" fontId="1" fillId="0" borderId="5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2" fillId="0" borderId="35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34" xfId="0" applyFont="1" applyBorder="1" applyAlignment="1">
      <alignment horizontal="left" vertical="top" wrapText="1"/>
    </xf>
    <xf numFmtId="0" fontId="2" fillId="0" borderId="38" xfId="0" applyFont="1" applyBorder="1"/>
    <xf numFmtId="0" fontId="2" fillId="0" borderId="34" xfId="0" applyFont="1" applyBorder="1" applyAlignment="1">
      <alignment horizontal="left" vertical="center"/>
    </xf>
    <xf numFmtId="0" fontId="2" fillId="0" borderId="34" xfId="0" applyFont="1" applyBorder="1" applyAlignment="1">
      <alignment horizontal="left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1" fillId="0" borderId="41" xfId="0" applyFont="1" applyBorder="1" applyAlignment="1">
      <alignment horizontal="center" wrapText="1"/>
    </xf>
    <xf numFmtId="0" fontId="1" fillId="0" borderId="0" xfId="4" applyFont="1" applyAlignment="1">
      <alignment horizontal="center" vertical="top" wrapText="1"/>
    </xf>
  </cellXfs>
  <cellStyles count="6">
    <cellStyle name="Comma" xfId="1" builtinId="3"/>
    <cellStyle name="Comma 2" xfId="2" xr:uid="{00000000-0005-0000-0000-000001000000}"/>
    <cellStyle name="Currency" xfId="3" builtinId="4"/>
    <cellStyle name="Normal" xfId="0" builtinId="0"/>
    <cellStyle name="Normal 2" xfId="4" xr:uid="{00000000-0005-0000-0000-000004000000}"/>
    <cellStyle name="Percent" xfId="5" builtinId="5"/>
  </cellStyles>
  <dxfs count="2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file:///A:/THRS1VFY.W02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85265-AFA8-EF4C-990B-9DC7E742A8AC}">
  <dimension ref="A1:B52"/>
  <sheetViews>
    <sheetView tabSelected="1" workbookViewId="0"/>
  </sheetViews>
  <sheetFormatPr baseColWidth="10" defaultRowHeight="13" x14ac:dyDescent="0.15"/>
  <sheetData>
    <row r="1" spans="1:2" x14ac:dyDescent="0.15">
      <c r="A1" s="222" t="s">
        <v>203</v>
      </c>
      <c r="B1" s="222" t="s">
        <v>204</v>
      </c>
    </row>
    <row r="2" spans="1:2" x14ac:dyDescent="0.15">
      <c r="A2" t="str">
        <f>AFWRKACT!A9</f>
        <v>Alabama</v>
      </c>
      <c r="B2">
        <f>AFWRKACT!C9</f>
        <v>4204</v>
      </c>
    </row>
    <row r="3" spans="1:2" x14ac:dyDescent="0.15">
      <c r="A3" t="str">
        <f>AFWRKACT!A10</f>
        <v>Alaska</v>
      </c>
      <c r="B3">
        <f>AFWRKACT!C10</f>
        <v>1840</v>
      </c>
    </row>
    <row r="4" spans="1:2" x14ac:dyDescent="0.15">
      <c r="A4" t="str">
        <f>AFWRKACT!A11</f>
        <v>Arizona</v>
      </c>
      <c r="B4">
        <f>AFWRKACT!C11</f>
        <v>3143</v>
      </c>
    </row>
    <row r="5" spans="1:2" x14ac:dyDescent="0.15">
      <c r="A5" t="str">
        <f>AFWRKACT!A12</f>
        <v>Arkansas</v>
      </c>
      <c r="B5">
        <f>AFWRKACT!C12</f>
        <v>1563</v>
      </c>
    </row>
    <row r="6" spans="1:2" x14ac:dyDescent="0.15">
      <c r="A6" t="str">
        <f>AFWRKACT!A13</f>
        <v>California</v>
      </c>
      <c r="B6">
        <f>AFWRKACT!C13</f>
        <v>410275</v>
      </c>
    </row>
    <row r="7" spans="1:2" x14ac:dyDescent="0.15">
      <c r="A7" t="str">
        <f>AFWRKACT!A14</f>
        <v>Colorado</v>
      </c>
      <c r="B7">
        <f>AFWRKACT!C14</f>
        <v>9431</v>
      </c>
    </row>
    <row r="8" spans="1:2" x14ac:dyDescent="0.15">
      <c r="A8" t="str">
        <f>AFWRKACT!A15</f>
        <v xml:space="preserve">Connecticut </v>
      </c>
      <c r="B8">
        <f>AFWRKACT!C15</f>
        <v>4947</v>
      </c>
    </row>
    <row r="9" spans="1:2" x14ac:dyDescent="0.15">
      <c r="A9" t="str">
        <f>AFWRKACT!A16</f>
        <v>Delaware</v>
      </c>
      <c r="B9">
        <f>AFWRKACT!C16</f>
        <v>853</v>
      </c>
    </row>
    <row r="10" spans="1:2" x14ac:dyDescent="0.15">
      <c r="A10" t="str">
        <f>AFWRKACT!A17</f>
        <v>District of Col.</v>
      </c>
      <c r="B10">
        <f>AFWRKACT!C17</f>
        <v>3327</v>
      </c>
    </row>
    <row r="11" spans="1:2" x14ac:dyDescent="0.15">
      <c r="A11" t="str">
        <f>AFWRKACT!A18</f>
        <v>Florida</v>
      </c>
      <c r="B11">
        <f>AFWRKACT!C18</f>
        <v>6385</v>
      </c>
    </row>
    <row r="12" spans="1:2" x14ac:dyDescent="0.15">
      <c r="A12" t="str">
        <f>AFWRKACT!A20</f>
        <v>Georgia</v>
      </c>
      <c r="B12">
        <f>AFWRKACT!C20</f>
        <v>2005</v>
      </c>
    </row>
    <row r="13" spans="1:2" x14ac:dyDescent="0.15">
      <c r="A13" t="str">
        <f>AFWRKACT!A22</f>
        <v>Hawaii</v>
      </c>
      <c r="B13">
        <f>AFWRKACT!C22</f>
        <v>4073</v>
      </c>
    </row>
    <row r="14" spans="1:2" x14ac:dyDescent="0.15">
      <c r="A14" t="str">
        <f>AFWRKACT!A23</f>
        <v>Idaho</v>
      </c>
      <c r="B14">
        <f>AFWRKACT!C23</f>
        <v>43</v>
      </c>
    </row>
    <row r="15" spans="1:2" x14ac:dyDescent="0.15">
      <c r="A15" t="str">
        <f>AFWRKACT!A24</f>
        <v>Illinois</v>
      </c>
      <c r="B15">
        <f>AFWRKACT!C24</f>
        <v>5418</v>
      </c>
    </row>
    <row r="16" spans="1:2" x14ac:dyDescent="0.15">
      <c r="A16" t="str">
        <f>AFWRKACT!A25</f>
        <v>Indiana</v>
      </c>
      <c r="B16">
        <f>AFWRKACT!C25</f>
        <v>1584</v>
      </c>
    </row>
    <row r="17" spans="1:2" x14ac:dyDescent="0.15">
      <c r="A17" t="str">
        <f>AFWRKACT!A26</f>
        <v>Iowa</v>
      </c>
      <c r="B17">
        <f>AFWRKACT!C26</f>
        <v>5291</v>
      </c>
    </row>
    <row r="18" spans="1:2" x14ac:dyDescent="0.15">
      <c r="A18" t="str">
        <f>AFWRKACT!A27</f>
        <v>Kansas</v>
      </c>
      <c r="B18">
        <f>AFWRKACT!C27</f>
        <v>2220</v>
      </c>
    </row>
    <row r="19" spans="1:2" x14ac:dyDescent="0.15">
      <c r="A19" t="str">
        <f>AFWRKACT!A28</f>
        <v>Kentucky</v>
      </c>
      <c r="B19">
        <f>AFWRKACT!C28</f>
        <v>5946</v>
      </c>
    </row>
    <row r="20" spans="1:2" x14ac:dyDescent="0.15">
      <c r="A20" t="str">
        <f>AFWRKACT!A29</f>
        <v>Louisiana</v>
      </c>
      <c r="B20">
        <f>AFWRKACT!C29</f>
        <v>1798</v>
      </c>
    </row>
    <row r="21" spans="1:2" x14ac:dyDescent="0.15">
      <c r="A21" t="str">
        <f>AFWRKACT!A31</f>
        <v>Maine</v>
      </c>
      <c r="B21">
        <f>AFWRKACT!C31</f>
        <v>18201</v>
      </c>
    </row>
    <row r="22" spans="1:2" x14ac:dyDescent="0.15">
      <c r="A22" t="str">
        <f>AFWRKACT!A32</f>
        <v>Maryland</v>
      </c>
      <c r="B22">
        <f>AFWRKACT!C32</f>
        <v>10518</v>
      </c>
    </row>
    <row r="23" spans="1:2" x14ac:dyDescent="0.15">
      <c r="A23" t="str">
        <f>AFWRKACT!A33</f>
        <v>Massachusetts</v>
      </c>
      <c r="B23">
        <f>AFWRKACT!C33</f>
        <v>38910</v>
      </c>
    </row>
    <row r="24" spans="1:2" x14ac:dyDescent="0.15">
      <c r="A24" t="str">
        <f>AFWRKACT!A34</f>
        <v>Michigan</v>
      </c>
      <c r="B24">
        <f>AFWRKACT!C34</f>
        <v>5025</v>
      </c>
    </row>
    <row r="25" spans="1:2" x14ac:dyDescent="0.15">
      <c r="A25" t="str">
        <f>AFWRKACT!A35</f>
        <v>Minnesota</v>
      </c>
      <c r="B25">
        <f>AFWRKACT!C35</f>
        <v>7498</v>
      </c>
    </row>
    <row r="26" spans="1:2" x14ac:dyDescent="0.15">
      <c r="A26" t="str">
        <f>AFWRKACT!A36</f>
        <v>Mississippi</v>
      </c>
      <c r="B26">
        <f>AFWRKACT!C36</f>
        <v>1977</v>
      </c>
    </row>
    <row r="27" spans="1:2" x14ac:dyDescent="0.15">
      <c r="A27" t="str">
        <f>AFWRKACT!A37</f>
        <v>Missouri</v>
      </c>
      <c r="B27">
        <f>AFWRKACT!C37</f>
        <v>11879</v>
      </c>
    </row>
    <row r="28" spans="1:2" x14ac:dyDescent="0.15">
      <c r="A28" t="str">
        <f>AFWRKACT!A38</f>
        <v>Montana</v>
      </c>
      <c r="B28">
        <f>AFWRKACT!C38</f>
        <v>1018</v>
      </c>
    </row>
    <row r="29" spans="1:2" x14ac:dyDescent="0.15">
      <c r="A29" t="str">
        <f>AFWRKACT!A39</f>
        <v>Nebraska</v>
      </c>
      <c r="B29">
        <f>AFWRKACT!C39</f>
        <v>1950</v>
      </c>
    </row>
    <row r="30" spans="1:2" x14ac:dyDescent="0.15">
      <c r="A30" t="str">
        <f>AFWRKACT!A40</f>
        <v>Nevada</v>
      </c>
      <c r="B30">
        <f>AFWRKACT!C40</f>
        <v>4422</v>
      </c>
    </row>
    <row r="31" spans="1:2" x14ac:dyDescent="0.15">
      <c r="A31" t="str">
        <f>AFWRKACT!A42</f>
        <v>New Hampshire</v>
      </c>
      <c r="B31">
        <f>AFWRKACT!C42</f>
        <v>3270</v>
      </c>
    </row>
    <row r="32" spans="1:2" x14ac:dyDescent="0.15">
      <c r="A32" t="str">
        <f>AFWRKACT!A43</f>
        <v>New Jersey</v>
      </c>
      <c r="B32">
        <f>AFWRKACT!C43</f>
        <v>9394</v>
      </c>
    </row>
    <row r="33" spans="1:2" x14ac:dyDescent="0.15">
      <c r="A33" t="str">
        <f>AFWRKACT!A44</f>
        <v>New Mexico</v>
      </c>
      <c r="B33">
        <f>AFWRKACT!C44</f>
        <v>5020</v>
      </c>
    </row>
    <row r="34" spans="1:2" x14ac:dyDescent="0.15">
      <c r="A34" t="str">
        <f>AFWRKACT!A45</f>
        <v>New York</v>
      </c>
      <c r="B34">
        <f>AFWRKACT!C45</f>
        <v>92176</v>
      </c>
    </row>
    <row r="35" spans="1:2" x14ac:dyDescent="0.15">
      <c r="A35" t="str">
        <f>AFWRKACT!A46</f>
        <v>North Carolina</v>
      </c>
      <c r="B35">
        <f>AFWRKACT!C46</f>
        <v>3434</v>
      </c>
    </row>
    <row r="36" spans="1:2" x14ac:dyDescent="0.15">
      <c r="A36" t="str">
        <f>AFWRKACT!A47</f>
        <v>North Dakota</v>
      </c>
      <c r="B36">
        <f>AFWRKACT!C47</f>
        <v>344</v>
      </c>
    </row>
    <row r="37" spans="1:2" x14ac:dyDescent="0.15">
      <c r="A37" t="str">
        <f>AFWRKACT!A48</f>
        <v>Ohio</v>
      </c>
      <c r="B37">
        <f>AFWRKACT!C48</f>
        <v>9934</v>
      </c>
    </row>
    <row r="38" spans="1:2" x14ac:dyDescent="0.15">
      <c r="A38" t="str">
        <f>AFWRKACT!A49</f>
        <v>Oklahoma</v>
      </c>
      <c r="B38">
        <f>AFWRKACT!C49</f>
        <v>1844</v>
      </c>
    </row>
    <row r="39" spans="1:2" x14ac:dyDescent="0.15">
      <c r="A39" t="str">
        <f>AFWRKACT!A50</f>
        <v>Oregon</v>
      </c>
      <c r="B39">
        <f>AFWRKACT!C50</f>
        <v>42123</v>
      </c>
    </row>
    <row r="40" spans="1:2" x14ac:dyDescent="0.15">
      <c r="A40" t="str">
        <f>AFWRKACT!A51</f>
        <v>Pennsylvania</v>
      </c>
      <c r="B40">
        <f>AFWRKACT!C51</f>
        <v>30151</v>
      </c>
    </row>
    <row r="41" spans="1:2" x14ac:dyDescent="0.15">
      <c r="A41" t="str">
        <f>AFWRKACT!A54</f>
        <v>Rhode Island</v>
      </c>
      <c r="B41">
        <f>AFWRKACT!C54</f>
        <v>2080</v>
      </c>
    </row>
    <row r="42" spans="1:2" x14ac:dyDescent="0.15">
      <c r="A42" t="str">
        <f>AFWRKACT!A55</f>
        <v>South Carolina</v>
      </c>
      <c r="B42">
        <f>AFWRKACT!C55</f>
        <v>2414</v>
      </c>
    </row>
    <row r="43" spans="1:2" x14ac:dyDescent="0.15">
      <c r="A43" t="str">
        <f>AFWRKACT!A56</f>
        <v>South Dakota</v>
      </c>
      <c r="B43">
        <f>AFWRKACT!C56</f>
        <v>429</v>
      </c>
    </row>
    <row r="44" spans="1:2" x14ac:dyDescent="0.15">
      <c r="A44" t="str">
        <f>AFWRKACT!A57</f>
        <v>Tennessee</v>
      </c>
      <c r="B44">
        <f>AFWRKACT!C57</f>
        <v>12870</v>
      </c>
    </row>
    <row r="45" spans="1:2" x14ac:dyDescent="0.15">
      <c r="A45" t="str">
        <f>AFWRKACT!A58</f>
        <v>Texas</v>
      </c>
      <c r="B45">
        <f>AFWRKACT!C58</f>
        <v>7615</v>
      </c>
    </row>
    <row r="46" spans="1:2" x14ac:dyDescent="0.15">
      <c r="A46" t="str">
        <f>AFWRKACT!A59</f>
        <v>Utah</v>
      </c>
      <c r="B46">
        <f>AFWRKACT!C59</f>
        <v>1627</v>
      </c>
    </row>
    <row r="47" spans="1:2" x14ac:dyDescent="0.15">
      <c r="A47" t="str">
        <f>AFWRKACT!A60</f>
        <v>Vermont</v>
      </c>
      <c r="B47">
        <f>AFWRKACT!C60</f>
        <v>1617</v>
      </c>
    </row>
    <row r="48" spans="1:2" x14ac:dyDescent="0.15">
      <c r="A48" t="str">
        <f>AFWRKACT!A62</f>
        <v>Virginia</v>
      </c>
      <c r="B48">
        <f>AFWRKACT!C62</f>
        <v>11472</v>
      </c>
    </row>
    <row r="49" spans="1:2" x14ac:dyDescent="0.15">
      <c r="A49" t="str">
        <f>AFWRKACT!A64</f>
        <v>Washington</v>
      </c>
      <c r="B49">
        <f>AFWRKACT!C64</f>
        <v>20405</v>
      </c>
    </row>
    <row r="50" spans="1:2" x14ac:dyDescent="0.15">
      <c r="A50" t="str">
        <f>AFWRKACT!A65</f>
        <v>West Virginia</v>
      </c>
      <c r="B50">
        <f>AFWRKACT!C65</f>
        <v>1943</v>
      </c>
    </row>
    <row r="51" spans="1:2" x14ac:dyDescent="0.15">
      <c r="A51" t="str">
        <f>AFWRKACT!A66</f>
        <v>Wisconsin</v>
      </c>
      <c r="B51">
        <f>AFWRKACT!C66</f>
        <v>5067</v>
      </c>
    </row>
    <row r="52" spans="1:2" x14ac:dyDescent="0.15">
      <c r="A52" t="str">
        <f>AFWRKACT!A67</f>
        <v>Wyoming</v>
      </c>
      <c r="B52">
        <f>AFWRKACT!C67</f>
        <v>163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Q69"/>
  <sheetViews>
    <sheetView zoomScaleNormal="100" zoomScaleSheetLayoutView="100" workbookViewId="0">
      <selection activeCell="B9" sqref="B9:Q67"/>
    </sheetView>
  </sheetViews>
  <sheetFormatPr baseColWidth="10" defaultColWidth="9.1640625" defaultRowHeight="13" x14ac:dyDescent="0.15"/>
  <cols>
    <col min="1" max="1" width="15.6640625" style="2" customWidth="1"/>
    <col min="2" max="2" width="11.5" style="2" bestFit="1" customWidth="1"/>
    <col min="3" max="3" width="13.5" style="2" bestFit="1" customWidth="1"/>
    <col min="4" max="4" width="13.33203125" style="2" bestFit="1" customWidth="1"/>
    <col min="5" max="5" width="13.1640625" style="2" bestFit="1" customWidth="1"/>
    <col min="6" max="7" width="12.33203125" style="2" bestFit="1" customWidth="1"/>
    <col min="8" max="8" width="11.33203125" style="2" bestFit="1" customWidth="1"/>
    <col min="9" max="9" width="10.83203125" style="2" bestFit="1" customWidth="1"/>
    <col min="10" max="10" width="7.6640625" style="2" bestFit="1" customWidth="1"/>
    <col min="11" max="11" width="11.33203125" style="2" bestFit="1" customWidth="1"/>
    <col min="12" max="12" width="10.6640625" style="2" bestFit="1" customWidth="1"/>
    <col min="13" max="13" width="9.6640625" style="2" bestFit="1" customWidth="1"/>
    <col min="14" max="14" width="12.33203125" style="2" bestFit="1" customWidth="1"/>
    <col min="15" max="15" width="11.5" style="2" bestFit="1" customWidth="1"/>
    <col min="16" max="16" width="10.5" style="2" bestFit="1" customWidth="1"/>
    <col min="17" max="17" width="9.6640625" style="2" bestFit="1" customWidth="1"/>
    <col min="18" max="16384" width="9.1640625" style="2"/>
  </cols>
  <sheetData>
    <row r="1" spans="1:17" ht="65.25" customHeight="1" x14ac:dyDescent="0.15">
      <c r="A1" s="266" t="s">
        <v>185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</row>
    <row r="2" spans="1:17" ht="15" customHeight="1" x14ac:dyDescent="0.15">
      <c r="A2" s="279" t="str">
        <f>FINAL2!$A$2</f>
        <v>ACF/OFA: 06/07/2017</v>
      </c>
      <c r="B2" s="279"/>
      <c r="C2" s="279"/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</row>
    <row r="3" spans="1:17" s="3" customFormat="1" ht="12.75" customHeight="1" x14ac:dyDescent="0.15">
      <c r="A3" s="272" t="s">
        <v>168</v>
      </c>
      <c r="B3" s="262" t="s">
        <v>92</v>
      </c>
      <c r="C3" s="299"/>
      <c r="D3" s="300"/>
      <c r="E3" s="278" t="s">
        <v>119</v>
      </c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63"/>
    </row>
    <row r="4" spans="1:17" s="4" customFormat="1" ht="12.75" customHeight="1" x14ac:dyDescent="0.15">
      <c r="A4" s="286"/>
      <c r="B4" s="272" t="s">
        <v>164</v>
      </c>
      <c r="C4" s="272" t="s">
        <v>169</v>
      </c>
      <c r="D4" s="289" t="s">
        <v>153</v>
      </c>
      <c r="E4" s="292" t="s">
        <v>154</v>
      </c>
      <c r="F4" s="272" t="s">
        <v>166</v>
      </c>
      <c r="G4" s="272" t="s">
        <v>152</v>
      </c>
      <c r="H4" s="272" t="s">
        <v>155</v>
      </c>
      <c r="I4" s="272" t="s">
        <v>156</v>
      </c>
      <c r="J4" s="272" t="s">
        <v>157</v>
      </c>
      <c r="K4" s="272" t="s">
        <v>158</v>
      </c>
      <c r="L4" s="272" t="s">
        <v>159</v>
      </c>
      <c r="M4" s="272" t="s">
        <v>160</v>
      </c>
      <c r="N4" s="272" t="s">
        <v>161</v>
      </c>
      <c r="O4" s="272" t="s">
        <v>167</v>
      </c>
      <c r="P4" s="272" t="s">
        <v>163</v>
      </c>
      <c r="Q4" s="242" t="s">
        <v>98</v>
      </c>
    </row>
    <row r="5" spans="1:17" s="4" customFormat="1" ht="12.75" customHeight="1" x14ac:dyDescent="0.15">
      <c r="A5" s="286"/>
      <c r="B5" s="286"/>
      <c r="C5" s="286"/>
      <c r="D5" s="290"/>
      <c r="E5" s="293"/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  <c r="Q5" s="243"/>
    </row>
    <row r="6" spans="1:17" s="4" customFormat="1" ht="12.75" customHeight="1" x14ac:dyDescent="0.15">
      <c r="A6" s="288"/>
      <c r="B6" s="288"/>
      <c r="C6" s="288"/>
      <c r="D6" s="291"/>
      <c r="E6" s="294"/>
      <c r="F6" s="288"/>
      <c r="G6" s="288"/>
      <c r="H6" s="288"/>
      <c r="I6" s="288"/>
      <c r="J6" s="288"/>
      <c r="K6" s="288"/>
      <c r="L6" s="288"/>
      <c r="M6" s="288"/>
      <c r="N6" s="288"/>
      <c r="O6" s="288"/>
      <c r="P6" s="288"/>
      <c r="Q6" s="248"/>
    </row>
    <row r="7" spans="1:17" ht="12.75" customHeight="1" x14ac:dyDescent="0.15">
      <c r="A7" s="44" t="s">
        <v>3</v>
      </c>
      <c r="B7" s="55">
        <f>SUM(B9:B67)</f>
        <v>149503</v>
      </c>
      <c r="C7" s="55">
        <f t="shared" ref="C7:Q7" si="0">SUM(C9:C67)</f>
        <v>141010</v>
      </c>
      <c r="D7" s="188">
        <f t="shared" si="0"/>
        <v>99877</v>
      </c>
      <c r="E7" s="79">
        <f t="shared" si="0"/>
        <v>115035</v>
      </c>
      <c r="F7" s="55">
        <f t="shared" si="0"/>
        <v>343</v>
      </c>
      <c r="G7" s="55">
        <f t="shared" si="0"/>
        <v>1128</v>
      </c>
      <c r="H7" s="55">
        <f t="shared" si="0"/>
        <v>1859</v>
      </c>
      <c r="I7" s="55">
        <f t="shared" si="0"/>
        <v>62</v>
      </c>
      <c r="J7" s="55">
        <f t="shared" si="0"/>
        <v>5819</v>
      </c>
      <c r="K7" s="55">
        <f t="shared" si="0"/>
        <v>1628</v>
      </c>
      <c r="L7" s="55">
        <f t="shared" si="0"/>
        <v>2498</v>
      </c>
      <c r="M7" s="55">
        <f t="shared" si="0"/>
        <v>1828</v>
      </c>
      <c r="N7" s="55">
        <f t="shared" si="0"/>
        <v>790</v>
      </c>
      <c r="O7" s="55">
        <f t="shared" si="0"/>
        <v>412</v>
      </c>
      <c r="P7" s="75">
        <v>0</v>
      </c>
      <c r="Q7" s="55">
        <f t="shared" si="0"/>
        <v>1692</v>
      </c>
    </row>
    <row r="8" spans="1:17" ht="7.5" customHeight="1" x14ac:dyDescent="0.15">
      <c r="A8" s="60"/>
      <c r="B8" s="74"/>
      <c r="C8" s="74"/>
      <c r="D8" s="92"/>
      <c r="E8" s="80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</row>
    <row r="9" spans="1:17" ht="12.75" customHeight="1" x14ac:dyDescent="0.15">
      <c r="A9" s="58" t="s">
        <v>10</v>
      </c>
      <c r="B9" s="55">
        <v>82</v>
      </c>
      <c r="C9" s="55">
        <v>70</v>
      </c>
      <c r="D9" s="93">
        <v>40</v>
      </c>
      <c r="E9" s="86">
        <v>48</v>
      </c>
      <c r="F9" s="75">
        <v>0</v>
      </c>
      <c r="G9" s="75">
        <v>0</v>
      </c>
      <c r="H9" s="75">
        <v>10</v>
      </c>
      <c r="I9" s="75">
        <v>0</v>
      </c>
      <c r="J9" s="75">
        <v>1</v>
      </c>
      <c r="K9" s="75">
        <v>0</v>
      </c>
      <c r="L9" s="75">
        <v>1</v>
      </c>
      <c r="M9" s="75">
        <v>7</v>
      </c>
      <c r="N9" s="75">
        <v>0</v>
      </c>
      <c r="O9" s="75">
        <v>0</v>
      </c>
      <c r="P9" s="75">
        <v>0</v>
      </c>
      <c r="Q9" s="75">
        <v>0</v>
      </c>
    </row>
    <row r="10" spans="1:17" ht="12.75" customHeight="1" x14ac:dyDescent="0.15">
      <c r="A10" s="58" t="s">
        <v>11</v>
      </c>
      <c r="B10" s="55">
        <v>359</v>
      </c>
      <c r="C10" s="55">
        <v>241</v>
      </c>
      <c r="D10" s="93">
        <v>119</v>
      </c>
      <c r="E10" s="86">
        <v>142</v>
      </c>
      <c r="F10" s="75">
        <v>0</v>
      </c>
      <c r="G10" s="75">
        <v>0</v>
      </c>
      <c r="H10" s="75">
        <v>1</v>
      </c>
      <c r="I10" s="75">
        <v>1</v>
      </c>
      <c r="J10" s="75">
        <v>61</v>
      </c>
      <c r="K10" s="75">
        <v>47</v>
      </c>
      <c r="L10" s="75">
        <v>3</v>
      </c>
      <c r="M10" s="75">
        <v>1</v>
      </c>
      <c r="N10" s="75">
        <v>11</v>
      </c>
      <c r="O10" s="75">
        <v>0</v>
      </c>
      <c r="P10" s="75">
        <v>0</v>
      </c>
      <c r="Q10" s="75">
        <v>0</v>
      </c>
    </row>
    <row r="11" spans="1:17" ht="12.75" customHeight="1" x14ac:dyDescent="0.15">
      <c r="A11" s="58" t="s">
        <v>12</v>
      </c>
      <c r="B11" s="55">
        <v>242</v>
      </c>
      <c r="C11" s="55">
        <v>131</v>
      </c>
      <c r="D11" s="93">
        <v>94</v>
      </c>
      <c r="E11" s="86">
        <v>61</v>
      </c>
      <c r="F11" s="75">
        <v>0</v>
      </c>
      <c r="G11" s="75">
        <v>0</v>
      </c>
      <c r="H11" s="75">
        <v>6</v>
      </c>
      <c r="I11" s="75">
        <v>0</v>
      </c>
      <c r="J11" s="75">
        <v>94</v>
      </c>
      <c r="K11" s="75">
        <v>37</v>
      </c>
      <c r="L11" s="75">
        <v>11</v>
      </c>
      <c r="M11" s="75">
        <v>0</v>
      </c>
      <c r="N11" s="75">
        <v>39</v>
      </c>
      <c r="O11" s="75">
        <v>2</v>
      </c>
      <c r="P11" s="75">
        <v>0</v>
      </c>
      <c r="Q11" s="75">
        <v>0</v>
      </c>
    </row>
    <row r="12" spans="1:17" ht="12.75" customHeight="1" x14ac:dyDescent="0.15">
      <c r="A12" s="58" t="s">
        <v>13</v>
      </c>
      <c r="B12" s="55">
        <v>64</v>
      </c>
      <c r="C12" s="55">
        <v>47</v>
      </c>
      <c r="D12" s="93">
        <v>15</v>
      </c>
      <c r="E12" s="86">
        <v>19</v>
      </c>
      <c r="F12" s="75">
        <v>0</v>
      </c>
      <c r="G12" s="75">
        <v>0</v>
      </c>
      <c r="H12" s="75">
        <v>2</v>
      </c>
      <c r="I12" s="75">
        <v>0</v>
      </c>
      <c r="J12" s="75">
        <v>1</v>
      </c>
      <c r="K12" s="75">
        <v>0</v>
      </c>
      <c r="L12" s="75">
        <v>2</v>
      </c>
      <c r="M12" s="75">
        <v>0</v>
      </c>
      <c r="N12" s="75">
        <v>0</v>
      </c>
      <c r="O12" s="75">
        <v>0</v>
      </c>
      <c r="P12" s="75">
        <v>0</v>
      </c>
      <c r="Q12" s="75">
        <v>0</v>
      </c>
    </row>
    <row r="13" spans="1:17" ht="12.75" customHeight="1" x14ac:dyDescent="0.15">
      <c r="A13" s="58" t="s">
        <v>14</v>
      </c>
      <c r="B13" s="55">
        <v>113401</v>
      </c>
      <c r="C13" s="55">
        <v>110172</v>
      </c>
      <c r="D13" s="93">
        <v>77079</v>
      </c>
      <c r="E13" s="86">
        <v>88183</v>
      </c>
      <c r="F13" s="75">
        <v>140</v>
      </c>
      <c r="G13" s="75">
        <v>1102</v>
      </c>
      <c r="H13" s="75">
        <v>1089</v>
      </c>
      <c r="I13" s="75">
        <v>56</v>
      </c>
      <c r="J13" s="75">
        <v>4790</v>
      </c>
      <c r="K13" s="75">
        <v>1010</v>
      </c>
      <c r="L13" s="75">
        <v>1928</v>
      </c>
      <c r="M13" s="75">
        <v>1211</v>
      </c>
      <c r="N13" s="75">
        <v>586</v>
      </c>
      <c r="O13" s="75">
        <v>196</v>
      </c>
      <c r="P13" s="75">
        <v>0</v>
      </c>
      <c r="Q13" s="75">
        <v>1149</v>
      </c>
    </row>
    <row r="14" spans="1:17" ht="12.75" customHeight="1" x14ac:dyDescent="0.15">
      <c r="A14" s="58" t="s">
        <v>15</v>
      </c>
      <c r="B14" s="55">
        <v>1328</v>
      </c>
      <c r="C14" s="55">
        <v>1289</v>
      </c>
      <c r="D14" s="93">
        <v>237</v>
      </c>
      <c r="E14" s="86">
        <v>216</v>
      </c>
      <c r="F14" s="75">
        <v>5</v>
      </c>
      <c r="G14" s="75">
        <v>0</v>
      </c>
      <c r="H14" s="75">
        <v>35</v>
      </c>
      <c r="I14" s="75">
        <v>3</v>
      </c>
      <c r="J14" s="75">
        <v>60</v>
      </c>
      <c r="K14" s="75">
        <v>43</v>
      </c>
      <c r="L14" s="75">
        <v>77</v>
      </c>
      <c r="M14" s="75">
        <v>0</v>
      </c>
      <c r="N14" s="75">
        <v>13</v>
      </c>
      <c r="O14" s="75">
        <v>8</v>
      </c>
      <c r="P14" s="75">
        <v>0</v>
      </c>
      <c r="Q14" s="75">
        <v>13</v>
      </c>
    </row>
    <row r="15" spans="1:17" ht="12.75" customHeight="1" x14ac:dyDescent="0.15">
      <c r="A15" s="58" t="s">
        <v>16</v>
      </c>
      <c r="B15" s="75">
        <v>0</v>
      </c>
      <c r="C15" s="75">
        <v>0</v>
      </c>
      <c r="D15" s="170">
        <v>0</v>
      </c>
      <c r="E15" s="171">
        <v>0</v>
      </c>
      <c r="F15" s="172">
        <v>0</v>
      </c>
      <c r="G15" s="172">
        <v>0</v>
      </c>
      <c r="H15" s="173">
        <v>0</v>
      </c>
      <c r="I15" s="172">
        <v>0</v>
      </c>
      <c r="J15" s="173">
        <v>0</v>
      </c>
      <c r="K15" s="172">
        <v>0</v>
      </c>
      <c r="L15" s="172">
        <v>0</v>
      </c>
      <c r="M15" s="174">
        <v>0</v>
      </c>
      <c r="N15" s="173">
        <v>0</v>
      </c>
      <c r="O15" s="172">
        <v>0</v>
      </c>
      <c r="P15" s="172">
        <v>0</v>
      </c>
      <c r="Q15" s="174">
        <v>0</v>
      </c>
    </row>
    <row r="16" spans="1:17" ht="12.75" customHeight="1" x14ac:dyDescent="0.15">
      <c r="A16" s="58" t="s">
        <v>17</v>
      </c>
      <c r="B16" s="55">
        <v>19</v>
      </c>
      <c r="C16" s="75">
        <v>0</v>
      </c>
      <c r="D16" s="170">
        <v>0</v>
      </c>
      <c r="E16" s="171">
        <v>0</v>
      </c>
      <c r="F16" s="172">
        <v>0</v>
      </c>
      <c r="G16" s="172">
        <v>0</v>
      </c>
      <c r="H16" s="173">
        <v>0</v>
      </c>
      <c r="I16" s="172">
        <v>0</v>
      </c>
      <c r="J16" s="173">
        <v>0</v>
      </c>
      <c r="K16" s="172">
        <v>0</v>
      </c>
      <c r="L16" s="172">
        <v>0</v>
      </c>
      <c r="M16" s="174">
        <v>0</v>
      </c>
      <c r="N16" s="173">
        <v>0</v>
      </c>
      <c r="O16" s="172">
        <v>0</v>
      </c>
      <c r="P16" s="172">
        <v>0</v>
      </c>
      <c r="Q16" s="174">
        <v>0</v>
      </c>
    </row>
    <row r="17" spans="1:17" ht="12.75" customHeight="1" x14ac:dyDescent="0.15">
      <c r="A17" s="58" t="s">
        <v>84</v>
      </c>
      <c r="B17" s="75">
        <v>0</v>
      </c>
      <c r="C17" s="75">
        <v>0</v>
      </c>
      <c r="D17" s="170">
        <v>0</v>
      </c>
      <c r="E17" s="171">
        <v>0</v>
      </c>
      <c r="F17" s="172">
        <v>0</v>
      </c>
      <c r="G17" s="172">
        <v>0</v>
      </c>
      <c r="H17" s="173">
        <v>0</v>
      </c>
      <c r="I17" s="172">
        <v>0</v>
      </c>
      <c r="J17" s="173">
        <v>0</v>
      </c>
      <c r="K17" s="172">
        <v>0</v>
      </c>
      <c r="L17" s="172">
        <v>0</v>
      </c>
      <c r="M17" s="174">
        <v>0</v>
      </c>
      <c r="N17" s="173">
        <v>0</v>
      </c>
      <c r="O17" s="172">
        <v>0</v>
      </c>
      <c r="P17" s="172">
        <v>0</v>
      </c>
      <c r="Q17" s="174">
        <v>0</v>
      </c>
    </row>
    <row r="18" spans="1:17" s="89" customFormat="1" ht="12.75" customHeight="1" x14ac:dyDescent="0.15">
      <c r="A18" s="58" t="s">
        <v>18</v>
      </c>
      <c r="B18" s="88">
        <v>567</v>
      </c>
      <c r="C18" s="88">
        <v>534</v>
      </c>
      <c r="D18" s="94">
        <v>314</v>
      </c>
      <c r="E18" s="87">
        <v>152</v>
      </c>
      <c r="F18" s="88">
        <v>1</v>
      </c>
      <c r="G18" s="75">
        <v>2</v>
      </c>
      <c r="H18" s="88">
        <v>100</v>
      </c>
      <c r="I18" s="88">
        <v>0</v>
      </c>
      <c r="J18" s="88">
        <v>82</v>
      </c>
      <c r="K18" s="88">
        <v>89</v>
      </c>
      <c r="L18" s="88">
        <v>101</v>
      </c>
      <c r="M18" s="88">
        <v>80</v>
      </c>
      <c r="N18" s="88">
        <v>3</v>
      </c>
      <c r="O18" s="88">
        <v>55</v>
      </c>
      <c r="P18" s="75">
        <v>0</v>
      </c>
      <c r="Q18" s="88">
        <v>19</v>
      </c>
    </row>
    <row r="19" spans="1:17" ht="7.5" customHeight="1" x14ac:dyDescent="0.15">
      <c r="A19" s="60"/>
      <c r="B19" s="74"/>
      <c r="C19" s="74"/>
      <c r="D19" s="92"/>
      <c r="E19" s="80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</row>
    <row r="20" spans="1:17" ht="12.75" customHeight="1" x14ac:dyDescent="0.15">
      <c r="A20" s="58" t="s">
        <v>19</v>
      </c>
      <c r="B20" s="75">
        <v>0</v>
      </c>
      <c r="C20" s="75">
        <v>0</v>
      </c>
      <c r="D20" s="170">
        <v>0</v>
      </c>
      <c r="E20" s="171">
        <v>0</v>
      </c>
      <c r="F20" s="172">
        <v>0</v>
      </c>
      <c r="G20" s="172">
        <v>0</v>
      </c>
      <c r="H20" s="173">
        <v>0</v>
      </c>
      <c r="I20" s="172">
        <v>0</v>
      </c>
      <c r="J20" s="173">
        <v>0</v>
      </c>
      <c r="K20" s="172">
        <v>0</v>
      </c>
      <c r="L20" s="172">
        <v>0</v>
      </c>
      <c r="M20" s="174">
        <v>0</v>
      </c>
      <c r="N20" s="173">
        <v>0</v>
      </c>
      <c r="O20" s="172">
        <v>0</v>
      </c>
      <c r="P20" s="172">
        <v>0</v>
      </c>
      <c r="Q20" s="174">
        <v>0</v>
      </c>
    </row>
    <row r="21" spans="1:17" s="89" customFormat="1" ht="12.75" customHeight="1" x14ac:dyDescent="0.15">
      <c r="A21" s="58" t="s">
        <v>20</v>
      </c>
      <c r="B21" s="55">
        <v>61</v>
      </c>
      <c r="C21" s="55">
        <v>55</v>
      </c>
      <c r="D21" s="91">
        <v>17</v>
      </c>
      <c r="E21" s="86">
        <v>5</v>
      </c>
      <c r="F21" s="75">
        <v>0</v>
      </c>
      <c r="G21" s="75">
        <v>0</v>
      </c>
      <c r="H21" s="55">
        <v>27</v>
      </c>
      <c r="I21" s="88">
        <v>0</v>
      </c>
      <c r="J21" s="88">
        <v>1</v>
      </c>
      <c r="K21" s="88">
        <v>0</v>
      </c>
      <c r="L21" s="88">
        <v>0</v>
      </c>
      <c r="M21" s="75">
        <v>0</v>
      </c>
      <c r="N21" s="75">
        <v>1</v>
      </c>
      <c r="O21" s="75">
        <v>0</v>
      </c>
      <c r="P21" s="75">
        <v>0</v>
      </c>
      <c r="Q21" s="75">
        <v>0</v>
      </c>
    </row>
    <row r="22" spans="1:17" s="89" customFormat="1" ht="12.75" customHeight="1" x14ac:dyDescent="0.15">
      <c r="A22" s="58" t="s">
        <v>21</v>
      </c>
      <c r="B22" s="55">
        <v>1063</v>
      </c>
      <c r="C22" s="55">
        <v>1063</v>
      </c>
      <c r="D22" s="91">
        <v>567</v>
      </c>
      <c r="E22" s="79">
        <v>605</v>
      </c>
      <c r="F22" s="55">
        <v>10</v>
      </c>
      <c r="G22" s="55">
        <v>7</v>
      </c>
      <c r="H22" s="55">
        <v>23</v>
      </c>
      <c r="I22" s="88">
        <v>0</v>
      </c>
      <c r="J22" s="88">
        <v>23</v>
      </c>
      <c r="K22" s="88">
        <v>8</v>
      </c>
      <c r="L22" s="88">
        <v>14</v>
      </c>
      <c r="M22" s="75">
        <v>3</v>
      </c>
      <c r="N22" s="75">
        <v>0</v>
      </c>
      <c r="O22" s="75">
        <v>0</v>
      </c>
      <c r="P22" s="75">
        <v>0</v>
      </c>
      <c r="Q22" s="88">
        <v>7</v>
      </c>
    </row>
    <row r="23" spans="1:17" ht="12.75" customHeight="1" x14ac:dyDescent="0.15">
      <c r="A23" s="58" t="s">
        <v>22</v>
      </c>
      <c r="B23" s="75">
        <v>0</v>
      </c>
      <c r="C23" s="75">
        <v>0</v>
      </c>
      <c r="D23" s="170">
        <v>0</v>
      </c>
      <c r="E23" s="171">
        <v>0</v>
      </c>
      <c r="F23" s="172">
        <v>0</v>
      </c>
      <c r="G23" s="172">
        <v>0</v>
      </c>
      <c r="H23" s="173">
        <v>0</v>
      </c>
      <c r="I23" s="172">
        <v>0</v>
      </c>
      <c r="J23" s="173">
        <v>0</v>
      </c>
      <c r="K23" s="172">
        <v>0</v>
      </c>
      <c r="L23" s="172">
        <v>0</v>
      </c>
      <c r="M23" s="174">
        <v>0</v>
      </c>
      <c r="N23" s="173">
        <v>0</v>
      </c>
      <c r="O23" s="172">
        <v>0</v>
      </c>
      <c r="P23" s="172">
        <v>0</v>
      </c>
      <c r="Q23" s="174">
        <v>0</v>
      </c>
    </row>
    <row r="24" spans="1:17" ht="12.75" customHeight="1" x14ac:dyDescent="0.15">
      <c r="A24" s="58" t="s">
        <v>23</v>
      </c>
      <c r="B24" s="75">
        <v>0</v>
      </c>
      <c r="C24" s="75">
        <v>0</v>
      </c>
      <c r="D24" s="170">
        <v>0</v>
      </c>
      <c r="E24" s="171">
        <v>0</v>
      </c>
      <c r="F24" s="172">
        <v>0</v>
      </c>
      <c r="G24" s="172">
        <v>0</v>
      </c>
      <c r="H24" s="173">
        <v>0</v>
      </c>
      <c r="I24" s="172">
        <v>0</v>
      </c>
      <c r="J24" s="173">
        <v>0</v>
      </c>
      <c r="K24" s="172">
        <v>0</v>
      </c>
      <c r="L24" s="172">
        <v>0</v>
      </c>
      <c r="M24" s="174">
        <v>0</v>
      </c>
      <c r="N24" s="173">
        <v>0</v>
      </c>
      <c r="O24" s="172">
        <v>0</v>
      </c>
      <c r="P24" s="172">
        <v>0</v>
      </c>
      <c r="Q24" s="174">
        <v>0</v>
      </c>
    </row>
    <row r="25" spans="1:17" ht="12.75" customHeight="1" x14ac:dyDescent="0.15">
      <c r="A25" s="58" t="s">
        <v>24</v>
      </c>
      <c r="B25" s="55">
        <v>144</v>
      </c>
      <c r="C25" s="55">
        <v>139</v>
      </c>
      <c r="D25" s="91">
        <v>51</v>
      </c>
      <c r="E25" s="79">
        <v>58</v>
      </c>
      <c r="F25" s="75">
        <v>0</v>
      </c>
      <c r="G25" s="75">
        <v>0</v>
      </c>
      <c r="H25" s="75">
        <v>0</v>
      </c>
      <c r="I25" s="75">
        <v>0</v>
      </c>
      <c r="J25" s="55">
        <v>1</v>
      </c>
      <c r="K25" s="75">
        <v>0</v>
      </c>
      <c r="L25" s="75">
        <v>0</v>
      </c>
      <c r="M25" s="75">
        <v>0</v>
      </c>
      <c r="N25" s="75">
        <v>0</v>
      </c>
      <c r="O25" s="75">
        <v>0</v>
      </c>
      <c r="P25" s="75">
        <v>0</v>
      </c>
      <c r="Q25" s="75">
        <v>0</v>
      </c>
    </row>
    <row r="26" spans="1:17" ht="12.75" customHeight="1" x14ac:dyDescent="0.15">
      <c r="A26" s="58" t="s">
        <v>25</v>
      </c>
      <c r="B26" s="55">
        <v>627</v>
      </c>
      <c r="C26" s="55">
        <v>517</v>
      </c>
      <c r="D26" s="91">
        <v>181</v>
      </c>
      <c r="E26" s="79">
        <v>235</v>
      </c>
      <c r="F26" s="75">
        <v>0</v>
      </c>
      <c r="G26" s="55">
        <v>1</v>
      </c>
      <c r="H26" s="75">
        <v>0</v>
      </c>
      <c r="I26" s="75">
        <v>0</v>
      </c>
      <c r="J26" s="55">
        <v>1</v>
      </c>
      <c r="K26" s="55">
        <v>4</v>
      </c>
      <c r="L26" s="55">
        <v>8</v>
      </c>
      <c r="M26" s="55">
        <v>13</v>
      </c>
      <c r="N26" s="55">
        <v>2</v>
      </c>
      <c r="O26" s="75">
        <v>2</v>
      </c>
      <c r="P26" s="75">
        <v>0</v>
      </c>
      <c r="Q26" s="55">
        <v>25</v>
      </c>
    </row>
    <row r="27" spans="1:17" ht="12.75" customHeight="1" x14ac:dyDescent="0.15">
      <c r="A27" s="58" t="s">
        <v>26</v>
      </c>
      <c r="B27" s="55">
        <v>285</v>
      </c>
      <c r="C27" s="55">
        <v>276</v>
      </c>
      <c r="D27" s="91">
        <v>128</v>
      </c>
      <c r="E27" s="79">
        <v>154</v>
      </c>
      <c r="F27" s="75">
        <v>0</v>
      </c>
      <c r="G27" s="75">
        <v>0</v>
      </c>
      <c r="H27" s="55">
        <v>2</v>
      </c>
      <c r="I27" s="75">
        <v>0</v>
      </c>
      <c r="J27" s="55">
        <v>5</v>
      </c>
      <c r="K27" s="75">
        <v>0</v>
      </c>
      <c r="L27" s="55">
        <v>13</v>
      </c>
      <c r="M27" s="75">
        <v>0</v>
      </c>
      <c r="N27" s="55">
        <v>3</v>
      </c>
      <c r="O27" s="75">
        <v>2</v>
      </c>
      <c r="P27" s="75">
        <v>0</v>
      </c>
      <c r="Q27" s="75">
        <v>0</v>
      </c>
    </row>
    <row r="28" spans="1:17" ht="12.75" customHeight="1" x14ac:dyDescent="0.15">
      <c r="A28" s="58" t="s">
        <v>27</v>
      </c>
      <c r="B28" s="55">
        <v>592</v>
      </c>
      <c r="C28" s="55">
        <v>550</v>
      </c>
      <c r="D28" s="91">
        <v>279</v>
      </c>
      <c r="E28" s="79">
        <v>195</v>
      </c>
      <c r="F28" s="55">
        <v>7</v>
      </c>
      <c r="G28" s="75">
        <v>0</v>
      </c>
      <c r="H28" s="55">
        <v>9</v>
      </c>
      <c r="I28" s="75">
        <v>0</v>
      </c>
      <c r="J28" s="55">
        <v>8</v>
      </c>
      <c r="K28" s="55">
        <v>230</v>
      </c>
      <c r="L28" s="55">
        <v>29</v>
      </c>
      <c r="M28" s="55">
        <v>68</v>
      </c>
      <c r="N28" s="55">
        <v>32</v>
      </c>
      <c r="O28" s="55">
        <v>31</v>
      </c>
      <c r="P28" s="75">
        <v>0</v>
      </c>
      <c r="Q28" s="75">
        <v>0</v>
      </c>
    </row>
    <row r="29" spans="1:17" ht="12.75" customHeight="1" x14ac:dyDescent="0.15">
      <c r="A29" s="58" t="s">
        <v>28</v>
      </c>
      <c r="B29" s="75">
        <v>0</v>
      </c>
      <c r="C29" s="75">
        <v>0</v>
      </c>
      <c r="D29" s="170">
        <v>0</v>
      </c>
      <c r="E29" s="171">
        <v>0</v>
      </c>
      <c r="F29" s="172">
        <v>0</v>
      </c>
      <c r="G29" s="172">
        <v>0</v>
      </c>
      <c r="H29" s="173">
        <v>0</v>
      </c>
      <c r="I29" s="172">
        <v>0</v>
      </c>
      <c r="J29" s="173">
        <v>0</v>
      </c>
      <c r="K29" s="172">
        <v>0</v>
      </c>
      <c r="L29" s="172">
        <v>0</v>
      </c>
      <c r="M29" s="174">
        <v>0</v>
      </c>
      <c r="N29" s="173">
        <v>0</v>
      </c>
      <c r="O29" s="172">
        <v>0</v>
      </c>
      <c r="P29" s="172">
        <v>0</v>
      </c>
      <c r="Q29" s="174">
        <v>0</v>
      </c>
    </row>
    <row r="30" spans="1:17" ht="7.5" customHeight="1" x14ac:dyDescent="0.15">
      <c r="A30" s="60"/>
      <c r="B30" s="74"/>
      <c r="C30" s="74"/>
      <c r="D30" s="92"/>
      <c r="E30" s="80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</row>
    <row r="31" spans="1:17" ht="12.75" customHeight="1" x14ac:dyDescent="0.15">
      <c r="A31" s="58" t="s">
        <v>29</v>
      </c>
      <c r="B31" s="55">
        <v>7513</v>
      </c>
      <c r="C31" s="55">
        <v>7444</v>
      </c>
      <c r="D31" s="91">
        <v>7272</v>
      </c>
      <c r="E31" s="79">
        <v>9718</v>
      </c>
      <c r="F31" s="75">
        <v>0</v>
      </c>
      <c r="G31" s="75">
        <v>0</v>
      </c>
      <c r="H31" s="88">
        <v>0</v>
      </c>
      <c r="I31" s="88">
        <v>0</v>
      </c>
      <c r="J31" s="55">
        <v>33</v>
      </c>
      <c r="K31" s="55">
        <v>47</v>
      </c>
      <c r="L31" s="55">
        <v>13</v>
      </c>
      <c r="M31" s="88">
        <v>4</v>
      </c>
      <c r="N31" s="55">
        <v>51</v>
      </c>
      <c r="O31" s="75">
        <v>1</v>
      </c>
      <c r="P31" s="75">
        <v>0</v>
      </c>
      <c r="Q31" s="55">
        <v>12</v>
      </c>
    </row>
    <row r="32" spans="1:17" ht="12.75" customHeight="1" x14ac:dyDescent="0.15">
      <c r="A32" s="58" t="s">
        <v>30</v>
      </c>
      <c r="B32" s="75">
        <v>0</v>
      </c>
      <c r="C32" s="75">
        <v>0</v>
      </c>
      <c r="D32" s="170">
        <v>0</v>
      </c>
      <c r="E32" s="171">
        <v>0</v>
      </c>
      <c r="F32" s="172">
        <v>0</v>
      </c>
      <c r="G32" s="172">
        <v>0</v>
      </c>
      <c r="H32" s="173">
        <v>0</v>
      </c>
      <c r="I32" s="172">
        <v>0</v>
      </c>
      <c r="J32" s="173">
        <v>0</v>
      </c>
      <c r="K32" s="172">
        <v>0</v>
      </c>
      <c r="L32" s="172">
        <v>0</v>
      </c>
      <c r="M32" s="174">
        <v>0</v>
      </c>
      <c r="N32" s="173">
        <v>0</v>
      </c>
      <c r="O32" s="172">
        <v>0</v>
      </c>
      <c r="P32" s="172">
        <v>0</v>
      </c>
      <c r="Q32" s="174">
        <v>0</v>
      </c>
    </row>
    <row r="33" spans="1:17" ht="12.75" customHeight="1" x14ac:dyDescent="0.15">
      <c r="A33" s="58" t="s">
        <v>31</v>
      </c>
      <c r="B33" s="55">
        <v>1242</v>
      </c>
      <c r="C33" s="57">
        <v>923</v>
      </c>
      <c r="D33" s="91">
        <v>867</v>
      </c>
      <c r="E33" s="79">
        <v>1542</v>
      </c>
      <c r="F33" s="75">
        <v>0</v>
      </c>
      <c r="G33" s="75">
        <v>0</v>
      </c>
      <c r="H33" s="75">
        <v>0</v>
      </c>
      <c r="I33" s="75">
        <v>0</v>
      </c>
      <c r="J33" s="75">
        <v>0</v>
      </c>
      <c r="K33" s="75">
        <v>0</v>
      </c>
      <c r="L33" s="75">
        <v>0</v>
      </c>
      <c r="M33" s="75">
        <v>0</v>
      </c>
      <c r="N33" s="75">
        <v>0</v>
      </c>
      <c r="O33" s="75">
        <v>0</v>
      </c>
      <c r="P33" s="75">
        <v>0</v>
      </c>
      <c r="Q33" s="75">
        <v>0</v>
      </c>
    </row>
    <row r="34" spans="1:17" ht="12.75" customHeight="1" x14ac:dyDescent="0.15">
      <c r="A34" s="58" t="s">
        <v>32</v>
      </c>
      <c r="B34" s="75">
        <v>0</v>
      </c>
      <c r="C34" s="75">
        <v>0</v>
      </c>
      <c r="D34" s="170">
        <v>0</v>
      </c>
      <c r="E34" s="171">
        <v>0</v>
      </c>
      <c r="F34" s="172">
        <v>0</v>
      </c>
      <c r="G34" s="172">
        <v>0</v>
      </c>
      <c r="H34" s="173">
        <v>0</v>
      </c>
      <c r="I34" s="172">
        <v>0</v>
      </c>
      <c r="J34" s="173">
        <v>0</v>
      </c>
      <c r="K34" s="172">
        <v>0</v>
      </c>
      <c r="L34" s="172">
        <v>0</v>
      </c>
      <c r="M34" s="174">
        <v>0</v>
      </c>
      <c r="N34" s="173">
        <v>0</v>
      </c>
      <c r="O34" s="172">
        <v>0</v>
      </c>
      <c r="P34" s="172">
        <v>0</v>
      </c>
      <c r="Q34" s="174">
        <v>0</v>
      </c>
    </row>
    <row r="35" spans="1:17" ht="12.75" customHeight="1" x14ac:dyDescent="0.15">
      <c r="A35" s="58" t="s">
        <v>33</v>
      </c>
      <c r="B35" s="55">
        <v>4</v>
      </c>
      <c r="C35" s="75">
        <v>0</v>
      </c>
      <c r="D35" s="170">
        <v>0</v>
      </c>
      <c r="E35" s="171">
        <v>0</v>
      </c>
      <c r="F35" s="172">
        <v>0</v>
      </c>
      <c r="G35" s="172">
        <v>0</v>
      </c>
      <c r="H35" s="173">
        <v>0</v>
      </c>
      <c r="I35" s="172">
        <v>0</v>
      </c>
      <c r="J35" s="173">
        <v>0</v>
      </c>
      <c r="K35" s="172">
        <v>0</v>
      </c>
      <c r="L35" s="172">
        <v>0</v>
      </c>
      <c r="M35" s="174">
        <v>0</v>
      </c>
      <c r="N35" s="173">
        <v>0</v>
      </c>
      <c r="O35" s="172">
        <v>0</v>
      </c>
      <c r="P35" s="172">
        <v>0</v>
      </c>
      <c r="Q35" s="174">
        <v>0</v>
      </c>
    </row>
    <row r="36" spans="1:17" ht="12.75" customHeight="1" x14ac:dyDescent="0.15">
      <c r="A36" s="58" t="s">
        <v>34</v>
      </c>
      <c r="B36" s="75">
        <v>0</v>
      </c>
      <c r="C36" s="75">
        <v>0</v>
      </c>
      <c r="D36" s="93">
        <v>0</v>
      </c>
      <c r="E36" s="86">
        <v>0</v>
      </c>
      <c r="F36" s="75">
        <v>0</v>
      </c>
      <c r="G36" s="75">
        <v>0</v>
      </c>
      <c r="H36" s="75">
        <v>0</v>
      </c>
      <c r="I36" s="75">
        <v>0</v>
      </c>
      <c r="J36" s="75">
        <v>0</v>
      </c>
      <c r="K36" s="75">
        <v>0</v>
      </c>
      <c r="L36" s="75">
        <v>0</v>
      </c>
      <c r="M36" s="75">
        <v>0</v>
      </c>
      <c r="N36" s="75">
        <v>0</v>
      </c>
      <c r="O36" s="75">
        <v>0</v>
      </c>
      <c r="P36" s="75">
        <v>0</v>
      </c>
      <c r="Q36" s="75">
        <v>0</v>
      </c>
    </row>
    <row r="37" spans="1:17" ht="12.75" customHeight="1" x14ac:dyDescent="0.15">
      <c r="A37" s="58" t="s">
        <v>35</v>
      </c>
      <c r="B37" s="75">
        <v>0</v>
      </c>
      <c r="C37" s="75">
        <v>0</v>
      </c>
      <c r="D37" s="170">
        <v>0</v>
      </c>
      <c r="E37" s="171">
        <v>0</v>
      </c>
      <c r="F37" s="172">
        <v>0</v>
      </c>
      <c r="G37" s="172">
        <v>0</v>
      </c>
      <c r="H37" s="173">
        <v>0</v>
      </c>
      <c r="I37" s="172">
        <v>0</v>
      </c>
      <c r="J37" s="173">
        <v>0</v>
      </c>
      <c r="K37" s="172">
        <v>0</v>
      </c>
      <c r="L37" s="172">
        <v>0</v>
      </c>
      <c r="M37" s="174">
        <v>0</v>
      </c>
      <c r="N37" s="173">
        <v>0</v>
      </c>
      <c r="O37" s="172">
        <v>0</v>
      </c>
      <c r="P37" s="172">
        <v>0</v>
      </c>
      <c r="Q37" s="174">
        <v>0</v>
      </c>
    </row>
    <row r="38" spans="1:17" ht="12.75" customHeight="1" x14ac:dyDescent="0.15">
      <c r="A38" s="58" t="s">
        <v>36</v>
      </c>
      <c r="B38" s="55">
        <v>218</v>
      </c>
      <c r="C38" s="55">
        <v>76</v>
      </c>
      <c r="D38" s="91">
        <v>29</v>
      </c>
      <c r="E38" s="79">
        <v>24</v>
      </c>
      <c r="F38" s="75">
        <v>0</v>
      </c>
      <c r="G38" s="75">
        <v>0</v>
      </c>
      <c r="H38" s="55">
        <v>34</v>
      </c>
      <c r="I38" s="75">
        <v>0</v>
      </c>
      <c r="J38" s="55">
        <v>12</v>
      </c>
      <c r="K38" s="55">
        <v>2</v>
      </c>
      <c r="L38" s="55">
        <v>8</v>
      </c>
      <c r="M38" s="75">
        <v>0</v>
      </c>
      <c r="N38" s="75">
        <v>0</v>
      </c>
      <c r="O38" s="75">
        <v>0</v>
      </c>
      <c r="P38" s="75">
        <v>0</v>
      </c>
      <c r="Q38" s="75">
        <v>0</v>
      </c>
    </row>
    <row r="39" spans="1:17" ht="12.75" customHeight="1" x14ac:dyDescent="0.15">
      <c r="A39" s="58" t="s">
        <v>37</v>
      </c>
      <c r="B39" s="75">
        <v>0</v>
      </c>
      <c r="C39" s="75">
        <v>0</v>
      </c>
      <c r="D39" s="170">
        <v>0</v>
      </c>
      <c r="E39" s="171">
        <v>0</v>
      </c>
      <c r="F39" s="172">
        <v>0</v>
      </c>
      <c r="G39" s="172">
        <v>0</v>
      </c>
      <c r="H39" s="173">
        <v>0</v>
      </c>
      <c r="I39" s="172">
        <v>0</v>
      </c>
      <c r="J39" s="173">
        <v>0</v>
      </c>
      <c r="K39" s="172">
        <v>0</v>
      </c>
      <c r="L39" s="172">
        <v>0</v>
      </c>
      <c r="M39" s="174">
        <v>0</v>
      </c>
      <c r="N39" s="173">
        <v>0</v>
      </c>
      <c r="O39" s="172">
        <v>0</v>
      </c>
      <c r="P39" s="172">
        <v>0</v>
      </c>
      <c r="Q39" s="174">
        <v>0</v>
      </c>
    </row>
    <row r="40" spans="1:17" ht="12.75" customHeight="1" x14ac:dyDescent="0.15">
      <c r="A40" s="58" t="s">
        <v>38</v>
      </c>
      <c r="B40" s="55">
        <v>651</v>
      </c>
      <c r="C40" s="55">
        <v>614</v>
      </c>
      <c r="D40" s="91">
        <v>246</v>
      </c>
      <c r="E40" s="79">
        <v>331</v>
      </c>
      <c r="F40" s="75">
        <v>0</v>
      </c>
      <c r="G40" s="75">
        <v>1</v>
      </c>
      <c r="H40" s="55">
        <v>6</v>
      </c>
      <c r="I40" s="75">
        <v>0</v>
      </c>
      <c r="J40" s="55">
        <v>5</v>
      </c>
      <c r="K40" s="55">
        <v>13</v>
      </c>
      <c r="L40" s="55">
        <v>13</v>
      </c>
      <c r="M40" s="55">
        <v>3</v>
      </c>
      <c r="N40" s="55">
        <v>10</v>
      </c>
      <c r="O40" s="75">
        <v>0</v>
      </c>
      <c r="P40" s="75">
        <v>0</v>
      </c>
      <c r="Q40" s="75">
        <v>0</v>
      </c>
    </row>
    <row r="41" spans="1:17" ht="7.5" customHeight="1" x14ac:dyDescent="0.15">
      <c r="A41" s="60"/>
      <c r="B41" s="74"/>
      <c r="C41" s="74"/>
      <c r="D41" s="92"/>
      <c r="E41" s="80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</row>
    <row r="42" spans="1:17" ht="12.75" customHeight="1" x14ac:dyDescent="0.15">
      <c r="A42" s="58" t="s">
        <v>39</v>
      </c>
      <c r="B42" s="55">
        <v>34</v>
      </c>
      <c r="C42" s="75">
        <v>0</v>
      </c>
      <c r="D42" s="170">
        <v>0</v>
      </c>
      <c r="E42" s="171">
        <v>0</v>
      </c>
      <c r="F42" s="172">
        <v>0</v>
      </c>
      <c r="G42" s="172">
        <v>0</v>
      </c>
      <c r="H42" s="173">
        <v>0</v>
      </c>
      <c r="I42" s="172">
        <v>0</v>
      </c>
      <c r="J42" s="173">
        <v>0</v>
      </c>
      <c r="K42" s="172">
        <v>0</v>
      </c>
      <c r="L42" s="172">
        <v>0</v>
      </c>
      <c r="M42" s="174">
        <v>0</v>
      </c>
      <c r="N42" s="173">
        <v>0</v>
      </c>
      <c r="O42" s="172">
        <v>0</v>
      </c>
      <c r="P42" s="172">
        <v>0</v>
      </c>
      <c r="Q42" s="174">
        <v>0</v>
      </c>
    </row>
    <row r="43" spans="1:17" ht="12.75" customHeight="1" x14ac:dyDescent="0.15">
      <c r="A43" s="58" t="s">
        <v>40</v>
      </c>
      <c r="B43" s="75">
        <v>0</v>
      </c>
      <c r="C43" s="75">
        <v>0</v>
      </c>
      <c r="D43" s="170">
        <v>0</v>
      </c>
      <c r="E43" s="171">
        <v>0</v>
      </c>
      <c r="F43" s="172">
        <v>0</v>
      </c>
      <c r="G43" s="172">
        <v>0</v>
      </c>
      <c r="H43" s="173">
        <v>0</v>
      </c>
      <c r="I43" s="172">
        <v>0</v>
      </c>
      <c r="J43" s="173">
        <v>0</v>
      </c>
      <c r="K43" s="172">
        <v>0</v>
      </c>
      <c r="L43" s="172">
        <v>0</v>
      </c>
      <c r="M43" s="174">
        <v>0</v>
      </c>
      <c r="N43" s="173">
        <v>0</v>
      </c>
      <c r="O43" s="172">
        <v>0</v>
      </c>
      <c r="P43" s="172">
        <v>0</v>
      </c>
      <c r="Q43" s="174">
        <v>0</v>
      </c>
    </row>
    <row r="44" spans="1:17" ht="12.75" customHeight="1" x14ac:dyDescent="0.15">
      <c r="A44" s="58" t="s">
        <v>41</v>
      </c>
      <c r="B44" s="55">
        <v>824</v>
      </c>
      <c r="C44" s="55">
        <v>720</v>
      </c>
      <c r="D44" s="91">
        <v>452</v>
      </c>
      <c r="E44" s="79">
        <v>456</v>
      </c>
      <c r="F44" s="75">
        <v>10</v>
      </c>
      <c r="G44" s="75">
        <v>2</v>
      </c>
      <c r="H44" s="55">
        <v>65</v>
      </c>
      <c r="I44" s="75">
        <v>0</v>
      </c>
      <c r="J44" s="55">
        <v>131</v>
      </c>
      <c r="K44" s="55">
        <v>52</v>
      </c>
      <c r="L44" s="55">
        <v>56</v>
      </c>
      <c r="M44" s="55">
        <v>50</v>
      </c>
      <c r="N44" s="55">
        <v>2</v>
      </c>
      <c r="O44" s="55">
        <v>2</v>
      </c>
      <c r="P44" s="75">
        <v>0</v>
      </c>
      <c r="Q44" s="75">
        <v>1</v>
      </c>
    </row>
    <row r="45" spans="1:17" ht="12.75" customHeight="1" x14ac:dyDescent="0.15">
      <c r="A45" s="58" t="s">
        <v>42</v>
      </c>
      <c r="B45" s="55">
        <v>3359</v>
      </c>
      <c r="C45" s="75">
        <v>0</v>
      </c>
      <c r="D45" s="170">
        <v>0</v>
      </c>
      <c r="E45" s="171">
        <v>0</v>
      </c>
      <c r="F45" s="172">
        <v>0</v>
      </c>
      <c r="G45" s="172">
        <v>0</v>
      </c>
      <c r="H45" s="173">
        <v>0</v>
      </c>
      <c r="I45" s="172">
        <v>0</v>
      </c>
      <c r="J45" s="173">
        <v>0</v>
      </c>
      <c r="K45" s="172">
        <v>0</v>
      </c>
      <c r="L45" s="172">
        <v>0</v>
      </c>
      <c r="M45" s="174">
        <v>0</v>
      </c>
      <c r="N45" s="173">
        <v>0</v>
      </c>
      <c r="O45" s="172">
        <v>0</v>
      </c>
      <c r="P45" s="172">
        <v>0</v>
      </c>
      <c r="Q45" s="174">
        <v>0</v>
      </c>
    </row>
    <row r="46" spans="1:17" ht="12.75" customHeight="1" x14ac:dyDescent="0.15">
      <c r="A46" s="58" t="s">
        <v>43</v>
      </c>
      <c r="B46" s="55">
        <v>192</v>
      </c>
      <c r="C46" s="55">
        <v>192</v>
      </c>
      <c r="D46" s="91">
        <v>33</v>
      </c>
      <c r="E46" s="79">
        <v>23</v>
      </c>
      <c r="F46" s="75">
        <v>0</v>
      </c>
      <c r="G46" s="75">
        <v>2</v>
      </c>
      <c r="H46" s="55">
        <v>3</v>
      </c>
      <c r="I46" s="75">
        <v>0</v>
      </c>
      <c r="J46" s="55">
        <v>15</v>
      </c>
      <c r="K46" s="75">
        <v>0</v>
      </c>
      <c r="L46" s="55">
        <v>10</v>
      </c>
      <c r="M46" s="75">
        <v>0</v>
      </c>
      <c r="N46" s="75">
        <v>0</v>
      </c>
      <c r="O46" s="75">
        <v>0</v>
      </c>
      <c r="P46" s="75">
        <v>0</v>
      </c>
      <c r="Q46" s="75">
        <v>0</v>
      </c>
    </row>
    <row r="47" spans="1:17" ht="12.75" customHeight="1" x14ac:dyDescent="0.15">
      <c r="A47" s="58" t="s">
        <v>44</v>
      </c>
      <c r="B47" s="75">
        <v>0</v>
      </c>
      <c r="C47" s="75">
        <v>0</v>
      </c>
      <c r="D47" s="170">
        <v>0</v>
      </c>
      <c r="E47" s="171">
        <v>0</v>
      </c>
      <c r="F47" s="172">
        <v>0</v>
      </c>
      <c r="G47" s="172">
        <v>0</v>
      </c>
      <c r="H47" s="173">
        <v>0</v>
      </c>
      <c r="I47" s="172">
        <v>0</v>
      </c>
      <c r="J47" s="173">
        <v>0</v>
      </c>
      <c r="K47" s="172">
        <v>0</v>
      </c>
      <c r="L47" s="172">
        <v>0</v>
      </c>
      <c r="M47" s="174">
        <v>0</v>
      </c>
      <c r="N47" s="173">
        <v>0</v>
      </c>
      <c r="O47" s="172">
        <v>0</v>
      </c>
      <c r="P47" s="172">
        <v>0</v>
      </c>
      <c r="Q47" s="174">
        <v>0</v>
      </c>
    </row>
    <row r="48" spans="1:17" ht="12.75" customHeight="1" x14ac:dyDescent="0.15">
      <c r="A48" s="58" t="s">
        <v>45</v>
      </c>
      <c r="B48" s="55">
        <v>1063</v>
      </c>
      <c r="C48" s="55">
        <v>926</v>
      </c>
      <c r="D48" s="91">
        <v>564</v>
      </c>
      <c r="E48" s="79">
        <v>388</v>
      </c>
      <c r="F48" s="75">
        <v>0</v>
      </c>
      <c r="G48" s="55">
        <v>9</v>
      </c>
      <c r="H48" s="55">
        <v>331</v>
      </c>
      <c r="I48" s="75">
        <v>0</v>
      </c>
      <c r="J48" s="55">
        <v>16</v>
      </c>
      <c r="K48" s="55">
        <v>15</v>
      </c>
      <c r="L48" s="55">
        <v>70</v>
      </c>
      <c r="M48" s="55">
        <v>98</v>
      </c>
      <c r="N48" s="55">
        <v>2</v>
      </c>
      <c r="O48" s="55">
        <v>83</v>
      </c>
      <c r="P48" s="75">
        <v>0</v>
      </c>
      <c r="Q48" s="75">
        <v>38</v>
      </c>
    </row>
    <row r="49" spans="1:17" ht="12.75" customHeight="1" x14ac:dyDescent="0.15">
      <c r="A49" s="58" t="s">
        <v>46</v>
      </c>
      <c r="B49" s="75">
        <v>0</v>
      </c>
      <c r="C49" s="75">
        <v>0</v>
      </c>
      <c r="D49" s="170">
        <v>0</v>
      </c>
      <c r="E49" s="171">
        <v>0</v>
      </c>
      <c r="F49" s="172">
        <v>0</v>
      </c>
      <c r="G49" s="172">
        <v>0</v>
      </c>
      <c r="H49" s="173">
        <v>0</v>
      </c>
      <c r="I49" s="172">
        <v>0</v>
      </c>
      <c r="J49" s="173">
        <v>0</v>
      </c>
      <c r="K49" s="172">
        <v>0</v>
      </c>
      <c r="L49" s="172">
        <v>0</v>
      </c>
      <c r="M49" s="174">
        <v>0</v>
      </c>
      <c r="N49" s="173">
        <v>0</v>
      </c>
      <c r="O49" s="172">
        <v>0</v>
      </c>
      <c r="P49" s="172">
        <v>0</v>
      </c>
      <c r="Q49" s="174">
        <v>0</v>
      </c>
    </row>
    <row r="50" spans="1:17" ht="12.75" customHeight="1" x14ac:dyDescent="0.15">
      <c r="A50" s="58" t="s">
        <v>47</v>
      </c>
      <c r="B50" s="55">
        <v>8195</v>
      </c>
      <c r="C50" s="55">
        <v>8190</v>
      </c>
      <c r="D50" s="91">
        <v>8079</v>
      </c>
      <c r="E50" s="79">
        <v>9145</v>
      </c>
      <c r="F50" s="75">
        <v>0</v>
      </c>
      <c r="G50" s="75">
        <v>0</v>
      </c>
      <c r="H50" s="75">
        <v>0</v>
      </c>
      <c r="I50" s="75">
        <v>0</v>
      </c>
      <c r="J50" s="75">
        <v>0</v>
      </c>
      <c r="K50" s="75">
        <v>0</v>
      </c>
      <c r="L50" s="75">
        <v>0</v>
      </c>
      <c r="M50" s="75">
        <v>0</v>
      </c>
      <c r="N50" s="75">
        <v>0</v>
      </c>
      <c r="O50" s="75">
        <v>0</v>
      </c>
      <c r="P50" s="75">
        <v>0</v>
      </c>
      <c r="Q50" s="55">
        <v>12</v>
      </c>
    </row>
    <row r="51" spans="1:17" ht="12.75" customHeight="1" x14ac:dyDescent="0.15">
      <c r="A51" s="58" t="s">
        <v>48</v>
      </c>
      <c r="B51" s="55">
        <v>674</v>
      </c>
      <c r="C51" s="55">
        <v>546</v>
      </c>
      <c r="D51" s="91">
        <v>293</v>
      </c>
      <c r="E51" s="79">
        <v>332</v>
      </c>
      <c r="F51" s="75">
        <v>0</v>
      </c>
      <c r="G51" s="75">
        <v>0</v>
      </c>
      <c r="H51" s="75">
        <v>0</v>
      </c>
      <c r="I51" s="75">
        <v>0</v>
      </c>
      <c r="J51" s="55">
        <v>13</v>
      </c>
      <c r="K51" s="55">
        <v>7</v>
      </c>
      <c r="L51" s="55">
        <v>21</v>
      </c>
      <c r="M51" s="55">
        <v>8</v>
      </c>
      <c r="N51" s="75">
        <v>0</v>
      </c>
      <c r="O51" s="75">
        <v>1</v>
      </c>
      <c r="P51" s="75">
        <v>0</v>
      </c>
      <c r="Q51" s="75">
        <v>0</v>
      </c>
    </row>
    <row r="52" spans="1:17" ht="7.5" customHeight="1" x14ac:dyDescent="0.15">
      <c r="A52" s="60"/>
      <c r="B52" s="74"/>
      <c r="C52" s="74"/>
      <c r="D52" s="92"/>
      <c r="E52" s="80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</row>
    <row r="53" spans="1:17" ht="12.75" customHeight="1" x14ac:dyDescent="0.15">
      <c r="A53" s="58" t="s">
        <v>49</v>
      </c>
      <c r="B53" s="75">
        <v>0</v>
      </c>
      <c r="C53" s="75">
        <v>0</v>
      </c>
      <c r="D53" s="170">
        <v>0</v>
      </c>
      <c r="E53" s="171">
        <v>0</v>
      </c>
      <c r="F53" s="172">
        <v>0</v>
      </c>
      <c r="G53" s="172">
        <v>0</v>
      </c>
      <c r="H53" s="173">
        <v>0</v>
      </c>
      <c r="I53" s="172">
        <v>0</v>
      </c>
      <c r="J53" s="173">
        <v>0</v>
      </c>
      <c r="K53" s="172">
        <v>0</v>
      </c>
      <c r="L53" s="172">
        <v>0</v>
      </c>
      <c r="M53" s="174">
        <v>0</v>
      </c>
      <c r="N53" s="173">
        <v>0</v>
      </c>
      <c r="O53" s="172">
        <v>0</v>
      </c>
      <c r="P53" s="172">
        <v>0</v>
      </c>
      <c r="Q53" s="174">
        <v>0</v>
      </c>
    </row>
    <row r="54" spans="1:17" ht="12.75" customHeight="1" x14ac:dyDescent="0.15">
      <c r="A54" s="58" t="s">
        <v>50</v>
      </c>
      <c r="B54" s="55">
        <v>180</v>
      </c>
      <c r="C54" s="55">
        <v>139</v>
      </c>
      <c r="D54" s="91">
        <v>17</v>
      </c>
      <c r="E54" s="79">
        <v>17</v>
      </c>
      <c r="F54" s="75">
        <v>0</v>
      </c>
      <c r="G54" s="75">
        <v>0</v>
      </c>
      <c r="H54" s="55">
        <v>1</v>
      </c>
      <c r="I54" s="75">
        <v>0</v>
      </c>
      <c r="J54" s="55">
        <v>2</v>
      </c>
      <c r="K54" s="75">
        <v>0</v>
      </c>
      <c r="L54" s="55">
        <v>2</v>
      </c>
      <c r="M54" s="75">
        <v>0</v>
      </c>
      <c r="N54" s="75">
        <v>0</v>
      </c>
      <c r="O54" s="75">
        <v>1</v>
      </c>
      <c r="P54" s="75">
        <v>0</v>
      </c>
      <c r="Q54" s="75">
        <v>2</v>
      </c>
    </row>
    <row r="55" spans="1:17" ht="12.75" customHeight="1" x14ac:dyDescent="0.15">
      <c r="A55" s="58" t="s">
        <v>51</v>
      </c>
      <c r="B55" s="75">
        <v>13</v>
      </c>
      <c r="C55" s="75">
        <v>13</v>
      </c>
      <c r="D55" s="170">
        <v>0</v>
      </c>
      <c r="E55" s="171">
        <v>0</v>
      </c>
      <c r="F55" s="172">
        <v>0</v>
      </c>
      <c r="G55" s="172">
        <v>0</v>
      </c>
      <c r="H55" s="173">
        <v>0</v>
      </c>
      <c r="I55" s="172">
        <v>0</v>
      </c>
      <c r="J55" s="173">
        <v>0</v>
      </c>
      <c r="K55" s="172">
        <v>0</v>
      </c>
      <c r="L55" s="172">
        <v>0</v>
      </c>
      <c r="M55" s="174">
        <v>0</v>
      </c>
      <c r="N55" s="173">
        <v>0</v>
      </c>
      <c r="O55" s="172">
        <v>0</v>
      </c>
      <c r="P55" s="172">
        <v>0</v>
      </c>
      <c r="Q55" s="174">
        <v>0</v>
      </c>
    </row>
    <row r="56" spans="1:17" ht="12.75" customHeight="1" x14ac:dyDescent="0.15">
      <c r="A56" s="58" t="s">
        <v>52</v>
      </c>
      <c r="B56" s="75">
        <v>0</v>
      </c>
      <c r="C56" s="75">
        <v>0</v>
      </c>
      <c r="D56" s="170">
        <v>0</v>
      </c>
      <c r="E56" s="171">
        <v>0</v>
      </c>
      <c r="F56" s="172">
        <v>0</v>
      </c>
      <c r="G56" s="172">
        <v>0</v>
      </c>
      <c r="H56" s="173">
        <v>0</v>
      </c>
      <c r="I56" s="172">
        <v>0</v>
      </c>
      <c r="J56" s="173">
        <v>0</v>
      </c>
      <c r="K56" s="172">
        <v>0</v>
      </c>
      <c r="L56" s="172">
        <v>0</v>
      </c>
      <c r="M56" s="174">
        <v>0</v>
      </c>
      <c r="N56" s="173">
        <v>0</v>
      </c>
      <c r="O56" s="172">
        <v>0</v>
      </c>
      <c r="P56" s="172">
        <v>0</v>
      </c>
      <c r="Q56" s="174">
        <v>0</v>
      </c>
    </row>
    <row r="57" spans="1:17" ht="12.75" customHeight="1" x14ac:dyDescent="0.15">
      <c r="A57" s="58" t="s">
        <v>53</v>
      </c>
      <c r="B57" s="55">
        <v>163</v>
      </c>
      <c r="C57" s="55">
        <v>163</v>
      </c>
      <c r="D57" s="93">
        <v>23</v>
      </c>
      <c r="E57" s="86">
        <v>26</v>
      </c>
      <c r="F57" s="75">
        <v>0</v>
      </c>
      <c r="G57" s="75">
        <v>0</v>
      </c>
      <c r="H57" s="75">
        <v>0</v>
      </c>
      <c r="I57" s="75">
        <v>0</v>
      </c>
      <c r="J57" s="75">
        <v>1</v>
      </c>
      <c r="K57" s="75">
        <v>0</v>
      </c>
      <c r="L57" s="75">
        <v>3</v>
      </c>
      <c r="M57" s="75">
        <v>2</v>
      </c>
      <c r="N57" s="75">
        <v>0</v>
      </c>
      <c r="O57" s="75">
        <v>0</v>
      </c>
      <c r="P57" s="75">
        <v>0</v>
      </c>
      <c r="Q57" s="75">
        <v>2</v>
      </c>
    </row>
    <row r="58" spans="1:17" ht="12.75" customHeight="1" x14ac:dyDescent="0.15">
      <c r="A58" s="58" t="s">
        <v>54</v>
      </c>
      <c r="B58" s="75">
        <v>0</v>
      </c>
      <c r="C58" s="75">
        <v>0</v>
      </c>
      <c r="D58" s="170">
        <v>0</v>
      </c>
      <c r="E58" s="171">
        <v>0</v>
      </c>
      <c r="F58" s="172">
        <v>0</v>
      </c>
      <c r="G58" s="172">
        <v>0</v>
      </c>
      <c r="H58" s="173">
        <v>0</v>
      </c>
      <c r="I58" s="172">
        <v>0</v>
      </c>
      <c r="J58" s="173">
        <v>0</v>
      </c>
      <c r="K58" s="172">
        <v>0</v>
      </c>
      <c r="L58" s="172">
        <v>0</v>
      </c>
      <c r="M58" s="174">
        <v>0</v>
      </c>
      <c r="N58" s="173">
        <v>0</v>
      </c>
      <c r="O58" s="172">
        <v>0</v>
      </c>
      <c r="P58" s="172">
        <v>0</v>
      </c>
      <c r="Q58" s="174">
        <v>0</v>
      </c>
    </row>
    <row r="59" spans="1:17" ht="12.75" customHeight="1" x14ac:dyDescent="0.15">
      <c r="A59" s="58" t="s">
        <v>55</v>
      </c>
      <c r="B59" s="75">
        <v>0</v>
      </c>
      <c r="C59" s="75">
        <v>0</v>
      </c>
      <c r="D59" s="170">
        <v>0</v>
      </c>
      <c r="E59" s="171">
        <v>0</v>
      </c>
      <c r="F59" s="172">
        <v>0</v>
      </c>
      <c r="G59" s="172">
        <v>0</v>
      </c>
      <c r="H59" s="173">
        <v>0</v>
      </c>
      <c r="I59" s="172">
        <v>0</v>
      </c>
      <c r="J59" s="173">
        <v>0</v>
      </c>
      <c r="K59" s="172">
        <v>0</v>
      </c>
      <c r="L59" s="172">
        <v>0</v>
      </c>
      <c r="M59" s="174">
        <v>0</v>
      </c>
      <c r="N59" s="173">
        <v>0</v>
      </c>
      <c r="O59" s="172">
        <v>0</v>
      </c>
      <c r="P59" s="172">
        <v>0</v>
      </c>
      <c r="Q59" s="174">
        <v>0</v>
      </c>
    </row>
    <row r="60" spans="1:17" ht="12.75" customHeight="1" x14ac:dyDescent="0.15">
      <c r="A60" s="58" t="s">
        <v>56</v>
      </c>
      <c r="B60" s="55">
        <v>355</v>
      </c>
      <c r="C60" s="55">
        <v>295</v>
      </c>
      <c r="D60" s="91">
        <v>167</v>
      </c>
      <c r="E60" s="79">
        <v>206</v>
      </c>
      <c r="F60" s="75">
        <v>0</v>
      </c>
      <c r="G60" s="75">
        <v>0</v>
      </c>
      <c r="H60" s="55">
        <v>2</v>
      </c>
      <c r="I60" s="75">
        <v>1</v>
      </c>
      <c r="J60" s="55">
        <v>7</v>
      </c>
      <c r="K60" s="55">
        <v>7</v>
      </c>
      <c r="L60" s="75">
        <v>1</v>
      </c>
      <c r="M60" s="75">
        <v>0</v>
      </c>
      <c r="N60" s="55">
        <v>1</v>
      </c>
      <c r="O60" s="55">
        <v>4</v>
      </c>
      <c r="P60" s="75">
        <v>0</v>
      </c>
      <c r="Q60" s="75">
        <v>0</v>
      </c>
    </row>
    <row r="61" spans="1:17" ht="12.75" customHeight="1" x14ac:dyDescent="0.15">
      <c r="A61" s="58" t="s">
        <v>57</v>
      </c>
      <c r="B61" s="75">
        <v>0</v>
      </c>
      <c r="C61" s="75">
        <v>0</v>
      </c>
      <c r="D61" s="170">
        <v>0</v>
      </c>
      <c r="E61" s="171">
        <v>0</v>
      </c>
      <c r="F61" s="172">
        <v>0</v>
      </c>
      <c r="G61" s="172">
        <v>0</v>
      </c>
      <c r="H61" s="173">
        <v>0</v>
      </c>
      <c r="I61" s="172">
        <v>0</v>
      </c>
      <c r="J61" s="173">
        <v>0</v>
      </c>
      <c r="K61" s="172">
        <v>0</v>
      </c>
      <c r="L61" s="172">
        <v>0</v>
      </c>
      <c r="M61" s="174">
        <v>0</v>
      </c>
      <c r="N61" s="173">
        <v>0</v>
      </c>
      <c r="O61" s="172">
        <v>0</v>
      </c>
      <c r="P61" s="172">
        <v>0</v>
      </c>
      <c r="Q61" s="174">
        <v>0</v>
      </c>
    </row>
    <row r="62" spans="1:17" ht="12.75" customHeight="1" x14ac:dyDescent="0.15">
      <c r="A62" s="58" t="s">
        <v>58</v>
      </c>
      <c r="B62" s="75">
        <v>0</v>
      </c>
      <c r="C62" s="75">
        <v>0</v>
      </c>
      <c r="D62" s="170">
        <v>0</v>
      </c>
      <c r="E62" s="171">
        <v>0</v>
      </c>
      <c r="F62" s="172">
        <v>0</v>
      </c>
      <c r="G62" s="172">
        <v>0</v>
      </c>
      <c r="H62" s="173">
        <v>0</v>
      </c>
      <c r="I62" s="172">
        <v>0</v>
      </c>
      <c r="J62" s="173">
        <v>0</v>
      </c>
      <c r="K62" s="172">
        <v>0</v>
      </c>
      <c r="L62" s="172">
        <v>0</v>
      </c>
      <c r="M62" s="174">
        <v>0</v>
      </c>
      <c r="N62" s="173">
        <v>0</v>
      </c>
      <c r="O62" s="172">
        <v>0</v>
      </c>
      <c r="P62" s="172">
        <v>0</v>
      </c>
      <c r="Q62" s="174">
        <v>0</v>
      </c>
    </row>
    <row r="63" spans="1:17" ht="7.5" customHeight="1" x14ac:dyDescent="0.15">
      <c r="A63" s="60"/>
      <c r="B63" s="74"/>
      <c r="C63" s="74"/>
      <c r="D63" s="92"/>
      <c r="E63" s="80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</row>
    <row r="64" spans="1:17" ht="12.75" customHeight="1" x14ac:dyDescent="0.15">
      <c r="A64" s="58" t="s">
        <v>59</v>
      </c>
      <c r="B64" s="55">
        <v>5533</v>
      </c>
      <c r="C64" s="55">
        <v>5372</v>
      </c>
      <c r="D64" s="91">
        <v>2569</v>
      </c>
      <c r="E64" s="79">
        <v>2667</v>
      </c>
      <c r="F64" s="55">
        <v>170</v>
      </c>
      <c r="G64" s="55">
        <v>2</v>
      </c>
      <c r="H64" s="55">
        <v>49</v>
      </c>
      <c r="I64" s="55">
        <v>1</v>
      </c>
      <c r="J64" s="55">
        <v>294</v>
      </c>
      <c r="K64" s="55">
        <v>17</v>
      </c>
      <c r="L64" s="55">
        <v>104</v>
      </c>
      <c r="M64" s="55">
        <v>268</v>
      </c>
      <c r="N64" s="75">
        <v>1</v>
      </c>
      <c r="O64" s="55">
        <v>19</v>
      </c>
      <c r="P64" s="75">
        <v>0</v>
      </c>
      <c r="Q64" s="75">
        <v>383</v>
      </c>
    </row>
    <row r="65" spans="1:17" ht="12.75" customHeight="1" x14ac:dyDescent="0.15">
      <c r="A65" s="58" t="s">
        <v>60</v>
      </c>
      <c r="B65" s="75">
        <v>0</v>
      </c>
      <c r="C65" s="75">
        <v>0</v>
      </c>
      <c r="D65" s="170">
        <v>0</v>
      </c>
      <c r="E65" s="171">
        <v>0</v>
      </c>
      <c r="F65" s="172">
        <v>0</v>
      </c>
      <c r="G65" s="172">
        <v>0</v>
      </c>
      <c r="H65" s="173">
        <v>0</v>
      </c>
      <c r="I65" s="172">
        <v>0</v>
      </c>
      <c r="J65" s="173">
        <v>0</v>
      </c>
      <c r="K65" s="172">
        <v>0</v>
      </c>
      <c r="L65" s="172">
        <v>0</v>
      </c>
      <c r="M65" s="174">
        <v>0</v>
      </c>
      <c r="N65" s="173">
        <v>0</v>
      </c>
      <c r="O65" s="172">
        <v>0</v>
      </c>
      <c r="P65" s="172">
        <v>0</v>
      </c>
      <c r="Q65" s="174">
        <v>0</v>
      </c>
    </row>
    <row r="66" spans="1:17" ht="12.75" customHeight="1" x14ac:dyDescent="0.15">
      <c r="A66" s="58" t="s">
        <v>61</v>
      </c>
      <c r="B66" s="55">
        <v>441</v>
      </c>
      <c r="C66" s="57">
        <v>299</v>
      </c>
      <c r="D66" s="91">
        <v>135</v>
      </c>
      <c r="E66" s="79">
        <v>81</v>
      </c>
      <c r="F66" s="75">
        <v>0</v>
      </c>
      <c r="G66" s="75">
        <v>0</v>
      </c>
      <c r="H66" s="55">
        <v>51</v>
      </c>
      <c r="I66" s="75">
        <v>0</v>
      </c>
      <c r="J66" s="55">
        <v>158</v>
      </c>
      <c r="K66" s="75">
        <v>0</v>
      </c>
      <c r="L66" s="55">
        <v>9</v>
      </c>
      <c r="M66" s="55">
        <v>12</v>
      </c>
      <c r="N66" s="55">
        <v>33</v>
      </c>
      <c r="O66" s="55">
        <v>5</v>
      </c>
      <c r="P66" s="75">
        <v>0</v>
      </c>
      <c r="Q66" s="75">
        <v>29</v>
      </c>
    </row>
    <row r="67" spans="1:17" ht="12.75" customHeight="1" x14ac:dyDescent="0.15">
      <c r="A67" s="59" t="s">
        <v>62</v>
      </c>
      <c r="B67" s="77">
        <v>15</v>
      </c>
      <c r="C67" s="77">
        <v>14</v>
      </c>
      <c r="D67" s="95">
        <v>10</v>
      </c>
      <c r="E67" s="84">
        <v>6</v>
      </c>
      <c r="F67" s="78">
        <v>0</v>
      </c>
      <c r="G67" s="78">
        <v>0</v>
      </c>
      <c r="H67" s="77">
        <v>13</v>
      </c>
      <c r="I67" s="78">
        <v>0</v>
      </c>
      <c r="J67" s="77">
        <v>4</v>
      </c>
      <c r="K67" s="78">
        <v>0</v>
      </c>
      <c r="L67" s="78">
        <v>1</v>
      </c>
      <c r="M67" s="78">
        <v>0</v>
      </c>
      <c r="N67" s="78">
        <v>0</v>
      </c>
      <c r="O67" s="78">
        <v>0</v>
      </c>
      <c r="P67" s="78">
        <v>0</v>
      </c>
      <c r="Q67" s="78">
        <v>0</v>
      </c>
    </row>
    <row r="68" spans="1:17" ht="12.75" customHeight="1" x14ac:dyDescent="0.15">
      <c r="A68" s="284" t="s">
        <v>88</v>
      </c>
      <c r="B68" s="284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4"/>
      <c r="N68" s="284"/>
      <c r="O68" s="284"/>
      <c r="P68" s="284"/>
      <c r="Q68" s="284"/>
    </row>
    <row r="69" spans="1:17" x14ac:dyDescent="0.15">
      <c r="A69" s="2" t="s">
        <v>2</v>
      </c>
    </row>
  </sheetData>
  <mergeCells count="22">
    <mergeCell ref="A1:Q1"/>
    <mergeCell ref="A2:Q2"/>
    <mergeCell ref="J4:J6"/>
    <mergeCell ref="K4:K6"/>
    <mergeCell ref="L4:L6"/>
    <mergeCell ref="M4:M6"/>
    <mergeCell ref="A68:Q68"/>
    <mergeCell ref="A3:A6"/>
    <mergeCell ref="B4:B6"/>
    <mergeCell ref="C4:C6"/>
    <mergeCell ref="D4:D6"/>
    <mergeCell ref="E4:E6"/>
    <mergeCell ref="N4:N6"/>
    <mergeCell ref="O4:O6"/>
    <mergeCell ref="P4:P6"/>
    <mergeCell ref="Q4:Q6"/>
    <mergeCell ref="F4:F6"/>
    <mergeCell ref="G4:G6"/>
    <mergeCell ref="H4:H6"/>
    <mergeCell ref="I4:I6"/>
    <mergeCell ref="B3:D3"/>
    <mergeCell ref="E3:Q3"/>
  </mergeCells>
  <phoneticPr fontId="0" type="noConversion"/>
  <printOptions horizontalCentered="1" verticalCentered="1"/>
  <pageMargins left="0.25" right="0.25" top="0.25" bottom="0.25" header="0.5" footer="0.5"/>
  <pageSetup scale="66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Q69"/>
  <sheetViews>
    <sheetView zoomScale="90" zoomScaleNormal="90" zoomScaleSheetLayoutView="100" workbookViewId="0">
      <selection sqref="A1:Q1"/>
    </sheetView>
  </sheetViews>
  <sheetFormatPr baseColWidth="10" defaultColWidth="9.1640625" defaultRowHeight="13" x14ac:dyDescent="0.15"/>
  <cols>
    <col min="1" max="1" width="15.6640625" style="2" customWidth="1"/>
    <col min="2" max="2" width="11.5" style="2" bestFit="1" customWidth="1"/>
    <col min="3" max="3" width="15.6640625" style="2" bestFit="1" customWidth="1"/>
    <col min="4" max="4" width="13.83203125" style="2" bestFit="1" customWidth="1"/>
    <col min="5" max="5" width="13.1640625" style="2" bestFit="1" customWidth="1"/>
    <col min="6" max="7" width="12.33203125" style="2" bestFit="1" customWidth="1"/>
    <col min="8" max="8" width="11.33203125" style="2" bestFit="1" customWidth="1"/>
    <col min="9" max="9" width="10.5" style="2" bestFit="1" customWidth="1"/>
    <col min="10" max="10" width="7.5" style="2" bestFit="1" customWidth="1"/>
    <col min="11" max="11" width="11.33203125" style="2" bestFit="1" customWidth="1"/>
    <col min="12" max="12" width="10.6640625" style="2" bestFit="1" customWidth="1"/>
    <col min="13" max="13" width="9.6640625" style="2" bestFit="1" customWidth="1"/>
    <col min="14" max="14" width="12.33203125" style="2" bestFit="1" customWidth="1"/>
    <col min="15" max="15" width="12.1640625" style="2" bestFit="1" customWidth="1"/>
    <col min="16" max="16" width="10.5" style="2" bestFit="1" customWidth="1"/>
    <col min="17" max="17" width="9.6640625" style="2" bestFit="1" customWidth="1"/>
    <col min="18" max="16384" width="9.1640625" style="2"/>
  </cols>
  <sheetData>
    <row r="1" spans="1:17" ht="66.75" customHeight="1" x14ac:dyDescent="0.15">
      <c r="A1" s="266" t="s">
        <v>186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</row>
    <row r="2" spans="1:17" ht="15" customHeight="1" x14ac:dyDescent="0.15">
      <c r="A2" s="301" t="str">
        <f>FINAL2!$A$2</f>
        <v>ACF/OFA: 06/07/2017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301"/>
      <c r="O2" s="301"/>
      <c r="P2" s="301"/>
      <c r="Q2" s="301"/>
    </row>
    <row r="3" spans="1:17" s="3" customFormat="1" ht="12.75" customHeight="1" x14ac:dyDescent="0.15">
      <c r="A3" s="272" t="s">
        <v>168</v>
      </c>
      <c r="B3" s="262" t="s">
        <v>92</v>
      </c>
      <c r="C3" s="299"/>
      <c r="D3" s="300"/>
      <c r="E3" s="278" t="s">
        <v>119</v>
      </c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63"/>
    </row>
    <row r="4" spans="1:17" s="4" customFormat="1" ht="12.75" customHeight="1" x14ac:dyDescent="0.15">
      <c r="A4" s="286"/>
      <c r="B4" s="272" t="s">
        <v>164</v>
      </c>
      <c r="C4" s="272" t="s">
        <v>169</v>
      </c>
      <c r="D4" s="289" t="s">
        <v>153</v>
      </c>
      <c r="E4" s="292" t="s">
        <v>154</v>
      </c>
      <c r="F4" s="272" t="s">
        <v>166</v>
      </c>
      <c r="G4" s="272" t="s">
        <v>152</v>
      </c>
      <c r="H4" s="272" t="s">
        <v>155</v>
      </c>
      <c r="I4" s="272" t="s">
        <v>156</v>
      </c>
      <c r="J4" s="272" t="s">
        <v>157</v>
      </c>
      <c r="K4" s="272" t="s">
        <v>158</v>
      </c>
      <c r="L4" s="272" t="s">
        <v>159</v>
      </c>
      <c r="M4" s="272" t="s">
        <v>160</v>
      </c>
      <c r="N4" s="272" t="s">
        <v>161</v>
      </c>
      <c r="O4" s="272" t="s">
        <v>167</v>
      </c>
      <c r="P4" s="272" t="s">
        <v>163</v>
      </c>
      <c r="Q4" s="242" t="s">
        <v>98</v>
      </c>
    </row>
    <row r="5" spans="1:17" s="4" customFormat="1" ht="12.75" customHeight="1" x14ac:dyDescent="0.15">
      <c r="A5" s="286"/>
      <c r="B5" s="286"/>
      <c r="C5" s="286"/>
      <c r="D5" s="290"/>
      <c r="E5" s="293"/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  <c r="Q5" s="243"/>
    </row>
    <row r="6" spans="1:17" s="4" customFormat="1" ht="12.75" customHeight="1" x14ac:dyDescent="0.15">
      <c r="A6" s="288"/>
      <c r="B6" s="288"/>
      <c r="C6" s="288"/>
      <c r="D6" s="291"/>
      <c r="E6" s="294"/>
      <c r="F6" s="288"/>
      <c r="G6" s="288"/>
      <c r="H6" s="288"/>
      <c r="I6" s="288"/>
      <c r="J6" s="288"/>
      <c r="K6" s="288"/>
      <c r="L6" s="288"/>
      <c r="M6" s="288"/>
      <c r="N6" s="288"/>
      <c r="O6" s="288"/>
      <c r="P6" s="288"/>
      <c r="Q6" s="248"/>
    </row>
    <row r="7" spans="1:17" s="4" customFormat="1" ht="12.75" customHeight="1" x14ac:dyDescent="0.15">
      <c r="A7" s="44" t="s">
        <v>3</v>
      </c>
      <c r="B7" s="55">
        <f>SUM(B9:B67)</f>
        <v>149586</v>
      </c>
      <c r="C7" s="55">
        <f>SUM(C9:C67)</f>
        <v>140164</v>
      </c>
      <c r="D7" s="188">
        <f>SUM(D9:D67)</f>
        <v>99033</v>
      </c>
      <c r="E7" s="51">
        <f>IF($D7&gt;0,TPWRKACT!E7/(2*$D7)," ")</f>
        <v>0.58079125140104815</v>
      </c>
      <c r="F7" s="33">
        <f>IF($D7&gt;0,TPWRKACT!F7/(2*$D7)," ")</f>
        <v>1.7317459836620117E-3</v>
      </c>
      <c r="G7" s="33">
        <f>IF($D7&gt;0,TPWRKACT!G7/(2*$D7)," ")</f>
        <v>5.6950713398564116E-3</v>
      </c>
      <c r="H7" s="33">
        <f>IF($D7&gt;0,TPWRKACT!H7/(2*$D7)," ")</f>
        <v>9.3857603021215152E-3</v>
      </c>
      <c r="I7" s="33">
        <f>IF($D7&gt;0,TPWRKACT!I7/(2*$D7)," ")</f>
        <v>3.1302697080771058E-4</v>
      </c>
      <c r="J7" s="33">
        <f>IF($D7&gt;0,TPWRKACT!J7/(2*$D7)," ")</f>
        <v>2.9379095856936578E-2</v>
      </c>
      <c r="K7" s="33">
        <f>IF($D7&gt;0,TPWRKACT!K7/(2*$D7)," ")</f>
        <v>8.2194823947573034E-3</v>
      </c>
      <c r="L7" s="33">
        <f>IF($D7&gt;0,TPWRKACT!L7/(2*$D7)," ")</f>
        <v>1.2611957630284854E-2</v>
      </c>
      <c r="M7" s="33">
        <f>IF($D7&gt;0,TPWRKACT!M7/(2*$D7)," ")</f>
        <v>9.2292468167176605E-3</v>
      </c>
      <c r="N7" s="33">
        <f>IF($D7&gt;0,TPWRKACT!N7/(2*$D7)," ")</f>
        <v>3.9885694667434086E-3</v>
      </c>
      <c r="O7" s="33">
        <f>IF($D7&gt;0,TPWRKACT!O7/(2*$D7)," ")</f>
        <v>2.0801147092383348E-3</v>
      </c>
      <c r="P7" s="33">
        <f>IF($D7&gt;0,TPWRKACT!P7/(2*$D7)," ")</f>
        <v>0</v>
      </c>
      <c r="Q7" s="33">
        <f>IF($D7&gt;0,TPWRKACT!Q7/(2*$D7)," ")</f>
        <v>8.5426070097846165E-3</v>
      </c>
    </row>
    <row r="8" spans="1:17" s="4" customFormat="1" ht="9.75" customHeight="1" x14ac:dyDescent="0.15">
      <c r="A8" s="60"/>
      <c r="B8" s="74"/>
      <c r="C8" s="74"/>
      <c r="D8" s="92"/>
      <c r="E8" s="185"/>
      <c r="F8" s="186"/>
      <c r="G8" s="186"/>
      <c r="H8" s="186"/>
      <c r="I8" s="186"/>
      <c r="J8" s="186"/>
      <c r="K8" s="186"/>
      <c r="L8" s="186"/>
      <c r="M8" s="186"/>
      <c r="N8" s="186"/>
      <c r="O8" s="186"/>
      <c r="P8" s="186"/>
      <c r="Q8" s="187"/>
    </row>
    <row r="9" spans="1:17" s="4" customFormat="1" ht="12.75" customHeight="1" x14ac:dyDescent="0.15">
      <c r="A9" s="58" t="s">
        <v>10</v>
      </c>
      <c r="B9" s="55">
        <v>178</v>
      </c>
      <c r="C9" s="55">
        <v>160</v>
      </c>
      <c r="D9" s="93">
        <v>86</v>
      </c>
      <c r="E9" s="51">
        <f>IF($D9&gt;0,TPWRKACT!E9/(2*$D9)," ")</f>
        <v>0.27906976744186046</v>
      </c>
      <c r="F9" s="33">
        <f>IF($D9&gt;0,TPWRKACT!F9/(2*$D9)," ")</f>
        <v>0</v>
      </c>
      <c r="G9" s="33">
        <f>IF($D9&gt;0,TPWRKACT!G9/(2*$D9)," ")</f>
        <v>0</v>
      </c>
      <c r="H9" s="33">
        <f>IF($D9&gt;0,TPWRKACT!H9/(2*$D9)," ")</f>
        <v>5.8139534883720929E-2</v>
      </c>
      <c r="I9" s="33">
        <f>IF($D9&gt;0,TPWRKACT!I9/(2*$D9)," ")</f>
        <v>0</v>
      </c>
      <c r="J9" s="33">
        <f>IF($D9&gt;0,TPWRKACT!J9/(2*$D9)," ")</f>
        <v>5.8139534883720929E-3</v>
      </c>
      <c r="K9" s="33">
        <f>IF($D9&gt;0,TPWRKACT!K9/(2*$D9)," ")</f>
        <v>0</v>
      </c>
      <c r="L9" s="33">
        <f>IF($D9&gt;0,TPWRKACT!L9/(2*$D9)," ")</f>
        <v>5.8139534883720929E-3</v>
      </c>
      <c r="M9" s="33">
        <f>IF($D9&gt;0,TPWRKACT!M9/(2*$D9)," ")</f>
        <v>4.0697674418604654E-2</v>
      </c>
      <c r="N9" s="33">
        <f>IF($D9&gt;0,TPWRKACT!N9/(2*$D9)," ")</f>
        <v>0</v>
      </c>
      <c r="O9" s="33">
        <f>IF($D9&gt;0,TPWRKACT!O9/(2*$D9)," ")</f>
        <v>0</v>
      </c>
      <c r="P9" s="33">
        <f>IF($D9&gt;0,TPWRKACT!P9/(2*$D9)," ")</f>
        <v>0</v>
      </c>
      <c r="Q9" s="33">
        <f>IF($D9&gt;0,TPWRKACT!Q9/(2*$D9)," ")</f>
        <v>0</v>
      </c>
    </row>
    <row r="10" spans="1:17" ht="12.75" customHeight="1" x14ac:dyDescent="0.15">
      <c r="A10" s="58" t="s">
        <v>11</v>
      </c>
      <c r="B10" s="55">
        <f>TPWRKACT!B10</f>
        <v>359</v>
      </c>
      <c r="C10" s="55">
        <f>TPWRKACT!C10</f>
        <v>241</v>
      </c>
      <c r="D10" s="91">
        <f>TPWRKACT!D10</f>
        <v>119</v>
      </c>
      <c r="E10" s="51">
        <f>IF($D10&gt;0,TPWRKACT!E10/(2*$D10)," ")</f>
        <v>0.59663865546218486</v>
      </c>
      <c r="F10" s="33">
        <f>IF($D10&gt;0,TPWRKACT!F10/(2*$D10)," ")</f>
        <v>0</v>
      </c>
      <c r="G10" s="33">
        <f>IF($D10&gt;0,TPWRKACT!G10/(2*$D10)," ")</f>
        <v>0</v>
      </c>
      <c r="H10" s="33">
        <f>IF($D10&gt;0,TPWRKACT!H10/(2*$D10)," ")</f>
        <v>4.2016806722689074E-3</v>
      </c>
      <c r="I10" s="33">
        <f>IF($D10&gt;0,TPWRKACT!I10/(2*$D10)," ")</f>
        <v>4.2016806722689074E-3</v>
      </c>
      <c r="J10" s="33">
        <f>IF($D10&gt;0,TPWRKACT!J10/(2*$D10)," ")</f>
        <v>0.25630252100840334</v>
      </c>
      <c r="K10" s="33">
        <f>IF($D10&gt;0,TPWRKACT!K10/(2*$D10)," ")</f>
        <v>0.19747899159663865</v>
      </c>
      <c r="L10" s="33">
        <f>IF($D10&gt;0,TPWRKACT!L10/(2*$D10)," ")</f>
        <v>1.2605042016806723E-2</v>
      </c>
      <c r="M10" s="33">
        <f>IF($D10&gt;0,TPWRKACT!M10/(2*$D10)," ")</f>
        <v>4.2016806722689074E-3</v>
      </c>
      <c r="N10" s="33">
        <f>IF($D10&gt;0,TPWRKACT!N10/(2*$D10)," ")</f>
        <v>4.6218487394957986E-2</v>
      </c>
      <c r="O10" s="33">
        <f>IF($D10&gt;0,TPWRKACT!O10/(2*$D10)," ")</f>
        <v>0</v>
      </c>
      <c r="P10" s="33">
        <f>IF($D10&gt;0,TPWRKACT!P10/(2*$D10)," ")</f>
        <v>0</v>
      </c>
      <c r="Q10" s="33">
        <f>IF($D10&gt;0,TPWRKACT!Q10/(2*$D10)," ")</f>
        <v>0</v>
      </c>
    </row>
    <row r="11" spans="1:17" ht="12.75" customHeight="1" x14ac:dyDescent="0.15">
      <c r="A11" s="58" t="s">
        <v>12</v>
      </c>
      <c r="B11" s="55">
        <f>TPWRKACT!B11</f>
        <v>242</v>
      </c>
      <c r="C11" s="55">
        <f>TPWRKACT!C11</f>
        <v>131</v>
      </c>
      <c r="D11" s="91">
        <f>TPWRKACT!D11</f>
        <v>94</v>
      </c>
      <c r="E11" s="51">
        <f>IF($D11&gt;0,TPWRKACT!E11/(2*$D11)," ")</f>
        <v>0.32446808510638298</v>
      </c>
      <c r="F11" s="33">
        <f>IF($D11&gt;0,TPWRKACT!F11/(2*$D11)," ")</f>
        <v>0</v>
      </c>
      <c r="G11" s="33">
        <f>IF($D11&gt;0,TPWRKACT!G11/(2*$D11)," ")</f>
        <v>0</v>
      </c>
      <c r="H11" s="33">
        <f>IF($D11&gt;0,TPWRKACT!H11/(2*$D11)," ")</f>
        <v>3.1914893617021274E-2</v>
      </c>
      <c r="I11" s="33">
        <f>IF($D11&gt;0,TPWRKACT!I11/(2*$D11)," ")</f>
        <v>0</v>
      </c>
      <c r="J11" s="33">
        <f>IF($D11&gt;0,TPWRKACT!J11/(2*$D11)," ")</f>
        <v>0.5</v>
      </c>
      <c r="K11" s="33">
        <f>IF($D11&gt;0,TPWRKACT!K11/(2*$D11)," ")</f>
        <v>0.19680851063829788</v>
      </c>
      <c r="L11" s="33">
        <f>IF($D11&gt;0,TPWRKACT!L11/(2*$D11)," ")</f>
        <v>5.8510638297872342E-2</v>
      </c>
      <c r="M11" s="33">
        <f>IF($D11&gt;0,TPWRKACT!M11/(2*$D11)," ")</f>
        <v>0</v>
      </c>
      <c r="N11" s="33">
        <f>IF($D11&gt;0,TPWRKACT!N11/(2*$D11)," ")</f>
        <v>0.20744680851063829</v>
      </c>
      <c r="O11" s="33">
        <f>IF($D11&gt;0,TPWRKACT!O11/(2*$D11)," ")</f>
        <v>1.0638297872340425E-2</v>
      </c>
      <c r="P11" s="33">
        <f>IF($D11&gt;0,TPWRKACT!P11/(2*$D11)," ")</f>
        <v>0</v>
      </c>
      <c r="Q11" s="33">
        <f>IF($D11&gt;0,TPWRKACT!Q11/(2*$D11)," ")</f>
        <v>0</v>
      </c>
    </row>
    <row r="12" spans="1:17" ht="12.75" customHeight="1" x14ac:dyDescent="0.15">
      <c r="A12" s="58" t="s">
        <v>13</v>
      </c>
      <c r="B12" s="55">
        <f>TPWRKACT!B12</f>
        <v>64</v>
      </c>
      <c r="C12" s="55">
        <f>TPWRKACT!C12</f>
        <v>47</v>
      </c>
      <c r="D12" s="91">
        <f>TPWRKACT!D12</f>
        <v>15</v>
      </c>
      <c r="E12" s="51">
        <f>IF($D12&gt;0,TPWRKACT!E12/(2*$D12)," ")</f>
        <v>0.6333333333333333</v>
      </c>
      <c r="F12" s="33">
        <f>IF($D12&gt;0,TPWRKACT!F12/(2*$D12)," ")</f>
        <v>0</v>
      </c>
      <c r="G12" s="33">
        <f>IF($D12&gt;0,TPWRKACT!G12/(2*$D12)," ")</f>
        <v>0</v>
      </c>
      <c r="H12" s="33">
        <f>IF($D12&gt;0,TPWRKACT!H12/(2*$D12)," ")</f>
        <v>6.6666666666666666E-2</v>
      </c>
      <c r="I12" s="33">
        <f>IF($D12&gt;0,TPWRKACT!I12/(2*$D12)," ")</f>
        <v>0</v>
      </c>
      <c r="J12" s="33">
        <f>IF($D12&gt;0,TPWRKACT!J12/(2*$D12)," ")</f>
        <v>3.3333333333333333E-2</v>
      </c>
      <c r="K12" s="33">
        <f>IF($D12&gt;0,TPWRKACT!K12/(2*$D12)," ")</f>
        <v>0</v>
      </c>
      <c r="L12" s="33">
        <f>IF($D12&gt;0,TPWRKACT!L12/(2*$D12)," ")</f>
        <v>6.6666666666666666E-2</v>
      </c>
      <c r="M12" s="33">
        <f>IF($D12&gt;0,TPWRKACT!M12/(2*$D12)," ")</f>
        <v>0</v>
      </c>
      <c r="N12" s="33">
        <f>IF($D12&gt;0,TPWRKACT!N12/(2*$D12)," ")</f>
        <v>0</v>
      </c>
      <c r="O12" s="33">
        <f>IF($D12&gt;0,TPWRKACT!O12/(2*$D12)," ")</f>
        <v>0</v>
      </c>
      <c r="P12" s="33">
        <f>IF($D12&gt;0,TPWRKACT!P12/(2*$D12)," ")</f>
        <v>0</v>
      </c>
      <c r="Q12" s="33">
        <f>IF($D12&gt;0,TPWRKACT!Q12/(2*$D12)," ")</f>
        <v>0</v>
      </c>
    </row>
    <row r="13" spans="1:17" ht="12.75" customHeight="1" x14ac:dyDescent="0.15">
      <c r="A13" s="58" t="s">
        <v>14</v>
      </c>
      <c r="B13" s="55">
        <f>TPWRKACT!B13</f>
        <v>113401</v>
      </c>
      <c r="C13" s="55">
        <f>TPWRKACT!C13</f>
        <v>110172</v>
      </c>
      <c r="D13" s="91">
        <f>TPWRKACT!D13</f>
        <v>77079</v>
      </c>
      <c r="E13" s="51">
        <f>IF($D13&gt;0,TPWRKACT!E13/(2*$D13)," ")</f>
        <v>0.57202999519973019</v>
      </c>
      <c r="F13" s="33">
        <f>IF($D13&gt;0,TPWRKACT!F13/(2*$D13)," ")</f>
        <v>9.0815916137988294E-4</v>
      </c>
      <c r="G13" s="33">
        <f>IF($D13&gt;0,TPWRKACT!G13/(2*$D13)," ")</f>
        <v>7.1485099702902214E-3</v>
      </c>
      <c r="H13" s="33">
        <f>IF($D13&gt;0,TPWRKACT!H13/(2*$D13)," ")</f>
        <v>7.0641809053049471E-3</v>
      </c>
      <c r="I13" s="33">
        <f>IF($D13&gt;0,TPWRKACT!I13/(2*$D13)," ")</f>
        <v>3.6326366455195319E-4</v>
      </c>
      <c r="J13" s="33">
        <f>IF($D13&gt;0,TPWRKACT!J13/(2*$D13)," ")</f>
        <v>3.1072017021497426E-2</v>
      </c>
      <c r="K13" s="33">
        <f>IF($D13&gt;0,TPWRKACT!K13/(2*$D13)," ")</f>
        <v>6.5517196642405845E-3</v>
      </c>
      <c r="L13" s="33">
        <f>IF($D13&gt;0,TPWRKACT!L13/(2*$D13)," ")</f>
        <v>1.250664902243153E-2</v>
      </c>
      <c r="M13" s="33">
        <f>IF($D13&gt;0,TPWRKACT!M13/(2*$D13)," ")</f>
        <v>7.8555767459359879E-3</v>
      </c>
      <c r="N13" s="33">
        <f>IF($D13&gt;0,TPWRKACT!N13/(2*$D13)," ")</f>
        <v>3.8012947754900816E-3</v>
      </c>
      <c r="O13" s="33">
        <f>IF($D13&gt;0,TPWRKACT!O13/(2*$D13)," ")</f>
        <v>1.2714228259318361E-3</v>
      </c>
      <c r="P13" s="33">
        <f>IF($D13&gt;0,TPWRKACT!P13/(2*$D13)," ")</f>
        <v>0</v>
      </c>
      <c r="Q13" s="33">
        <f>IF($D13&gt;0,TPWRKACT!Q13/(2*$D13)," ")</f>
        <v>7.4533919744677541E-3</v>
      </c>
    </row>
    <row r="14" spans="1:17" ht="12.75" customHeight="1" x14ac:dyDescent="0.15">
      <c r="A14" s="58" t="s">
        <v>15</v>
      </c>
      <c r="B14" s="55">
        <f>TPWRKACT!B14</f>
        <v>1328</v>
      </c>
      <c r="C14" s="55">
        <f>TPWRKACT!C14</f>
        <v>1289</v>
      </c>
      <c r="D14" s="91">
        <f>TPWRKACT!D14</f>
        <v>237</v>
      </c>
      <c r="E14" s="51">
        <f>IF($D14&gt;0,TPWRKACT!E14/(2*$D14)," ")</f>
        <v>0.45569620253164556</v>
      </c>
      <c r="F14" s="33">
        <f>IF($D14&gt;0,TPWRKACT!F14/(2*$D14)," ")</f>
        <v>1.0548523206751054E-2</v>
      </c>
      <c r="G14" s="33">
        <f>IF($D14&gt;0,TPWRKACT!G14/(2*$D14)," ")</f>
        <v>0</v>
      </c>
      <c r="H14" s="33">
        <f>IF($D14&gt;0,TPWRKACT!H14/(2*$D14)," ")</f>
        <v>7.3839662447257384E-2</v>
      </c>
      <c r="I14" s="33">
        <f>IF($D14&gt;0,TPWRKACT!I14/(2*$D14)," ")</f>
        <v>6.3291139240506328E-3</v>
      </c>
      <c r="J14" s="33">
        <f>IF($D14&gt;0,TPWRKACT!J14/(2*$D14)," ")</f>
        <v>0.12658227848101267</v>
      </c>
      <c r="K14" s="33">
        <f>IF($D14&gt;0,TPWRKACT!K14/(2*$D14)," ")</f>
        <v>9.0717299578059074E-2</v>
      </c>
      <c r="L14" s="33">
        <f>IF($D14&gt;0,TPWRKACT!L14/(2*$D14)," ")</f>
        <v>0.16244725738396623</v>
      </c>
      <c r="M14" s="33">
        <f>IF($D14&gt;0,TPWRKACT!M14/(2*$D14)," ")</f>
        <v>0</v>
      </c>
      <c r="N14" s="33">
        <f>IF($D14&gt;0,TPWRKACT!N14/(2*$D14)," ")</f>
        <v>2.7426160337552744E-2</v>
      </c>
      <c r="O14" s="33">
        <f>IF($D14&gt;0,TPWRKACT!O14/(2*$D14)," ")</f>
        <v>1.6877637130801686E-2</v>
      </c>
      <c r="P14" s="33">
        <f>IF($D14&gt;0,TPWRKACT!P14/(2*$D14)," ")</f>
        <v>0</v>
      </c>
      <c r="Q14" s="33">
        <f>IF($D14&gt;0,TPWRKACT!Q14/(2*$D14)," ")</f>
        <v>2.7426160337552744E-2</v>
      </c>
    </row>
    <row r="15" spans="1:17" ht="12.75" customHeight="1" x14ac:dyDescent="0.15">
      <c r="A15" s="58" t="s">
        <v>16</v>
      </c>
      <c r="B15" s="75">
        <v>0</v>
      </c>
      <c r="C15" s="57" t="s">
        <v>1</v>
      </c>
      <c r="D15" s="93">
        <v>0</v>
      </c>
      <c r="E15" s="168" t="s">
        <v>172</v>
      </c>
      <c r="F15" s="168" t="s">
        <v>172</v>
      </c>
      <c r="G15" s="168" t="s">
        <v>172</v>
      </c>
      <c r="H15" s="168" t="s">
        <v>172</v>
      </c>
      <c r="I15" s="168" t="s">
        <v>172</v>
      </c>
      <c r="J15" s="168" t="s">
        <v>172</v>
      </c>
      <c r="K15" s="168" t="s">
        <v>172</v>
      </c>
      <c r="L15" s="168" t="s">
        <v>172</v>
      </c>
      <c r="M15" s="168" t="s">
        <v>172</v>
      </c>
      <c r="N15" s="168" t="s">
        <v>172</v>
      </c>
      <c r="O15" s="168" t="s">
        <v>172</v>
      </c>
      <c r="P15" s="168" t="s">
        <v>172</v>
      </c>
      <c r="Q15" s="168" t="s">
        <v>172</v>
      </c>
    </row>
    <row r="16" spans="1:17" ht="12.75" customHeight="1" x14ac:dyDescent="0.15">
      <c r="A16" s="58" t="s">
        <v>17</v>
      </c>
      <c r="B16" s="55">
        <f>TPWRKACT!B16</f>
        <v>19</v>
      </c>
      <c r="C16" s="57" t="s">
        <v>1</v>
      </c>
      <c r="D16" s="93">
        <v>0</v>
      </c>
      <c r="E16" s="168" t="s">
        <v>172</v>
      </c>
      <c r="F16" s="168" t="s">
        <v>172</v>
      </c>
      <c r="G16" s="168" t="s">
        <v>172</v>
      </c>
      <c r="H16" s="168" t="s">
        <v>172</v>
      </c>
      <c r="I16" s="168" t="s">
        <v>172</v>
      </c>
      <c r="J16" s="168" t="s">
        <v>172</v>
      </c>
      <c r="K16" s="168" t="s">
        <v>172</v>
      </c>
      <c r="L16" s="168" t="s">
        <v>172</v>
      </c>
      <c r="M16" s="168" t="s">
        <v>172</v>
      </c>
      <c r="N16" s="168" t="s">
        <v>172</v>
      </c>
      <c r="O16" s="168" t="s">
        <v>172</v>
      </c>
      <c r="P16" s="168" t="s">
        <v>172</v>
      </c>
      <c r="Q16" s="168" t="s">
        <v>172</v>
      </c>
    </row>
    <row r="17" spans="1:17" ht="12.75" customHeight="1" x14ac:dyDescent="0.15">
      <c r="A17" s="58" t="s">
        <v>84</v>
      </c>
      <c r="B17" s="75">
        <v>0</v>
      </c>
      <c r="C17" s="57" t="s">
        <v>1</v>
      </c>
      <c r="D17" s="93">
        <v>0</v>
      </c>
      <c r="E17" s="168" t="s">
        <v>172</v>
      </c>
      <c r="F17" s="168" t="s">
        <v>172</v>
      </c>
      <c r="G17" s="168" t="s">
        <v>172</v>
      </c>
      <c r="H17" s="168" t="s">
        <v>172</v>
      </c>
      <c r="I17" s="168" t="s">
        <v>172</v>
      </c>
      <c r="J17" s="168" t="s">
        <v>172</v>
      </c>
      <c r="K17" s="168" t="s">
        <v>172</v>
      </c>
      <c r="L17" s="168" t="s">
        <v>172</v>
      </c>
      <c r="M17" s="168" t="s">
        <v>172</v>
      </c>
      <c r="N17" s="168" t="s">
        <v>172</v>
      </c>
      <c r="O17" s="168" t="s">
        <v>172</v>
      </c>
      <c r="P17" s="168" t="s">
        <v>172</v>
      </c>
      <c r="Q17" s="168" t="s">
        <v>172</v>
      </c>
    </row>
    <row r="18" spans="1:17" ht="12.75" customHeight="1" x14ac:dyDescent="0.15">
      <c r="A18" s="58" t="s">
        <v>18</v>
      </c>
      <c r="B18" s="55">
        <f>TPWRKACT!B18</f>
        <v>567</v>
      </c>
      <c r="C18" s="55">
        <f>TPWRKACT!C18</f>
        <v>534</v>
      </c>
      <c r="D18" s="91">
        <f>TPWRKACT!D18</f>
        <v>314</v>
      </c>
      <c r="E18" s="51">
        <f>IF($D18&gt;0,TPWRKACT!E18/(2*$D18)," ")</f>
        <v>0.24203821656050956</v>
      </c>
      <c r="F18" s="33">
        <f>IF($D18&gt;0,TPWRKACT!F18/(2*$D18)," ")</f>
        <v>1.5923566878980893E-3</v>
      </c>
      <c r="G18" s="33">
        <f>IF($D18&gt;0,TPWRKACT!G18/(2*$D18)," ")</f>
        <v>3.1847133757961785E-3</v>
      </c>
      <c r="H18" s="33">
        <f>IF($D18&gt;0,TPWRKACT!H18/(2*$D18)," ")</f>
        <v>0.15923566878980891</v>
      </c>
      <c r="I18" s="33">
        <f>IF($D18&gt;0,TPWRKACT!I18/(2*$D18)," ")</f>
        <v>0</v>
      </c>
      <c r="J18" s="33">
        <f>IF($D18&gt;0,TPWRKACT!J18/(2*$D18)," ")</f>
        <v>0.13057324840764331</v>
      </c>
      <c r="K18" s="33">
        <f>IF($D18&gt;0,TPWRKACT!K18/(2*$D18)," ")</f>
        <v>0.14171974522292993</v>
      </c>
      <c r="L18" s="33">
        <f>IF($D18&gt;0,TPWRKACT!L18/(2*$D18)," ")</f>
        <v>0.160828025477707</v>
      </c>
      <c r="M18" s="33">
        <f>IF($D18&gt;0,TPWRKACT!M18/(2*$D18)," ")</f>
        <v>0.12738853503184713</v>
      </c>
      <c r="N18" s="33">
        <f>IF($D18&gt;0,TPWRKACT!N18/(2*$D18)," ")</f>
        <v>4.7770700636942673E-3</v>
      </c>
      <c r="O18" s="33">
        <f>IF($D18&gt;0,TPWRKACT!O18/(2*$D18)," ")</f>
        <v>8.7579617834394899E-2</v>
      </c>
      <c r="P18" s="33">
        <f>IF($D18&gt;0,TPWRKACT!P18/(2*$D18)," ")</f>
        <v>0</v>
      </c>
      <c r="Q18" s="33">
        <f>IF($D18&gt;0,TPWRKACT!Q18/(2*$D18)," ")</f>
        <v>3.0254777070063694E-2</v>
      </c>
    </row>
    <row r="19" spans="1:17" ht="7.5" customHeight="1" x14ac:dyDescent="0.15">
      <c r="A19" s="60"/>
      <c r="B19" s="143"/>
      <c r="C19" s="72"/>
      <c r="D19" s="144"/>
      <c r="E19" s="90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</row>
    <row r="20" spans="1:17" ht="12.75" customHeight="1" x14ac:dyDescent="0.15">
      <c r="A20" s="58" t="s">
        <v>19</v>
      </c>
      <c r="B20" s="75">
        <v>0</v>
      </c>
      <c r="C20" s="57" t="s">
        <v>1</v>
      </c>
      <c r="D20" s="93">
        <v>0</v>
      </c>
      <c r="E20" s="168" t="s">
        <v>172</v>
      </c>
      <c r="F20" s="168" t="s">
        <v>172</v>
      </c>
      <c r="G20" s="168" t="s">
        <v>172</v>
      </c>
      <c r="H20" s="168" t="s">
        <v>172</v>
      </c>
      <c r="I20" s="168" t="s">
        <v>172</v>
      </c>
      <c r="J20" s="168" t="s">
        <v>172</v>
      </c>
      <c r="K20" s="168" t="s">
        <v>172</v>
      </c>
      <c r="L20" s="168" t="s">
        <v>172</v>
      </c>
      <c r="M20" s="168" t="s">
        <v>172</v>
      </c>
      <c r="N20" s="168" t="s">
        <v>172</v>
      </c>
      <c r="O20" s="168" t="s">
        <v>172</v>
      </c>
      <c r="P20" s="168" t="s">
        <v>172</v>
      </c>
      <c r="Q20" s="168" t="s">
        <v>172</v>
      </c>
    </row>
    <row r="21" spans="1:17" ht="12.75" customHeight="1" x14ac:dyDescent="0.15">
      <c r="A21" s="58" t="s">
        <v>20</v>
      </c>
      <c r="B21" s="55">
        <f>TPWRKACT!B21</f>
        <v>61</v>
      </c>
      <c r="C21" s="55">
        <f>TPWRKACT!C21</f>
        <v>55</v>
      </c>
      <c r="D21" s="91">
        <f>TPWRKACT!D21</f>
        <v>17</v>
      </c>
      <c r="E21" s="51">
        <f>IF($D21&gt;0,TPWRKACT!E21/(2*$D21)," ")</f>
        <v>0.14705882352941177</v>
      </c>
      <c r="F21" s="33">
        <f>IF($D21&gt;0,TPWRKACT!F21/(2*$D21)," ")</f>
        <v>0</v>
      </c>
      <c r="G21" s="33">
        <f>IF($D21&gt;0,TPWRKACT!G21/(2*$D21)," ")</f>
        <v>0</v>
      </c>
      <c r="H21" s="33">
        <f>IF($D21&gt;0,TPWRKACT!H21/(2*$D21)," ")</f>
        <v>0.79411764705882348</v>
      </c>
      <c r="I21" s="33">
        <f>IF($D21&gt;0,TPWRKACT!I21/(2*$D21)," ")</f>
        <v>0</v>
      </c>
      <c r="J21" s="33">
        <f>IF($D21&gt;0,TPWRKACT!J21/(2*$D21)," ")</f>
        <v>2.9411764705882353E-2</v>
      </c>
      <c r="K21" s="33">
        <f>IF($D21&gt;0,TPWRKACT!K21/(2*$D21)," ")</f>
        <v>0</v>
      </c>
      <c r="L21" s="33">
        <f>IF($D21&gt;0,TPWRKACT!L21/(2*$D21)," ")</f>
        <v>0</v>
      </c>
      <c r="M21" s="33">
        <f>IF($D21&gt;0,TPWRKACT!M21/(2*$D21)," ")</f>
        <v>0</v>
      </c>
      <c r="N21" s="33">
        <f>IF($D21&gt;0,TPWRKACT!N21/(2*$D21)," ")</f>
        <v>2.9411764705882353E-2</v>
      </c>
      <c r="O21" s="33">
        <f>IF($D21&gt;0,TPWRKACT!O21/(2*$D21)," ")</f>
        <v>0</v>
      </c>
      <c r="P21" s="33">
        <f>IF($D21&gt;0,TPWRKACT!P21/(2*$D21)," ")</f>
        <v>0</v>
      </c>
      <c r="Q21" s="33">
        <f>IF($D21&gt;0,TPWRKACT!Q21/(2*$D21)," ")</f>
        <v>0</v>
      </c>
    </row>
    <row r="22" spans="1:17" ht="12.75" customHeight="1" x14ac:dyDescent="0.15">
      <c r="A22" s="58" t="s">
        <v>21</v>
      </c>
      <c r="B22" s="55">
        <f>TPWRKACT!B22</f>
        <v>1063</v>
      </c>
      <c r="C22" s="55">
        <f>TPWRKACT!C22</f>
        <v>1063</v>
      </c>
      <c r="D22" s="91">
        <f>TPWRKACT!D22</f>
        <v>567</v>
      </c>
      <c r="E22" s="51">
        <f>IF($D22&gt;0,TPWRKACT!E22/(2*$D22)," ")</f>
        <v>0.5335097001763669</v>
      </c>
      <c r="F22" s="33">
        <f>IF($D22&gt;0,TPWRKACT!F22/(2*$D22)," ")</f>
        <v>8.8183421516754845E-3</v>
      </c>
      <c r="G22" s="33">
        <f>IF($D22&gt;0,TPWRKACT!G22/(2*$D22)," ")</f>
        <v>6.1728395061728392E-3</v>
      </c>
      <c r="H22" s="33">
        <f>IF($D22&gt;0,TPWRKACT!H22/(2*$D22)," ")</f>
        <v>2.0282186948853614E-2</v>
      </c>
      <c r="I22" s="33">
        <f>IF($D22&gt;0,TPWRKACT!I22/(2*$D22)," ")</f>
        <v>0</v>
      </c>
      <c r="J22" s="33">
        <f>IF($D22&gt;0,TPWRKACT!J22/(2*$D22)," ")</f>
        <v>2.0282186948853614E-2</v>
      </c>
      <c r="K22" s="33">
        <f>IF($D22&gt;0,TPWRKACT!K22/(2*$D22)," ")</f>
        <v>7.0546737213403876E-3</v>
      </c>
      <c r="L22" s="33">
        <f>IF($D22&gt;0,TPWRKACT!L22/(2*$D22)," ")</f>
        <v>1.2345679012345678E-2</v>
      </c>
      <c r="M22" s="33">
        <f>IF($D22&gt;0,TPWRKACT!M22/(2*$D22)," ")</f>
        <v>2.6455026455026454E-3</v>
      </c>
      <c r="N22" s="33">
        <f>IF($D22&gt;0,TPWRKACT!N22/(2*$D22)," ")</f>
        <v>0</v>
      </c>
      <c r="O22" s="33">
        <f>IF($D22&gt;0,TPWRKACT!O22/(2*$D22)," ")</f>
        <v>0</v>
      </c>
      <c r="P22" s="33">
        <f>IF($D22&gt;0,TPWRKACT!P22/(2*$D22)," ")</f>
        <v>0</v>
      </c>
      <c r="Q22" s="33">
        <f>IF($D22&gt;0,TPWRKACT!Q22/(2*$D22)," ")</f>
        <v>6.1728395061728392E-3</v>
      </c>
    </row>
    <row r="23" spans="1:17" ht="12.75" customHeight="1" x14ac:dyDescent="0.15">
      <c r="A23" s="58" t="s">
        <v>22</v>
      </c>
      <c r="B23" s="75">
        <v>0</v>
      </c>
      <c r="C23" s="57" t="s">
        <v>1</v>
      </c>
      <c r="D23" s="93">
        <v>0</v>
      </c>
      <c r="E23" s="168" t="s">
        <v>172</v>
      </c>
      <c r="F23" s="168" t="s">
        <v>172</v>
      </c>
      <c r="G23" s="168" t="s">
        <v>172</v>
      </c>
      <c r="H23" s="168" t="s">
        <v>172</v>
      </c>
      <c r="I23" s="168" t="s">
        <v>172</v>
      </c>
      <c r="J23" s="168" t="s">
        <v>172</v>
      </c>
      <c r="K23" s="168" t="s">
        <v>172</v>
      </c>
      <c r="L23" s="168" t="s">
        <v>172</v>
      </c>
      <c r="M23" s="168" t="s">
        <v>172</v>
      </c>
      <c r="N23" s="168" t="s">
        <v>172</v>
      </c>
      <c r="O23" s="168" t="s">
        <v>172</v>
      </c>
      <c r="P23" s="168" t="s">
        <v>172</v>
      </c>
      <c r="Q23" s="168" t="s">
        <v>172</v>
      </c>
    </row>
    <row r="24" spans="1:17" ht="12.75" customHeight="1" x14ac:dyDescent="0.15">
      <c r="A24" s="58" t="s">
        <v>23</v>
      </c>
      <c r="B24" s="75">
        <v>0</v>
      </c>
      <c r="C24" s="57" t="s">
        <v>1</v>
      </c>
      <c r="D24" s="93">
        <v>0</v>
      </c>
      <c r="E24" s="168" t="s">
        <v>172</v>
      </c>
      <c r="F24" s="168" t="s">
        <v>172</v>
      </c>
      <c r="G24" s="168" t="s">
        <v>172</v>
      </c>
      <c r="H24" s="168" t="s">
        <v>172</v>
      </c>
      <c r="I24" s="168" t="s">
        <v>172</v>
      </c>
      <c r="J24" s="168" t="s">
        <v>172</v>
      </c>
      <c r="K24" s="168" t="s">
        <v>172</v>
      </c>
      <c r="L24" s="168" t="s">
        <v>172</v>
      </c>
      <c r="M24" s="168" t="s">
        <v>172</v>
      </c>
      <c r="N24" s="168" t="s">
        <v>172</v>
      </c>
      <c r="O24" s="168" t="s">
        <v>172</v>
      </c>
      <c r="P24" s="168" t="s">
        <v>172</v>
      </c>
      <c r="Q24" s="168" t="s">
        <v>172</v>
      </c>
    </row>
    <row r="25" spans="1:17" ht="12.75" customHeight="1" x14ac:dyDescent="0.15">
      <c r="A25" s="58" t="s">
        <v>24</v>
      </c>
      <c r="B25" s="55">
        <f>TPWRKACT!B25</f>
        <v>144</v>
      </c>
      <c r="C25" s="55">
        <f>TPWRKACT!C25</f>
        <v>139</v>
      </c>
      <c r="D25" s="91">
        <f>TPWRKACT!D25</f>
        <v>51</v>
      </c>
      <c r="E25" s="51">
        <f>IF($D25&gt;0,TPWRKACT!E25/(2*$D25)," ")</f>
        <v>0.56862745098039214</v>
      </c>
      <c r="F25" s="33">
        <f>IF($D25&gt;0,TPWRKACT!F25/(2*$D25)," ")</f>
        <v>0</v>
      </c>
      <c r="G25" s="33">
        <f>IF($D25&gt;0,TPWRKACT!G25/(2*$D25)," ")</f>
        <v>0</v>
      </c>
      <c r="H25" s="33">
        <f>IF($D25&gt;0,TPWRKACT!H25/(2*$D25)," ")</f>
        <v>0</v>
      </c>
      <c r="I25" s="33">
        <f>IF($D25&gt;0,TPWRKACT!I25/(2*$D25)," ")</f>
        <v>0</v>
      </c>
      <c r="J25" s="33">
        <f>IF($D25&gt;0,TPWRKACT!J25/(2*$D25)," ")</f>
        <v>9.8039215686274508E-3</v>
      </c>
      <c r="K25" s="33">
        <f>IF($D25&gt;0,TPWRKACT!K25/(2*$D25)," ")</f>
        <v>0</v>
      </c>
      <c r="L25" s="33">
        <f>IF($D25&gt;0,TPWRKACT!L25/(2*$D25)," ")</f>
        <v>0</v>
      </c>
      <c r="M25" s="33">
        <f>IF($D25&gt;0,TPWRKACT!M25/(2*$D25)," ")</f>
        <v>0</v>
      </c>
      <c r="N25" s="33">
        <f>IF($D25&gt;0,TPWRKACT!N25/(2*$D25)," ")</f>
        <v>0</v>
      </c>
      <c r="O25" s="33">
        <f>IF($D25&gt;0,TPWRKACT!O25/(2*$D25)," ")</f>
        <v>0</v>
      </c>
      <c r="P25" s="33">
        <v>4.1911148365465214E-4</v>
      </c>
      <c r="Q25" s="33">
        <v>4.1911148365465214E-4</v>
      </c>
    </row>
    <row r="26" spans="1:17" ht="12.75" customHeight="1" x14ac:dyDescent="0.15">
      <c r="A26" s="58" t="s">
        <v>25</v>
      </c>
      <c r="B26" s="55">
        <f>TPWRKACT!B26</f>
        <v>627</v>
      </c>
      <c r="C26" s="55">
        <f>TPWRKACT!C26</f>
        <v>517</v>
      </c>
      <c r="D26" s="91">
        <f>TPWRKACT!D26</f>
        <v>181</v>
      </c>
      <c r="E26" s="51">
        <f>IF($D26&gt;0,TPWRKACT!E26/(2*$D26)," ")</f>
        <v>0.649171270718232</v>
      </c>
      <c r="F26" s="33">
        <f>IF($D26&gt;0,TPWRKACT!F26/(2*$D26)," ")</f>
        <v>0</v>
      </c>
      <c r="G26" s="33">
        <f>IF($D26&gt;0,TPWRKACT!G26/(2*$D26)," ")</f>
        <v>2.7624309392265192E-3</v>
      </c>
      <c r="H26" s="33">
        <f>IF($D26&gt;0,TPWRKACT!H26/(2*$D26)," ")</f>
        <v>0</v>
      </c>
      <c r="I26" s="33">
        <f>IF($D26&gt;0,TPWRKACT!I26/(2*$D26)," ")</f>
        <v>0</v>
      </c>
      <c r="J26" s="33">
        <f>IF($D26&gt;0,TPWRKACT!J26/(2*$D26)," ")</f>
        <v>2.7624309392265192E-3</v>
      </c>
      <c r="K26" s="33">
        <f>IF($D26&gt;0,TPWRKACT!K26/(2*$D26)," ")</f>
        <v>1.1049723756906077E-2</v>
      </c>
      <c r="L26" s="33">
        <f>IF($D26&gt;0,TPWRKACT!L26/(2*$D26)," ")</f>
        <v>2.2099447513812154E-2</v>
      </c>
      <c r="M26" s="33">
        <f>IF($D26&gt;0,TPWRKACT!M26/(2*$D26)," ")</f>
        <v>3.591160220994475E-2</v>
      </c>
      <c r="N26" s="33">
        <f>IF($D26&gt;0,TPWRKACT!N26/(2*$D26)," ")</f>
        <v>5.5248618784530384E-3</v>
      </c>
      <c r="O26" s="33">
        <f>IF($D26&gt;0,TPWRKACT!O26/(2*$D26)," ")</f>
        <v>5.5248618784530384E-3</v>
      </c>
      <c r="P26" s="33">
        <f>IF($D25&gt;0,TPWRKACT!P25/(2*$D25)," ")</f>
        <v>0</v>
      </c>
      <c r="Q26" s="33">
        <f>IF($D26&gt;0,TPWRKACT!Q26/(2*$D26)," ")</f>
        <v>6.9060773480662987E-2</v>
      </c>
    </row>
    <row r="27" spans="1:17" ht="12.75" customHeight="1" x14ac:dyDescent="0.15">
      <c r="A27" s="58" t="s">
        <v>26</v>
      </c>
      <c r="B27" s="55">
        <f>TPWRKACT!B27</f>
        <v>285</v>
      </c>
      <c r="C27" s="55">
        <f>TPWRKACT!C27</f>
        <v>276</v>
      </c>
      <c r="D27" s="91">
        <f>TPWRKACT!D27</f>
        <v>128</v>
      </c>
      <c r="E27" s="51">
        <f>IF($D27&gt;0,TPWRKACT!E27/(2*$D27)," ")</f>
        <v>0.6015625</v>
      </c>
      <c r="F27" s="33">
        <f>IF($D27&gt;0,TPWRKACT!F27/(2*$D27)," ")</f>
        <v>0</v>
      </c>
      <c r="G27" s="33">
        <f>IF($D27&gt;0,TPWRKACT!G27/(2*$D27)," ")</f>
        <v>0</v>
      </c>
      <c r="H27" s="33">
        <f>IF($D27&gt;0,TPWRKACT!H27/(2*$D27)," ")</f>
        <v>7.8125E-3</v>
      </c>
      <c r="I27" s="33">
        <f>IF($D27&gt;0,TPWRKACT!I27/(2*$D27)," ")</f>
        <v>0</v>
      </c>
      <c r="J27" s="33">
        <f>IF($D27&gt;0,TPWRKACT!J27/(2*$D27)," ")</f>
        <v>1.953125E-2</v>
      </c>
      <c r="K27" s="33">
        <f>IF($D27&gt;0,TPWRKACT!K27/(2*$D27)," ")</f>
        <v>0</v>
      </c>
      <c r="L27" s="33">
        <f>IF($D27&gt;0,TPWRKACT!L27/(2*$D27)," ")</f>
        <v>5.078125E-2</v>
      </c>
      <c r="M27" s="33">
        <f>IF($D27&gt;0,TPWRKACT!M27/(2*$D27)," ")</f>
        <v>0</v>
      </c>
      <c r="N27" s="33">
        <f>IF($D27&gt;0,TPWRKACT!N27/(2*$D27)," ")</f>
        <v>1.171875E-2</v>
      </c>
      <c r="O27" s="33">
        <f>IF($D27&gt;0,TPWRKACT!O27/(2*$D27)," ")</f>
        <v>7.8125E-3</v>
      </c>
      <c r="P27" s="33">
        <f>IF($D26&gt;0,TPWRKACT!P26/(2*$D26)," ")</f>
        <v>0</v>
      </c>
      <c r="Q27" s="33">
        <f>IF($D27&gt;0,TPWRKACT!Q27/(2*$D27)," ")</f>
        <v>0</v>
      </c>
    </row>
    <row r="28" spans="1:17" ht="12.75" customHeight="1" x14ac:dyDescent="0.15">
      <c r="A28" s="58" t="s">
        <v>27</v>
      </c>
      <c r="B28" s="55">
        <f>TPWRKACT!B28</f>
        <v>592</v>
      </c>
      <c r="C28" s="55">
        <f>TPWRKACT!C28</f>
        <v>550</v>
      </c>
      <c r="D28" s="91">
        <f>TPWRKACT!D28</f>
        <v>279</v>
      </c>
      <c r="E28" s="51">
        <f>IF($D28&gt;0,TPWRKACT!E28/(2*$D28)," ")</f>
        <v>0.34946236559139787</v>
      </c>
      <c r="F28" s="33">
        <f>IF($D28&gt;0,TPWRKACT!F28/(2*$D28)," ")</f>
        <v>1.2544802867383513E-2</v>
      </c>
      <c r="G28" s="33">
        <f>IF($D28&gt;0,TPWRKACT!G28/(2*$D28)," ")</f>
        <v>0</v>
      </c>
      <c r="H28" s="33">
        <f>IF($D28&gt;0,TPWRKACT!H28/(2*$D28)," ")</f>
        <v>1.6129032258064516E-2</v>
      </c>
      <c r="I28" s="33">
        <f>IF($D28&gt;0,TPWRKACT!I28/(2*$D28)," ")</f>
        <v>0</v>
      </c>
      <c r="J28" s="33">
        <f>IF($D28&gt;0,TPWRKACT!J28/(2*$D28)," ")</f>
        <v>1.4336917562724014E-2</v>
      </c>
      <c r="K28" s="33">
        <f>IF($D28&gt;0,TPWRKACT!K28/(2*$D28)," ")</f>
        <v>0.41218637992831542</v>
      </c>
      <c r="L28" s="33">
        <f>IF($D28&gt;0,TPWRKACT!L28/(2*$D28)," ")</f>
        <v>5.197132616487455E-2</v>
      </c>
      <c r="M28" s="33">
        <f>IF($D28&gt;0,TPWRKACT!M28/(2*$D28)," ")</f>
        <v>0.12186379928315412</v>
      </c>
      <c r="N28" s="33">
        <f>IF($D28&gt;0,TPWRKACT!N28/(2*$D28)," ")</f>
        <v>5.7347670250896057E-2</v>
      </c>
      <c r="O28" s="33">
        <f>IF($D28&gt;0,TPWRKACT!O28/(2*$D28)," ")</f>
        <v>5.5555555555555552E-2</v>
      </c>
      <c r="P28" s="33">
        <f>IF($D27&gt;0,TPWRKACT!P27/(2*$D27)," ")</f>
        <v>0</v>
      </c>
      <c r="Q28" s="33">
        <f>IF($D28&gt;0,TPWRKACT!Q28/(2*$D28)," ")</f>
        <v>0</v>
      </c>
    </row>
    <row r="29" spans="1:17" ht="12.75" customHeight="1" x14ac:dyDescent="0.15">
      <c r="A29" s="58" t="s">
        <v>28</v>
      </c>
      <c r="B29" s="75">
        <v>0</v>
      </c>
      <c r="C29" s="57" t="s">
        <v>1</v>
      </c>
      <c r="D29" s="93">
        <v>0</v>
      </c>
      <c r="E29" s="168" t="s">
        <v>172</v>
      </c>
      <c r="F29" s="168" t="s">
        <v>172</v>
      </c>
      <c r="G29" s="168" t="s">
        <v>172</v>
      </c>
      <c r="H29" s="168" t="s">
        <v>172</v>
      </c>
      <c r="I29" s="168" t="s">
        <v>172</v>
      </c>
      <c r="J29" s="168" t="s">
        <v>172</v>
      </c>
      <c r="K29" s="168" t="s">
        <v>172</v>
      </c>
      <c r="L29" s="168" t="s">
        <v>172</v>
      </c>
      <c r="M29" s="168" t="s">
        <v>172</v>
      </c>
      <c r="N29" s="168" t="s">
        <v>172</v>
      </c>
      <c r="O29" s="168" t="s">
        <v>172</v>
      </c>
      <c r="P29" s="168" t="s">
        <v>172</v>
      </c>
      <c r="Q29" s="168" t="s">
        <v>172</v>
      </c>
    </row>
    <row r="30" spans="1:17" ht="7.5" customHeight="1" x14ac:dyDescent="0.15">
      <c r="A30" s="60"/>
      <c r="B30" s="74"/>
      <c r="C30" s="74"/>
      <c r="D30" s="92"/>
      <c r="E30" s="90"/>
      <c r="F30" s="63"/>
      <c r="G30" s="63"/>
      <c r="H30" s="63"/>
      <c r="I30" s="63"/>
      <c r="J30" s="63"/>
      <c r="K30" s="63"/>
      <c r="L30" s="63"/>
      <c r="M30" s="63"/>
      <c r="N30" s="63"/>
      <c r="O30" s="63" t="str">
        <f>IF($D29&gt;0,TPWRKACT!O29/(2*$D29)," ")</f>
        <v xml:space="preserve"> </v>
      </c>
      <c r="P30" s="63" t="str">
        <f>IF($D29&gt;0,TPWRKACT!P29/(2*$D29)," ")</f>
        <v xml:space="preserve"> </v>
      </c>
      <c r="Q30" s="63" t="str">
        <f>IF($D29&gt;0,TPWRKACT!Q29/(2*$D29)," ")</f>
        <v xml:space="preserve"> </v>
      </c>
    </row>
    <row r="31" spans="1:17" ht="12.75" customHeight="1" x14ac:dyDescent="0.15">
      <c r="A31" s="58" t="s">
        <v>29</v>
      </c>
      <c r="B31" s="55">
        <f>TPWRKACT!B31</f>
        <v>7513</v>
      </c>
      <c r="C31" s="55">
        <f>TPWRKACT!C31</f>
        <v>7444</v>
      </c>
      <c r="D31" s="91">
        <f>TPWRKACT!D31</f>
        <v>7272</v>
      </c>
      <c r="E31" s="51">
        <f>IF($D31&gt;0,TPWRKACT!E31/(2*$D31)," ")</f>
        <v>0.66817931793179319</v>
      </c>
      <c r="F31" s="33">
        <f>IF($D31&gt;0,TPWRKACT!F31/(2*$D31)," ")</f>
        <v>0</v>
      </c>
      <c r="G31" s="33">
        <f>IF($D31&gt;0,TPWRKACT!G31/(2*$D31)," ")</f>
        <v>0</v>
      </c>
      <c r="H31" s="33">
        <f>IF($D31&gt;0,TPWRKACT!H31/(2*$D31)," ")</f>
        <v>0</v>
      </c>
      <c r="I31" s="33">
        <f>IF($D31&gt;0,TPWRKACT!I31/(2*$D31)," ")</f>
        <v>0</v>
      </c>
      <c r="J31" s="33">
        <f>IF($D31&gt;0,TPWRKACT!J31/(2*$D31)," ")</f>
        <v>2.2689768976897691E-3</v>
      </c>
      <c r="K31" s="33">
        <f>IF($D31&gt;0,TPWRKACT!K31/(2*$D31)," ")</f>
        <v>3.2315731573157314E-3</v>
      </c>
      <c r="L31" s="33">
        <f>IF($D31&gt;0,TPWRKACT!L31/(2*$D31)," ")</f>
        <v>8.9383938393839389E-4</v>
      </c>
      <c r="M31" s="33">
        <f>IF($D31&gt;0,TPWRKACT!M31/(2*$D31)," ")</f>
        <v>2.7502750275027501E-4</v>
      </c>
      <c r="N31" s="33">
        <f>IF($D31&gt;0,TPWRKACT!N31/(2*$D31)," ")</f>
        <v>3.5066006600660065E-3</v>
      </c>
      <c r="O31" s="33">
        <f>IF($D31&gt;0,TPWRKACT!O31/(2*$D31)," ")</f>
        <v>6.8756875687568753E-5</v>
      </c>
      <c r="P31" s="33">
        <v>4.1911148365465214E-4</v>
      </c>
      <c r="Q31" s="33">
        <f>IF($D31&gt;0,TPWRKACT!Q31/(2*$D31)," ")</f>
        <v>8.2508250825082509E-4</v>
      </c>
    </row>
    <row r="32" spans="1:17" ht="12.75" customHeight="1" x14ac:dyDescent="0.15">
      <c r="A32" s="58" t="s">
        <v>30</v>
      </c>
      <c r="B32" s="75">
        <v>0</v>
      </c>
      <c r="C32" s="57" t="s">
        <v>1</v>
      </c>
      <c r="D32" s="93">
        <v>0</v>
      </c>
      <c r="E32" s="168" t="s">
        <v>172</v>
      </c>
      <c r="F32" s="168" t="s">
        <v>172</v>
      </c>
      <c r="G32" s="168" t="s">
        <v>172</v>
      </c>
      <c r="H32" s="168" t="s">
        <v>172</v>
      </c>
      <c r="I32" s="168" t="s">
        <v>172</v>
      </c>
      <c r="J32" s="168" t="s">
        <v>172</v>
      </c>
      <c r="K32" s="168" t="s">
        <v>172</v>
      </c>
      <c r="L32" s="168" t="s">
        <v>172</v>
      </c>
      <c r="M32" s="168" t="s">
        <v>172</v>
      </c>
      <c r="N32" s="168" t="s">
        <v>172</v>
      </c>
      <c r="O32" s="168" t="s">
        <v>172</v>
      </c>
      <c r="P32" s="168" t="s">
        <v>172</v>
      </c>
      <c r="Q32" s="168" t="s">
        <v>172</v>
      </c>
    </row>
    <row r="33" spans="1:17" ht="12.75" customHeight="1" x14ac:dyDescent="0.15">
      <c r="A33" s="58" t="s">
        <v>31</v>
      </c>
      <c r="B33" s="55">
        <f>TPWRKACT!B33</f>
        <v>1242</v>
      </c>
      <c r="C33" s="57" t="s">
        <v>1</v>
      </c>
      <c r="D33" s="93">
        <v>0</v>
      </c>
      <c r="E33" s="168" t="s">
        <v>172</v>
      </c>
      <c r="F33" s="168" t="s">
        <v>172</v>
      </c>
      <c r="G33" s="168" t="s">
        <v>172</v>
      </c>
      <c r="H33" s="168" t="s">
        <v>172</v>
      </c>
      <c r="I33" s="168" t="s">
        <v>172</v>
      </c>
      <c r="J33" s="168" t="s">
        <v>172</v>
      </c>
      <c r="K33" s="168" t="s">
        <v>172</v>
      </c>
      <c r="L33" s="168" t="s">
        <v>172</v>
      </c>
      <c r="M33" s="168" t="s">
        <v>172</v>
      </c>
      <c r="N33" s="168" t="s">
        <v>172</v>
      </c>
      <c r="O33" s="168" t="s">
        <v>172</v>
      </c>
      <c r="P33" s="168" t="s">
        <v>172</v>
      </c>
      <c r="Q33" s="168" t="s">
        <v>172</v>
      </c>
    </row>
    <row r="34" spans="1:17" ht="12.75" customHeight="1" x14ac:dyDescent="0.15">
      <c r="A34" s="58" t="s">
        <v>32</v>
      </c>
      <c r="B34" s="75">
        <f>TPWRKACT!B34</f>
        <v>0</v>
      </c>
      <c r="C34" s="57" t="s">
        <v>1</v>
      </c>
      <c r="D34" s="93">
        <v>0</v>
      </c>
      <c r="E34" s="168" t="s">
        <v>172</v>
      </c>
      <c r="F34" s="168" t="s">
        <v>172</v>
      </c>
      <c r="G34" s="168" t="s">
        <v>172</v>
      </c>
      <c r="H34" s="168" t="s">
        <v>172</v>
      </c>
      <c r="I34" s="168" t="s">
        <v>172</v>
      </c>
      <c r="J34" s="168" t="s">
        <v>172</v>
      </c>
      <c r="K34" s="168" t="s">
        <v>172</v>
      </c>
      <c r="L34" s="168" t="s">
        <v>172</v>
      </c>
      <c r="M34" s="168" t="s">
        <v>172</v>
      </c>
      <c r="N34" s="168" t="s">
        <v>172</v>
      </c>
      <c r="O34" s="168" t="s">
        <v>172</v>
      </c>
      <c r="P34" s="168" t="s">
        <v>172</v>
      </c>
      <c r="Q34" s="168" t="s">
        <v>172</v>
      </c>
    </row>
    <row r="35" spans="1:17" ht="12.75" customHeight="1" x14ac:dyDescent="0.15">
      <c r="A35" s="58" t="s">
        <v>33</v>
      </c>
      <c r="B35" s="55">
        <f>TPWRKACT!B35</f>
        <v>4</v>
      </c>
      <c r="C35" s="57" t="s">
        <v>1</v>
      </c>
      <c r="D35" s="93">
        <v>0</v>
      </c>
      <c r="E35" s="168" t="s">
        <v>172</v>
      </c>
      <c r="F35" s="168" t="s">
        <v>172</v>
      </c>
      <c r="G35" s="168" t="s">
        <v>172</v>
      </c>
      <c r="H35" s="168" t="s">
        <v>172</v>
      </c>
      <c r="I35" s="168" t="s">
        <v>172</v>
      </c>
      <c r="J35" s="168" t="s">
        <v>172</v>
      </c>
      <c r="K35" s="168" t="s">
        <v>172</v>
      </c>
      <c r="L35" s="168" t="s">
        <v>172</v>
      </c>
      <c r="M35" s="168" t="s">
        <v>172</v>
      </c>
      <c r="N35" s="168" t="s">
        <v>172</v>
      </c>
      <c r="O35" s="168" t="s">
        <v>172</v>
      </c>
      <c r="P35" s="168" t="s">
        <v>172</v>
      </c>
      <c r="Q35" s="168" t="s">
        <v>172</v>
      </c>
    </row>
    <row r="36" spans="1:17" ht="12.75" customHeight="1" x14ac:dyDescent="0.15">
      <c r="A36" s="58" t="s">
        <v>34</v>
      </c>
      <c r="B36" s="88">
        <f>TPWRKACT!B36</f>
        <v>0</v>
      </c>
      <c r="C36" s="57" t="s">
        <v>1</v>
      </c>
      <c r="D36" s="93">
        <v>0</v>
      </c>
      <c r="E36" s="168" t="s">
        <v>172</v>
      </c>
      <c r="F36" s="168" t="s">
        <v>172</v>
      </c>
      <c r="G36" s="168" t="s">
        <v>172</v>
      </c>
      <c r="H36" s="168" t="s">
        <v>172</v>
      </c>
      <c r="I36" s="168" t="s">
        <v>172</v>
      </c>
      <c r="J36" s="168" t="s">
        <v>172</v>
      </c>
      <c r="K36" s="168" t="s">
        <v>172</v>
      </c>
      <c r="L36" s="168" t="s">
        <v>172</v>
      </c>
      <c r="M36" s="168" t="s">
        <v>172</v>
      </c>
      <c r="N36" s="168" t="s">
        <v>172</v>
      </c>
      <c r="O36" s="168" t="s">
        <v>172</v>
      </c>
      <c r="P36" s="168" t="s">
        <v>172</v>
      </c>
      <c r="Q36" s="168" t="s">
        <v>172</v>
      </c>
    </row>
    <row r="37" spans="1:17" ht="12.75" customHeight="1" x14ac:dyDescent="0.15">
      <c r="A37" s="58" t="s">
        <v>35</v>
      </c>
      <c r="B37" s="75">
        <v>0</v>
      </c>
      <c r="C37" s="57" t="s">
        <v>1</v>
      </c>
      <c r="D37" s="93">
        <v>0</v>
      </c>
      <c r="E37" s="168" t="s">
        <v>172</v>
      </c>
      <c r="F37" s="168" t="s">
        <v>172</v>
      </c>
      <c r="G37" s="168" t="s">
        <v>172</v>
      </c>
      <c r="H37" s="168" t="s">
        <v>172</v>
      </c>
      <c r="I37" s="168" t="s">
        <v>172</v>
      </c>
      <c r="J37" s="168" t="s">
        <v>172</v>
      </c>
      <c r="K37" s="168" t="s">
        <v>172</v>
      </c>
      <c r="L37" s="168" t="s">
        <v>172</v>
      </c>
      <c r="M37" s="168" t="s">
        <v>172</v>
      </c>
      <c r="N37" s="168" t="s">
        <v>172</v>
      </c>
      <c r="O37" s="168" t="s">
        <v>172</v>
      </c>
      <c r="P37" s="168" t="s">
        <v>172</v>
      </c>
      <c r="Q37" s="168" t="s">
        <v>172</v>
      </c>
    </row>
    <row r="38" spans="1:17" ht="12.75" customHeight="1" x14ac:dyDescent="0.15">
      <c r="A38" s="58" t="s">
        <v>36</v>
      </c>
      <c r="B38" s="55">
        <f>TPWRKACT!B38</f>
        <v>218</v>
      </c>
      <c r="C38" s="55">
        <f>TPWRKACT!C38</f>
        <v>76</v>
      </c>
      <c r="D38" s="91">
        <f>TPWRKACT!D38</f>
        <v>29</v>
      </c>
      <c r="E38" s="51">
        <f>IF($D38&gt;0,TPWRKACT!E38/(2*$D38)," ")</f>
        <v>0.41379310344827586</v>
      </c>
      <c r="F38" s="33">
        <f>IF($D38&gt;0,TPWRKACT!F38/(2*$D38)," ")</f>
        <v>0</v>
      </c>
      <c r="G38" s="33">
        <f>IF($D38&gt;0,TPWRKACT!G38/(2*$D38)," ")</f>
        <v>0</v>
      </c>
      <c r="H38" s="33">
        <f>IF($D38&gt;0,TPWRKACT!H38/(2*$D38)," ")</f>
        <v>0.58620689655172409</v>
      </c>
      <c r="I38" s="33">
        <f>IF($D38&gt;0,TPWRKACT!I38/(2*$D38)," ")</f>
        <v>0</v>
      </c>
      <c r="J38" s="33">
        <f>IF($D38&gt;0,TPWRKACT!J38/(2*$D38)," ")</f>
        <v>0.20689655172413793</v>
      </c>
      <c r="K38" s="33">
        <f>IF($D38&gt;0,TPWRKACT!K38/(2*$D38)," ")</f>
        <v>3.4482758620689655E-2</v>
      </c>
      <c r="L38" s="33">
        <f>IF($D38&gt;0,TPWRKACT!L38/(2*$D38)," ")</f>
        <v>0.13793103448275862</v>
      </c>
      <c r="M38" s="33">
        <f>IF($D38&gt;0,TPWRKACT!M38/(2*$D38)," ")</f>
        <v>0</v>
      </c>
      <c r="N38" s="33">
        <f>IF($D38&gt;0,TPWRKACT!N38/(2*$D38)," ")</f>
        <v>0</v>
      </c>
      <c r="O38" s="33">
        <f>IF($D38&gt;0,TPWRKACT!O38/(2*$D38)," ")</f>
        <v>0</v>
      </c>
      <c r="P38" s="33">
        <v>4.1911148365465214E-4</v>
      </c>
      <c r="Q38" s="33">
        <f>IF($D38&gt;0,TPWRKACT!Q38/(2*$D38)," ")</f>
        <v>0</v>
      </c>
    </row>
    <row r="39" spans="1:17" ht="12.75" customHeight="1" x14ac:dyDescent="0.15">
      <c r="A39" s="58" t="s">
        <v>37</v>
      </c>
      <c r="B39" s="75">
        <v>0</v>
      </c>
      <c r="C39" s="57" t="s">
        <v>1</v>
      </c>
      <c r="D39" s="91"/>
      <c r="E39" s="168" t="s">
        <v>172</v>
      </c>
      <c r="F39" s="168" t="s">
        <v>172</v>
      </c>
      <c r="G39" s="168" t="s">
        <v>172</v>
      </c>
      <c r="H39" s="168" t="s">
        <v>172</v>
      </c>
      <c r="I39" s="168" t="s">
        <v>172</v>
      </c>
      <c r="J39" s="168" t="s">
        <v>172</v>
      </c>
      <c r="K39" s="168" t="s">
        <v>172</v>
      </c>
      <c r="L39" s="168" t="s">
        <v>172</v>
      </c>
      <c r="M39" s="168" t="s">
        <v>172</v>
      </c>
      <c r="N39" s="168" t="s">
        <v>172</v>
      </c>
      <c r="O39" s="168" t="s">
        <v>172</v>
      </c>
      <c r="P39" s="168" t="s">
        <v>172</v>
      </c>
      <c r="Q39" s="168" t="s">
        <v>172</v>
      </c>
    </row>
    <row r="40" spans="1:17" ht="12.75" customHeight="1" x14ac:dyDescent="0.15">
      <c r="A40" s="58" t="s">
        <v>38</v>
      </c>
      <c r="B40" s="55">
        <f>TPWRKACT!B40</f>
        <v>651</v>
      </c>
      <c r="C40" s="55">
        <f>TPWRKACT!C40</f>
        <v>614</v>
      </c>
      <c r="D40" s="91">
        <f>TPWRKACT!D40</f>
        <v>246</v>
      </c>
      <c r="E40" s="51">
        <f>IF($D40&gt;0,TPWRKACT!E40/(2*$D40)," ")</f>
        <v>0.67276422764227639</v>
      </c>
      <c r="F40" s="33">
        <f>IF($D40&gt;0,TPWRKACT!F40/(2*$D40)," ")</f>
        <v>0</v>
      </c>
      <c r="G40" s="33">
        <f>IF($D40&gt;0,TPWRKACT!G40/(2*$D40)," ")</f>
        <v>2.0325203252032522E-3</v>
      </c>
      <c r="H40" s="33">
        <f>IF($D40&gt;0,TPWRKACT!H40/(2*$D40)," ")</f>
        <v>1.2195121951219513E-2</v>
      </c>
      <c r="I40" s="33">
        <f>IF($D40&gt;0,TPWRKACT!I40/(2*$D40)," ")</f>
        <v>0</v>
      </c>
      <c r="J40" s="33">
        <f>IF($D40&gt;0,TPWRKACT!J40/(2*$D40)," ")</f>
        <v>1.016260162601626E-2</v>
      </c>
      <c r="K40" s="33">
        <f>IF($D40&gt;0,TPWRKACT!K40/(2*$D40)," ")</f>
        <v>2.6422764227642278E-2</v>
      </c>
      <c r="L40" s="33">
        <f>IF($D40&gt;0,TPWRKACT!L40/(2*$D40)," ")</f>
        <v>2.6422764227642278E-2</v>
      </c>
      <c r="M40" s="33">
        <f>IF($D40&gt;0,TPWRKACT!M40/(2*$D40)," ")</f>
        <v>6.0975609756097563E-3</v>
      </c>
      <c r="N40" s="33">
        <f>IF($D40&gt;0,TPWRKACT!N40/(2*$D40)," ")</f>
        <v>2.032520325203252E-2</v>
      </c>
      <c r="O40" s="33">
        <f>IF($D40&gt;0,TPWRKACT!O40/(2*$D40)," ")</f>
        <v>0</v>
      </c>
      <c r="P40" s="33">
        <f>IF($D38&gt;0,TPWRKACT!P38/(2*$D38)," ")</f>
        <v>0</v>
      </c>
      <c r="Q40" s="33">
        <f>IF($D40&gt;0,TPWRKACT!Q40/(2*$D40)," ")</f>
        <v>0</v>
      </c>
    </row>
    <row r="41" spans="1:17" ht="7.5" customHeight="1" x14ac:dyDescent="0.15">
      <c r="A41" s="60"/>
      <c r="B41" s="74"/>
      <c r="C41" s="74"/>
      <c r="D41" s="92"/>
      <c r="E41" s="90"/>
      <c r="F41" s="63"/>
      <c r="G41" s="63"/>
      <c r="H41" s="63"/>
      <c r="I41" s="63"/>
      <c r="J41" s="63"/>
      <c r="K41" s="63"/>
      <c r="L41" s="63"/>
      <c r="M41" s="63"/>
      <c r="N41" s="63"/>
      <c r="O41" s="63" t="str">
        <f>IF($D39&gt;0,TPWRKACT!O39/(2*$D39)," ")</f>
        <v xml:space="preserve"> </v>
      </c>
      <c r="P41" s="63" t="str">
        <f>IF($D39&gt;0,TPWRKACT!P39/(2*$D39)," ")</f>
        <v xml:space="preserve"> </v>
      </c>
      <c r="Q41" s="63" t="str">
        <f>IF($D39&gt;0,TPWRKACT!Q40/(2*$D39)," ")</f>
        <v xml:space="preserve"> </v>
      </c>
    </row>
    <row r="42" spans="1:17" ht="12.75" customHeight="1" x14ac:dyDescent="0.15">
      <c r="A42" s="58" t="s">
        <v>39</v>
      </c>
      <c r="B42" s="55">
        <f>TPWRKACT!B42</f>
        <v>34</v>
      </c>
      <c r="C42" s="57" t="s">
        <v>1</v>
      </c>
      <c r="D42" s="93">
        <v>0</v>
      </c>
      <c r="E42" s="168" t="s">
        <v>172</v>
      </c>
      <c r="F42" s="168" t="s">
        <v>172</v>
      </c>
      <c r="G42" s="168" t="s">
        <v>172</v>
      </c>
      <c r="H42" s="168" t="s">
        <v>172</v>
      </c>
      <c r="I42" s="168" t="s">
        <v>172</v>
      </c>
      <c r="J42" s="168" t="s">
        <v>172</v>
      </c>
      <c r="K42" s="168" t="s">
        <v>172</v>
      </c>
      <c r="L42" s="168" t="s">
        <v>172</v>
      </c>
      <c r="M42" s="168" t="s">
        <v>172</v>
      </c>
      <c r="N42" s="168" t="s">
        <v>172</v>
      </c>
      <c r="O42" s="168" t="s">
        <v>172</v>
      </c>
      <c r="P42" s="168" t="s">
        <v>172</v>
      </c>
      <c r="Q42" s="168" t="s">
        <v>172</v>
      </c>
    </row>
    <row r="43" spans="1:17" ht="12.75" customHeight="1" x14ac:dyDescent="0.15">
      <c r="A43" s="58" t="s">
        <v>40</v>
      </c>
      <c r="B43" s="75">
        <v>0</v>
      </c>
      <c r="C43" s="57" t="s">
        <v>1</v>
      </c>
      <c r="D43" s="93">
        <v>0</v>
      </c>
      <c r="E43" s="168" t="s">
        <v>172</v>
      </c>
      <c r="F43" s="168" t="s">
        <v>172</v>
      </c>
      <c r="G43" s="168" t="s">
        <v>172</v>
      </c>
      <c r="H43" s="168" t="s">
        <v>172</v>
      </c>
      <c r="I43" s="168" t="s">
        <v>172</v>
      </c>
      <c r="J43" s="168" t="s">
        <v>172</v>
      </c>
      <c r="K43" s="168" t="s">
        <v>172</v>
      </c>
      <c r="L43" s="168" t="s">
        <v>172</v>
      </c>
      <c r="M43" s="168" t="s">
        <v>172</v>
      </c>
      <c r="N43" s="168" t="s">
        <v>172</v>
      </c>
      <c r="O43" s="168" t="s">
        <v>172</v>
      </c>
      <c r="P43" s="168" t="s">
        <v>172</v>
      </c>
      <c r="Q43" s="168" t="s">
        <v>172</v>
      </c>
    </row>
    <row r="44" spans="1:17" ht="12.75" customHeight="1" x14ac:dyDescent="0.15">
      <c r="A44" s="58" t="s">
        <v>41</v>
      </c>
      <c r="B44" s="55">
        <f>TPWRKACT!B44</f>
        <v>824</v>
      </c>
      <c r="C44" s="55">
        <f>TPWRKACT!C44</f>
        <v>720</v>
      </c>
      <c r="D44" s="91">
        <f>TPWRKACT!D44</f>
        <v>452</v>
      </c>
      <c r="E44" s="51">
        <f>IF($D44&gt;0,TPWRKACT!E44/(2*$D44)," ")</f>
        <v>0.50442477876106195</v>
      </c>
      <c r="F44" s="33">
        <f>IF($D44&gt;0,TPWRKACT!F44/(2*$D44)," ")</f>
        <v>1.1061946902654867E-2</v>
      </c>
      <c r="G44" s="33">
        <f>IF($D44&gt;0,TPWRKACT!G44/(2*$D44)," ")</f>
        <v>2.2123893805309734E-3</v>
      </c>
      <c r="H44" s="33">
        <f>IF($D44&gt;0,TPWRKACT!H44/(2*$D44)," ")</f>
        <v>7.1902654867256638E-2</v>
      </c>
      <c r="I44" s="33">
        <f>IF($D44&gt;0,TPWRKACT!I44/(2*$D44)," ")</f>
        <v>0</v>
      </c>
      <c r="J44" s="33">
        <f>IF($D44&gt;0,TPWRKACT!J44/(2*$D44)," ")</f>
        <v>0.14491150442477876</v>
      </c>
      <c r="K44" s="33">
        <f>IF($D44&gt;0,TPWRKACT!K44/(2*$D44)," ")</f>
        <v>5.7522123893805309E-2</v>
      </c>
      <c r="L44" s="33">
        <f>IF($D44&gt;0,TPWRKACT!L44/(2*$D44)," ")</f>
        <v>6.1946902654867256E-2</v>
      </c>
      <c r="M44" s="33">
        <f>IF($D44&gt;0,TPWRKACT!M44/(2*$D44)," ")</f>
        <v>5.5309734513274339E-2</v>
      </c>
      <c r="N44" s="33">
        <f>IF($D44&gt;0,TPWRKACT!N44/(2*$D44)," ")</f>
        <v>2.2123893805309734E-3</v>
      </c>
      <c r="O44" s="33">
        <f>IF($D44&gt;0,TPWRKACT!O44/(2*$D44)," ")</f>
        <v>2.2123893805309734E-3</v>
      </c>
      <c r="P44" s="33">
        <v>0</v>
      </c>
      <c r="Q44" s="33">
        <f>IF($D44&gt;0,TPWRKACT!Q44/(2*$D44)," ")</f>
        <v>1.1061946902654867E-3</v>
      </c>
    </row>
    <row r="45" spans="1:17" ht="12.75" customHeight="1" x14ac:dyDescent="0.15">
      <c r="A45" s="58" t="s">
        <v>42</v>
      </c>
      <c r="B45" s="55">
        <f>TPWRKACT!B45</f>
        <v>3359</v>
      </c>
      <c r="C45" s="57" t="s">
        <v>1</v>
      </c>
      <c r="D45" s="93">
        <v>0</v>
      </c>
      <c r="E45" s="168" t="s">
        <v>172</v>
      </c>
      <c r="F45" s="168" t="s">
        <v>172</v>
      </c>
      <c r="G45" s="168" t="s">
        <v>172</v>
      </c>
      <c r="H45" s="168" t="s">
        <v>172</v>
      </c>
      <c r="I45" s="168" t="s">
        <v>172</v>
      </c>
      <c r="J45" s="168" t="s">
        <v>172</v>
      </c>
      <c r="K45" s="168" t="s">
        <v>172</v>
      </c>
      <c r="L45" s="168" t="s">
        <v>172</v>
      </c>
      <c r="M45" s="168" t="s">
        <v>172</v>
      </c>
      <c r="N45" s="168" t="s">
        <v>172</v>
      </c>
      <c r="O45" s="168" t="s">
        <v>172</v>
      </c>
      <c r="P45" s="168" t="s">
        <v>172</v>
      </c>
      <c r="Q45" s="168" t="s">
        <v>172</v>
      </c>
    </row>
    <row r="46" spans="1:17" ht="12.75" customHeight="1" x14ac:dyDescent="0.15">
      <c r="A46" s="58" t="s">
        <v>43</v>
      </c>
      <c r="B46" s="55">
        <f>TPWRKACT!B46</f>
        <v>192</v>
      </c>
      <c r="C46" s="55">
        <f>TPWRKACT!C46</f>
        <v>192</v>
      </c>
      <c r="D46" s="91">
        <f>TPWRKACT!D46</f>
        <v>33</v>
      </c>
      <c r="E46" s="51">
        <f>IF($D46&gt;0,TPWRKACT!E46/(2*$D46)," ")</f>
        <v>0.34848484848484851</v>
      </c>
      <c r="F46" s="33">
        <f>IF($D46&gt;0,TPWRKACT!F46/(2*$D46)," ")</f>
        <v>0</v>
      </c>
      <c r="G46" s="33">
        <f>IF($D46&gt;0,TPWRKACT!G46/(2*$D46)," ")</f>
        <v>3.0303030303030304E-2</v>
      </c>
      <c r="H46" s="33">
        <f>IF($D46&gt;0,TPWRKACT!H46/(2*$D46)," ")</f>
        <v>4.5454545454545456E-2</v>
      </c>
      <c r="I46" s="33">
        <f>IF($D46&gt;0,TPWRKACT!I46/(2*$D46)," ")</f>
        <v>0</v>
      </c>
      <c r="J46" s="33">
        <f>IF($D46&gt;0,TPWRKACT!J46/(2*$D46)," ")</f>
        <v>0.22727272727272727</v>
      </c>
      <c r="K46" s="33">
        <f>IF($D46&gt;0,TPWRKACT!K46/(2*$D46)," ")</f>
        <v>0</v>
      </c>
      <c r="L46" s="33">
        <f>IF($D46&gt;0,TPWRKACT!L46/(2*$D46)," ")</f>
        <v>0.15151515151515152</v>
      </c>
      <c r="M46" s="33">
        <f>IF($D46&gt;0,TPWRKACT!M46/(2*$D46)," ")</f>
        <v>0</v>
      </c>
      <c r="N46" s="33">
        <f>IF($D46&gt;0,TPWRKACT!N46/(2*$D46)," ")</f>
        <v>0</v>
      </c>
      <c r="O46" s="33">
        <f>IF($D46&gt;0,TPWRKACT!O46/(2*$D46)," ")</f>
        <v>0</v>
      </c>
      <c r="P46" s="33">
        <f>IF($D44&gt;0,TPWRKACT!P44/(2*$D44)," ")</f>
        <v>0</v>
      </c>
      <c r="Q46" s="33">
        <f>IF($D46&gt;0,TPWRKACT!Q46/(2*$D46)," ")</f>
        <v>0</v>
      </c>
    </row>
    <row r="47" spans="1:17" ht="12.75" customHeight="1" x14ac:dyDescent="0.15">
      <c r="A47" s="58" t="s">
        <v>44</v>
      </c>
      <c r="B47" s="75">
        <v>0</v>
      </c>
      <c r="C47" s="57" t="s">
        <v>1</v>
      </c>
      <c r="D47" s="93">
        <v>0</v>
      </c>
      <c r="E47" s="168" t="s">
        <v>172</v>
      </c>
      <c r="F47" s="168" t="s">
        <v>172</v>
      </c>
      <c r="G47" s="168" t="s">
        <v>172</v>
      </c>
      <c r="H47" s="168" t="s">
        <v>172</v>
      </c>
      <c r="I47" s="168" t="s">
        <v>172</v>
      </c>
      <c r="J47" s="168" t="s">
        <v>172</v>
      </c>
      <c r="K47" s="168" t="s">
        <v>172</v>
      </c>
      <c r="L47" s="168" t="s">
        <v>172</v>
      </c>
      <c r="M47" s="168" t="s">
        <v>172</v>
      </c>
      <c r="N47" s="168" t="s">
        <v>172</v>
      </c>
      <c r="O47" s="168" t="s">
        <v>172</v>
      </c>
      <c r="P47" s="168" t="s">
        <v>172</v>
      </c>
      <c r="Q47" s="168" t="s">
        <v>172</v>
      </c>
    </row>
    <row r="48" spans="1:17" ht="12.75" customHeight="1" x14ac:dyDescent="0.15">
      <c r="A48" s="58" t="s">
        <v>45</v>
      </c>
      <c r="B48" s="55">
        <f>TPWRKACT!B48</f>
        <v>1063</v>
      </c>
      <c r="C48" s="55">
        <f>TPWRKACT!C48</f>
        <v>926</v>
      </c>
      <c r="D48" s="91">
        <f>TPWRKACT!D48</f>
        <v>564</v>
      </c>
      <c r="E48" s="51">
        <f>IF($D48&gt;0,TPWRKACT!E48/(2*$D48)," ")</f>
        <v>0.34397163120567376</v>
      </c>
      <c r="F48" s="33">
        <f>IF($D48&gt;0,TPWRKACT!F48/(2*$D48)," ")</f>
        <v>0</v>
      </c>
      <c r="G48" s="33">
        <f>IF($D48&gt;0,TPWRKACT!G48/(2*$D48)," ")</f>
        <v>7.9787234042553185E-3</v>
      </c>
      <c r="H48" s="33">
        <f>IF($D48&gt;0,TPWRKACT!H48/(2*$D48)," ")</f>
        <v>0.29343971631205673</v>
      </c>
      <c r="I48" s="33">
        <f>IF($D48&gt;0,TPWRKACT!I48/(2*$D48)," ")</f>
        <v>0</v>
      </c>
      <c r="J48" s="33">
        <f>IF($D48&gt;0,TPWRKACT!J48/(2*$D48)," ")</f>
        <v>1.4184397163120567E-2</v>
      </c>
      <c r="K48" s="33">
        <f>IF($D48&gt;0,TPWRKACT!K48/(2*$D48)," ")</f>
        <v>1.3297872340425532E-2</v>
      </c>
      <c r="L48" s="33">
        <f>IF($D48&gt;0,TPWRKACT!L48/(2*$D48)," ")</f>
        <v>6.2056737588652482E-2</v>
      </c>
      <c r="M48" s="33">
        <f>IF($D48&gt;0,TPWRKACT!M48/(2*$D48)," ")</f>
        <v>8.6879432624113476E-2</v>
      </c>
      <c r="N48" s="33">
        <f>IF($D48&gt;0,TPWRKACT!N48/(2*$D48)," ")</f>
        <v>1.7730496453900709E-3</v>
      </c>
      <c r="O48" s="33">
        <f>IF($D48&gt;0,TPWRKACT!O48/(2*$D48)," ")</f>
        <v>7.3581560283687938E-2</v>
      </c>
      <c r="P48" s="33">
        <f>IF($D46&gt;0,TPWRKACT!P46/(2*$D46)," ")</f>
        <v>0</v>
      </c>
      <c r="Q48" s="33">
        <f>IF($D48&gt;0,TPWRKACT!Q48/(2*$D48)," ")</f>
        <v>3.3687943262411348E-2</v>
      </c>
    </row>
    <row r="49" spans="1:17" ht="12.75" customHeight="1" x14ac:dyDescent="0.15">
      <c r="A49" s="58" t="s">
        <v>46</v>
      </c>
      <c r="B49" s="75">
        <v>0</v>
      </c>
      <c r="C49" s="57" t="s">
        <v>1</v>
      </c>
      <c r="D49" s="93">
        <v>0</v>
      </c>
      <c r="E49" s="168" t="s">
        <v>172</v>
      </c>
      <c r="F49" s="168" t="s">
        <v>172</v>
      </c>
      <c r="G49" s="168" t="s">
        <v>172</v>
      </c>
      <c r="H49" s="168" t="s">
        <v>172</v>
      </c>
      <c r="I49" s="168" t="s">
        <v>172</v>
      </c>
      <c r="J49" s="168" t="s">
        <v>172</v>
      </c>
      <c r="K49" s="168" t="s">
        <v>172</v>
      </c>
      <c r="L49" s="168" t="s">
        <v>172</v>
      </c>
      <c r="M49" s="168" t="s">
        <v>172</v>
      </c>
      <c r="N49" s="168" t="s">
        <v>172</v>
      </c>
      <c r="O49" s="168" t="s">
        <v>172</v>
      </c>
      <c r="P49" s="168" t="s">
        <v>172</v>
      </c>
      <c r="Q49" s="168" t="s">
        <v>172</v>
      </c>
    </row>
    <row r="50" spans="1:17" ht="12.75" customHeight="1" x14ac:dyDescent="0.15">
      <c r="A50" s="58" t="s">
        <v>47</v>
      </c>
      <c r="B50" s="55">
        <f>TPWRKACT!B50</f>
        <v>8195</v>
      </c>
      <c r="C50" s="55">
        <f>TPWRKACT!C50</f>
        <v>8190</v>
      </c>
      <c r="D50" s="91">
        <f>TPWRKACT!D50</f>
        <v>8079</v>
      </c>
      <c r="E50" s="51">
        <f>IF($D50&gt;0,TPWRKACT!E50/(2*$D50)," ")</f>
        <v>0.56597351157321452</v>
      </c>
      <c r="F50" s="33">
        <f>IF($D50&gt;0,TPWRKACT!F50/(2*$D50)," ")</f>
        <v>0</v>
      </c>
      <c r="G50" s="33">
        <f>IF($D50&gt;0,TPWRKACT!G50/(2*$D50)," ")</f>
        <v>0</v>
      </c>
      <c r="H50" s="33">
        <f>IF($D50&gt;0,TPWRKACT!H50/(2*$D50)," ")</f>
        <v>0</v>
      </c>
      <c r="I50" s="33">
        <f>IF($D50&gt;0,TPWRKACT!I50/(2*$D50)," ")</f>
        <v>0</v>
      </c>
      <c r="J50" s="33">
        <f>IF($D50&gt;0,TPWRKACT!J50/(2*$D50)," ")</f>
        <v>0</v>
      </c>
      <c r="K50" s="33">
        <f>IF($D50&gt;0,TPWRKACT!K50/(2*$D50)," ")</f>
        <v>0</v>
      </c>
      <c r="L50" s="33">
        <f>IF($D50&gt;0,TPWRKACT!L50/(2*$D50)," ")</f>
        <v>0</v>
      </c>
      <c r="M50" s="33">
        <f>IF($D50&gt;0,TPWRKACT!M50/(2*$D50)," ")</f>
        <v>0</v>
      </c>
      <c r="N50" s="33">
        <f>IF($D50&gt;0,TPWRKACT!N50/(2*$D50)," ")</f>
        <v>0</v>
      </c>
      <c r="O50" s="33">
        <f>IF($D50&gt;0,TPWRKACT!O50/(2*$D50)," ")</f>
        <v>0</v>
      </c>
      <c r="P50" s="33">
        <v>0</v>
      </c>
      <c r="Q50" s="33">
        <f>IF($D50&gt;0,TPWRKACT!Q50/(2*$D50)," ")</f>
        <v>7.4266617155588561E-4</v>
      </c>
    </row>
    <row r="51" spans="1:17" ht="12.75" customHeight="1" x14ac:dyDescent="0.15">
      <c r="A51" s="58" t="s">
        <v>48</v>
      </c>
      <c r="B51" s="55">
        <f>TPWRKACT!B51</f>
        <v>674</v>
      </c>
      <c r="C51" s="55">
        <f>TPWRKACT!C51</f>
        <v>546</v>
      </c>
      <c r="D51" s="91">
        <f>TPWRKACT!D51</f>
        <v>293</v>
      </c>
      <c r="E51" s="51">
        <f>IF($D51&gt;0,TPWRKACT!E51/(2*$D51)," ")</f>
        <v>0.56655290102389078</v>
      </c>
      <c r="F51" s="33">
        <f>IF($D51&gt;0,TPWRKACT!F51/(2*$D51)," ")</f>
        <v>0</v>
      </c>
      <c r="G51" s="33">
        <f>IF($D51&gt;0,TPWRKACT!G51/(2*$D51)," ")</f>
        <v>0</v>
      </c>
      <c r="H51" s="33">
        <f>IF($D51&gt;0,TPWRKACT!H51/(2*$D51)," ")</f>
        <v>0</v>
      </c>
      <c r="I51" s="33">
        <f>IF($D51&gt;0,TPWRKACT!I51/(2*$D51)," ")</f>
        <v>0</v>
      </c>
      <c r="J51" s="33">
        <f>IF($D51&gt;0,TPWRKACT!J51/(2*$D51)," ")</f>
        <v>2.2184300341296929E-2</v>
      </c>
      <c r="K51" s="33">
        <f>IF($D51&gt;0,TPWRKACT!K51/(2*$D51)," ")</f>
        <v>1.1945392491467578E-2</v>
      </c>
      <c r="L51" s="33">
        <f>IF($D51&gt;0,TPWRKACT!L51/(2*$D51)," ")</f>
        <v>3.5836177474402729E-2</v>
      </c>
      <c r="M51" s="33">
        <f>IF($D51&gt;0,TPWRKACT!M51/(2*$D51)," ")</f>
        <v>1.3651877133105802E-2</v>
      </c>
      <c r="N51" s="33">
        <f>IF($D51&gt;0,TPWRKACT!N51/(2*$D51)," ")</f>
        <v>0</v>
      </c>
      <c r="O51" s="33">
        <f>IF($D51&gt;0,TPWRKACT!O51/(2*$D51)," ")</f>
        <v>1.7064846416382253E-3</v>
      </c>
      <c r="P51" s="33">
        <f>IF($D48&gt;0,TPWRKACT!P48/(2*$D48)," ")</f>
        <v>0</v>
      </c>
      <c r="Q51" s="33">
        <f>IF($D51&gt;0,TPWRKACT!Q51/(2*$D51)," ")</f>
        <v>0</v>
      </c>
    </row>
    <row r="52" spans="1:17" ht="7.5" customHeight="1" x14ac:dyDescent="0.15">
      <c r="A52" s="60"/>
      <c r="B52" s="74"/>
      <c r="C52" s="74"/>
      <c r="D52" s="92"/>
      <c r="E52" s="90"/>
      <c r="F52" s="63"/>
      <c r="G52" s="63"/>
      <c r="H52" s="63"/>
      <c r="I52" s="63"/>
      <c r="J52" s="63"/>
      <c r="K52" s="63"/>
      <c r="L52" s="63"/>
      <c r="M52" s="63"/>
      <c r="N52" s="63"/>
      <c r="O52" s="63" t="str">
        <f>IF($D49&gt;0,TPWRKACT!O49/(2*$D49)," ")</f>
        <v xml:space="preserve"> </v>
      </c>
      <c r="P52" s="63" t="str">
        <f>IF($D49&gt;0,TPWRKACT!P49/(2*$D49)," ")</f>
        <v xml:space="preserve"> </v>
      </c>
      <c r="Q52" s="63" t="str">
        <f>IF($D49&gt;0,TPWRKACT!Q51/(2*$D49)," ")</f>
        <v xml:space="preserve"> </v>
      </c>
    </row>
    <row r="53" spans="1:17" ht="12.75" customHeight="1" x14ac:dyDescent="0.15">
      <c r="A53" s="58" t="s">
        <v>49</v>
      </c>
      <c r="B53" s="75">
        <v>0</v>
      </c>
      <c r="C53" s="57" t="s">
        <v>1</v>
      </c>
      <c r="D53" s="93">
        <v>0</v>
      </c>
      <c r="E53" s="168" t="s">
        <v>172</v>
      </c>
      <c r="F53" s="168" t="s">
        <v>172</v>
      </c>
      <c r="G53" s="168" t="s">
        <v>172</v>
      </c>
      <c r="H53" s="168" t="s">
        <v>172</v>
      </c>
      <c r="I53" s="168" t="s">
        <v>172</v>
      </c>
      <c r="J53" s="168" t="s">
        <v>172</v>
      </c>
      <c r="K53" s="168" t="s">
        <v>172</v>
      </c>
      <c r="L53" s="168" t="s">
        <v>172</v>
      </c>
      <c r="M53" s="168" t="s">
        <v>172</v>
      </c>
      <c r="N53" s="168" t="s">
        <v>172</v>
      </c>
      <c r="O53" s="168" t="s">
        <v>172</v>
      </c>
      <c r="P53" s="168" t="s">
        <v>172</v>
      </c>
      <c r="Q53" s="168" t="s">
        <v>172</v>
      </c>
    </row>
    <row r="54" spans="1:17" ht="12.75" customHeight="1" x14ac:dyDescent="0.15">
      <c r="A54" s="58" t="s">
        <v>50</v>
      </c>
      <c r="B54" s="55">
        <f>TPWRKACT!B54</f>
        <v>180</v>
      </c>
      <c r="C54" s="55">
        <f>TPWRKACT!C54</f>
        <v>139</v>
      </c>
      <c r="D54" s="91">
        <f>TPWRKACT!D54</f>
        <v>17</v>
      </c>
      <c r="E54" s="51">
        <f>IF($D54&gt;0,TPWRKACT!E54/(2*$D54)," ")</f>
        <v>0.5</v>
      </c>
      <c r="F54" s="33">
        <f>IF($D54&gt;0,TPWRKACT!F54/(2*$D54)," ")</f>
        <v>0</v>
      </c>
      <c r="G54" s="33">
        <f>IF($D54&gt;0,TPWRKACT!G54/(2*$D54)," ")</f>
        <v>0</v>
      </c>
      <c r="H54" s="33">
        <f>IF($D54&gt;0,TPWRKACT!H54/(2*$D54)," ")</f>
        <v>2.9411764705882353E-2</v>
      </c>
      <c r="I54" s="33">
        <f>IF($D54&gt;0,TPWRKACT!I54/(2*$D54)," ")</f>
        <v>0</v>
      </c>
      <c r="J54" s="33">
        <f>IF($D54&gt;0,TPWRKACT!J54/(2*$D54)," ")</f>
        <v>5.8823529411764705E-2</v>
      </c>
      <c r="K54" s="33">
        <f>IF($D54&gt;0,TPWRKACT!K54/(2*$D54)," ")</f>
        <v>0</v>
      </c>
      <c r="L54" s="33">
        <f>IF($D54&gt;0,TPWRKACT!L54/(2*$D54)," ")</f>
        <v>5.8823529411764705E-2</v>
      </c>
      <c r="M54" s="33">
        <f>IF($D54&gt;0,TPWRKACT!M54/(2*$D54)," ")</f>
        <v>0</v>
      </c>
      <c r="N54" s="33">
        <f>IF($D54&gt;0,TPWRKACT!N54/(2*$D54)," ")</f>
        <v>0</v>
      </c>
      <c r="O54" s="33">
        <f>IF($D54&gt;0,TPWRKACT!O54/(2*$D54)," ")</f>
        <v>2.9411764705882353E-2</v>
      </c>
      <c r="P54" s="33">
        <f>IF($D51&gt;0,TPWRKACT!P51/(2*$D51)," ")</f>
        <v>0</v>
      </c>
      <c r="Q54" s="33">
        <f>IF($D54&gt;0,TPWRKACT!Q54/(2*$D54)," ")</f>
        <v>5.8823529411764705E-2</v>
      </c>
    </row>
    <row r="55" spans="1:17" ht="12.75" customHeight="1" x14ac:dyDescent="0.15">
      <c r="A55" s="58" t="s">
        <v>51</v>
      </c>
      <c r="B55" s="75">
        <v>0</v>
      </c>
      <c r="C55" s="57" t="s">
        <v>1</v>
      </c>
      <c r="D55" s="93">
        <v>0</v>
      </c>
      <c r="E55" s="168" t="s">
        <v>172</v>
      </c>
      <c r="F55" s="168" t="s">
        <v>172</v>
      </c>
      <c r="G55" s="168" t="s">
        <v>172</v>
      </c>
      <c r="H55" s="168" t="s">
        <v>172</v>
      </c>
      <c r="I55" s="168" t="s">
        <v>172</v>
      </c>
      <c r="J55" s="168" t="s">
        <v>172</v>
      </c>
      <c r="K55" s="168" t="s">
        <v>172</v>
      </c>
      <c r="L55" s="168" t="s">
        <v>172</v>
      </c>
      <c r="M55" s="168" t="s">
        <v>172</v>
      </c>
      <c r="N55" s="168" t="s">
        <v>172</v>
      </c>
      <c r="O55" s="168" t="s">
        <v>172</v>
      </c>
      <c r="P55" s="168" t="s">
        <v>172</v>
      </c>
      <c r="Q55" s="168" t="s">
        <v>172</v>
      </c>
    </row>
    <row r="56" spans="1:17" ht="12.75" customHeight="1" x14ac:dyDescent="0.15">
      <c r="A56" s="58" t="s">
        <v>52</v>
      </c>
      <c r="B56" s="75">
        <v>0</v>
      </c>
      <c r="C56" s="57" t="s">
        <v>1</v>
      </c>
      <c r="D56" s="93">
        <v>0</v>
      </c>
      <c r="E56" s="168" t="s">
        <v>172</v>
      </c>
      <c r="F56" s="168" t="s">
        <v>172</v>
      </c>
      <c r="G56" s="168" t="s">
        <v>172</v>
      </c>
      <c r="H56" s="168" t="s">
        <v>172</v>
      </c>
      <c r="I56" s="168" t="s">
        <v>172</v>
      </c>
      <c r="J56" s="168" t="s">
        <v>172</v>
      </c>
      <c r="K56" s="168" t="s">
        <v>172</v>
      </c>
      <c r="L56" s="168" t="s">
        <v>172</v>
      </c>
      <c r="M56" s="168" t="s">
        <v>172</v>
      </c>
      <c r="N56" s="168" t="s">
        <v>172</v>
      </c>
      <c r="O56" s="168" t="s">
        <v>172</v>
      </c>
      <c r="P56" s="168" t="s">
        <v>172</v>
      </c>
      <c r="Q56" s="168" t="s">
        <v>172</v>
      </c>
    </row>
    <row r="57" spans="1:17" ht="12.75" customHeight="1" x14ac:dyDescent="0.15">
      <c r="A57" s="58" t="s">
        <v>53</v>
      </c>
      <c r="B57" s="55">
        <f>TPWRKACT!B57</f>
        <v>163</v>
      </c>
      <c r="C57" s="55">
        <f>TPWRKACT!C57</f>
        <v>163</v>
      </c>
      <c r="D57" s="93">
        <v>0</v>
      </c>
      <c r="E57" s="51">
        <v>0</v>
      </c>
      <c r="F57" s="33">
        <v>0</v>
      </c>
      <c r="G57" s="33">
        <v>0</v>
      </c>
      <c r="H57" s="33">
        <v>0</v>
      </c>
      <c r="I57" s="33">
        <v>0</v>
      </c>
      <c r="J57" s="33">
        <v>0</v>
      </c>
      <c r="K57" s="33">
        <v>0</v>
      </c>
      <c r="L57" s="33">
        <v>0</v>
      </c>
      <c r="M57" s="33">
        <v>0</v>
      </c>
      <c r="N57" s="33">
        <v>0</v>
      </c>
      <c r="O57" s="33">
        <v>0</v>
      </c>
      <c r="P57" s="33">
        <f>IF($D54&gt;0,TPWRKACT!P54/(2*$D54)," ")</f>
        <v>0</v>
      </c>
      <c r="Q57" s="33">
        <v>0</v>
      </c>
    </row>
    <row r="58" spans="1:17" ht="12.75" customHeight="1" x14ac:dyDescent="0.15">
      <c r="A58" s="58" t="s">
        <v>54</v>
      </c>
      <c r="B58" s="75">
        <v>0</v>
      </c>
      <c r="C58" s="57" t="s">
        <v>1</v>
      </c>
      <c r="D58" s="93">
        <v>0</v>
      </c>
      <c r="E58" s="168" t="s">
        <v>172</v>
      </c>
      <c r="F58" s="168" t="s">
        <v>172</v>
      </c>
      <c r="G58" s="168" t="s">
        <v>172</v>
      </c>
      <c r="H58" s="168" t="s">
        <v>172</v>
      </c>
      <c r="I58" s="168" t="s">
        <v>172</v>
      </c>
      <c r="J58" s="168" t="s">
        <v>172</v>
      </c>
      <c r="K58" s="168" t="s">
        <v>172</v>
      </c>
      <c r="L58" s="168" t="s">
        <v>172</v>
      </c>
      <c r="M58" s="168" t="s">
        <v>172</v>
      </c>
      <c r="N58" s="168" t="s">
        <v>172</v>
      </c>
      <c r="O58" s="168" t="s">
        <v>172</v>
      </c>
      <c r="P58" s="168" t="s">
        <v>172</v>
      </c>
      <c r="Q58" s="168" t="s">
        <v>172</v>
      </c>
    </row>
    <row r="59" spans="1:17" ht="12.75" customHeight="1" x14ac:dyDescent="0.15">
      <c r="A59" s="58" t="s">
        <v>55</v>
      </c>
      <c r="B59" s="75">
        <v>0</v>
      </c>
      <c r="C59" s="57" t="s">
        <v>1</v>
      </c>
      <c r="D59" s="93">
        <v>0</v>
      </c>
      <c r="E59" s="168" t="s">
        <v>172</v>
      </c>
      <c r="F59" s="168" t="s">
        <v>172</v>
      </c>
      <c r="G59" s="168" t="s">
        <v>172</v>
      </c>
      <c r="H59" s="168" t="s">
        <v>172</v>
      </c>
      <c r="I59" s="168" t="s">
        <v>172</v>
      </c>
      <c r="J59" s="168" t="s">
        <v>172</v>
      </c>
      <c r="K59" s="168" t="s">
        <v>172</v>
      </c>
      <c r="L59" s="168" t="s">
        <v>172</v>
      </c>
      <c r="M59" s="168" t="s">
        <v>172</v>
      </c>
      <c r="N59" s="168" t="s">
        <v>172</v>
      </c>
      <c r="O59" s="168" t="s">
        <v>172</v>
      </c>
      <c r="P59" s="168" t="s">
        <v>172</v>
      </c>
      <c r="Q59" s="168" t="s">
        <v>172</v>
      </c>
    </row>
    <row r="60" spans="1:17" ht="12.75" customHeight="1" x14ac:dyDescent="0.15">
      <c r="A60" s="58" t="s">
        <v>56</v>
      </c>
      <c r="B60" s="55">
        <f>TPWRKACT!B60</f>
        <v>355</v>
      </c>
      <c r="C60" s="55">
        <f>TPWRKACT!C60</f>
        <v>295</v>
      </c>
      <c r="D60" s="91">
        <f>TPWRKACT!D60</f>
        <v>167</v>
      </c>
      <c r="E60" s="51">
        <f>IF($D60&gt;0,TPWRKACT!E60/(2*$D60)," ")</f>
        <v>0.61676646706586824</v>
      </c>
      <c r="F60" s="33">
        <f>IF($D60&gt;0,TPWRKACT!F60/(2*$D60)," ")</f>
        <v>0</v>
      </c>
      <c r="G60" s="33">
        <f>IF($D60&gt;0,TPWRKACT!G60/(2*$D60)," ")</f>
        <v>0</v>
      </c>
      <c r="H60" s="33">
        <f>IF($D60&gt;0,TPWRKACT!H60/(2*$D60)," ")</f>
        <v>5.9880239520958087E-3</v>
      </c>
      <c r="I60" s="33">
        <f>IF($D60&gt;0,TPWRKACT!I60/(2*$D60)," ")</f>
        <v>2.9940119760479044E-3</v>
      </c>
      <c r="J60" s="33">
        <f>IF($D60&gt;0,TPWRKACT!J60/(2*$D60)," ")</f>
        <v>2.0958083832335328E-2</v>
      </c>
      <c r="K60" s="33">
        <f>IF($D60&gt;0,TPWRKACT!K60/(2*$D60)," ")</f>
        <v>2.0958083832335328E-2</v>
      </c>
      <c r="L60" s="33">
        <f>IF($D60&gt;0,TPWRKACT!L60/(2*$D60)," ")</f>
        <v>2.9940119760479044E-3</v>
      </c>
      <c r="M60" s="33">
        <f>IF($D60&gt;0,TPWRKACT!M60/(2*$D60)," ")</f>
        <v>0</v>
      </c>
      <c r="N60" s="33">
        <f>IF($D60&gt;0,TPWRKACT!N60/(2*$D60)," ")</f>
        <v>2.9940119760479044E-3</v>
      </c>
      <c r="O60" s="33">
        <f>IF($D60&gt;0,TPWRKACT!O60/(2*$D60)," ")</f>
        <v>1.1976047904191617E-2</v>
      </c>
      <c r="P60" s="33">
        <v>0</v>
      </c>
      <c r="Q60" s="33">
        <f>IF($D60&gt;0,TPWRKACT!Q60/(2*$D60)," ")</f>
        <v>0</v>
      </c>
    </row>
    <row r="61" spans="1:17" ht="12.75" customHeight="1" x14ac:dyDescent="0.15">
      <c r="A61" s="58" t="s">
        <v>57</v>
      </c>
      <c r="B61" s="75">
        <v>0</v>
      </c>
      <c r="C61" s="57" t="s">
        <v>1</v>
      </c>
      <c r="D61" s="93">
        <v>0</v>
      </c>
      <c r="E61" s="168" t="s">
        <v>172</v>
      </c>
      <c r="F61" s="168" t="s">
        <v>172</v>
      </c>
      <c r="G61" s="168" t="s">
        <v>172</v>
      </c>
      <c r="H61" s="168" t="s">
        <v>172</v>
      </c>
      <c r="I61" s="168" t="s">
        <v>172</v>
      </c>
      <c r="J61" s="168" t="s">
        <v>172</v>
      </c>
      <c r="K61" s="168" t="s">
        <v>172</v>
      </c>
      <c r="L61" s="168" t="s">
        <v>172</v>
      </c>
      <c r="M61" s="168" t="s">
        <v>172</v>
      </c>
      <c r="N61" s="168" t="s">
        <v>172</v>
      </c>
      <c r="O61" s="168" t="s">
        <v>172</v>
      </c>
      <c r="P61" s="168" t="s">
        <v>172</v>
      </c>
      <c r="Q61" s="168" t="s">
        <v>172</v>
      </c>
    </row>
    <row r="62" spans="1:17" ht="12.75" customHeight="1" x14ac:dyDescent="0.15">
      <c r="A62" s="58" t="s">
        <v>58</v>
      </c>
      <c r="B62" s="75">
        <v>0</v>
      </c>
      <c r="C62" s="57" t="s">
        <v>1</v>
      </c>
      <c r="D62" s="93">
        <v>0</v>
      </c>
      <c r="E62" s="168" t="s">
        <v>172</v>
      </c>
      <c r="F62" s="168" t="s">
        <v>172</v>
      </c>
      <c r="G62" s="168" t="s">
        <v>172</v>
      </c>
      <c r="H62" s="168" t="s">
        <v>172</v>
      </c>
      <c r="I62" s="168" t="s">
        <v>172</v>
      </c>
      <c r="J62" s="168" t="s">
        <v>172</v>
      </c>
      <c r="K62" s="168" t="s">
        <v>172</v>
      </c>
      <c r="L62" s="168" t="s">
        <v>172</v>
      </c>
      <c r="M62" s="168" t="s">
        <v>172</v>
      </c>
      <c r="N62" s="168" t="s">
        <v>172</v>
      </c>
      <c r="O62" s="168" t="s">
        <v>172</v>
      </c>
      <c r="P62" s="168" t="s">
        <v>172</v>
      </c>
      <c r="Q62" s="168" t="s">
        <v>172</v>
      </c>
    </row>
    <row r="63" spans="1:17" ht="7.5" customHeight="1" x14ac:dyDescent="0.15">
      <c r="A63" s="60"/>
      <c r="B63" s="74"/>
      <c r="C63" s="74"/>
      <c r="D63" s="92"/>
      <c r="E63" s="90"/>
      <c r="F63" s="63"/>
      <c r="G63" s="63"/>
      <c r="H63" s="63"/>
      <c r="I63" s="63"/>
      <c r="J63" s="63"/>
      <c r="K63" s="63"/>
      <c r="L63" s="63"/>
      <c r="M63" s="63"/>
      <c r="N63" s="63"/>
      <c r="O63" s="63" t="str">
        <f>IF($D59&gt;0,TPWRKACT!O59/(2*$D59)," ")</f>
        <v xml:space="preserve"> </v>
      </c>
      <c r="P63" s="63" t="str">
        <f>IF($D59&gt;0,TPWRKACT!P59/(2*$D59)," ")</f>
        <v xml:space="preserve"> </v>
      </c>
      <c r="Q63" s="63" t="str">
        <f>IF($D59&gt;0,TPWRKACT!Q62/(2*$D59)," ")</f>
        <v xml:space="preserve"> </v>
      </c>
    </row>
    <row r="64" spans="1:17" ht="12.75" customHeight="1" x14ac:dyDescent="0.15">
      <c r="A64" s="58" t="s">
        <v>59</v>
      </c>
      <c r="B64" s="55">
        <f>TPWRKACT!B64</f>
        <v>5533</v>
      </c>
      <c r="C64" s="55">
        <f>TPWRKACT!C64</f>
        <v>5372</v>
      </c>
      <c r="D64" s="91">
        <f>TPWRKACT!D64</f>
        <v>2569</v>
      </c>
      <c r="E64" s="51">
        <f>IF($D64&gt;0,TPWRKACT!E64/(2*$D64)," ")</f>
        <v>0.51907356948228878</v>
      </c>
      <c r="F64" s="33">
        <f>IF($D64&gt;0,TPWRKACT!F64/(2*$D64)," ")</f>
        <v>3.3086804203970414E-2</v>
      </c>
      <c r="G64" s="33">
        <f>IF($D64&gt;0,TPWRKACT!G64/(2*$D64)," ")</f>
        <v>3.8925652004671076E-4</v>
      </c>
      <c r="H64" s="33">
        <f>IF($D64&gt;0,TPWRKACT!H64/(2*$D64)," ")</f>
        <v>9.5367847411444145E-3</v>
      </c>
      <c r="I64" s="33">
        <f>IF($D64&gt;0,TPWRKACT!I64/(2*$D64)," ")</f>
        <v>1.9462826002335538E-4</v>
      </c>
      <c r="J64" s="33">
        <f>IF($D64&gt;0,TPWRKACT!J64/(2*$D64)," ")</f>
        <v>5.7220708446866483E-2</v>
      </c>
      <c r="K64" s="33">
        <f>IF($D64&gt;0,TPWRKACT!K64/(2*$D64)," ")</f>
        <v>3.3086804203970414E-3</v>
      </c>
      <c r="L64" s="33">
        <f>IF($D64&gt;0,TPWRKACT!L64/(2*$D64)," ")</f>
        <v>2.024133904242896E-2</v>
      </c>
      <c r="M64" s="33">
        <f>IF($D64&gt;0,TPWRKACT!M64/(2*$D64)," ")</f>
        <v>5.2160373686259247E-2</v>
      </c>
      <c r="N64" s="33">
        <f>IF($D64&gt;0,TPWRKACT!N64/(2*$D64)," ")</f>
        <v>1.9462826002335538E-4</v>
      </c>
      <c r="O64" s="33">
        <f>IF($D64&gt;0,TPWRKACT!O64/(2*$D64)," ")</f>
        <v>3.6979369404437526E-3</v>
      </c>
      <c r="P64" s="33">
        <f>IF($D60&gt;0,TPWRKACT!P60/(2*$D60)," ")</f>
        <v>0</v>
      </c>
      <c r="Q64" s="33">
        <f>IF($D64&gt;0,TPWRKACT!Q64/(2*$D64)," ")</f>
        <v>7.4542623588945117E-2</v>
      </c>
    </row>
    <row r="65" spans="1:17" ht="12.75" customHeight="1" x14ac:dyDescent="0.15">
      <c r="A65" s="58" t="s">
        <v>60</v>
      </c>
      <c r="B65" s="75">
        <v>0</v>
      </c>
      <c r="C65" s="57" t="s">
        <v>1</v>
      </c>
      <c r="D65" s="93">
        <v>0</v>
      </c>
      <c r="E65" s="168" t="s">
        <v>172</v>
      </c>
      <c r="F65" s="168" t="s">
        <v>172</v>
      </c>
      <c r="G65" s="168" t="s">
        <v>172</v>
      </c>
      <c r="H65" s="168" t="s">
        <v>172</v>
      </c>
      <c r="I65" s="168" t="s">
        <v>172</v>
      </c>
      <c r="J65" s="168" t="s">
        <v>172</v>
      </c>
      <c r="K65" s="168" t="s">
        <v>172</v>
      </c>
      <c r="L65" s="168" t="s">
        <v>172</v>
      </c>
      <c r="M65" s="168" t="s">
        <v>172</v>
      </c>
      <c r="N65" s="168" t="s">
        <v>172</v>
      </c>
      <c r="O65" s="168" t="s">
        <v>172</v>
      </c>
      <c r="P65" s="168" t="s">
        <v>172</v>
      </c>
      <c r="Q65" s="168" t="s">
        <v>172</v>
      </c>
    </row>
    <row r="66" spans="1:17" ht="12.75" customHeight="1" x14ac:dyDescent="0.15">
      <c r="A66" s="58" t="s">
        <v>61</v>
      </c>
      <c r="B66" s="55">
        <f>TPWRKACT!B66</f>
        <v>441</v>
      </c>
      <c r="C66" s="55">
        <f>TPWRKACT!C66</f>
        <v>299</v>
      </c>
      <c r="D66" s="91">
        <f>TPWRKACT!D66</f>
        <v>135</v>
      </c>
      <c r="E66" s="51">
        <f>IF($D66&gt;0,TPWRKACT!E66/(2*$D66)," ")</f>
        <v>0.3</v>
      </c>
      <c r="F66" s="33">
        <f>IF($D66&gt;0,TPWRKACT!F66/(2*$D66)," ")</f>
        <v>0</v>
      </c>
      <c r="G66" s="33">
        <f>IF($D66&gt;0,TPWRKACT!G66/(2*$D66)," ")</f>
        <v>0</v>
      </c>
      <c r="H66" s="33">
        <f>IF($D66&gt;0,TPWRKACT!H66/(2*$D66)," ")</f>
        <v>0.18888888888888888</v>
      </c>
      <c r="I66" s="33">
        <f>IF($D66&gt;0,TPWRKACT!I66/(2*$D66)," ")</f>
        <v>0</v>
      </c>
      <c r="J66" s="33">
        <f>IF($D66&gt;0,TPWRKACT!J66/(2*$D66)," ")</f>
        <v>0.58518518518518514</v>
      </c>
      <c r="K66" s="33">
        <f>IF($D66&gt;0,TPWRKACT!K66/(2*$D66)," ")</f>
        <v>0</v>
      </c>
      <c r="L66" s="33">
        <f>IF($D66&gt;0,TPWRKACT!L66/(2*$D66)," ")</f>
        <v>3.3333333333333333E-2</v>
      </c>
      <c r="M66" s="33">
        <f>IF($D66&gt;0,TPWRKACT!M66/(2*$D66)," ")</f>
        <v>4.4444444444444446E-2</v>
      </c>
      <c r="N66" s="33">
        <f>IF($D66&gt;0,TPWRKACT!N66/(2*$D66)," ")</f>
        <v>0.12222222222222222</v>
      </c>
      <c r="O66" s="33">
        <f>IF($D66&gt;0,TPWRKACT!O66/(2*$D66)," ")</f>
        <v>1.8518518518518517E-2</v>
      </c>
      <c r="P66" s="33">
        <v>0</v>
      </c>
      <c r="Q66" s="33">
        <f>IF($D66&gt;0,TPWRKACT!Q66/(2*$D66)," ")</f>
        <v>0.10740740740740741</v>
      </c>
    </row>
    <row r="67" spans="1:17" ht="12.75" customHeight="1" x14ac:dyDescent="0.15">
      <c r="A67" s="59" t="s">
        <v>62</v>
      </c>
      <c r="B67" s="77">
        <f>TPWRKACT!B67</f>
        <v>15</v>
      </c>
      <c r="C67" s="77">
        <f>TPWRKACT!C67</f>
        <v>14</v>
      </c>
      <c r="D67" s="95">
        <f>TPWRKACT!D67</f>
        <v>10</v>
      </c>
      <c r="E67" s="52">
        <f>IF($D67&gt;0,TPWRKACT!E67/(2*$D67)," ")</f>
        <v>0.3</v>
      </c>
      <c r="F67" s="34">
        <f>IF($D67&gt;0,TPWRKACT!F67/(2*$D67)," ")</f>
        <v>0</v>
      </c>
      <c r="G67" s="34">
        <f>IF($D67&gt;0,TPWRKACT!G67/(2*$D67)," ")</f>
        <v>0</v>
      </c>
      <c r="H67" s="34">
        <f>IF($D67&gt;0,TPWRKACT!H67/(2*$D67)," ")</f>
        <v>0.65</v>
      </c>
      <c r="I67" s="34">
        <f>IF($D67&gt;0,TPWRKACT!I67/(2*$D67)," ")</f>
        <v>0</v>
      </c>
      <c r="J67" s="34">
        <f>IF($D67&gt;0,TPWRKACT!J67/(2*$D67)," ")</f>
        <v>0.2</v>
      </c>
      <c r="K67" s="34">
        <f>IF($D67&gt;0,TPWRKACT!K67/(2*$D67)," ")</f>
        <v>0</v>
      </c>
      <c r="L67" s="34">
        <f>IF($D67&gt;0,TPWRKACT!L67/(2*$D67)," ")</f>
        <v>0.05</v>
      </c>
      <c r="M67" s="34">
        <f>IF($D67&gt;0,TPWRKACT!M67/(2*$D67)," ")</f>
        <v>0</v>
      </c>
      <c r="N67" s="34">
        <f>IF($D67&gt;0,TPWRKACT!N67/(2*$D67)," ")</f>
        <v>0</v>
      </c>
      <c r="O67" s="34">
        <f>IF($D67&gt;0,TPWRKACT!O67/(2*$D67)," ")</f>
        <v>0</v>
      </c>
      <c r="P67" s="34">
        <v>0</v>
      </c>
      <c r="Q67" s="34">
        <f>IF($D67&gt;0,TPWRKACT!Q67/(2*$D67)," ")</f>
        <v>0</v>
      </c>
    </row>
    <row r="68" spans="1:17" ht="12.75" customHeight="1" x14ac:dyDescent="0.15">
      <c r="A68" s="284" t="s">
        <v>65</v>
      </c>
      <c r="B68" s="284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4"/>
      <c r="N68" s="284"/>
      <c r="O68" s="284"/>
      <c r="P68" s="284"/>
      <c r="Q68" s="284"/>
    </row>
    <row r="69" spans="1:17" x14ac:dyDescent="0.15">
      <c r="A69" s="2" t="s">
        <v>2</v>
      </c>
    </row>
  </sheetData>
  <mergeCells count="22">
    <mergeCell ref="A1:Q1"/>
    <mergeCell ref="F4:F6"/>
    <mergeCell ref="C4:C6"/>
    <mergeCell ref="D4:D6"/>
    <mergeCell ref="O4:O6"/>
    <mergeCell ref="P4:P6"/>
    <mergeCell ref="K4:K6"/>
    <mergeCell ref="A2:Q2"/>
    <mergeCell ref="A68:Q68"/>
    <mergeCell ref="A3:A6"/>
    <mergeCell ref="B3:D3"/>
    <mergeCell ref="E3:Q3"/>
    <mergeCell ref="B4:B6"/>
    <mergeCell ref="I4:I6"/>
    <mergeCell ref="E4:E6"/>
    <mergeCell ref="G4:G6"/>
    <mergeCell ref="H4:H6"/>
    <mergeCell ref="M4:M6"/>
    <mergeCell ref="J4:J6"/>
    <mergeCell ref="L4:L6"/>
    <mergeCell ref="Q4:Q6"/>
    <mergeCell ref="N4:N6"/>
  </mergeCells>
  <phoneticPr fontId="0" type="noConversion"/>
  <printOptions horizontalCentered="1" verticalCentered="1"/>
  <pageMargins left="0.25" right="0.25" top="0.25" bottom="0.25" header="0.5" footer="0.5"/>
  <pageSetup scale="68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Q65"/>
  <sheetViews>
    <sheetView zoomScaleNormal="100" zoomScaleSheetLayoutView="100" workbookViewId="0">
      <selection activeCell="C4" sqref="C4"/>
    </sheetView>
  </sheetViews>
  <sheetFormatPr baseColWidth="10" defaultColWidth="9.1640625" defaultRowHeight="12.75" customHeight="1" x14ac:dyDescent="0.15"/>
  <cols>
    <col min="1" max="1" width="15.6640625" style="2" customWidth="1"/>
    <col min="2" max="2" width="11.33203125" style="2" bestFit="1" customWidth="1"/>
    <col min="3" max="3" width="13.5" style="2" bestFit="1" customWidth="1"/>
    <col min="4" max="4" width="13.33203125" style="2" bestFit="1" customWidth="1"/>
    <col min="5" max="5" width="12.5" style="2" bestFit="1" customWidth="1"/>
    <col min="6" max="6" width="12.33203125" style="2" customWidth="1"/>
    <col min="7" max="7" width="11.5" style="2" bestFit="1" customWidth="1"/>
    <col min="8" max="8" width="10.5" style="2" bestFit="1" customWidth="1"/>
    <col min="9" max="9" width="10.33203125" style="2" bestFit="1" customWidth="1"/>
    <col min="10" max="10" width="11.5" style="2" bestFit="1" customWidth="1"/>
    <col min="11" max="11" width="10.83203125" style="2" bestFit="1" customWidth="1"/>
    <col min="12" max="12" width="9.83203125" style="2" bestFit="1" customWidth="1"/>
    <col min="13" max="13" width="12.5" style="2" bestFit="1" customWidth="1"/>
    <col min="14" max="14" width="11.6640625" style="2" bestFit="1" customWidth="1"/>
    <col min="15" max="15" width="10.6640625" style="2" bestFit="1" customWidth="1"/>
    <col min="16" max="16" width="9.5" style="2" bestFit="1" customWidth="1"/>
    <col min="17" max="16384" width="9.1640625" style="2"/>
  </cols>
  <sheetData>
    <row r="1" spans="1:17" ht="54.75" customHeight="1" x14ac:dyDescent="0.15">
      <c r="A1" s="266" t="s">
        <v>187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</row>
    <row r="2" spans="1:17" ht="15.75" customHeight="1" x14ac:dyDescent="0.15">
      <c r="A2" s="279" t="str">
        <f>FINAL2!$A$2</f>
        <v>ACF/OFA: 06/07/2017</v>
      </c>
      <c r="B2" s="279"/>
      <c r="C2" s="279"/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79"/>
    </row>
    <row r="3" spans="1:17" s="3" customFormat="1" ht="39.75" customHeight="1" x14ac:dyDescent="0.15">
      <c r="A3" s="101" t="s">
        <v>0</v>
      </c>
      <c r="B3" s="28" t="s">
        <v>170</v>
      </c>
      <c r="C3" s="28" t="s">
        <v>171</v>
      </c>
      <c r="D3" s="28" t="s">
        <v>154</v>
      </c>
      <c r="E3" s="28" t="s">
        <v>166</v>
      </c>
      <c r="F3" s="28" t="s">
        <v>152</v>
      </c>
      <c r="G3" s="28" t="s">
        <v>155</v>
      </c>
      <c r="H3" s="28" t="s">
        <v>156</v>
      </c>
      <c r="I3" s="28" t="s">
        <v>157</v>
      </c>
      <c r="J3" s="28" t="s">
        <v>158</v>
      </c>
      <c r="K3" s="28" t="s">
        <v>159</v>
      </c>
      <c r="L3" s="28" t="s">
        <v>160</v>
      </c>
      <c r="M3" s="28" t="s">
        <v>161</v>
      </c>
      <c r="N3" s="28" t="s">
        <v>167</v>
      </c>
      <c r="O3" s="28" t="s">
        <v>163</v>
      </c>
      <c r="P3" s="101" t="s">
        <v>98</v>
      </c>
      <c r="Q3" s="96"/>
    </row>
    <row r="4" spans="1:17" s="3" customFormat="1" ht="12.75" customHeight="1" x14ac:dyDescent="0.15">
      <c r="A4" s="44" t="s">
        <v>3</v>
      </c>
      <c r="B4" s="26">
        <f t="shared" ref="B4:P4" si="0">SUM(B6:B64)</f>
        <v>1114952</v>
      </c>
      <c r="C4" s="26">
        <f t="shared" si="0"/>
        <v>595838</v>
      </c>
      <c r="D4" s="26">
        <f t="shared" si="0"/>
        <v>465886</v>
      </c>
      <c r="E4" s="26">
        <f t="shared" si="0"/>
        <v>6179</v>
      </c>
      <c r="F4" s="26">
        <f t="shared" si="0"/>
        <v>6252</v>
      </c>
      <c r="G4" s="26">
        <f t="shared" si="0"/>
        <v>24963</v>
      </c>
      <c r="H4" s="26">
        <f t="shared" si="0"/>
        <v>208</v>
      </c>
      <c r="I4" s="26">
        <f t="shared" si="0"/>
        <v>70837</v>
      </c>
      <c r="J4" s="26">
        <f t="shared" si="0"/>
        <v>14365</v>
      </c>
      <c r="K4" s="26">
        <f t="shared" si="0"/>
        <v>31149</v>
      </c>
      <c r="L4" s="26">
        <f t="shared" si="0"/>
        <v>16700</v>
      </c>
      <c r="M4" s="26">
        <f t="shared" si="0"/>
        <v>5587</v>
      </c>
      <c r="N4" s="26">
        <f t="shared" si="0"/>
        <v>4283</v>
      </c>
      <c r="O4" s="26">
        <f t="shared" si="0"/>
        <v>117</v>
      </c>
      <c r="P4" s="26">
        <f t="shared" si="0"/>
        <v>30729</v>
      </c>
      <c r="Q4" s="96" t="s">
        <v>2</v>
      </c>
    </row>
    <row r="5" spans="1:17" ht="7.5" customHeight="1" x14ac:dyDescent="0.15">
      <c r="A5" s="60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2"/>
    </row>
    <row r="6" spans="1:17" ht="12.75" customHeight="1" x14ac:dyDescent="0.15">
      <c r="A6" s="58" t="s">
        <v>10</v>
      </c>
      <c r="B6" s="26">
        <v>5491</v>
      </c>
      <c r="C6" s="26">
        <v>2708</v>
      </c>
      <c r="D6" s="26">
        <v>2092</v>
      </c>
      <c r="E6" s="26">
        <v>7</v>
      </c>
      <c r="F6" s="26">
        <v>31</v>
      </c>
      <c r="G6" s="26">
        <v>397</v>
      </c>
      <c r="H6" s="26">
        <v>2</v>
      </c>
      <c r="I6" s="26">
        <v>88</v>
      </c>
      <c r="J6" s="53">
        <v>0</v>
      </c>
      <c r="K6" s="26">
        <v>130</v>
      </c>
      <c r="L6" s="26">
        <v>233</v>
      </c>
      <c r="M6" s="53">
        <v>0</v>
      </c>
      <c r="N6" s="26">
        <v>33</v>
      </c>
      <c r="O6" s="53">
        <v>0</v>
      </c>
      <c r="P6" s="26">
        <v>77</v>
      </c>
    </row>
    <row r="7" spans="1:17" ht="12.75" customHeight="1" x14ac:dyDescent="0.15">
      <c r="A7" s="58" t="s">
        <v>11</v>
      </c>
      <c r="B7" s="26">
        <v>2535</v>
      </c>
      <c r="C7" s="26">
        <v>1155</v>
      </c>
      <c r="D7" s="26">
        <v>802</v>
      </c>
      <c r="E7" s="53">
        <v>0</v>
      </c>
      <c r="F7" s="53">
        <v>0</v>
      </c>
      <c r="G7" s="26">
        <v>4</v>
      </c>
      <c r="H7" s="26">
        <v>6</v>
      </c>
      <c r="I7" s="26">
        <v>379</v>
      </c>
      <c r="J7" s="26">
        <v>124</v>
      </c>
      <c r="K7" s="26">
        <v>45</v>
      </c>
      <c r="L7" s="26">
        <v>8</v>
      </c>
      <c r="M7" s="26">
        <v>39</v>
      </c>
      <c r="N7" s="26">
        <v>3</v>
      </c>
      <c r="O7" s="53">
        <v>0</v>
      </c>
      <c r="P7" s="53">
        <v>0</v>
      </c>
    </row>
    <row r="8" spans="1:17" ht="12.75" customHeight="1" x14ac:dyDescent="0.15">
      <c r="A8" s="58" t="s">
        <v>12</v>
      </c>
      <c r="B8" s="26">
        <v>4344</v>
      </c>
      <c r="C8" s="26">
        <v>1400</v>
      </c>
      <c r="D8" s="26">
        <v>866</v>
      </c>
      <c r="E8" s="53">
        <v>0</v>
      </c>
      <c r="F8" s="53">
        <v>0</v>
      </c>
      <c r="G8" s="26">
        <v>87</v>
      </c>
      <c r="H8" s="26">
        <v>2</v>
      </c>
      <c r="I8" s="26">
        <v>352</v>
      </c>
      <c r="J8" s="26">
        <v>221</v>
      </c>
      <c r="K8" s="26">
        <v>140</v>
      </c>
      <c r="L8" s="26">
        <v>13</v>
      </c>
      <c r="M8" s="26">
        <v>89</v>
      </c>
      <c r="N8" s="26">
        <v>32</v>
      </c>
      <c r="O8" s="53">
        <v>0</v>
      </c>
      <c r="P8" s="53">
        <v>0</v>
      </c>
    </row>
    <row r="9" spans="1:17" ht="12.75" customHeight="1" x14ac:dyDescent="0.15">
      <c r="A9" s="58" t="s">
        <v>13</v>
      </c>
      <c r="B9" s="26">
        <v>2226</v>
      </c>
      <c r="C9" s="26">
        <v>1017</v>
      </c>
      <c r="D9" s="26">
        <v>739</v>
      </c>
      <c r="E9" s="53">
        <v>0</v>
      </c>
      <c r="F9" s="53">
        <v>2</v>
      </c>
      <c r="G9" s="26">
        <v>107</v>
      </c>
      <c r="H9" s="26">
        <v>10</v>
      </c>
      <c r="I9" s="26">
        <v>97</v>
      </c>
      <c r="J9" s="26">
        <v>31</v>
      </c>
      <c r="K9" s="26">
        <v>79</v>
      </c>
      <c r="L9" s="53">
        <v>0</v>
      </c>
      <c r="M9" s="53">
        <v>0</v>
      </c>
      <c r="N9" s="26">
        <v>15</v>
      </c>
      <c r="O9" s="53">
        <v>0</v>
      </c>
      <c r="P9" s="26">
        <v>3</v>
      </c>
    </row>
    <row r="10" spans="1:17" ht="12.75" customHeight="1" x14ac:dyDescent="0.15">
      <c r="A10" s="58" t="s">
        <v>14</v>
      </c>
      <c r="B10" s="26">
        <v>568081</v>
      </c>
      <c r="C10" s="26">
        <v>319424</v>
      </c>
      <c r="D10" s="26">
        <v>263962</v>
      </c>
      <c r="E10" s="26">
        <v>3019</v>
      </c>
      <c r="F10" s="26">
        <v>5602</v>
      </c>
      <c r="G10" s="26">
        <v>4931</v>
      </c>
      <c r="H10" s="26">
        <v>74</v>
      </c>
      <c r="I10" s="26">
        <v>48737</v>
      </c>
      <c r="J10" s="26">
        <v>4986</v>
      </c>
      <c r="K10" s="26">
        <v>15368</v>
      </c>
      <c r="L10" s="26">
        <v>5307</v>
      </c>
      <c r="M10" s="26">
        <v>2202</v>
      </c>
      <c r="N10" s="26">
        <v>786</v>
      </c>
      <c r="O10" s="53">
        <v>0</v>
      </c>
      <c r="P10" s="26">
        <v>7371</v>
      </c>
    </row>
    <row r="11" spans="1:17" ht="12.75" customHeight="1" x14ac:dyDescent="0.15">
      <c r="A11" s="58" t="s">
        <v>15</v>
      </c>
      <c r="B11" s="26">
        <v>12550</v>
      </c>
      <c r="C11" s="26">
        <v>4255</v>
      </c>
      <c r="D11" s="26">
        <v>1818</v>
      </c>
      <c r="E11" s="26">
        <v>67</v>
      </c>
      <c r="F11" s="53">
        <v>0</v>
      </c>
      <c r="G11" s="26">
        <v>358</v>
      </c>
      <c r="H11" s="26">
        <v>3</v>
      </c>
      <c r="I11" s="26">
        <v>609</v>
      </c>
      <c r="J11" s="26">
        <v>374</v>
      </c>
      <c r="K11" s="26">
        <v>663</v>
      </c>
      <c r="L11" s="26">
        <v>71</v>
      </c>
      <c r="M11" s="26">
        <v>91</v>
      </c>
      <c r="N11" s="26">
        <v>128</v>
      </c>
      <c r="O11" s="53">
        <v>0</v>
      </c>
      <c r="P11" s="26">
        <v>816</v>
      </c>
    </row>
    <row r="12" spans="1:17" ht="12.75" customHeight="1" x14ac:dyDescent="0.15">
      <c r="A12" s="58" t="s">
        <v>16</v>
      </c>
      <c r="B12" s="26">
        <v>5976</v>
      </c>
      <c r="C12" s="26">
        <v>3111</v>
      </c>
      <c r="D12" s="26">
        <v>1798</v>
      </c>
      <c r="E12" s="26">
        <v>69</v>
      </c>
      <c r="F12" s="53">
        <v>0</v>
      </c>
      <c r="G12" s="53">
        <v>0</v>
      </c>
      <c r="H12" s="53">
        <v>0</v>
      </c>
      <c r="I12" s="26">
        <v>1799</v>
      </c>
      <c r="J12" s="26">
        <v>9</v>
      </c>
      <c r="K12" s="26">
        <v>168</v>
      </c>
      <c r="L12" s="53">
        <v>0</v>
      </c>
      <c r="M12" s="26">
        <v>72</v>
      </c>
      <c r="N12" s="26">
        <v>1</v>
      </c>
      <c r="O12" s="53">
        <v>0</v>
      </c>
      <c r="P12" s="53">
        <v>0</v>
      </c>
    </row>
    <row r="13" spans="1:17" ht="12.75" customHeight="1" x14ac:dyDescent="0.15">
      <c r="A13" s="58" t="s">
        <v>17</v>
      </c>
      <c r="B13" s="26">
        <v>1295</v>
      </c>
      <c r="C13" s="26">
        <v>437</v>
      </c>
      <c r="D13" s="26">
        <v>370</v>
      </c>
      <c r="E13" s="53">
        <v>0</v>
      </c>
      <c r="F13" s="53">
        <v>0</v>
      </c>
      <c r="G13" s="26">
        <v>45</v>
      </c>
      <c r="H13" s="53">
        <v>0</v>
      </c>
      <c r="I13" s="26">
        <v>44</v>
      </c>
      <c r="J13" s="53">
        <v>0</v>
      </c>
      <c r="K13" s="26">
        <v>36</v>
      </c>
      <c r="L13" s="53">
        <v>0</v>
      </c>
      <c r="M13" s="53">
        <v>0</v>
      </c>
      <c r="N13" s="26">
        <v>1</v>
      </c>
      <c r="O13" s="53">
        <v>0</v>
      </c>
      <c r="P13" s="53">
        <v>0</v>
      </c>
    </row>
    <row r="14" spans="1:17" ht="12.75" customHeight="1" x14ac:dyDescent="0.15">
      <c r="A14" s="58" t="s">
        <v>84</v>
      </c>
      <c r="B14" s="26">
        <v>3328</v>
      </c>
      <c r="C14" s="26">
        <v>1827</v>
      </c>
      <c r="D14" s="26">
        <v>952</v>
      </c>
      <c r="E14" s="53">
        <v>0</v>
      </c>
      <c r="F14" s="26">
        <v>9</v>
      </c>
      <c r="G14" s="26">
        <v>35</v>
      </c>
      <c r="H14" s="26">
        <v>11</v>
      </c>
      <c r="I14" s="26">
        <v>848</v>
      </c>
      <c r="J14" s="26">
        <v>25</v>
      </c>
      <c r="K14" s="26">
        <v>124</v>
      </c>
      <c r="L14" s="26">
        <v>7</v>
      </c>
      <c r="M14" s="26">
        <v>2</v>
      </c>
      <c r="N14" s="26">
        <v>28</v>
      </c>
      <c r="O14" s="53">
        <v>0</v>
      </c>
      <c r="P14" s="53">
        <v>0</v>
      </c>
    </row>
    <row r="15" spans="1:17" ht="12.75" customHeight="1" x14ac:dyDescent="0.15">
      <c r="A15" s="58" t="s">
        <v>18</v>
      </c>
      <c r="B15" s="26">
        <v>9249</v>
      </c>
      <c r="C15" s="26">
        <v>4005</v>
      </c>
      <c r="D15" s="26">
        <v>1482</v>
      </c>
      <c r="E15" s="53">
        <v>13</v>
      </c>
      <c r="F15" s="53">
        <v>2</v>
      </c>
      <c r="G15" s="26">
        <v>214</v>
      </c>
      <c r="H15" s="53">
        <v>0</v>
      </c>
      <c r="I15" s="26">
        <v>764</v>
      </c>
      <c r="J15" s="26">
        <v>896</v>
      </c>
      <c r="K15" s="26">
        <v>581</v>
      </c>
      <c r="L15" s="26">
        <v>406</v>
      </c>
      <c r="M15" s="53">
        <v>6</v>
      </c>
      <c r="N15" s="26">
        <v>91</v>
      </c>
      <c r="O15" s="53">
        <v>0</v>
      </c>
      <c r="P15" s="26">
        <v>731</v>
      </c>
    </row>
    <row r="16" spans="1:17" ht="7.5" customHeight="1" x14ac:dyDescent="0.15">
      <c r="A16" s="60"/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</row>
    <row r="17" spans="1:16" ht="12.75" customHeight="1" x14ac:dyDescent="0.15">
      <c r="A17" s="58" t="s">
        <v>19</v>
      </c>
      <c r="B17" s="26">
        <v>2427</v>
      </c>
      <c r="C17" s="26">
        <v>1309</v>
      </c>
      <c r="D17" s="26">
        <v>370</v>
      </c>
      <c r="E17" s="53">
        <v>0</v>
      </c>
      <c r="F17" s="53">
        <v>0</v>
      </c>
      <c r="G17" s="26">
        <v>700</v>
      </c>
      <c r="H17" s="26">
        <v>2</v>
      </c>
      <c r="I17" s="26">
        <v>124</v>
      </c>
      <c r="J17" s="26">
        <v>1</v>
      </c>
      <c r="K17" s="26">
        <v>138</v>
      </c>
      <c r="L17" s="26">
        <v>461</v>
      </c>
      <c r="M17" s="53">
        <v>0</v>
      </c>
      <c r="N17" s="26">
        <v>52</v>
      </c>
      <c r="O17" s="26">
        <v>111</v>
      </c>
      <c r="P17" s="26">
        <v>69</v>
      </c>
    </row>
    <row r="18" spans="1:16" ht="12.75" customHeight="1" x14ac:dyDescent="0.15">
      <c r="A18" s="58" t="s">
        <v>20</v>
      </c>
      <c r="B18" s="26">
        <v>326</v>
      </c>
      <c r="C18" s="26">
        <v>115</v>
      </c>
      <c r="D18" s="26">
        <v>15</v>
      </c>
      <c r="E18" s="53">
        <v>0</v>
      </c>
      <c r="F18" s="26">
        <v>3</v>
      </c>
      <c r="G18" s="26">
        <v>81</v>
      </c>
      <c r="H18" s="53">
        <v>0</v>
      </c>
      <c r="I18" s="26">
        <v>21</v>
      </c>
      <c r="J18" s="53">
        <v>0</v>
      </c>
      <c r="K18" s="26">
        <v>3</v>
      </c>
      <c r="L18" s="53">
        <v>0</v>
      </c>
      <c r="M18" s="26">
        <v>1</v>
      </c>
      <c r="N18" s="26">
        <v>1</v>
      </c>
      <c r="O18" s="53">
        <v>0</v>
      </c>
      <c r="P18" s="53">
        <v>0</v>
      </c>
    </row>
    <row r="19" spans="1:16" ht="12.75" customHeight="1" x14ac:dyDescent="0.15">
      <c r="A19" s="58" t="s">
        <v>21</v>
      </c>
      <c r="B19" s="26">
        <v>5480</v>
      </c>
      <c r="C19" s="26">
        <v>2740</v>
      </c>
      <c r="D19" s="26">
        <v>2104</v>
      </c>
      <c r="E19" s="26">
        <v>62</v>
      </c>
      <c r="F19" s="26">
        <v>39</v>
      </c>
      <c r="G19" s="26">
        <v>218</v>
      </c>
      <c r="H19" s="53">
        <v>0</v>
      </c>
      <c r="I19" s="26">
        <v>168</v>
      </c>
      <c r="J19" s="26">
        <v>23</v>
      </c>
      <c r="K19" s="26">
        <v>95</v>
      </c>
      <c r="L19" s="26">
        <v>44</v>
      </c>
      <c r="M19" s="26">
        <v>13</v>
      </c>
      <c r="N19" s="26">
        <v>2</v>
      </c>
      <c r="O19" s="53">
        <v>0</v>
      </c>
      <c r="P19" s="26">
        <v>396</v>
      </c>
    </row>
    <row r="20" spans="1:16" ht="12.75" customHeight="1" x14ac:dyDescent="0.15">
      <c r="A20" s="58" t="s">
        <v>22</v>
      </c>
      <c r="B20" s="26">
        <v>63</v>
      </c>
      <c r="C20" s="26">
        <v>51</v>
      </c>
      <c r="D20" s="26">
        <v>22</v>
      </c>
      <c r="E20" s="53">
        <v>0</v>
      </c>
      <c r="F20" s="53">
        <v>0</v>
      </c>
      <c r="G20" s="26">
        <v>3</v>
      </c>
      <c r="H20" s="53">
        <v>0</v>
      </c>
      <c r="I20" s="26">
        <v>12</v>
      </c>
      <c r="J20" s="53">
        <v>1</v>
      </c>
      <c r="K20" s="26">
        <v>3</v>
      </c>
      <c r="L20" s="53">
        <v>0</v>
      </c>
      <c r="M20" s="53">
        <v>0</v>
      </c>
      <c r="N20" s="26">
        <v>1</v>
      </c>
      <c r="O20" s="53">
        <v>0</v>
      </c>
      <c r="P20" s="26">
        <v>43</v>
      </c>
    </row>
    <row r="21" spans="1:16" ht="12.75" customHeight="1" x14ac:dyDescent="0.15">
      <c r="A21" s="58" t="s">
        <v>23</v>
      </c>
      <c r="B21" s="26">
        <v>5479</v>
      </c>
      <c r="C21" s="26">
        <v>5120</v>
      </c>
      <c r="D21" s="26">
        <v>3479</v>
      </c>
      <c r="E21" s="53">
        <v>0</v>
      </c>
      <c r="F21" s="53">
        <v>0</v>
      </c>
      <c r="G21" s="26">
        <v>863</v>
      </c>
      <c r="H21" s="53">
        <v>0</v>
      </c>
      <c r="I21" s="26">
        <v>323</v>
      </c>
      <c r="J21" s="26">
        <v>344</v>
      </c>
      <c r="K21" s="26">
        <v>476</v>
      </c>
      <c r="L21" s="26">
        <v>171</v>
      </c>
      <c r="M21" s="26">
        <v>26</v>
      </c>
      <c r="N21" s="26">
        <v>62</v>
      </c>
      <c r="O21" s="53">
        <v>0</v>
      </c>
      <c r="P21" s="53">
        <v>6</v>
      </c>
    </row>
    <row r="22" spans="1:16" ht="12.75" customHeight="1" x14ac:dyDescent="0.15">
      <c r="A22" s="58" t="s">
        <v>24</v>
      </c>
      <c r="B22" s="26">
        <v>2247</v>
      </c>
      <c r="C22" s="26">
        <v>770</v>
      </c>
      <c r="D22" s="26">
        <v>705</v>
      </c>
      <c r="E22" s="26">
        <v>2</v>
      </c>
      <c r="F22" s="53">
        <v>0</v>
      </c>
      <c r="G22" s="26">
        <v>11</v>
      </c>
      <c r="H22" s="53">
        <v>0</v>
      </c>
      <c r="I22" s="26">
        <v>53</v>
      </c>
      <c r="J22" s="53">
        <v>0</v>
      </c>
      <c r="K22" s="26">
        <v>6</v>
      </c>
      <c r="L22" s="26">
        <v>1</v>
      </c>
      <c r="M22" s="26">
        <v>2</v>
      </c>
      <c r="N22" s="26">
        <v>26</v>
      </c>
      <c r="O22" s="53">
        <v>0</v>
      </c>
      <c r="P22" s="53">
        <v>0</v>
      </c>
    </row>
    <row r="23" spans="1:16" ht="12.75" customHeight="1" x14ac:dyDescent="0.15">
      <c r="A23" s="58" t="s">
        <v>25</v>
      </c>
      <c r="B23" s="26">
        <v>8209</v>
      </c>
      <c r="C23" s="26">
        <v>4555</v>
      </c>
      <c r="D23" s="26">
        <v>2551</v>
      </c>
      <c r="E23" s="26">
        <v>7</v>
      </c>
      <c r="F23" s="26">
        <v>21</v>
      </c>
      <c r="G23" s="26">
        <v>6</v>
      </c>
      <c r="H23" s="53">
        <v>0</v>
      </c>
      <c r="I23" s="26">
        <v>102</v>
      </c>
      <c r="J23" s="26">
        <v>57</v>
      </c>
      <c r="K23" s="26">
        <v>213</v>
      </c>
      <c r="L23" s="26">
        <v>145</v>
      </c>
      <c r="M23" s="26">
        <v>110</v>
      </c>
      <c r="N23" s="26">
        <v>31</v>
      </c>
      <c r="O23" s="53">
        <v>0</v>
      </c>
      <c r="P23" s="26">
        <v>1998</v>
      </c>
    </row>
    <row r="24" spans="1:16" ht="12.75" customHeight="1" x14ac:dyDescent="0.15">
      <c r="A24" s="58" t="s">
        <v>26</v>
      </c>
      <c r="B24" s="26">
        <v>2960</v>
      </c>
      <c r="C24" s="26">
        <v>1446</v>
      </c>
      <c r="D24" s="26">
        <v>1261</v>
      </c>
      <c r="E24" s="53">
        <v>3</v>
      </c>
      <c r="F24" s="26">
        <v>3</v>
      </c>
      <c r="G24" s="26">
        <v>17</v>
      </c>
      <c r="H24" s="26">
        <v>3</v>
      </c>
      <c r="I24" s="26">
        <v>39</v>
      </c>
      <c r="J24" s="26">
        <v>1</v>
      </c>
      <c r="K24" s="26">
        <v>157</v>
      </c>
      <c r="L24" s="26">
        <v>3</v>
      </c>
      <c r="M24" s="26">
        <v>21</v>
      </c>
      <c r="N24" s="26">
        <v>25</v>
      </c>
      <c r="O24" s="53">
        <v>0</v>
      </c>
      <c r="P24" s="26">
        <v>1</v>
      </c>
    </row>
    <row r="25" spans="1:16" ht="12.75" customHeight="1" x14ac:dyDescent="0.15">
      <c r="A25" s="58" t="s">
        <v>27</v>
      </c>
      <c r="B25" s="26">
        <v>7759</v>
      </c>
      <c r="C25" s="26">
        <v>3819</v>
      </c>
      <c r="D25" s="26">
        <v>2145</v>
      </c>
      <c r="E25" s="26">
        <v>60</v>
      </c>
      <c r="F25" s="53">
        <v>0</v>
      </c>
      <c r="G25" s="26">
        <v>236</v>
      </c>
      <c r="H25" s="53">
        <v>0</v>
      </c>
      <c r="I25" s="26">
        <v>40</v>
      </c>
      <c r="J25" s="26">
        <v>1186</v>
      </c>
      <c r="K25" s="26">
        <v>296</v>
      </c>
      <c r="L25" s="26">
        <v>579</v>
      </c>
      <c r="M25" s="26">
        <v>163</v>
      </c>
      <c r="N25" s="26">
        <v>481</v>
      </c>
      <c r="O25" s="53">
        <v>0</v>
      </c>
      <c r="P25" s="26">
        <v>24</v>
      </c>
    </row>
    <row r="26" spans="1:16" ht="12.75" customHeight="1" x14ac:dyDescent="0.15">
      <c r="A26" s="58" t="s">
        <v>28</v>
      </c>
      <c r="B26" s="26">
        <v>2024</v>
      </c>
      <c r="C26" s="26">
        <v>574</v>
      </c>
      <c r="D26" s="26">
        <v>269</v>
      </c>
      <c r="E26" s="53">
        <v>1</v>
      </c>
      <c r="F26" s="26">
        <v>2</v>
      </c>
      <c r="G26" s="26">
        <v>38</v>
      </c>
      <c r="H26" s="26">
        <v>4</v>
      </c>
      <c r="I26" s="26">
        <v>116</v>
      </c>
      <c r="J26" s="26">
        <v>76</v>
      </c>
      <c r="K26" s="26">
        <v>119</v>
      </c>
      <c r="L26" s="26">
        <v>3</v>
      </c>
      <c r="M26" s="53">
        <v>5</v>
      </c>
      <c r="N26" s="26">
        <v>29</v>
      </c>
      <c r="O26" s="53">
        <v>1</v>
      </c>
      <c r="P26" s="53">
        <v>0</v>
      </c>
    </row>
    <row r="27" spans="1:16" ht="7.5" customHeight="1" x14ac:dyDescent="0.15">
      <c r="A27" s="60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</row>
    <row r="28" spans="1:16" ht="12.75" customHeight="1" x14ac:dyDescent="0.15">
      <c r="A28" s="58" t="s">
        <v>29</v>
      </c>
      <c r="B28" s="26">
        <v>25943</v>
      </c>
      <c r="C28" s="26">
        <v>19641</v>
      </c>
      <c r="D28" s="26">
        <v>18727</v>
      </c>
      <c r="E28" s="53">
        <v>0</v>
      </c>
      <c r="F28" s="53">
        <v>0</v>
      </c>
      <c r="G28" s="26">
        <v>9</v>
      </c>
      <c r="H28" s="53">
        <v>0</v>
      </c>
      <c r="I28" s="26">
        <v>300</v>
      </c>
      <c r="J28" s="26">
        <v>260</v>
      </c>
      <c r="K28" s="26">
        <v>113</v>
      </c>
      <c r="L28" s="26">
        <v>22</v>
      </c>
      <c r="M28" s="26">
        <v>283</v>
      </c>
      <c r="N28" s="26">
        <v>20</v>
      </c>
      <c r="O28" s="53">
        <v>0</v>
      </c>
      <c r="P28" s="26">
        <v>491</v>
      </c>
    </row>
    <row r="29" spans="1:16" ht="12.75" customHeight="1" x14ac:dyDescent="0.15">
      <c r="A29" s="58" t="s">
        <v>30</v>
      </c>
      <c r="B29" s="26">
        <v>12324</v>
      </c>
      <c r="C29" s="26">
        <v>4632</v>
      </c>
      <c r="D29" s="26">
        <v>1875</v>
      </c>
      <c r="E29" s="26">
        <v>6</v>
      </c>
      <c r="F29" s="53">
        <v>21</v>
      </c>
      <c r="G29" s="26">
        <v>2152</v>
      </c>
      <c r="H29" s="53">
        <v>10</v>
      </c>
      <c r="I29" s="26">
        <v>813</v>
      </c>
      <c r="J29" s="26">
        <v>183</v>
      </c>
      <c r="K29" s="26">
        <v>396</v>
      </c>
      <c r="L29" s="26">
        <v>1353</v>
      </c>
      <c r="M29" s="53">
        <v>0</v>
      </c>
      <c r="N29" s="26">
        <v>89</v>
      </c>
      <c r="O29" s="53">
        <v>0</v>
      </c>
      <c r="P29" s="53">
        <v>0</v>
      </c>
    </row>
    <row r="30" spans="1:16" ht="12.75" customHeight="1" x14ac:dyDescent="0.15">
      <c r="A30" s="58" t="s">
        <v>31</v>
      </c>
      <c r="B30" s="26">
        <v>42486</v>
      </c>
      <c r="C30" s="26">
        <v>27619</v>
      </c>
      <c r="D30" s="26">
        <v>25807</v>
      </c>
      <c r="E30" s="26">
        <v>47</v>
      </c>
      <c r="F30" s="53">
        <v>0</v>
      </c>
      <c r="G30" s="53">
        <v>0</v>
      </c>
      <c r="H30" s="53">
        <v>0</v>
      </c>
      <c r="I30" s="26">
        <v>474</v>
      </c>
      <c r="J30" s="26">
        <v>114</v>
      </c>
      <c r="K30" s="26">
        <v>1045</v>
      </c>
      <c r="L30" s="26">
        <v>19</v>
      </c>
      <c r="M30" s="26">
        <v>90</v>
      </c>
      <c r="N30" s="26">
        <v>268</v>
      </c>
      <c r="O30" s="53">
        <v>0</v>
      </c>
      <c r="P30" s="26">
        <v>112</v>
      </c>
    </row>
    <row r="31" spans="1:16" ht="12.75" customHeight="1" x14ac:dyDescent="0.15">
      <c r="A31" s="58" t="s">
        <v>32</v>
      </c>
      <c r="B31" s="26">
        <v>6741</v>
      </c>
      <c r="C31" s="26">
        <v>4015</v>
      </c>
      <c r="D31" s="26">
        <v>2869</v>
      </c>
      <c r="E31" s="26">
        <v>22</v>
      </c>
      <c r="F31" s="26">
        <v>37</v>
      </c>
      <c r="G31" s="26">
        <v>156</v>
      </c>
      <c r="H31" s="53">
        <v>0</v>
      </c>
      <c r="I31" s="26">
        <v>1035</v>
      </c>
      <c r="J31" s="26">
        <v>513</v>
      </c>
      <c r="K31" s="26">
        <v>289</v>
      </c>
      <c r="L31" s="26">
        <v>32</v>
      </c>
      <c r="M31" s="26">
        <v>1</v>
      </c>
      <c r="N31" s="26">
        <v>43</v>
      </c>
      <c r="O31" s="53">
        <v>0</v>
      </c>
      <c r="P31" s="26">
        <v>757</v>
      </c>
    </row>
    <row r="32" spans="1:16" ht="12.75" customHeight="1" x14ac:dyDescent="0.15">
      <c r="A32" s="58" t="s">
        <v>33</v>
      </c>
      <c r="B32" s="26">
        <v>10023</v>
      </c>
      <c r="C32" s="26">
        <v>6055</v>
      </c>
      <c r="D32" s="26">
        <v>4254</v>
      </c>
      <c r="E32" s="26">
        <v>6</v>
      </c>
      <c r="F32" s="26">
        <v>16</v>
      </c>
      <c r="G32" s="26">
        <v>80</v>
      </c>
      <c r="H32" s="26">
        <v>2</v>
      </c>
      <c r="I32" s="26">
        <v>317</v>
      </c>
      <c r="J32" s="26">
        <v>17</v>
      </c>
      <c r="K32" s="26">
        <v>353</v>
      </c>
      <c r="L32" s="26">
        <v>302</v>
      </c>
      <c r="M32" s="53">
        <v>0</v>
      </c>
      <c r="N32" s="26">
        <v>266</v>
      </c>
      <c r="O32" s="53">
        <v>0</v>
      </c>
      <c r="P32" s="26">
        <v>2312</v>
      </c>
    </row>
    <row r="33" spans="1:16" ht="12.75" customHeight="1" x14ac:dyDescent="0.15">
      <c r="A33" s="58" t="s">
        <v>34</v>
      </c>
      <c r="B33" s="26">
        <v>2737</v>
      </c>
      <c r="C33" s="26">
        <v>1421</v>
      </c>
      <c r="D33" s="26">
        <v>553</v>
      </c>
      <c r="E33" s="53">
        <v>0</v>
      </c>
      <c r="F33" s="53">
        <v>0</v>
      </c>
      <c r="G33" s="26">
        <v>259</v>
      </c>
      <c r="H33" s="53">
        <v>2</v>
      </c>
      <c r="I33" s="26">
        <v>45</v>
      </c>
      <c r="J33" s="26">
        <v>490</v>
      </c>
      <c r="K33" s="26">
        <v>196</v>
      </c>
      <c r="L33" s="26">
        <v>2</v>
      </c>
      <c r="M33" s="26">
        <v>48</v>
      </c>
      <c r="N33" s="26">
        <v>23</v>
      </c>
      <c r="O33" s="53">
        <v>0</v>
      </c>
      <c r="P33" s="53">
        <v>0</v>
      </c>
    </row>
    <row r="34" spans="1:16" ht="12.75" customHeight="1" x14ac:dyDescent="0.15">
      <c r="A34" s="58" t="s">
        <v>35</v>
      </c>
      <c r="B34" s="26">
        <v>13424</v>
      </c>
      <c r="C34" s="26">
        <v>3804</v>
      </c>
      <c r="D34" s="26">
        <v>3180</v>
      </c>
      <c r="E34" s="26">
        <v>43</v>
      </c>
      <c r="F34" s="26">
        <v>60</v>
      </c>
      <c r="G34" s="26">
        <v>223</v>
      </c>
      <c r="H34" s="26">
        <v>1</v>
      </c>
      <c r="I34" s="26">
        <v>167</v>
      </c>
      <c r="J34" s="26">
        <v>130</v>
      </c>
      <c r="K34" s="26">
        <v>210</v>
      </c>
      <c r="L34" s="26">
        <v>98</v>
      </c>
      <c r="M34" s="53">
        <v>0</v>
      </c>
      <c r="N34" s="26">
        <v>44</v>
      </c>
      <c r="O34" s="53">
        <v>0</v>
      </c>
      <c r="P34" s="26">
        <v>386</v>
      </c>
    </row>
    <row r="35" spans="1:16" ht="12.75" customHeight="1" x14ac:dyDescent="0.15">
      <c r="A35" s="58" t="s">
        <v>36</v>
      </c>
      <c r="B35" s="26">
        <v>1780</v>
      </c>
      <c r="C35" s="26">
        <v>715</v>
      </c>
      <c r="D35" s="26">
        <v>322</v>
      </c>
      <c r="E35" s="53">
        <v>0</v>
      </c>
      <c r="F35" s="53">
        <v>0</v>
      </c>
      <c r="G35" s="26">
        <v>359</v>
      </c>
      <c r="H35" s="53">
        <v>0</v>
      </c>
      <c r="I35" s="26">
        <v>174</v>
      </c>
      <c r="J35" s="26">
        <v>36</v>
      </c>
      <c r="K35" s="26">
        <v>76</v>
      </c>
      <c r="L35" s="53">
        <v>0</v>
      </c>
      <c r="M35" s="26">
        <v>4</v>
      </c>
      <c r="N35" s="26">
        <v>6</v>
      </c>
      <c r="O35" s="53">
        <v>0</v>
      </c>
      <c r="P35" s="26">
        <v>16</v>
      </c>
    </row>
    <row r="36" spans="1:16" ht="12.75" customHeight="1" x14ac:dyDescent="0.15">
      <c r="A36" s="58" t="s">
        <v>37</v>
      </c>
      <c r="B36" s="26">
        <v>2301</v>
      </c>
      <c r="C36" s="26">
        <v>1438</v>
      </c>
      <c r="D36" s="26">
        <v>994</v>
      </c>
      <c r="E36" s="26">
        <v>6</v>
      </c>
      <c r="F36" s="26">
        <v>2</v>
      </c>
      <c r="G36" s="26">
        <v>106</v>
      </c>
      <c r="H36" s="26">
        <v>3</v>
      </c>
      <c r="I36" s="26">
        <v>52</v>
      </c>
      <c r="J36" s="26">
        <v>56</v>
      </c>
      <c r="K36" s="26">
        <v>94</v>
      </c>
      <c r="L36" s="26">
        <v>33</v>
      </c>
      <c r="M36" s="26">
        <v>129</v>
      </c>
      <c r="N36" s="26">
        <v>9</v>
      </c>
      <c r="O36" s="53">
        <v>0</v>
      </c>
      <c r="P36" s="26">
        <v>229</v>
      </c>
    </row>
    <row r="37" spans="1:16" ht="12.75" customHeight="1" x14ac:dyDescent="0.15">
      <c r="A37" s="58" t="s">
        <v>38</v>
      </c>
      <c r="B37" s="26">
        <v>5382</v>
      </c>
      <c r="C37" s="26">
        <v>2628</v>
      </c>
      <c r="D37" s="26">
        <v>2174</v>
      </c>
      <c r="E37" s="53">
        <v>0</v>
      </c>
      <c r="F37" s="53">
        <v>1</v>
      </c>
      <c r="G37" s="26">
        <v>170</v>
      </c>
      <c r="H37" s="53">
        <v>0</v>
      </c>
      <c r="I37" s="26">
        <v>89</v>
      </c>
      <c r="J37" s="26">
        <v>151</v>
      </c>
      <c r="K37" s="26">
        <v>123</v>
      </c>
      <c r="L37" s="26">
        <v>44</v>
      </c>
      <c r="M37" s="26">
        <v>45</v>
      </c>
      <c r="N37" s="26">
        <v>14</v>
      </c>
      <c r="O37" s="53">
        <v>0</v>
      </c>
      <c r="P37" s="53">
        <v>0</v>
      </c>
    </row>
    <row r="38" spans="1:16" ht="7.5" customHeight="1" x14ac:dyDescent="0.15">
      <c r="A38" s="60"/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</row>
    <row r="39" spans="1:16" ht="12.75" customHeight="1" x14ac:dyDescent="0.15">
      <c r="A39" s="58" t="s">
        <v>39</v>
      </c>
      <c r="B39" s="26">
        <v>3650</v>
      </c>
      <c r="C39" s="26">
        <v>2747</v>
      </c>
      <c r="D39" s="26">
        <v>2545</v>
      </c>
      <c r="E39" s="53">
        <v>0</v>
      </c>
      <c r="F39" s="53">
        <v>0</v>
      </c>
      <c r="G39" s="26">
        <v>23</v>
      </c>
      <c r="H39" s="26">
        <v>8</v>
      </c>
      <c r="I39" s="26">
        <v>133</v>
      </c>
      <c r="J39" s="26">
        <v>120</v>
      </c>
      <c r="K39" s="26">
        <v>54</v>
      </c>
      <c r="L39" s="26">
        <v>48</v>
      </c>
      <c r="M39" s="53">
        <v>0</v>
      </c>
      <c r="N39" s="26">
        <v>14</v>
      </c>
      <c r="O39" s="53">
        <v>0</v>
      </c>
      <c r="P39" s="53">
        <v>0</v>
      </c>
    </row>
    <row r="40" spans="1:16" ht="12.75" customHeight="1" x14ac:dyDescent="0.15">
      <c r="A40" s="58" t="s">
        <v>40</v>
      </c>
      <c r="B40" s="26">
        <v>11499</v>
      </c>
      <c r="C40" s="26">
        <v>4254</v>
      </c>
      <c r="D40" s="26">
        <v>1809</v>
      </c>
      <c r="E40" s="26">
        <v>1</v>
      </c>
      <c r="F40" s="26">
        <v>3</v>
      </c>
      <c r="G40" s="26">
        <v>1274</v>
      </c>
      <c r="H40" s="26">
        <v>3</v>
      </c>
      <c r="I40" s="26">
        <v>121</v>
      </c>
      <c r="J40" s="26">
        <v>24</v>
      </c>
      <c r="K40" s="26">
        <v>671</v>
      </c>
      <c r="L40" s="26">
        <v>576</v>
      </c>
      <c r="M40" s="26">
        <v>121</v>
      </c>
      <c r="N40" s="26">
        <v>18</v>
      </c>
      <c r="O40" s="53">
        <v>0</v>
      </c>
      <c r="P40" s="26">
        <v>497</v>
      </c>
    </row>
    <row r="41" spans="1:16" ht="12.75" customHeight="1" x14ac:dyDescent="0.15">
      <c r="A41" s="58" t="s">
        <v>41</v>
      </c>
      <c r="B41" s="26">
        <v>7050</v>
      </c>
      <c r="C41" s="26">
        <v>3144</v>
      </c>
      <c r="D41" s="26">
        <v>1965</v>
      </c>
      <c r="E41" s="26">
        <v>70</v>
      </c>
      <c r="F41" s="26">
        <v>7</v>
      </c>
      <c r="G41" s="26">
        <v>382</v>
      </c>
      <c r="H41" s="53">
        <v>5</v>
      </c>
      <c r="I41" s="26">
        <v>568</v>
      </c>
      <c r="J41" s="26">
        <v>203</v>
      </c>
      <c r="K41" s="26">
        <v>382</v>
      </c>
      <c r="L41" s="26">
        <v>96</v>
      </c>
      <c r="M41" s="26">
        <v>2</v>
      </c>
      <c r="N41" s="26">
        <v>24</v>
      </c>
      <c r="O41" s="53">
        <v>0</v>
      </c>
      <c r="P41" s="26">
        <v>19</v>
      </c>
    </row>
    <row r="42" spans="1:16" ht="12.75" customHeight="1" x14ac:dyDescent="0.15">
      <c r="A42" s="58" t="s">
        <v>42</v>
      </c>
      <c r="B42" s="26">
        <v>105826</v>
      </c>
      <c r="C42" s="26">
        <v>48650</v>
      </c>
      <c r="D42" s="26">
        <v>38956</v>
      </c>
      <c r="E42" s="26">
        <v>953</v>
      </c>
      <c r="F42" s="26">
        <v>59</v>
      </c>
      <c r="G42" s="26">
        <v>4116</v>
      </c>
      <c r="H42" s="53">
        <v>0</v>
      </c>
      <c r="I42" s="26">
        <v>3055</v>
      </c>
      <c r="J42" s="26">
        <v>94</v>
      </c>
      <c r="K42" s="26">
        <v>2726</v>
      </c>
      <c r="L42" s="26">
        <v>2953</v>
      </c>
      <c r="M42" s="26">
        <v>1476</v>
      </c>
      <c r="N42" s="53">
        <v>11</v>
      </c>
      <c r="O42" s="53">
        <v>0</v>
      </c>
      <c r="P42" s="53">
        <v>0</v>
      </c>
    </row>
    <row r="43" spans="1:16" ht="12.75" customHeight="1" x14ac:dyDescent="0.15">
      <c r="A43" s="58" t="s">
        <v>43</v>
      </c>
      <c r="B43" s="26">
        <v>4404</v>
      </c>
      <c r="C43" s="26">
        <v>1326</v>
      </c>
      <c r="D43" s="26">
        <v>448</v>
      </c>
      <c r="E43" s="53">
        <v>0</v>
      </c>
      <c r="F43" s="26">
        <v>23</v>
      </c>
      <c r="G43" s="26">
        <v>297</v>
      </c>
      <c r="H43" s="26">
        <v>20</v>
      </c>
      <c r="I43" s="26">
        <v>626</v>
      </c>
      <c r="J43" s="26">
        <v>5</v>
      </c>
      <c r="K43" s="26">
        <v>236</v>
      </c>
      <c r="L43" s="26">
        <v>7</v>
      </c>
      <c r="M43" s="53">
        <v>6</v>
      </c>
      <c r="N43" s="53">
        <v>0</v>
      </c>
      <c r="O43" s="53">
        <v>0</v>
      </c>
      <c r="P43" s="26">
        <v>24</v>
      </c>
    </row>
    <row r="44" spans="1:16" ht="12.75" customHeight="1" x14ac:dyDescent="0.15">
      <c r="A44" s="58" t="s">
        <v>44</v>
      </c>
      <c r="B44" s="26">
        <v>593</v>
      </c>
      <c r="C44" s="26">
        <v>352</v>
      </c>
      <c r="D44" s="26">
        <v>232</v>
      </c>
      <c r="E44" s="53">
        <v>0</v>
      </c>
      <c r="F44" s="53">
        <v>1</v>
      </c>
      <c r="G44" s="26">
        <v>113</v>
      </c>
      <c r="H44" s="26">
        <v>1</v>
      </c>
      <c r="I44" s="26">
        <v>59</v>
      </c>
      <c r="J44" s="53">
        <v>0</v>
      </c>
      <c r="K44" s="26">
        <v>21</v>
      </c>
      <c r="L44" s="26">
        <v>1</v>
      </c>
      <c r="M44" s="26">
        <v>14</v>
      </c>
      <c r="N44" s="26">
        <v>2</v>
      </c>
      <c r="O44" s="53">
        <v>0</v>
      </c>
      <c r="P44" s="26">
        <v>4</v>
      </c>
    </row>
    <row r="45" spans="1:16" ht="12.75" customHeight="1" x14ac:dyDescent="0.15">
      <c r="A45" s="58" t="s">
        <v>45</v>
      </c>
      <c r="B45" s="26">
        <v>12800</v>
      </c>
      <c r="C45" s="26">
        <v>7835</v>
      </c>
      <c r="D45" s="26">
        <v>3532</v>
      </c>
      <c r="E45" s="53">
        <v>0</v>
      </c>
      <c r="F45" s="26">
        <v>46</v>
      </c>
      <c r="G45" s="26">
        <v>2793</v>
      </c>
      <c r="H45" s="26">
        <v>1</v>
      </c>
      <c r="I45" s="26">
        <v>253</v>
      </c>
      <c r="J45" s="26">
        <v>164</v>
      </c>
      <c r="K45" s="26">
        <v>755</v>
      </c>
      <c r="L45" s="26">
        <v>608</v>
      </c>
      <c r="M45" s="26">
        <v>19</v>
      </c>
      <c r="N45" s="26">
        <v>212</v>
      </c>
      <c r="O45" s="53">
        <v>0</v>
      </c>
      <c r="P45" s="26">
        <v>1597</v>
      </c>
    </row>
    <row r="46" spans="1:16" ht="12.75" customHeight="1" x14ac:dyDescent="0.15">
      <c r="A46" s="58" t="s">
        <v>46</v>
      </c>
      <c r="B46" s="26">
        <v>2254</v>
      </c>
      <c r="C46" s="26">
        <v>1178</v>
      </c>
      <c r="D46" s="26">
        <v>249</v>
      </c>
      <c r="E46" s="53">
        <v>0</v>
      </c>
      <c r="F46" s="53">
        <v>0</v>
      </c>
      <c r="G46" s="26">
        <v>152</v>
      </c>
      <c r="H46" s="53">
        <v>0</v>
      </c>
      <c r="I46" s="26">
        <v>259</v>
      </c>
      <c r="J46" s="26">
        <v>134</v>
      </c>
      <c r="K46" s="26">
        <v>416</v>
      </c>
      <c r="L46" s="53">
        <v>0</v>
      </c>
      <c r="M46" s="26">
        <v>136</v>
      </c>
      <c r="N46" s="26">
        <v>27</v>
      </c>
      <c r="O46" s="53">
        <v>0</v>
      </c>
      <c r="P46" s="53">
        <v>0</v>
      </c>
    </row>
    <row r="47" spans="1:16" ht="12.75" customHeight="1" x14ac:dyDescent="0.15">
      <c r="A47" s="58" t="s">
        <v>47</v>
      </c>
      <c r="B47" s="26">
        <v>58919</v>
      </c>
      <c r="C47" s="26">
        <v>39472</v>
      </c>
      <c r="D47" s="26">
        <v>33015</v>
      </c>
      <c r="E47" s="26">
        <v>95</v>
      </c>
      <c r="F47" s="26">
        <v>114</v>
      </c>
      <c r="G47" s="26">
        <v>889</v>
      </c>
      <c r="H47" s="26">
        <v>5</v>
      </c>
      <c r="I47" s="26">
        <v>2021</v>
      </c>
      <c r="J47" s="26">
        <v>31</v>
      </c>
      <c r="K47" s="26">
        <v>134</v>
      </c>
      <c r="L47" s="26">
        <v>82</v>
      </c>
      <c r="M47" s="26">
        <v>46</v>
      </c>
      <c r="N47" s="26">
        <v>133</v>
      </c>
      <c r="O47" s="53">
        <v>0</v>
      </c>
      <c r="P47" s="26">
        <v>4377</v>
      </c>
    </row>
    <row r="48" spans="1:16" ht="12.75" customHeight="1" x14ac:dyDescent="0.15">
      <c r="A48" s="58" t="s">
        <v>48</v>
      </c>
      <c r="B48" s="26">
        <v>38230</v>
      </c>
      <c r="C48" s="26">
        <v>13787</v>
      </c>
      <c r="D48" s="26">
        <v>9822</v>
      </c>
      <c r="E48" s="26">
        <v>33</v>
      </c>
      <c r="F48" s="26">
        <v>32</v>
      </c>
      <c r="G48" s="53">
        <v>0</v>
      </c>
      <c r="H48" s="53">
        <v>0</v>
      </c>
      <c r="I48" s="26">
        <v>1596</v>
      </c>
      <c r="J48" s="26">
        <v>1639</v>
      </c>
      <c r="K48" s="26">
        <v>1346</v>
      </c>
      <c r="L48" s="26">
        <v>628</v>
      </c>
      <c r="M48" s="26">
        <v>33</v>
      </c>
      <c r="N48" s="26">
        <v>314</v>
      </c>
      <c r="O48" s="53">
        <v>0</v>
      </c>
      <c r="P48" s="26">
        <v>333</v>
      </c>
    </row>
    <row r="49" spans="1:16" ht="7.5" customHeight="1" x14ac:dyDescent="0.15">
      <c r="A49" s="60"/>
      <c r="B49" s="73"/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</row>
    <row r="50" spans="1:16" ht="12.75" customHeight="1" x14ac:dyDescent="0.15">
      <c r="A50" s="58" t="s">
        <v>49</v>
      </c>
      <c r="B50" s="26">
        <v>8007</v>
      </c>
      <c r="C50" s="26">
        <v>1574</v>
      </c>
      <c r="D50" s="26">
        <v>123</v>
      </c>
      <c r="E50" s="26">
        <v>131</v>
      </c>
      <c r="F50" s="26">
        <v>10</v>
      </c>
      <c r="G50" s="26">
        <v>467</v>
      </c>
      <c r="H50" s="26">
        <v>1</v>
      </c>
      <c r="I50" s="26">
        <v>182</v>
      </c>
      <c r="J50" s="26">
        <v>165</v>
      </c>
      <c r="K50" s="26">
        <v>460</v>
      </c>
      <c r="L50" s="26">
        <v>107</v>
      </c>
      <c r="M50" s="53">
        <v>0</v>
      </c>
      <c r="N50" s="26">
        <v>25</v>
      </c>
      <c r="O50" s="53">
        <v>0</v>
      </c>
      <c r="P50" s="53">
        <v>3</v>
      </c>
    </row>
    <row r="51" spans="1:16" ht="12.75" customHeight="1" x14ac:dyDescent="0.15">
      <c r="A51" s="58" t="s">
        <v>50</v>
      </c>
      <c r="B51" s="26">
        <v>2659</v>
      </c>
      <c r="C51" s="26">
        <v>1087</v>
      </c>
      <c r="D51" s="26">
        <v>498</v>
      </c>
      <c r="E51" s="53">
        <v>0</v>
      </c>
      <c r="F51" s="53">
        <v>0</v>
      </c>
      <c r="G51" s="26">
        <v>60</v>
      </c>
      <c r="H51" s="53">
        <v>0</v>
      </c>
      <c r="I51" s="26">
        <v>96</v>
      </c>
      <c r="J51" s="53">
        <v>0</v>
      </c>
      <c r="K51" s="26">
        <v>90</v>
      </c>
      <c r="L51" s="53">
        <v>0</v>
      </c>
      <c r="M51" s="26">
        <v>10</v>
      </c>
      <c r="N51" s="26">
        <v>42</v>
      </c>
      <c r="O51" s="53">
        <v>0</v>
      </c>
      <c r="P51" s="26">
        <v>454</v>
      </c>
    </row>
    <row r="52" spans="1:16" ht="12.75" customHeight="1" x14ac:dyDescent="0.15">
      <c r="A52" s="58" t="s">
        <v>51</v>
      </c>
      <c r="B52" s="26">
        <v>3176</v>
      </c>
      <c r="C52" s="26">
        <v>1463</v>
      </c>
      <c r="D52" s="26">
        <v>1166</v>
      </c>
      <c r="E52" s="53">
        <v>0</v>
      </c>
      <c r="F52" s="53">
        <v>0</v>
      </c>
      <c r="G52" s="26">
        <v>58</v>
      </c>
      <c r="H52" s="26">
        <v>10</v>
      </c>
      <c r="I52" s="26">
        <v>173</v>
      </c>
      <c r="J52" s="26">
        <v>14</v>
      </c>
      <c r="K52" s="26">
        <v>98</v>
      </c>
      <c r="L52" s="53">
        <v>0</v>
      </c>
      <c r="M52" s="53">
        <v>0</v>
      </c>
      <c r="N52" s="26">
        <v>46</v>
      </c>
      <c r="O52" s="53">
        <v>0</v>
      </c>
      <c r="P52" s="26">
        <v>10</v>
      </c>
    </row>
    <row r="53" spans="1:16" ht="12.75" customHeight="1" x14ac:dyDescent="0.15">
      <c r="A53" s="58" t="s">
        <v>52</v>
      </c>
      <c r="B53" s="26">
        <v>589</v>
      </c>
      <c r="C53" s="26">
        <v>356</v>
      </c>
      <c r="D53" s="26">
        <v>86</v>
      </c>
      <c r="E53" s="53">
        <v>0</v>
      </c>
      <c r="F53" s="26">
        <v>5</v>
      </c>
      <c r="G53" s="53">
        <v>0</v>
      </c>
      <c r="H53" s="26">
        <v>3</v>
      </c>
      <c r="I53" s="26">
        <v>34</v>
      </c>
      <c r="J53" s="26">
        <v>236</v>
      </c>
      <c r="K53" s="26">
        <v>25</v>
      </c>
      <c r="L53" s="53">
        <v>1</v>
      </c>
      <c r="M53" s="26">
        <v>22</v>
      </c>
      <c r="N53" s="53">
        <v>4</v>
      </c>
      <c r="O53" s="26">
        <v>5</v>
      </c>
      <c r="P53" s="53">
        <v>0</v>
      </c>
    </row>
    <row r="54" spans="1:16" ht="12.75" customHeight="1" x14ac:dyDescent="0.15">
      <c r="A54" s="58" t="s">
        <v>53</v>
      </c>
      <c r="B54" s="26">
        <v>15020</v>
      </c>
      <c r="C54" s="26">
        <v>6267</v>
      </c>
      <c r="D54" s="26">
        <v>5018</v>
      </c>
      <c r="E54" s="53">
        <v>0</v>
      </c>
      <c r="F54" s="53">
        <v>0</v>
      </c>
      <c r="G54" s="26">
        <v>267</v>
      </c>
      <c r="H54" s="53">
        <v>0</v>
      </c>
      <c r="I54" s="26">
        <v>293</v>
      </c>
      <c r="J54" s="26">
        <v>167</v>
      </c>
      <c r="K54" s="26">
        <v>484</v>
      </c>
      <c r="L54" s="26">
        <v>722</v>
      </c>
      <c r="M54" s="53">
        <v>0</v>
      </c>
      <c r="N54" s="26">
        <v>104</v>
      </c>
      <c r="O54" s="53">
        <v>0</v>
      </c>
      <c r="P54" s="26">
        <v>573</v>
      </c>
    </row>
    <row r="55" spans="1:16" ht="12.75" customHeight="1" x14ac:dyDescent="0.15">
      <c r="A55" s="58" t="s">
        <v>54</v>
      </c>
      <c r="B55" s="26">
        <v>8658</v>
      </c>
      <c r="C55" s="26">
        <v>2431</v>
      </c>
      <c r="D55" s="26">
        <v>2175</v>
      </c>
      <c r="E55" s="26">
        <v>251</v>
      </c>
      <c r="F55" s="26">
        <v>83</v>
      </c>
      <c r="G55" s="53">
        <v>0</v>
      </c>
      <c r="H55" s="53">
        <v>0</v>
      </c>
      <c r="I55" s="53">
        <v>0</v>
      </c>
      <c r="J55" s="53">
        <v>0</v>
      </c>
      <c r="K55" s="53">
        <v>0</v>
      </c>
      <c r="L55" s="53">
        <v>0</v>
      </c>
      <c r="M55" s="53">
        <v>0</v>
      </c>
      <c r="N55" s="26">
        <v>16</v>
      </c>
      <c r="O55" s="53">
        <v>0</v>
      </c>
      <c r="P55" s="53">
        <v>0</v>
      </c>
    </row>
    <row r="56" spans="1:16" ht="12.75" customHeight="1" x14ac:dyDescent="0.15">
      <c r="A56" s="58" t="s">
        <v>55</v>
      </c>
      <c r="B56" s="26">
        <v>1838</v>
      </c>
      <c r="C56" s="26">
        <v>698</v>
      </c>
      <c r="D56" s="26">
        <v>503</v>
      </c>
      <c r="E56" s="53">
        <v>0</v>
      </c>
      <c r="F56" s="53">
        <v>1</v>
      </c>
      <c r="G56" s="26">
        <v>27</v>
      </c>
      <c r="H56" s="26">
        <v>2</v>
      </c>
      <c r="I56" s="26">
        <v>14</v>
      </c>
      <c r="J56" s="53">
        <v>0</v>
      </c>
      <c r="K56" s="26">
        <v>15</v>
      </c>
      <c r="L56" s="26">
        <v>64</v>
      </c>
      <c r="M56" s="26">
        <v>4</v>
      </c>
      <c r="N56" s="26">
        <v>3</v>
      </c>
      <c r="O56" s="53">
        <v>0</v>
      </c>
      <c r="P56" s="26">
        <v>140</v>
      </c>
    </row>
    <row r="57" spans="1:16" ht="12.75" customHeight="1" x14ac:dyDescent="0.15">
      <c r="A57" s="58" t="s">
        <v>56</v>
      </c>
      <c r="B57" s="26">
        <v>2270</v>
      </c>
      <c r="C57" s="26">
        <v>1153</v>
      </c>
      <c r="D57" s="26">
        <v>924</v>
      </c>
      <c r="E57" s="53">
        <v>0</v>
      </c>
      <c r="F57" s="53">
        <v>0</v>
      </c>
      <c r="G57" s="26">
        <v>27</v>
      </c>
      <c r="H57" s="26">
        <v>1</v>
      </c>
      <c r="I57" s="26">
        <v>101</v>
      </c>
      <c r="J57" s="26">
        <v>117</v>
      </c>
      <c r="K57" s="26">
        <v>21</v>
      </c>
      <c r="L57" s="26">
        <v>5</v>
      </c>
      <c r="M57" s="26">
        <v>6</v>
      </c>
      <c r="N57" s="26">
        <v>29</v>
      </c>
      <c r="O57" s="53">
        <v>0</v>
      </c>
      <c r="P57" s="53">
        <v>0</v>
      </c>
    </row>
    <row r="58" spans="1:16" ht="12.75" customHeight="1" x14ac:dyDescent="0.15">
      <c r="A58" s="58" t="s">
        <v>57</v>
      </c>
      <c r="B58" s="26">
        <v>245</v>
      </c>
      <c r="C58" s="26">
        <v>44</v>
      </c>
      <c r="D58" s="26">
        <v>3</v>
      </c>
      <c r="E58" s="53">
        <v>3</v>
      </c>
      <c r="F58" s="53">
        <v>0</v>
      </c>
      <c r="G58" s="26">
        <v>35</v>
      </c>
      <c r="H58" s="53">
        <v>0</v>
      </c>
      <c r="I58" s="26">
        <v>0</v>
      </c>
      <c r="J58" s="53">
        <v>0</v>
      </c>
      <c r="K58" s="26">
        <v>3</v>
      </c>
      <c r="L58" s="26">
        <v>12</v>
      </c>
      <c r="M58" s="53">
        <v>0</v>
      </c>
      <c r="N58" s="53">
        <v>1</v>
      </c>
      <c r="O58" s="53">
        <v>0</v>
      </c>
      <c r="P58" s="26">
        <v>14</v>
      </c>
    </row>
    <row r="59" spans="1:16" ht="12.75" customHeight="1" x14ac:dyDescent="0.15">
      <c r="A59" s="58" t="s">
        <v>58</v>
      </c>
      <c r="B59" s="26">
        <v>12994</v>
      </c>
      <c r="C59" s="26">
        <v>5918</v>
      </c>
      <c r="D59" s="26">
        <v>5128</v>
      </c>
      <c r="E59" s="53">
        <v>0</v>
      </c>
      <c r="F59" s="53">
        <v>0</v>
      </c>
      <c r="G59" s="26">
        <v>4</v>
      </c>
      <c r="H59" s="26">
        <v>4</v>
      </c>
      <c r="I59" s="26">
        <v>501</v>
      </c>
      <c r="J59" s="26">
        <v>428</v>
      </c>
      <c r="K59" s="26">
        <v>323</v>
      </c>
      <c r="L59" s="26">
        <v>69</v>
      </c>
      <c r="M59" s="26">
        <v>8</v>
      </c>
      <c r="N59" s="26">
        <v>39</v>
      </c>
      <c r="O59" s="53">
        <v>0</v>
      </c>
      <c r="P59" s="53">
        <v>0</v>
      </c>
    </row>
    <row r="60" spans="1:16" ht="7.5" customHeight="1" x14ac:dyDescent="0.15">
      <c r="A60" s="60"/>
      <c r="B60" s="73"/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</row>
    <row r="61" spans="1:16" ht="12.75" customHeight="1" x14ac:dyDescent="0.15">
      <c r="A61" s="58" t="s">
        <v>59</v>
      </c>
      <c r="B61" s="26">
        <v>28648</v>
      </c>
      <c r="C61" s="26">
        <v>13138</v>
      </c>
      <c r="D61" s="26">
        <v>7392</v>
      </c>
      <c r="E61" s="26">
        <v>1191</v>
      </c>
      <c r="F61" s="26">
        <v>9</v>
      </c>
      <c r="G61" s="26">
        <v>217</v>
      </c>
      <c r="H61" s="26">
        <v>9</v>
      </c>
      <c r="I61" s="26">
        <v>929</v>
      </c>
      <c r="J61" s="26">
        <v>335</v>
      </c>
      <c r="K61" s="26">
        <v>634</v>
      </c>
      <c r="L61" s="26">
        <v>1287</v>
      </c>
      <c r="M61" s="26">
        <v>9</v>
      </c>
      <c r="N61" s="26">
        <v>345</v>
      </c>
      <c r="O61" s="53">
        <v>0</v>
      </c>
      <c r="P61" s="26">
        <v>4120</v>
      </c>
    </row>
    <row r="62" spans="1:16" ht="12.75" customHeight="1" x14ac:dyDescent="0.15">
      <c r="A62" s="58" t="s">
        <v>60</v>
      </c>
      <c r="B62" s="26">
        <v>2400</v>
      </c>
      <c r="C62" s="26">
        <v>1254</v>
      </c>
      <c r="D62" s="26">
        <v>418</v>
      </c>
      <c r="E62" s="26">
        <v>5</v>
      </c>
      <c r="F62" s="26">
        <v>6</v>
      </c>
      <c r="G62" s="26">
        <v>53</v>
      </c>
      <c r="H62" s="53">
        <v>0</v>
      </c>
      <c r="I62" s="26">
        <v>302</v>
      </c>
      <c r="J62" s="26">
        <v>184</v>
      </c>
      <c r="K62" s="26">
        <v>364</v>
      </c>
      <c r="L62" s="53">
        <v>0</v>
      </c>
      <c r="M62" s="26">
        <v>9</v>
      </c>
      <c r="N62" s="26">
        <v>58</v>
      </c>
      <c r="O62" s="53">
        <v>0</v>
      </c>
      <c r="P62" s="26">
        <v>74</v>
      </c>
    </row>
    <row r="63" spans="1:16" ht="12.75" customHeight="1" x14ac:dyDescent="0.15">
      <c r="A63" s="58" t="s">
        <v>61</v>
      </c>
      <c r="B63" s="26">
        <v>7832</v>
      </c>
      <c r="C63" s="26">
        <v>5737</v>
      </c>
      <c r="D63" s="26">
        <v>1282</v>
      </c>
      <c r="E63" s="26">
        <v>5</v>
      </c>
      <c r="F63" s="26">
        <v>2</v>
      </c>
      <c r="G63" s="26">
        <v>1725</v>
      </c>
      <c r="H63" s="53">
        <v>0</v>
      </c>
      <c r="I63" s="26">
        <v>1314</v>
      </c>
      <c r="J63" s="53">
        <v>0</v>
      </c>
      <c r="K63" s="26">
        <v>143</v>
      </c>
      <c r="L63" s="26">
        <v>77</v>
      </c>
      <c r="M63" s="26">
        <v>224</v>
      </c>
      <c r="N63" s="26">
        <v>206</v>
      </c>
      <c r="O63" s="53">
        <v>0</v>
      </c>
      <c r="P63" s="26">
        <v>2652</v>
      </c>
    </row>
    <row r="64" spans="1:16" ht="12.75" customHeight="1" x14ac:dyDescent="0.15">
      <c r="A64" s="59" t="s">
        <v>62</v>
      </c>
      <c r="B64" s="27">
        <v>201</v>
      </c>
      <c r="C64" s="27">
        <v>167</v>
      </c>
      <c r="D64" s="27">
        <v>40</v>
      </c>
      <c r="E64" s="27">
        <v>1</v>
      </c>
      <c r="F64" s="53">
        <v>0</v>
      </c>
      <c r="G64" s="27">
        <v>119</v>
      </c>
      <c r="H64" s="53">
        <v>0</v>
      </c>
      <c r="I64" s="27">
        <v>26</v>
      </c>
      <c r="J64" s="53">
        <v>0</v>
      </c>
      <c r="K64" s="27">
        <v>13</v>
      </c>
      <c r="L64" s="53">
        <v>0</v>
      </c>
      <c r="M64" s="53">
        <v>0</v>
      </c>
      <c r="N64" s="53">
        <v>0</v>
      </c>
      <c r="O64" s="53">
        <v>0</v>
      </c>
      <c r="P64" s="53">
        <v>0</v>
      </c>
    </row>
    <row r="65" spans="1:16" ht="12.75" customHeight="1" x14ac:dyDescent="0.15">
      <c r="A65" s="302" t="s">
        <v>133</v>
      </c>
      <c r="B65" s="302"/>
      <c r="C65" s="302"/>
      <c r="D65" s="302"/>
      <c r="E65" s="302"/>
      <c r="F65" s="302"/>
      <c r="G65" s="302"/>
      <c r="H65" s="302"/>
      <c r="I65" s="302"/>
      <c r="J65" s="302"/>
      <c r="K65" s="302"/>
      <c r="L65" s="302"/>
      <c r="M65" s="302"/>
      <c r="N65" s="302"/>
      <c r="O65" s="302"/>
      <c r="P65" s="302"/>
    </row>
  </sheetData>
  <mergeCells count="3">
    <mergeCell ref="A65:P65"/>
    <mergeCell ref="A2:P2"/>
    <mergeCell ref="A1:P1"/>
  </mergeCells>
  <phoneticPr fontId="0" type="noConversion"/>
  <printOptions horizontalCentered="1" verticalCentered="1"/>
  <pageMargins left="0.25" right="0.25" top="0.25" bottom="0.5" header="0.5" footer="0.5"/>
  <pageSetup scale="66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R66"/>
  <sheetViews>
    <sheetView zoomScaleNormal="100" zoomScaleSheetLayoutView="100" workbookViewId="0">
      <selection sqref="A1:P1"/>
    </sheetView>
  </sheetViews>
  <sheetFormatPr baseColWidth="10" defaultColWidth="9.1640625" defaultRowHeight="12.75" customHeight="1" x14ac:dyDescent="0.15"/>
  <cols>
    <col min="1" max="1" width="15.6640625" style="2" customWidth="1"/>
    <col min="2" max="2" width="10.5" style="2" bestFit="1" customWidth="1"/>
    <col min="3" max="3" width="13.5" style="2" bestFit="1" customWidth="1"/>
    <col min="4" max="4" width="13.1640625" style="2" bestFit="1" customWidth="1"/>
    <col min="5" max="5" width="12" style="2" customWidth="1"/>
    <col min="6" max="6" width="12.33203125" style="2" bestFit="1" customWidth="1"/>
    <col min="7" max="7" width="11.33203125" style="2" bestFit="1" customWidth="1"/>
    <col min="8" max="8" width="10.83203125" style="2" bestFit="1" customWidth="1"/>
    <col min="9" max="9" width="8.5" style="2" customWidth="1"/>
    <col min="10" max="10" width="11.33203125" style="2" bestFit="1" customWidth="1"/>
    <col min="11" max="11" width="10.6640625" style="2" bestFit="1" customWidth="1"/>
    <col min="12" max="12" width="9.6640625" style="2" bestFit="1" customWidth="1"/>
    <col min="13" max="13" width="12.33203125" style="2" bestFit="1" customWidth="1"/>
    <col min="14" max="14" width="11.5" style="2" bestFit="1" customWidth="1"/>
    <col min="15" max="15" width="10.5" style="2" bestFit="1" customWidth="1"/>
    <col min="16" max="16" width="9.6640625" style="2" bestFit="1" customWidth="1"/>
    <col min="17" max="16384" width="9.1640625" style="2"/>
  </cols>
  <sheetData>
    <row r="1" spans="1:17" ht="65.25" customHeight="1" x14ac:dyDescent="0.15">
      <c r="A1" s="266" t="s">
        <v>188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</row>
    <row r="2" spans="1:17" s="4" customFormat="1" ht="12.75" customHeight="1" x14ac:dyDescent="0.15">
      <c r="A2" s="303" t="str">
        <f>FINAL2!$A$2</f>
        <v>ACF/OFA: 06/07/2017</v>
      </c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303"/>
      <c r="O2" s="303"/>
      <c r="P2" s="303"/>
    </row>
    <row r="3" spans="1:17" s="3" customFormat="1" ht="57.75" customHeight="1" x14ac:dyDescent="0.15">
      <c r="A3" s="101" t="s">
        <v>0</v>
      </c>
      <c r="B3" s="28" t="s">
        <v>170</v>
      </c>
      <c r="C3" s="28" t="s">
        <v>171</v>
      </c>
      <c r="D3" s="28" t="s">
        <v>154</v>
      </c>
      <c r="E3" s="28" t="s">
        <v>166</v>
      </c>
      <c r="F3" s="28" t="s">
        <v>152</v>
      </c>
      <c r="G3" s="28" t="s">
        <v>155</v>
      </c>
      <c r="H3" s="28" t="s">
        <v>156</v>
      </c>
      <c r="I3" s="28" t="s">
        <v>157</v>
      </c>
      <c r="J3" s="28" t="s">
        <v>158</v>
      </c>
      <c r="K3" s="28" t="s">
        <v>159</v>
      </c>
      <c r="L3" s="28" t="s">
        <v>160</v>
      </c>
      <c r="M3" s="28" t="s">
        <v>161</v>
      </c>
      <c r="N3" s="28" t="s">
        <v>167</v>
      </c>
      <c r="O3" s="28" t="s">
        <v>163</v>
      </c>
      <c r="P3" s="101" t="s">
        <v>98</v>
      </c>
      <c r="Q3" s="96"/>
    </row>
    <row r="4" spans="1:17" s="3" customFormat="1" ht="12.75" customHeight="1" x14ac:dyDescent="0.15">
      <c r="A4" s="44" t="s">
        <v>3</v>
      </c>
      <c r="B4" s="55">
        <f>SUM(B6:B64)</f>
        <v>1114952</v>
      </c>
      <c r="C4" s="91">
        <f>SUM(C6:C64)</f>
        <v>595838</v>
      </c>
      <c r="D4" s="51">
        <f>TOTWRKACT!D4/$C4</f>
        <v>0.78190044945102533</v>
      </c>
      <c r="E4" s="33">
        <f>TOTWRKACT!E4/$C4</f>
        <v>1.0370268428666852E-2</v>
      </c>
      <c r="F4" s="33">
        <f>TOTWRKACT!F4/$C4</f>
        <v>1.0492784951614365E-2</v>
      </c>
      <c r="G4" s="33">
        <f>TOTWRKACT!G4/$C4</f>
        <v>4.1895615922448719E-2</v>
      </c>
      <c r="H4" s="33">
        <f>TOTWRKACT!H4/$C4</f>
        <v>3.4908817497373445E-4</v>
      </c>
      <c r="I4" s="33">
        <f>TOTWRKACT!I4/$C4</f>
        <v>0.11888634158949245</v>
      </c>
      <c r="J4" s="33">
        <f>TOTWRKACT!J4/$C4</f>
        <v>2.4108902084123536E-2</v>
      </c>
      <c r="K4" s="33">
        <f>TOTWRKACT!K4/$C4</f>
        <v>5.2277632510850262E-2</v>
      </c>
      <c r="L4" s="33">
        <f>TOTWRKACT!L4/$C4</f>
        <v>2.8027752509910412E-2</v>
      </c>
      <c r="M4" s="33">
        <f>TOTWRKACT!M4/$C4</f>
        <v>9.3767097768185318E-3</v>
      </c>
      <c r="N4" s="33">
        <f>TOTWRKACT!N4/$C4</f>
        <v>7.1881954490985809E-3</v>
      </c>
      <c r="O4" s="33">
        <f>TOTWRKACT!O4/$C4</f>
        <v>1.9636209842272565E-4</v>
      </c>
      <c r="P4" s="33">
        <v>9.3861513687600651E-2</v>
      </c>
    </row>
    <row r="5" spans="1:17" ht="7.5" customHeight="1" x14ac:dyDescent="0.15">
      <c r="A5" s="60"/>
      <c r="B5" s="74"/>
      <c r="C5" s="92"/>
      <c r="D5" s="90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</row>
    <row r="6" spans="1:17" ht="12.75" customHeight="1" x14ac:dyDescent="0.15">
      <c r="A6" s="58" t="s">
        <v>10</v>
      </c>
      <c r="B6" s="55">
        <f>TOTWRKACT!B6</f>
        <v>5491</v>
      </c>
      <c r="C6" s="91">
        <f>TOTWRKACT!C6</f>
        <v>2708</v>
      </c>
      <c r="D6" s="51">
        <f>TOTWRKACT!D6/$C6</f>
        <v>0.77252584933530277</v>
      </c>
      <c r="E6" s="33">
        <f>TOTWRKACT!E6/$C6</f>
        <v>2.5849335302806499E-3</v>
      </c>
      <c r="F6" s="33">
        <f>TOTWRKACT!F6/$C6</f>
        <v>1.1447562776957163E-2</v>
      </c>
      <c r="G6" s="33">
        <f>TOTWRKACT!G6/$C6</f>
        <v>0.14660265878877402</v>
      </c>
      <c r="H6" s="33">
        <f>TOTWRKACT!H6/$C6</f>
        <v>7.3855243722304289E-4</v>
      </c>
      <c r="I6" s="33">
        <f>TOTWRKACT!I6/$C6</f>
        <v>3.2496307237813882E-2</v>
      </c>
      <c r="J6" s="33">
        <f>TOTWRKACT!J6/$C6</f>
        <v>0</v>
      </c>
      <c r="K6" s="33">
        <f>TOTWRKACT!K6/$C6</f>
        <v>4.8005908419497784E-2</v>
      </c>
      <c r="L6" s="33">
        <f>TOTWRKACT!L6/$C6</f>
        <v>8.6041358936484486E-2</v>
      </c>
      <c r="M6" s="33">
        <f>TOTWRKACT!M6/$C6</f>
        <v>0</v>
      </c>
      <c r="N6" s="33">
        <f>TOTWRKACT!N6/$C6</f>
        <v>1.2186115214180207E-2</v>
      </c>
      <c r="O6" s="33">
        <f>TOTWRKACT!O6/$C6</f>
        <v>0</v>
      </c>
      <c r="P6" s="33">
        <v>4.6951748049696616E-2</v>
      </c>
    </row>
    <row r="7" spans="1:17" ht="12.75" customHeight="1" x14ac:dyDescent="0.15">
      <c r="A7" s="58" t="s">
        <v>11</v>
      </c>
      <c r="B7" s="55">
        <f>TOTWRKACT!B7</f>
        <v>2535</v>
      </c>
      <c r="C7" s="91">
        <f>TOTWRKACT!C7</f>
        <v>1155</v>
      </c>
      <c r="D7" s="51">
        <f>TOTWRKACT!D7/$C7</f>
        <v>0.69437229437229442</v>
      </c>
      <c r="E7" s="33">
        <f>TOTWRKACT!E7/$C7</f>
        <v>0</v>
      </c>
      <c r="F7" s="33">
        <f>TOTWRKACT!F7/$C7</f>
        <v>0</v>
      </c>
      <c r="G7" s="33">
        <f>TOTWRKACT!G7/$C7</f>
        <v>3.4632034632034632E-3</v>
      </c>
      <c r="H7" s="33">
        <f>TOTWRKACT!H7/$C7</f>
        <v>5.1948051948051948E-3</v>
      </c>
      <c r="I7" s="33">
        <f>TOTWRKACT!I7/$C7</f>
        <v>0.32813852813852812</v>
      </c>
      <c r="J7" s="33">
        <f>TOTWRKACT!J7/$C7</f>
        <v>0.10735930735930736</v>
      </c>
      <c r="K7" s="33">
        <f>TOTWRKACT!K7/$C7</f>
        <v>3.896103896103896E-2</v>
      </c>
      <c r="L7" s="33">
        <f>TOTWRKACT!L7/$C7</f>
        <v>6.9264069264069264E-3</v>
      </c>
      <c r="M7" s="33">
        <f>TOTWRKACT!M7/$C7</f>
        <v>3.3766233766233764E-2</v>
      </c>
      <c r="N7" s="33">
        <f>TOTWRKACT!N7/$C7</f>
        <v>2.5974025974025974E-3</v>
      </c>
      <c r="O7" s="33">
        <f>TOTWRKACT!O7/$C7</f>
        <v>0</v>
      </c>
      <c r="P7" s="33">
        <v>9.0196078431372548E-2</v>
      </c>
    </row>
    <row r="8" spans="1:17" ht="12.75" customHeight="1" x14ac:dyDescent="0.15">
      <c r="A8" s="58" t="s">
        <v>12</v>
      </c>
      <c r="B8" s="55">
        <f>TOTWRKACT!B8</f>
        <v>4344</v>
      </c>
      <c r="C8" s="91">
        <f>TOTWRKACT!C8</f>
        <v>1400</v>
      </c>
      <c r="D8" s="51">
        <f>TOTWRKACT!D8/$C8</f>
        <v>0.61857142857142855</v>
      </c>
      <c r="E8" s="33">
        <f>TOTWRKACT!E8/$C8</f>
        <v>0</v>
      </c>
      <c r="F8" s="33">
        <f>TOTWRKACT!F8/$C8</f>
        <v>0</v>
      </c>
      <c r="G8" s="33">
        <f>TOTWRKACT!G8/$C8</f>
        <v>6.2142857142857146E-2</v>
      </c>
      <c r="H8" s="33">
        <f>TOTWRKACT!H8/$C8</f>
        <v>1.4285714285714286E-3</v>
      </c>
      <c r="I8" s="33">
        <f>TOTWRKACT!I8/$C8</f>
        <v>0.25142857142857145</v>
      </c>
      <c r="J8" s="33">
        <f>TOTWRKACT!J8/$C8</f>
        <v>0.15785714285714286</v>
      </c>
      <c r="K8" s="33">
        <f>TOTWRKACT!K8/$C8</f>
        <v>0.1</v>
      </c>
      <c r="L8" s="33">
        <f>TOTWRKACT!L8/$C8</f>
        <v>9.285714285714286E-3</v>
      </c>
      <c r="M8" s="33">
        <f>TOTWRKACT!M8/$C8</f>
        <v>6.357142857142857E-2</v>
      </c>
      <c r="N8" s="33">
        <f>TOTWRKACT!N8/$C8</f>
        <v>2.2857142857142857E-2</v>
      </c>
      <c r="O8" s="33">
        <f>TOTWRKACT!O8/$C8</f>
        <v>0</v>
      </c>
      <c r="P8" s="33">
        <v>2.2271714922048998E-4</v>
      </c>
    </row>
    <row r="9" spans="1:17" ht="12.75" customHeight="1" x14ac:dyDescent="0.15">
      <c r="A9" s="58" t="s">
        <v>13</v>
      </c>
      <c r="B9" s="55">
        <f>TOTWRKACT!B9</f>
        <v>2226</v>
      </c>
      <c r="C9" s="91">
        <f>TOTWRKACT!C9</f>
        <v>1017</v>
      </c>
      <c r="D9" s="51">
        <f>TOTWRKACT!D9/$C9</f>
        <v>0.72664700098328416</v>
      </c>
      <c r="E9" s="33">
        <f>TOTWRKACT!E9/$C9</f>
        <v>0</v>
      </c>
      <c r="F9" s="33">
        <f>TOTWRKACT!F9/$C9</f>
        <v>1.9665683382497543E-3</v>
      </c>
      <c r="G9" s="33">
        <f>TOTWRKACT!G9/$C9</f>
        <v>0.10521140609636184</v>
      </c>
      <c r="H9" s="33">
        <f>TOTWRKACT!H9/$C9</f>
        <v>9.8328416912487702E-3</v>
      </c>
      <c r="I9" s="33">
        <f>TOTWRKACT!I9/$C9</f>
        <v>9.5378564405113081E-2</v>
      </c>
      <c r="J9" s="33">
        <f>TOTWRKACT!J9/$C9</f>
        <v>3.0481809242871191E-2</v>
      </c>
      <c r="K9" s="33">
        <f>TOTWRKACT!K9/$C9</f>
        <v>7.7679449360865294E-2</v>
      </c>
      <c r="L9" s="33">
        <f>TOTWRKACT!L9/$C9</f>
        <v>0</v>
      </c>
      <c r="M9" s="33">
        <f>TOTWRKACT!M9/$C9</f>
        <v>0</v>
      </c>
      <c r="N9" s="33">
        <f>TOTWRKACT!N9/$C9</f>
        <v>1.4749262536873156E-2</v>
      </c>
      <c r="O9" s="33">
        <f>TOTWRKACT!O9/$C9</f>
        <v>0</v>
      </c>
      <c r="P9" s="33">
        <v>4.3252595155709339E-2</v>
      </c>
    </row>
    <row r="10" spans="1:17" ht="12.75" customHeight="1" x14ac:dyDescent="0.15">
      <c r="A10" s="58" t="s">
        <v>14</v>
      </c>
      <c r="B10" s="55">
        <f>TOTWRKACT!B10</f>
        <v>568081</v>
      </c>
      <c r="C10" s="91">
        <f>TOTWRKACT!C10</f>
        <v>319424</v>
      </c>
      <c r="D10" s="51">
        <f>TOTWRKACT!D10/$C10</f>
        <v>0.82636871368463238</v>
      </c>
      <c r="E10" s="33">
        <f>TOTWRKACT!E10/$C10</f>
        <v>9.4513874974954913E-3</v>
      </c>
      <c r="F10" s="33">
        <f>TOTWRKACT!F10/$C10</f>
        <v>1.7537818072530555E-2</v>
      </c>
      <c r="G10" s="33">
        <f>TOTWRKACT!G10/$C10</f>
        <v>1.5437161891404528E-2</v>
      </c>
      <c r="H10" s="33">
        <f>TOTWRKACT!H10/$C10</f>
        <v>2.3166700060108194E-4</v>
      </c>
      <c r="I10" s="33">
        <f>TOTWRKACT!I10/$C10</f>
        <v>0.15257776497695852</v>
      </c>
      <c r="J10" s="33">
        <f>TOTWRKACT!J10/$C10</f>
        <v>1.560934682428371E-2</v>
      </c>
      <c r="K10" s="33">
        <f>TOTWRKACT!K10/$C10</f>
        <v>4.8111600881586856E-2</v>
      </c>
      <c r="L10" s="33">
        <f>TOTWRKACT!L10/$C10</f>
        <v>1.6614280705269484E-2</v>
      </c>
      <c r="M10" s="33">
        <f>TOTWRKACT!M10/$C10</f>
        <v>6.8936585854538169E-3</v>
      </c>
      <c r="N10" s="33">
        <f>TOTWRKACT!N10/$C10</f>
        <v>2.4606792226006813E-3</v>
      </c>
      <c r="O10" s="33">
        <f>TOTWRKACT!O10/$C10</f>
        <v>0</v>
      </c>
      <c r="P10" s="33">
        <v>2.1248787891563724E-2</v>
      </c>
    </row>
    <row r="11" spans="1:17" ht="12.75" customHeight="1" x14ac:dyDescent="0.15">
      <c r="A11" s="58" t="s">
        <v>15</v>
      </c>
      <c r="B11" s="55">
        <f>TOTWRKACT!B11</f>
        <v>12550</v>
      </c>
      <c r="C11" s="91">
        <f>TOTWRKACT!C11</f>
        <v>4255</v>
      </c>
      <c r="D11" s="51">
        <f>TOTWRKACT!D11/$C11</f>
        <v>0.42726204465334899</v>
      </c>
      <c r="E11" s="33">
        <f>TOTWRKACT!E11/$C11</f>
        <v>1.5746180963572269E-2</v>
      </c>
      <c r="F11" s="33">
        <f>TOTWRKACT!F11/$C11</f>
        <v>0</v>
      </c>
      <c r="G11" s="33">
        <f>TOTWRKACT!G11/$C11</f>
        <v>8.4136310223266744E-2</v>
      </c>
      <c r="H11" s="33">
        <f>TOTWRKACT!H11/$C11</f>
        <v>7.0505287896592246E-4</v>
      </c>
      <c r="I11" s="33">
        <f>TOTWRKACT!I11/$C11</f>
        <v>0.14312573443008225</v>
      </c>
      <c r="J11" s="33">
        <f>TOTWRKACT!J11/$C11</f>
        <v>8.7896592244418328E-2</v>
      </c>
      <c r="K11" s="33">
        <f>TOTWRKACT!K11/$C11</f>
        <v>0.15581668625146886</v>
      </c>
      <c r="L11" s="33">
        <f>TOTWRKACT!L11/$C11</f>
        <v>1.6686251468860165E-2</v>
      </c>
      <c r="M11" s="33">
        <f>TOTWRKACT!M11/$C11</f>
        <v>2.1386603995299649E-2</v>
      </c>
      <c r="N11" s="33">
        <f>TOTWRKACT!N11/$C11</f>
        <v>3.0082256169212691E-2</v>
      </c>
      <c r="O11" s="33">
        <f>TOTWRKACT!O11/$C11</f>
        <v>0</v>
      </c>
      <c r="P11" s="33">
        <v>9.6886741814278046E-2</v>
      </c>
    </row>
    <row r="12" spans="1:17" ht="12.75" customHeight="1" x14ac:dyDescent="0.15">
      <c r="A12" s="58" t="s">
        <v>16</v>
      </c>
      <c r="B12" s="55">
        <f>TOTWRKACT!B12</f>
        <v>5976</v>
      </c>
      <c r="C12" s="91">
        <f>TOTWRKACT!C12</f>
        <v>3111</v>
      </c>
      <c r="D12" s="51">
        <f>TOTWRKACT!D12/$C12</f>
        <v>0.57794921247187403</v>
      </c>
      <c r="E12" s="33">
        <f>TOTWRKACT!E12/$C12</f>
        <v>2.2179363548698167E-2</v>
      </c>
      <c r="F12" s="33">
        <f>TOTWRKACT!F12/$C12</f>
        <v>0</v>
      </c>
      <c r="G12" s="33">
        <f>TOTWRKACT!G12/$C12</f>
        <v>0</v>
      </c>
      <c r="H12" s="33">
        <f>TOTWRKACT!H12/$C12</f>
        <v>0</v>
      </c>
      <c r="I12" s="33">
        <f>TOTWRKACT!I12/$C12</f>
        <v>0.57827065252330445</v>
      </c>
      <c r="J12" s="33">
        <f>TOTWRKACT!J12/$C12</f>
        <v>2.8929604628736743E-3</v>
      </c>
      <c r="K12" s="33">
        <f>TOTWRKACT!K12/$C12</f>
        <v>5.4001928640308582E-2</v>
      </c>
      <c r="L12" s="33">
        <f>TOTWRKACT!L12/$C12</f>
        <v>0</v>
      </c>
      <c r="M12" s="33">
        <f>TOTWRKACT!M12/$C12</f>
        <v>2.3143683702989394E-2</v>
      </c>
      <c r="N12" s="33">
        <f>TOTWRKACT!N12/$C12</f>
        <v>3.214400514304082E-4</v>
      </c>
      <c r="O12" s="33">
        <f>TOTWRKACT!O12/$C12</f>
        <v>0</v>
      </c>
      <c r="P12" s="33">
        <v>0</v>
      </c>
    </row>
    <row r="13" spans="1:17" ht="12.75" customHeight="1" x14ac:dyDescent="0.15">
      <c r="A13" s="58" t="s">
        <v>17</v>
      </c>
      <c r="B13" s="55">
        <f>TOTWRKACT!B13</f>
        <v>1295</v>
      </c>
      <c r="C13" s="91">
        <f>TOTWRKACT!C13</f>
        <v>437</v>
      </c>
      <c r="D13" s="51">
        <f>TOTWRKACT!D13/$C13</f>
        <v>0.84668192219679639</v>
      </c>
      <c r="E13" s="33">
        <f>TOTWRKACT!E13/$C13</f>
        <v>0</v>
      </c>
      <c r="F13" s="33">
        <f>TOTWRKACT!F13/$C13</f>
        <v>0</v>
      </c>
      <c r="G13" s="33">
        <f>TOTWRKACT!G13/$C13</f>
        <v>0.10297482837528604</v>
      </c>
      <c r="H13" s="33">
        <f>TOTWRKACT!H13/$C13</f>
        <v>0</v>
      </c>
      <c r="I13" s="33">
        <f>TOTWRKACT!I13/$C13</f>
        <v>0.10068649885583524</v>
      </c>
      <c r="J13" s="33">
        <f>TOTWRKACT!J13/$C13</f>
        <v>0</v>
      </c>
      <c r="K13" s="33">
        <f>TOTWRKACT!K13/$C13</f>
        <v>8.2379862700228831E-2</v>
      </c>
      <c r="L13" s="33">
        <f>TOTWRKACT!L13/$C13</f>
        <v>0</v>
      </c>
      <c r="M13" s="33">
        <f>TOTWRKACT!M13/$C13</f>
        <v>0</v>
      </c>
      <c r="N13" s="33">
        <f>TOTWRKACT!N13/$C13</f>
        <v>2.2883295194508009E-3</v>
      </c>
      <c r="O13" s="33">
        <f>TOTWRKACT!O13/$C13</f>
        <v>0</v>
      </c>
      <c r="P13" s="33">
        <v>0</v>
      </c>
    </row>
    <row r="14" spans="1:17" ht="12.75" customHeight="1" x14ac:dyDescent="0.15">
      <c r="A14" s="58" t="s">
        <v>84</v>
      </c>
      <c r="B14" s="55">
        <f>TOTWRKACT!B14</f>
        <v>3328</v>
      </c>
      <c r="C14" s="91">
        <f>TOTWRKACT!C14</f>
        <v>1827</v>
      </c>
      <c r="D14" s="51">
        <f>TOTWRKACT!D14/$C14</f>
        <v>0.52107279693486586</v>
      </c>
      <c r="E14" s="33">
        <f>TOTWRKACT!E14/$C14</f>
        <v>0</v>
      </c>
      <c r="F14" s="33">
        <f>TOTWRKACT!F14/$C14</f>
        <v>4.9261083743842365E-3</v>
      </c>
      <c r="G14" s="33">
        <f>TOTWRKACT!G14/$C14</f>
        <v>1.9157088122605363E-2</v>
      </c>
      <c r="H14" s="33">
        <f>TOTWRKACT!H14/$C14</f>
        <v>6.0207991242474E-3</v>
      </c>
      <c r="I14" s="33">
        <f>TOTWRKACT!I14/$C14</f>
        <v>0.4641488779419814</v>
      </c>
      <c r="J14" s="33">
        <f>TOTWRKACT!J14/$C14</f>
        <v>1.3683634373289545E-2</v>
      </c>
      <c r="K14" s="33">
        <f>TOTWRKACT!K14/$C14</f>
        <v>6.7870826491516142E-2</v>
      </c>
      <c r="L14" s="33">
        <f>TOTWRKACT!L14/$C14</f>
        <v>3.8314176245210726E-3</v>
      </c>
      <c r="M14" s="33">
        <f>TOTWRKACT!M14/$C14</f>
        <v>1.0946907498631637E-3</v>
      </c>
      <c r="N14" s="33">
        <f>TOTWRKACT!N14/$C14</f>
        <v>1.532567049808429E-2</v>
      </c>
      <c r="O14" s="33">
        <f>TOTWRKACT!O14/$C14</f>
        <v>0</v>
      </c>
      <c r="P14" s="33">
        <v>0</v>
      </c>
    </row>
    <row r="15" spans="1:17" ht="12.75" customHeight="1" x14ac:dyDescent="0.15">
      <c r="A15" s="58" t="s">
        <v>18</v>
      </c>
      <c r="B15" s="55">
        <f>TOTWRKACT!B15</f>
        <v>9249</v>
      </c>
      <c r="C15" s="91">
        <f>TOTWRKACT!C15</f>
        <v>4005</v>
      </c>
      <c r="D15" s="51">
        <f>TOTWRKACT!D15/$C15</f>
        <v>0.3700374531835206</v>
      </c>
      <c r="E15" s="33">
        <f>TOTWRKACT!E15/$C15</f>
        <v>3.2459425717852684E-3</v>
      </c>
      <c r="F15" s="33">
        <f>TOTWRKACT!F15/$C15</f>
        <v>4.9937578027465666E-4</v>
      </c>
      <c r="G15" s="33">
        <f>TOTWRKACT!G15/$C15</f>
        <v>5.3433208489388262E-2</v>
      </c>
      <c r="H15" s="33">
        <f>TOTWRKACT!H15/$C15</f>
        <v>0</v>
      </c>
      <c r="I15" s="33">
        <f>TOTWRKACT!I15/$C15</f>
        <v>0.19076154806491885</v>
      </c>
      <c r="J15" s="33">
        <f>TOTWRKACT!J15/$C15</f>
        <v>0.22372034956304621</v>
      </c>
      <c r="K15" s="33">
        <f>TOTWRKACT!K15/$C15</f>
        <v>0.14506866416978775</v>
      </c>
      <c r="L15" s="33">
        <f>TOTWRKACT!L15/$C15</f>
        <v>0.10137328339575531</v>
      </c>
      <c r="M15" s="33">
        <f>TOTWRKACT!M15/$C15</f>
        <v>1.4981273408239701E-3</v>
      </c>
      <c r="N15" s="33">
        <f>TOTWRKACT!N15/$C15</f>
        <v>2.272159800249688E-2</v>
      </c>
      <c r="O15" s="33">
        <f>TOTWRKACT!O15/$C15</f>
        <v>0</v>
      </c>
      <c r="P15" s="33">
        <v>0.16554127641036812</v>
      </c>
    </row>
    <row r="16" spans="1:17" ht="7.5" customHeight="1" x14ac:dyDescent="0.15">
      <c r="A16" s="60"/>
      <c r="B16" s="74" t="s">
        <v>2</v>
      </c>
      <c r="C16" s="92" t="s">
        <v>2</v>
      </c>
      <c r="D16" s="90" t="s">
        <v>2</v>
      </c>
      <c r="E16" s="63" t="s">
        <v>2</v>
      </c>
      <c r="F16" s="63" t="s">
        <v>2</v>
      </c>
      <c r="G16" s="63" t="s">
        <v>2</v>
      </c>
      <c r="H16" s="63" t="s">
        <v>2</v>
      </c>
      <c r="I16" s="63" t="s">
        <v>2</v>
      </c>
      <c r="J16" s="63" t="s">
        <v>2</v>
      </c>
      <c r="K16" s="63" t="s">
        <v>2</v>
      </c>
      <c r="L16" s="63" t="s">
        <v>2</v>
      </c>
      <c r="M16" s="63" t="s">
        <v>2</v>
      </c>
      <c r="N16" s="63" t="s">
        <v>2</v>
      </c>
      <c r="O16" s="63" t="s">
        <v>2</v>
      </c>
      <c r="P16" s="63" t="s">
        <v>2</v>
      </c>
    </row>
    <row r="17" spans="1:16" ht="12.75" customHeight="1" x14ac:dyDescent="0.15">
      <c r="A17" s="58" t="s">
        <v>19</v>
      </c>
      <c r="B17" s="55">
        <f>TOTWRKACT!B17</f>
        <v>2427</v>
      </c>
      <c r="C17" s="91">
        <f>TOTWRKACT!C17</f>
        <v>1309</v>
      </c>
      <c r="D17" s="51">
        <f>TOTWRKACT!D17/$C17</f>
        <v>0.28265851795263558</v>
      </c>
      <c r="E17" s="33">
        <f>TOTWRKACT!E17/$C17</f>
        <v>0</v>
      </c>
      <c r="F17" s="33">
        <f>TOTWRKACT!F17/$C17</f>
        <v>0</v>
      </c>
      <c r="G17" s="33">
        <f>TOTWRKACT!G17/$C17</f>
        <v>0.53475935828877008</v>
      </c>
      <c r="H17" s="33">
        <f>TOTWRKACT!H17/$C17</f>
        <v>1.5278838808250573E-3</v>
      </c>
      <c r="I17" s="33">
        <f>TOTWRKACT!I17/$C17</f>
        <v>9.4728800611153546E-2</v>
      </c>
      <c r="J17" s="33">
        <f>TOTWRKACT!J17/$C17</f>
        <v>7.6394194041252863E-4</v>
      </c>
      <c r="K17" s="33">
        <f>TOTWRKACT!K17/$C17</f>
        <v>0.10542398777692895</v>
      </c>
      <c r="L17" s="33">
        <f>TOTWRKACT!L17/$C17</f>
        <v>0.35217723453017569</v>
      </c>
      <c r="M17" s="33">
        <f>TOTWRKACT!M17/$C17</f>
        <v>0</v>
      </c>
      <c r="N17" s="33">
        <f>TOTWRKACT!N17/$C17</f>
        <v>3.972498090145149E-2</v>
      </c>
      <c r="O17" s="33">
        <f>TOTWRKACT!O17/$C17</f>
        <v>8.4797555385790674E-2</v>
      </c>
      <c r="P17" s="33">
        <v>3.3645655877342417E-2</v>
      </c>
    </row>
    <row r="18" spans="1:16" ht="12.75" customHeight="1" x14ac:dyDescent="0.15">
      <c r="A18" s="58" t="s">
        <v>20</v>
      </c>
      <c r="B18" s="55">
        <f>TOTWRKACT!B18</f>
        <v>326</v>
      </c>
      <c r="C18" s="91">
        <f>TOTWRKACT!C18</f>
        <v>115</v>
      </c>
      <c r="D18" s="51">
        <f>TOTWRKACT!D18/$C18</f>
        <v>0.13043478260869565</v>
      </c>
      <c r="E18" s="33">
        <f>TOTWRKACT!E18/$C18</f>
        <v>0</v>
      </c>
      <c r="F18" s="33">
        <f>TOTWRKACT!F18/$C18</f>
        <v>2.6086956521739129E-2</v>
      </c>
      <c r="G18" s="33">
        <f>TOTWRKACT!G18/$C18</f>
        <v>0.70434782608695656</v>
      </c>
      <c r="H18" s="33">
        <f>TOTWRKACT!H18/$C18</f>
        <v>0</v>
      </c>
      <c r="I18" s="33">
        <f>TOTWRKACT!I18/$C18</f>
        <v>0.18260869565217391</v>
      </c>
      <c r="J18" s="33">
        <f>TOTWRKACT!J18/$C18</f>
        <v>0</v>
      </c>
      <c r="K18" s="33">
        <f>TOTWRKACT!K18/$C18</f>
        <v>2.6086956521739129E-2</v>
      </c>
      <c r="L18" s="33">
        <f>TOTWRKACT!L18/$C18</f>
        <v>0</v>
      </c>
      <c r="M18" s="33">
        <f>TOTWRKACT!M18/$C18</f>
        <v>8.6956521739130436E-3</v>
      </c>
      <c r="N18" s="33">
        <f>TOTWRKACT!N18/$C18</f>
        <v>8.6956521739130436E-3</v>
      </c>
      <c r="O18" s="33">
        <f>TOTWRKACT!O18/$C18</f>
        <v>0</v>
      </c>
      <c r="P18" s="33">
        <v>3.3645655877342417E-2</v>
      </c>
    </row>
    <row r="19" spans="1:16" ht="12.75" customHeight="1" x14ac:dyDescent="0.15">
      <c r="A19" s="58" t="s">
        <v>21</v>
      </c>
      <c r="B19" s="55">
        <f>TOTWRKACT!B19</f>
        <v>5480</v>
      </c>
      <c r="C19" s="91">
        <f>TOTWRKACT!C19</f>
        <v>2740</v>
      </c>
      <c r="D19" s="51">
        <f>TOTWRKACT!D19/$C19</f>
        <v>0.76788321167883211</v>
      </c>
      <c r="E19" s="33">
        <f>TOTWRKACT!E19/$C19</f>
        <v>2.2627737226277374E-2</v>
      </c>
      <c r="F19" s="33">
        <f>TOTWRKACT!F19/$C19</f>
        <v>1.4233576642335766E-2</v>
      </c>
      <c r="G19" s="33">
        <f>TOTWRKACT!G19/$C19</f>
        <v>7.9562043795620443E-2</v>
      </c>
      <c r="H19" s="33">
        <f>TOTWRKACT!H19/$C19</f>
        <v>0</v>
      </c>
      <c r="I19" s="33">
        <f>TOTWRKACT!I19/$C19</f>
        <v>6.1313868613138686E-2</v>
      </c>
      <c r="J19" s="33">
        <f>TOTWRKACT!J19/$C19</f>
        <v>8.3941605839416063E-3</v>
      </c>
      <c r="K19" s="33">
        <f>TOTWRKACT!K19/$C19</f>
        <v>3.4671532846715328E-2</v>
      </c>
      <c r="L19" s="33">
        <f>TOTWRKACT!L19/$C19</f>
        <v>1.6058394160583942E-2</v>
      </c>
      <c r="M19" s="33">
        <f>TOTWRKACT!M19/$C19</f>
        <v>4.7445255474452552E-3</v>
      </c>
      <c r="N19" s="33">
        <f>TOTWRKACT!N19/$C19</f>
        <v>7.2992700729927003E-4</v>
      </c>
      <c r="O19" s="33">
        <f>TOTWRKACT!O19/$C19</f>
        <v>0</v>
      </c>
      <c r="P19" s="33">
        <v>2.8476692022625316E-2</v>
      </c>
    </row>
    <row r="20" spans="1:16" ht="12.75" customHeight="1" x14ac:dyDescent="0.15">
      <c r="A20" s="58" t="s">
        <v>22</v>
      </c>
      <c r="B20" s="55">
        <f>TOTWRKACT!B20</f>
        <v>63</v>
      </c>
      <c r="C20" s="91">
        <f>TOTWRKACT!C20</f>
        <v>51</v>
      </c>
      <c r="D20" s="51">
        <f>TOTWRKACT!D20/$C20</f>
        <v>0.43137254901960786</v>
      </c>
      <c r="E20" s="33">
        <f>TOTWRKACT!E20/$C20</f>
        <v>0</v>
      </c>
      <c r="F20" s="33">
        <f>TOTWRKACT!F20/$C20</f>
        <v>0</v>
      </c>
      <c r="G20" s="33">
        <f>TOTWRKACT!G20/$C20</f>
        <v>5.8823529411764705E-2</v>
      </c>
      <c r="H20" s="33">
        <f>TOTWRKACT!H20/$C20</f>
        <v>0</v>
      </c>
      <c r="I20" s="33">
        <f>TOTWRKACT!I20/$C20</f>
        <v>0.23529411764705882</v>
      </c>
      <c r="J20" s="33">
        <f>TOTWRKACT!J20/$C20</f>
        <v>1.9607843137254902E-2</v>
      </c>
      <c r="K20" s="33">
        <f>TOTWRKACT!K20/$C20</f>
        <v>5.8823529411764705E-2</v>
      </c>
      <c r="L20" s="33">
        <f>TOTWRKACT!L20/$C20</f>
        <v>0</v>
      </c>
      <c r="M20" s="33">
        <f>TOTWRKACT!M20/$C20</f>
        <v>0</v>
      </c>
      <c r="N20" s="33">
        <f>TOTWRKACT!N20/$C20</f>
        <v>1.9607843137254902E-2</v>
      </c>
      <c r="O20" s="33">
        <f>TOTWRKACT!O20/$C20</f>
        <v>0</v>
      </c>
      <c r="P20" s="33">
        <v>0.89393939393939392</v>
      </c>
    </row>
    <row r="21" spans="1:16" ht="12.75" customHeight="1" x14ac:dyDescent="0.15">
      <c r="A21" s="58" t="s">
        <v>23</v>
      </c>
      <c r="B21" s="55">
        <f>TOTWRKACT!B21</f>
        <v>5479</v>
      </c>
      <c r="C21" s="91">
        <f>TOTWRKACT!C21</f>
        <v>5120</v>
      </c>
      <c r="D21" s="51">
        <f>TOTWRKACT!D21/$C21</f>
        <v>0.67949218749999996</v>
      </c>
      <c r="E21" s="33">
        <f>TOTWRKACT!E21/$C21</f>
        <v>0</v>
      </c>
      <c r="F21" s="33">
        <f>TOTWRKACT!F21/$C21</f>
        <v>0</v>
      </c>
      <c r="G21" s="33">
        <f>TOTWRKACT!G21/$C21</f>
        <v>0.16855468749999999</v>
      </c>
      <c r="H21" s="33">
        <f>TOTWRKACT!H21/$C21</f>
        <v>0</v>
      </c>
      <c r="I21" s="33">
        <f>TOTWRKACT!I21/$C21</f>
        <v>6.3085937499999994E-2</v>
      </c>
      <c r="J21" s="33">
        <f>TOTWRKACT!J21/$C21</f>
        <v>6.7187499999999997E-2</v>
      </c>
      <c r="K21" s="33">
        <f>TOTWRKACT!K21/$C21</f>
        <v>9.2968750000000003E-2</v>
      </c>
      <c r="L21" s="33">
        <f>TOTWRKACT!L21/$C21</f>
        <v>3.3398437500000003E-2</v>
      </c>
      <c r="M21" s="33">
        <f>TOTWRKACT!M21/$C21</f>
        <v>5.0781250000000002E-3</v>
      </c>
      <c r="N21" s="33">
        <f>TOTWRKACT!N21/$C21</f>
        <v>1.2109375E-2</v>
      </c>
      <c r="O21" s="33">
        <f>TOTWRKACT!O21/$C21</f>
        <v>0</v>
      </c>
      <c r="P21" s="33">
        <v>2.1352785145888595E-2</v>
      </c>
    </row>
    <row r="22" spans="1:16" ht="12.75" customHeight="1" x14ac:dyDescent="0.15">
      <c r="A22" s="58" t="s">
        <v>24</v>
      </c>
      <c r="B22" s="55">
        <f>TOTWRKACT!B22</f>
        <v>2247</v>
      </c>
      <c r="C22" s="91">
        <f>TOTWRKACT!C22</f>
        <v>770</v>
      </c>
      <c r="D22" s="51">
        <f>TOTWRKACT!D22/$C22</f>
        <v>0.91558441558441561</v>
      </c>
      <c r="E22" s="33">
        <f>TOTWRKACT!E22/$C22</f>
        <v>2.5974025974025974E-3</v>
      </c>
      <c r="F22" s="33">
        <f>TOTWRKACT!F22/$C22</f>
        <v>0</v>
      </c>
      <c r="G22" s="33">
        <f>TOTWRKACT!G22/$C22</f>
        <v>1.4285714285714285E-2</v>
      </c>
      <c r="H22" s="33">
        <f>TOTWRKACT!H22/$C22</f>
        <v>0</v>
      </c>
      <c r="I22" s="33">
        <f>TOTWRKACT!I22/$C22</f>
        <v>6.8831168831168826E-2</v>
      </c>
      <c r="J22" s="33">
        <f>TOTWRKACT!J22/$C22</f>
        <v>0</v>
      </c>
      <c r="K22" s="33">
        <f>TOTWRKACT!K22/$C22</f>
        <v>7.7922077922077922E-3</v>
      </c>
      <c r="L22" s="33">
        <f>TOTWRKACT!L22/$C22</f>
        <v>1.2987012987012987E-3</v>
      </c>
      <c r="M22" s="33">
        <f>TOTWRKACT!M22/$C22</f>
        <v>2.5974025974025974E-3</v>
      </c>
      <c r="N22" s="33">
        <f>TOTWRKACT!N22/$C22</f>
        <v>3.3766233766233764E-2</v>
      </c>
      <c r="O22" s="33">
        <f>TOTWRKACT!O22/$C22</f>
        <v>0</v>
      </c>
      <c r="P22" s="33">
        <v>0</v>
      </c>
    </row>
    <row r="23" spans="1:16" ht="12.75" customHeight="1" x14ac:dyDescent="0.15">
      <c r="A23" s="58" t="s">
        <v>25</v>
      </c>
      <c r="B23" s="55">
        <f>TOTWRKACT!B23</f>
        <v>8209</v>
      </c>
      <c r="C23" s="91">
        <f>TOTWRKACT!C23</f>
        <v>4555</v>
      </c>
      <c r="D23" s="51">
        <f>TOTWRKACT!D23/$C23</f>
        <v>0.56004390779363333</v>
      </c>
      <c r="E23" s="33">
        <f>TOTWRKACT!E23/$C23</f>
        <v>1.5367727771679472E-3</v>
      </c>
      <c r="F23" s="33">
        <f>TOTWRKACT!F23/$C23</f>
        <v>4.6103183315038421E-3</v>
      </c>
      <c r="G23" s="33">
        <f>TOTWRKACT!G23/$C23</f>
        <v>1.3172338090010978E-3</v>
      </c>
      <c r="H23" s="33">
        <f>TOTWRKACT!H23/$C23</f>
        <v>0</v>
      </c>
      <c r="I23" s="33">
        <f>TOTWRKACT!I23/$C23</f>
        <v>2.2392974753018661E-2</v>
      </c>
      <c r="J23" s="33">
        <f>TOTWRKACT!J23/$C23</f>
        <v>1.2513721185510428E-2</v>
      </c>
      <c r="K23" s="33">
        <f>TOTWRKACT!K23/$C23</f>
        <v>4.676180021953897E-2</v>
      </c>
      <c r="L23" s="33">
        <f>TOTWRKACT!L23/$C23</f>
        <v>3.1833150384193196E-2</v>
      </c>
      <c r="M23" s="33">
        <f>TOTWRKACT!M23/$C23</f>
        <v>2.4149286498353458E-2</v>
      </c>
      <c r="N23" s="33">
        <f>TOTWRKACT!N23/$C23</f>
        <v>6.8057080131723379E-3</v>
      </c>
      <c r="O23" s="33">
        <f>TOTWRKACT!O23/$C23</f>
        <v>0</v>
      </c>
      <c r="P23" s="33">
        <v>0.37054631828978624</v>
      </c>
    </row>
    <row r="24" spans="1:16" ht="12.75" customHeight="1" x14ac:dyDescent="0.15">
      <c r="A24" s="58" t="s">
        <v>26</v>
      </c>
      <c r="B24" s="55">
        <f>TOTWRKACT!B24</f>
        <v>2960</v>
      </c>
      <c r="C24" s="91">
        <f>TOTWRKACT!C24</f>
        <v>1446</v>
      </c>
      <c r="D24" s="51">
        <f>TOTWRKACT!D24/$C24</f>
        <v>0.87206085753803597</v>
      </c>
      <c r="E24" s="33">
        <f>TOTWRKACT!E24/$C24</f>
        <v>2.0746887966804979E-3</v>
      </c>
      <c r="F24" s="33">
        <f>TOTWRKACT!F24/$C24</f>
        <v>2.0746887966804979E-3</v>
      </c>
      <c r="G24" s="33">
        <f>TOTWRKACT!G24/$C24</f>
        <v>1.1756569847856155E-2</v>
      </c>
      <c r="H24" s="33">
        <f>TOTWRKACT!H24/$C24</f>
        <v>2.0746887966804979E-3</v>
      </c>
      <c r="I24" s="33">
        <f>TOTWRKACT!I24/$C24</f>
        <v>2.6970954356846474E-2</v>
      </c>
      <c r="J24" s="33">
        <f>TOTWRKACT!J24/$C24</f>
        <v>6.9156293222683268E-4</v>
      </c>
      <c r="K24" s="33">
        <f>TOTWRKACT!K24/$C24</f>
        <v>0.10857538035961273</v>
      </c>
      <c r="L24" s="33">
        <f>TOTWRKACT!L24/$C24</f>
        <v>2.0746887966804979E-3</v>
      </c>
      <c r="M24" s="33">
        <f>TOTWRKACT!M24/$C24</f>
        <v>1.4522821576763486E-2</v>
      </c>
      <c r="N24" s="33">
        <f>TOTWRKACT!N24/$C24</f>
        <v>1.7289073305670817E-2</v>
      </c>
      <c r="O24" s="33">
        <f>TOTWRKACT!O24/$C24</f>
        <v>0</v>
      </c>
      <c r="P24" s="33">
        <v>0.11787003610108303</v>
      </c>
    </row>
    <row r="25" spans="1:16" ht="12.75" customHeight="1" x14ac:dyDescent="0.15">
      <c r="A25" s="58" t="s">
        <v>27</v>
      </c>
      <c r="B25" s="55">
        <f>TOTWRKACT!B25</f>
        <v>7759</v>
      </c>
      <c r="C25" s="91">
        <f>TOTWRKACT!C25</f>
        <v>3819</v>
      </c>
      <c r="D25" s="51">
        <f>TOTWRKACT!D25/$C25</f>
        <v>0.56166535742340928</v>
      </c>
      <c r="E25" s="33">
        <f>TOTWRKACT!E25/$C25</f>
        <v>1.5710919088766692E-2</v>
      </c>
      <c r="F25" s="33">
        <f>TOTWRKACT!F25/$C25</f>
        <v>0</v>
      </c>
      <c r="G25" s="33">
        <f>TOTWRKACT!G25/$C25</f>
        <v>6.1796281749148994E-2</v>
      </c>
      <c r="H25" s="33">
        <f>TOTWRKACT!H25/$C25</f>
        <v>0</v>
      </c>
      <c r="I25" s="33">
        <f>TOTWRKACT!I25/$C25</f>
        <v>1.0473946059177796E-2</v>
      </c>
      <c r="J25" s="33">
        <f>TOTWRKACT!J25/$C25</f>
        <v>0.31055250065462164</v>
      </c>
      <c r="K25" s="33">
        <f>TOTWRKACT!K25/$C25</f>
        <v>7.750720083791568E-2</v>
      </c>
      <c r="L25" s="33">
        <f>TOTWRKACT!L25/$C25</f>
        <v>0.15161036920659859</v>
      </c>
      <c r="M25" s="33">
        <f>TOTWRKACT!M25/$C25</f>
        <v>4.2681330191149516E-2</v>
      </c>
      <c r="N25" s="33">
        <f>TOTWRKACT!N25/$C25</f>
        <v>0.125949201361613</v>
      </c>
      <c r="O25" s="33">
        <f>TOTWRKACT!O25/$C25</f>
        <v>0</v>
      </c>
      <c r="P25" s="33">
        <v>2.5633640552995392E-2</v>
      </c>
    </row>
    <row r="26" spans="1:16" ht="12.75" customHeight="1" x14ac:dyDescent="0.15">
      <c r="A26" s="58" t="s">
        <v>28</v>
      </c>
      <c r="B26" s="55">
        <f>TOTWRKACT!B26</f>
        <v>2024</v>
      </c>
      <c r="C26" s="91">
        <f>TOTWRKACT!C26</f>
        <v>574</v>
      </c>
      <c r="D26" s="51">
        <f>TOTWRKACT!D26/$C26</f>
        <v>0.46864111498257838</v>
      </c>
      <c r="E26" s="33">
        <f>TOTWRKACT!E26/$C26</f>
        <v>1.7421602787456446E-3</v>
      </c>
      <c r="F26" s="33">
        <f>TOTWRKACT!F26/$C26</f>
        <v>3.4843205574912892E-3</v>
      </c>
      <c r="G26" s="33">
        <f>TOTWRKACT!G26/$C26</f>
        <v>6.6202090592334492E-2</v>
      </c>
      <c r="H26" s="33">
        <f>TOTWRKACT!H26/$C26</f>
        <v>6.9686411149825784E-3</v>
      </c>
      <c r="I26" s="33">
        <f>TOTWRKACT!I26/$C26</f>
        <v>0.20209059233449478</v>
      </c>
      <c r="J26" s="33">
        <f>TOTWRKACT!J26/$C26</f>
        <v>0.13240418118466898</v>
      </c>
      <c r="K26" s="33">
        <f>TOTWRKACT!K26/$C26</f>
        <v>0.2073170731707317</v>
      </c>
      <c r="L26" s="33">
        <f>TOTWRKACT!L26/$C26</f>
        <v>5.2264808362369342E-3</v>
      </c>
      <c r="M26" s="33">
        <f>TOTWRKACT!M26/$C26</f>
        <v>8.7108013937282226E-3</v>
      </c>
      <c r="N26" s="33">
        <f>TOTWRKACT!N26/$C26</f>
        <v>5.0522648083623695E-2</v>
      </c>
      <c r="O26" s="33">
        <f>TOTWRKACT!O26/$C26</f>
        <v>1.7421602787456446E-3</v>
      </c>
      <c r="P26" s="33">
        <v>0</v>
      </c>
    </row>
    <row r="27" spans="1:16" ht="7.5" customHeight="1" x14ac:dyDescent="0.15">
      <c r="A27" s="60"/>
      <c r="B27" s="74" t="s">
        <v>2</v>
      </c>
      <c r="C27" s="92" t="s">
        <v>2</v>
      </c>
      <c r="D27" s="90" t="s">
        <v>2</v>
      </c>
      <c r="E27" s="63" t="s">
        <v>2</v>
      </c>
      <c r="F27" s="63" t="s">
        <v>2</v>
      </c>
      <c r="G27" s="63" t="s">
        <v>2</v>
      </c>
      <c r="H27" s="63" t="s">
        <v>2</v>
      </c>
      <c r="I27" s="63" t="s">
        <v>2</v>
      </c>
      <c r="J27" s="63" t="s">
        <v>2</v>
      </c>
      <c r="K27" s="63" t="s">
        <v>2</v>
      </c>
      <c r="L27" s="63" t="s">
        <v>2</v>
      </c>
      <c r="M27" s="63" t="s">
        <v>2</v>
      </c>
      <c r="N27" s="63" t="s">
        <v>2</v>
      </c>
      <c r="O27" s="63" t="s">
        <v>2</v>
      </c>
      <c r="P27" s="63" t="s">
        <v>2</v>
      </c>
    </row>
    <row r="28" spans="1:16" ht="12.75" customHeight="1" x14ac:dyDescent="0.15">
      <c r="A28" s="58" t="s">
        <v>29</v>
      </c>
      <c r="B28" s="55">
        <f>TOTWRKACT!B28</f>
        <v>25943</v>
      </c>
      <c r="C28" s="91">
        <f>TOTWRKACT!C28</f>
        <v>19641</v>
      </c>
      <c r="D28" s="51">
        <f>TOTWRKACT!D28/$C28</f>
        <v>0.9534646912071687</v>
      </c>
      <c r="E28" s="33">
        <f>TOTWRKACT!E28/$C28</f>
        <v>0</v>
      </c>
      <c r="F28" s="33">
        <f>TOTWRKACT!F28/$C28</f>
        <v>0</v>
      </c>
      <c r="G28" s="33">
        <f>TOTWRKACT!G28/$C28</f>
        <v>4.5822514128608525E-4</v>
      </c>
      <c r="H28" s="33">
        <f>TOTWRKACT!H28/$C28</f>
        <v>0</v>
      </c>
      <c r="I28" s="33">
        <f>TOTWRKACT!I28/$C28</f>
        <v>1.5274171376202841E-2</v>
      </c>
      <c r="J28" s="33">
        <f>TOTWRKACT!J28/$C28</f>
        <v>1.3237615192709129E-2</v>
      </c>
      <c r="K28" s="33">
        <f>TOTWRKACT!K28/$C28</f>
        <v>5.7532712183697371E-3</v>
      </c>
      <c r="L28" s="33">
        <f>TOTWRKACT!L28/$C28</f>
        <v>1.1201059009215417E-3</v>
      </c>
      <c r="M28" s="33">
        <f>TOTWRKACT!M28/$C28</f>
        <v>1.4408634998218013E-2</v>
      </c>
      <c r="N28" s="33">
        <f>TOTWRKACT!N28/$C28</f>
        <v>1.0182780917468561E-3</v>
      </c>
      <c r="O28" s="33">
        <f>TOTWRKACT!O28/$C28</f>
        <v>0</v>
      </c>
      <c r="P28" s="33">
        <v>0.2020404749958187</v>
      </c>
    </row>
    <row r="29" spans="1:16" ht="12.75" customHeight="1" x14ac:dyDescent="0.15">
      <c r="A29" s="58" t="s">
        <v>30</v>
      </c>
      <c r="B29" s="55">
        <f>TOTWRKACT!B29</f>
        <v>12324</v>
      </c>
      <c r="C29" s="91">
        <f>TOTWRKACT!C29</f>
        <v>4632</v>
      </c>
      <c r="D29" s="51">
        <f>TOTWRKACT!D29/$C29</f>
        <v>0.40479274611398963</v>
      </c>
      <c r="E29" s="33">
        <f>TOTWRKACT!E29/$C29</f>
        <v>1.2953367875647669E-3</v>
      </c>
      <c r="F29" s="33">
        <f>TOTWRKACT!F29/$C29</f>
        <v>4.5336787564766836E-3</v>
      </c>
      <c r="G29" s="33">
        <f>TOTWRKACT!G29/$C29</f>
        <v>0.46459412780656306</v>
      </c>
      <c r="H29" s="33">
        <f>TOTWRKACT!H29/$C29</f>
        <v>2.1588946459412781E-3</v>
      </c>
      <c r="I29" s="33">
        <f>TOTWRKACT!I29/$C29</f>
        <v>0.17551813471502592</v>
      </c>
      <c r="J29" s="33">
        <f>TOTWRKACT!J29/$C29</f>
        <v>3.950777202072539E-2</v>
      </c>
      <c r="K29" s="33">
        <f>TOTWRKACT!K29/$C29</f>
        <v>8.549222797927461E-2</v>
      </c>
      <c r="L29" s="33">
        <f>TOTWRKACT!L29/$C29</f>
        <v>0.29209844559585491</v>
      </c>
      <c r="M29" s="33">
        <f>TOTWRKACT!M29/$C29</f>
        <v>0</v>
      </c>
      <c r="N29" s="33">
        <f>TOTWRKACT!N29/$C29</f>
        <v>1.9214162348877375E-2</v>
      </c>
      <c r="O29" s="33">
        <f>TOTWRKACT!O29/$C29</f>
        <v>0</v>
      </c>
      <c r="P29" s="33">
        <v>0</v>
      </c>
    </row>
    <row r="30" spans="1:16" ht="12.75" customHeight="1" x14ac:dyDescent="0.15">
      <c r="A30" s="58" t="s">
        <v>31</v>
      </c>
      <c r="B30" s="55">
        <f>TOTWRKACT!B30</f>
        <v>42486</v>
      </c>
      <c r="C30" s="91">
        <f>TOTWRKACT!C30</f>
        <v>27619</v>
      </c>
      <c r="D30" s="51">
        <f>TOTWRKACT!D30/$C30</f>
        <v>0.93439299033274192</v>
      </c>
      <c r="E30" s="33">
        <f>TOTWRKACT!E30/$C30</f>
        <v>1.7017270719432275E-3</v>
      </c>
      <c r="F30" s="33">
        <f>TOTWRKACT!F30/$C30</f>
        <v>0</v>
      </c>
      <c r="G30" s="33">
        <f>TOTWRKACT!G30/$C30</f>
        <v>0</v>
      </c>
      <c r="H30" s="33">
        <f>TOTWRKACT!H30/$C30</f>
        <v>0</v>
      </c>
      <c r="I30" s="33">
        <f>TOTWRKACT!I30/$C30</f>
        <v>1.7162098555342335E-2</v>
      </c>
      <c r="J30" s="33">
        <f>TOTWRKACT!J30/$C30</f>
        <v>4.1275933234367649E-3</v>
      </c>
      <c r="K30" s="33">
        <f>TOTWRKACT!K30/$C30</f>
        <v>3.7836272131503673E-2</v>
      </c>
      <c r="L30" s="33">
        <f>TOTWRKACT!L30/$C30</f>
        <v>6.8793222057279412E-4</v>
      </c>
      <c r="M30" s="33">
        <f>TOTWRKACT!M30/$C30</f>
        <v>3.2586263079763932E-3</v>
      </c>
      <c r="N30" s="33">
        <f>TOTWRKACT!N30/$C30</f>
        <v>9.7034650059741479E-3</v>
      </c>
      <c r="O30" s="33">
        <f>TOTWRKACT!O30/$C30</f>
        <v>0</v>
      </c>
      <c r="P30" s="33">
        <v>0</v>
      </c>
    </row>
    <row r="31" spans="1:16" ht="12.75" customHeight="1" x14ac:dyDescent="0.15">
      <c r="A31" s="58" t="s">
        <v>32</v>
      </c>
      <c r="B31" s="55">
        <f>TOTWRKACT!B31</f>
        <v>6741</v>
      </c>
      <c r="C31" s="91">
        <f>TOTWRKACT!C31</f>
        <v>4015</v>
      </c>
      <c r="D31" s="51">
        <f>TOTWRKACT!D31/$C31</f>
        <v>0.7145703611457036</v>
      </c>
      <c r="E31" s="33">
        <f>TOTWRKACT!E31/$C31</f>
        <v>5.4794520547945206E-3</v>
      </c>
      <c r="F31" s="33">
        <f>TOTWRKACT!F31/$C31</f>
        <v>9.2154420921544203E-3</v>
      </c>
      <c r="G31" s="33">
        <f>TOTWRKACT!G31/$C31</f>
        <v>3.8854296388542965E-2</v>
      </c>
      <c r="H31" s="33">
        <f>TOTWRKACT!H31/$C31</f>
        <v>0</v>
      </c>
      <c r="I31" s="33">
        <f>TOTWRKACT!I31/$C31</f>
        <v>0.2577833125778331</v>
      </c>
      <c r="J31" s="33">
        <f>TOTWRKACT!J31/$C31</f>
        <v>0.12777085927770859</v>
      </c>
      <c r="K31" s="33">
        <f>TOTWRKACT!K31/$C31</f>
        <v>7.1980074719800752E-2</v>
      </c>
      <c r="L31" s="33">
        <f>TOTWRKACT!L31/$C31</f>
        <v>7.9701120797011204E-3</v>
      </c>
      <c r="M31" s="33">
        <f>TOTWRKACT!M31/$C31</f>
        <v>2.4906600249066001E-4</v>
      </c>
      <c r="N31" s="33">
        <f>TOTWRKACT!N31/$C31</f>
        <v>1.0709838107098382E-2</v>
      </c>
      <c r="O31" s="33">
        <f>TOTWRKACT!O31/$C31</f>
        <v>0</v>
      </c>
      <c r="P31" s="33">
        <v>0.2385325512068468</v>
      </c>
    </row>
    <row r="32" spans="1:16" ht="12.75" customHeight="1" x14ac:dyDescent="0.15">
      <c r="A32" s="58" t="s">
        <v>33</v>
      </c>
      <c r="B32" s="55">
        <f>TOTWRKACT!B32</f>
        <v>10023</v>
      </c>
      <c r="C32" s="91">
        <f>TOTWRKACT!C32</f>
        <v>6055</v>
      </c>
      <c r="D32" s="51">
        <f>TOTWRKACT!D32/$C32</f>
        <v>0.7025598678777869</v>
      </c>
      <c r="E32" s="33">
        <f>TOTWRKACT!E32/$C32</f>
        <v>9.9091659785301395E-4</v>
      </c>
      <c r="F32" s="33">
        <f>TOTWRKACT!F32/$C32</f>
        <v>2.6424442609413708E-3</v>
      </c>
      <c r="G32" s="33">
        <f>TOTWRKACT!G32/$C32</f>
        <v>1.3212221304706853E-2</v>
      </c>
      <c r="H32" s="33">
        <f>TOTWRKACT!H32/$C32</f>
        <v>3.3030553261767135E-4</v>
      </c>
      <c r="I32" s="33">
        <f>TOTWRKACT!I32/$C32</f>
        <v>5.2353426919900907E-2</v>
      </c>
      <c r="J32" s="33">
        <f>TOTWRKACT!J32/$C32</f>
        <v>2.8075970272502066E-3</v>
      </c>
      <c r="K32" s="33">
        <f>TOTWRKACT!K32/$C32</f>
        <v>5.829892650701899E-2</v>
      </c>
      <c r="L32" s="33">
        <f>TOTWRKACT!L32/$C32</f>
        <v>4.9876135425268371E-2</v>
      </c>
      <c r="M32" s="33">
        <f>TOTWRKACT!M32/$C32</f>
        <v>0</v>
      </c>
      <c r="N32" s="33">
        <f>TOTWRKACT!N32/$C32</f>
        <v>4.3930635838150288E-2</v>
      </c>
      <c r="O32" s="33">
        <f>TOTWRKACT!O32/$C32</f>
        <v>0</v>
      </c>
      <c r="P32" s="33">
        <v>0.36392857142857143</v>
      </c>
    </row>
    <row r="33" spans="1:17" ht="12.75" customHeight="1" x14ac:dyDescent="0.15">
      <c r="A33" s="58" t="s">
        <v>34</v>
      </c>
      <c r="B33" s="55">
        <f>TOTWRKACT!B33</f>
        <v>2737</v>
      </c>
      <c r="C33" s="91">
        <f>TOTWRKACT!C33</f>
        <v>1421</v>
      </c>
      <c r="D33" s="51">
        <f>TOTWRKACT!D33/$C33</f>
        <v>0.3891625615763547</v>
      </c>
      <c r="E33" s="33">
        <f>TOTWRKACT!E33/$C33</f>
        <v>0</v>
      </c>
      <c r="F33" s="33">
        <f>TOTWRKACT!F33/$C33</f>
        <v>0</v>
      </c>
      <c r="G33" s="33">
        <f>TOTWRKACT!G33/$C33</f>
        <v>0.18226600985221675</v>
      </c>
      <c r="H33" s="33">
        <f>TOTWRKACT!H33/$C33</f>
        <v>1.4074595355383533E-3</v>
      </c>
      <c r="I33" s="33">
        <f>TOTWRKACT!I33/$C33</f>
        <v>3.1667839549612949E-2</v>
      </c>
      <c r="J33" s="33">
        <f>TOTWRKACT!J33/$C33</f>
        <v>0.34482758620689657</v>
      </c>
      <c r="K33" s="33">
        <f>TOTWRKACT!K33/$C33</f>
        <v>0.13793103448275862</v>
      </c>
      <c r="L33" s="33">
        <f>TOTWRKACT!L33/$C33</f>
        <v>1.4074595355383533E-3</v>
      </c>
      <c r="M33" s="33">
        <f>TOTWRKACT!M33/$C33</f>
        <v>3.377902885292048E-2</v>
      </c>
      <c r="N33" s="33">
        <f>TOTWRKACT!N33/$C33</f>
        <v>1.6185784658691062E-2</v>
      </c>
      <c r="O33" s="33">
        <f>TOTWRKACT!O33/$C33</f>
        <v>0</v>
      </c>
      <c r="P33" s="33">
        <v>0</v>
      </c>
    </row>
    <row r="34" spans="1:17" ht="12.75" customHeight="1" x14ac:dyDescent="0.15">
      <c r="A34" s="58" t="s">
        <v>35</v>
      </c>
      <c r="B34" s="55">
        <f>TOTWRKACT!B34</f>
        <v>13424</v>
      </c>
      <c r="C34" s="91">
        <f>TOTWRKACT!C34</f>
        <v>3804</v>
      </c>
      <c r="D34" s="51">
        <f>TOTWRKACT!D34/$C34</f>
        <v>0.83596214511041012</v>
      </c>
      <c r="E34" s="33">
        <f>TOTWRKACT!E34/$C34</f>
        <v>1.1303890641430074E-2</v>
      </c>
      <c r="F34" s="33">
        <f>TOTWRKACT!F34/$C34</f>
        <v>1.5772870662460567E-2</v>
      </c>
      <c r="G34" s="33">
        <f>TOTWRKACT!G34/$C34</f>
        <v>5.862250262881178E-2</v>
      </c>
      <c r="H34" s="33">
        <f>TOTWRKACT!H34/$C34</f>
        <v>2.6288117770767612E-4</v>
      </c>
      <c r="I34" s="33">
        <f>TOTWRKACT!I34/$C34</f>
        <v>4.3901156677181911E-2</v>
      </c>
      <c r="J34" s="33">
        <f>TOTWRKACT!J34/$C34</f>
        <v>3.41745531019979E-2</v>
      </c>
      <c r="K34" s="33">
        <f>TOTWRKACT!K34/$C34</f>
        <v>5.5205047318611984E-2</v>
      </c>
      <c r="L34" s="33">
        <f>TOTWRKACT!L34/$C34</f>
        <v>2.576235541535226E-2</v>
      </c>
      <c r="M34" s="33">
        <f>TOTWRKACT!M34/$C34</f>
        <v>0</v>
      </c>
      <c r="N34" s="33">
        <f>TOTWRKACT!N34/$C34</f>
        <v>1.1566771819137749E-2</v>
      </c>
      <c r="O34" s="33">
        <f>TOTWRKACT!O34/$C34</f>
        <v>0</v>
      </c>
      <c r="P34" s="33">
        <v>4.7591410330818339E-2</v>
      </c>
    </row>
    <row r="35" spans="1:17" ht="12.75" customHeight="1" x14ac:dyDescent="0.15">
      <c r="A35" s="58" t="s">
        <v>36</v>
      </c>
      <c r="B35" s="55">
        <f>TOTWRKACT!B35</f>
        <v>1780</v>
      </c>
      <c r="C35" s="91">
        <f>TOTWRKACT!C35</f>
        <v>715</v>
      </c>
      <c r="D35" s="51">
        <f>TOTWRKACT!D35/$C35</f>
        <v>0.45034965034965035</v>
      </c>
      <c r="E35" s="33">
        <f>TOTWRKACT!E35/$C35</f>
        <v>0</v>
      </c>
      <c r="F35" s="33">
        <f>TOTWRKACT!F35/$C35</f>
        <v>0</v>
      </c>
      <c r="G35" s="33">
        <f>TOTWRKACT!G35/$C35</f>
        <v>0.50209790209790206</v>
      </c>
      <c r="H35" s="33">
        <f>TOTWRKACT!H35/$C35</f>
        <v>0</v>
      </c>
      <c r="I35" s="33">
        <f>TOTWRKACT!I35/$C35</f>
        <v>0.24335664335664337</v>
      </c>
      <c r="J35" s="33">
        <f>TOTWRKACT!J35/$C35</f>
        <v>5.0349650349650353E-2</v>
      </c>
      <c r="K35" s="33">
        <f>TOTWRKACT!K35/$C35</f>
        <v>0.1062937062937063</v>
      </c>
      <c r="L35" s="33">
        <f>TOTWRKACT!L35/$C35</f>
        <v>0</v>
      </c>
      <c r="M35" s="33">
        <f>TOTWRKACT!M35/$C35</f>
        <v>5.5944055944055944E-3</v>
      </c>
      <c r="N35" s="33">
        <f>TOTWRKACT!N35/$C35</f>
        <v>8.3916083916083916E-3</v>
      </c>
      <c r="O35" s="33">
        <f>TOTWRKACT!O35/$C35</f>
        <v>0</v>
      </c>
      <c r="P35" s="33">
        <v>0.10515463917525773</v>
      </c>
    </row>
    <row r="36" spans="1:17" ht="12.75" customHeight="1" x14ac:dyDescent="0.15">
      <c r="A36" s="58" t="s">
        <v>37</v>
      </c>
      <c r="B36" s="55">
        <f>TOTWRKACT!B36</f>
        <v>2301</v>
      </c>
      <c r="C36" s="91">
        <f>TOTWRKACT!C36</f>
        <v>1438</v>
      </c>
      <c r="D36" s="51">
        <f>TOTWRKACT!D36/$C36</f>
        <v>0.69123783031988872</v>
      </c>
      <c r="E36" s="33">
        <f>TOTWRKACT!E36/$C36</f>
        <v>4.172461752433936E-3</v>
      </c>
      <c r="F36" s="33">
        <f>TOTWRKACT!F36/$C36</f>
        <v>1.3908205841446453E-3</v>
      </c>
      <c r="G36" s="33">
        <f>TOTWRKACT!G36/$C36</f>
        <v>7.37134909596662E-2</v>
      </c>
      <c r="H36" s="33">
        <f>TOTWRKACT!H36/$C36</f>
        <v>2.086230876216968E-3</v>
      </c>
      <c r="I36" s="33">
        <f>TOTWRKACT!I36/$C36</f>
        <v>3.6161335187760782E-2</v>
      </c>
      <c r="J36" s="33">
        <f>TOTWRKACT!J36/$C36</f>
        <v>3.8942976356050069E-2</v>
      </c>
      <c r="K36" s="33">
        <f>TOTWRKACT!K36/$C36</f>
        <v>6.5368567454798326E-2</v>
      </c>
      <c r="L36" s="33">
        <f>TOTWRKACT!L36/$C36</f>
        <v>2.294853963838665E-2</v>
      </c>
      <c r="M36" s="33">
        <f>TOTWRKACT!M36/$C36</f>
        <v>8.970792767732963E-2</v>
      </c>
      <c r="N36" s="33">
        <f>TOTWRKACT!N36/$C36</f>
        <v>6.2586926286509036E-3</v>
      </c>
      <c r="O36" s="33">
        <f>TOTWRKACT!O36/$C36</f>
        <v>0</v>
      </c>
      <c r="P36" s="33">
        <v>0.14904968322774259</v>
      </c>
      <c r="Q36" s="2" t="s">
        <v>2</v>
      </c>
    </row>
    <row r="37" spans="1:17" ht="12.75" customHeight="1" x14ac:dyDescent="0.15">
      <c r="A37" s="58" t="s">
        <v>38</v>
      </c>
      <c r="B37" s="55">
        <f>TOTWRKACT!B37</f>
        <v>5382</v>
      </c>
      <c r="C37" s="91">
        <f>TOTWRKACT!C37</f>
        <v>2628</v>
      </c>
      <c r="D37" s="51">
        <f>TOTWRKACT!D37/$C37</f>
        <v>0.82724505327245057</v>
      </c>
      <c r="E37" s="33">
        <f>TOTWRKACT!E37/$C37</f>
        <v>0</v>
      </c>
      <c r="F37" s="33">
        <f>TOTWRKACT!F37/$C37</f>
        <v>3.8051750380517502E-4</v>
      </c>
      <c r="G37" s="33">
        <f>TOTWRKACT!G37/$C37</f>
        <v>6.4687975646879753E-2</v>
      </c>
      <c r="H37" s="33">
        <f>TOTWRKACT!H37/$C37</f>
        <v>0</v>
      </c>
      <c r="I37" s="33">
        <f>TOTWRKACT!I37/$C37</f>
        <v>3.3866057838660577E-2</v>
      </c>
      <c r="J37" s="33">
        <f>TOTWRKACT!J37/$C37</f>
        <v>5.7458143074581428E-2</v>
      </c>
      <c r="K37" s="33">
        <f>TOTWRKACT!K37/$C37</f>
        <v>4.6803652968036527E-2</v>
      </c>
      <c r="L37" s="33">
        <f>TOTWRKACT!L37/$C37</f>
        <v>1.6742770167427701E-2</v>
      </c>
      <c r="M37" s="33">
        <f>TOTWRKACT!M37/$C37</f>
        <v>1.7123287671232876E-2</v>
      </c>
      <c r="N37" s="33">
        <f>TOTWRKACT!N37/$C37</f>
        <v>5.3272450532724502E-3</v>
      </c>
      <c r="O37" s="33">
        <f>TOTWRKACT!O37/$C37</f>
        <v>0</v>
      </c>
      <c r="P37" s="33">
        <v>0</v>
      </c>
    </row>
    <row r="38" spans="1:17" ht="7.5" customHeight="1" x14ac:dyDescent="0.15">
      <c r="A38" s="60"/>
      <c r="B38" s="74" t="s">
        <v>2</v>
      </c>
      <c r="C38" s="92" t="s">
        <v>2</v>
      </c>
      <c r="D38" s="90" t="s">
        <v>2</v>
      </c>
      <c r="E38" s="63" t="s">
        <v>2</v>
      </c>
      <c r="F38" s="63" t="s">
        <v>2</v>
      </c>
      <c r="G38" s="63" t="s">
        <v>2</v>
      </c>
      <c r="H38" s="63" t="s">
        <v>2</v>
      </c>
      <c r="I38" s="63" t="s">
        <v>2</v>
      </c>
      <c r="J38" s="63" t="s">
        <v>2</v>
      </c>
      <c r="K38" s="63" t="s">
        <v>2</v>
      </c>
      <c r="L38" s="63" t="s">
        <v>2</v>
      </c>
      <c r="M38" s="63" t="s">
        <v>2</v>
      </c>
      <c r="N38" s="63" t="s">
        <v>2</v>
      </c>
      <c r="O38" s="63" t="s">
        <v>2</v>
      </c>
      <c r="P38" s="63" t="s">
        <v>2</v>
      </c>
    </row>
    <row r="39" spans="1:17" ht="12.75" customHeight="1" x14ac:dyDescent="0.15">
      <c r="A39" s="58" t="s">
        <v>39</v>
      </c>
      <c r="B39" s="55">
        <f>TOTWRKACT!B39</f>
        <v>3650</v>
      </c>
      <c r="C39" s="91">
        <f>TOTWRKACT!C39</f>
        <v>2747</v>
      </c>
      <c r="D39" s="51">
        <f>TOTWRKACT!D39/$C39</f>
        <v>0.9264652348016017</v>
      </c>
      <c r="E39" s="33">
        <f>TOTWRKACT!E39/$C39</f>
        <v>0</v>
      </c>
      <c r="F39" s="33">
        <f>TOTWRKACT!F39/$C39</f>
        <v>0</v>
      </c>
      <c r="G39" s="33">
        <f>TOTWRKACT!G39/$C39</f>
        <v>8.3727702948671271E-3</v>
      </c>
      <c r="H39" s="33">
        <f>TOTWRKACT!H39/$C39</f>
        <v>2.9122679286494356E-3</v>
      </c>
      <c r="I39" s="33">
        <f>TOTWRKACT!I39/$C39</f>
        <v>4.8416454313796868E-2</v>
      </c>
      <c r="J39" s="33">
        <f>TOTWRKACT!J39/$C39</f>
        <v>4.3684018929741539E-2</v>
      </c>
      <c r="K39" s="33">
        <f>TOTWRKACT!K39/$C39</f>
        <v>1.9657808518383692E-2</v>
      </c>
      <c r="L39" s="33">
        <f>TOTWRKACT!L39/$C39</f>
        <v>1.7473607571896616E-2</v>
      </c>
      <c r="M39" s="33">
        <f>TOTWRKACT!M39/$C39</f>
        <v>0</v>
      </c>
      <c r="N39" s="33">
        <f>TOTWRKACT!N39/$C39</f>
        <v>5.0964688751365126E-3</v>
      </c>
      <c r="O39" s="33">
        <f>TOTWRKACT!O39/$C39</f>
        <v>0</v>
      </c>
      <c r="P39" s="33">
        <v>0</v>
      </c>
    </row>
    <row r="40" spans="1:17" ht="12.75" customHeight="1" x14ac:dyDescent="0.15">
      <c r="A40" s="58" t="s">
        <v>40</v>
      </c>
      <c r="B40" s="55">
        <f>TOTWRKACT!B40</f>
        <v>11499</v>
      </c>
      <c r="C40" s="91">
        <f>TOTWRKACT!C40</f>
        <v>4254</v>
      </c>
      <c r="D40" s="51">
        <f>TOTWRKACT!D40/$C40</f>
        <v>0.42524682651622003</v>
      </c>
      <c r="E40" s="33">
        <f>TOTWRKACT!E40/$C40</f>
        <v>2.3507287259050304E-4</v>
      </c>
      <c r="F40" s="33">
        <f>TOTWRKACT!F40/$C40</f>
        <v>7.0521861777150916E-4</v>
      </c>
      <c r="G40" s="33">
        <f>TOTWRKACT!G40/$C40</f>
        <v>0.29948283968030087</v>
      </c>
      <c r="H40" s="33">
        <f>TOTWRKACT!H40/$C40</f>
        <v>7.0521861777150916E-4</v>
      </c>
      <c r="I40" s="33">
        <f>TOTWRKACT!I40/$C40</f>
        <v>2.8443817583450871E-2</v>
      </c>
      <c r="J40" s="33">
        <f>TOTWRKACT!J40/$C40</f>
        <v>5.6417489421720732E-3</v>
      </c>
      <c r="K40" s="33">
        <f>TOTWRKACT!K40/$C40</f>
        <v>0.15773389750822756</v>
      </c>
      <c r="L40" s="33">
        <f>TOTWRKACT!L40/$C40</f>
        <v>0.13540197461212977</v>
      </c>
      <c r="M40" s="33">
        <f>TOTWRKACT!M40/$C40</f>
        <v>2.8443817583450871E-2</v>
      </c>
      <c r="N40" s="33">
        <f>TOTWRKACT!N40/$C40</f>
        <v>4.2313117066290554E-3</v>
      </c>
      <c r="O40" s="33">
        <f>TOTWRKACT!O40/$C40</f>
        <v>0</v>
      </c>
      <c r="P40" s="33">
        <v>0.20769616445224368</v>
      </c>
    </row>
    <row r="41" spans="1:17" ht="12.75" customHeight="1" x14ac:dyDescent="0.15">
      <c r="A41" s="58" t="s">
        <v>41</v>
      </c>
      <c r="B41" s="55">
        <f>TOTWRKACT!B41</f>
        <v>7050</v>
      </c>
      <c r="C41" s="91">
        <f>TOTWRKACT!C41</f>
        <v>3144</v>
      </c>
      <c r="D41" s="51">
        <f>TOTWRKACT!D41/$C41</f>
        <v>0.625</v>
      </c>
      <c r="E41" s="33">
        <f>TOTWRKACT!E41/$C41</f>
        <v>2.2264631043256999E-2</v>
      </c>
      <c r="F41" s="33">
        <f>TOTWRKACT!F41/$C41</f>
        <v>2.2264631043256997E-3</v>
      </c>
      <c r="G41" s="33">
        <f>TOTWRKACT!G41/$C41</f>
        <v>0.12150127226463105</v>
      </c>
      <c r="H41" s="33">
        <f>TOTWRKACT!H41/$C41</f>
        <v>1.5903307888040711E-3</v>
      </c>
      <c r="I41" s="33">
        <f>TOTWRKACT!I41/$C41</f>
        <v>0.1806615776081425</v>
      </c>
      <c r="J41" s="33">
        <f>TOTWRKACT!J41/$C41</f>
        <v>6.4567430025445294E-2</v>
      </c>
      <c r="K41" s="33">
        <f>TOTWRKACT!K41/$C41</f>
        <v>0.12150127226463105</v>
      </c>
      <c r="L41" s="33">
        <f>TOTWRKACT!L41/$C41</f>
        <v>3.0534351145038167E-2</v>
      </c>
      <c r="M41" s="33">
        <f>TOTWRKACT!M41/$C41</f>
        <v>6.3613231552162855E-4</v>
      </c>
      <c r="N41" s="33">
        <f>TOTWRKACT!N41/$C41</f>
        <v>7.6335877862595417E-3</v>
      </c>
      <c r="O41" s="33">
        <f>TOTWRKACT!O41/$C41</f>
        <v>0</v>
      </c>
      <c r="P41" s="33">
        <v>4.2958300550747446E-2</v>
      </c>
    </row>
    <row r="42" spans="1:17" ht="12.75" customHeight="1" x14ac:dyDescent="0.15">
      <c r="A42" s="58" t="s">
        <v>42</v>
      </c>
      <c r="B42" s="55">
        <f>TOTWRKACT!B42</f>
        <v>105826</v>
      </c>
      <c r="C42" s="91">
        <f>TOTWRKACT!C42</f>
        <v>48650</v>
      </c>
      <c r="D42" s="51">
        <f>TOTWRKACT!D42/$C42</f>
        <v>0.8007399794450154</v>
      </c>
      <c r="E42" s="33">
        <f>TOTWRKACT!E42/$C42</f>
        <v>1.9588900308324768E-2</v>
      </c>
      <c r="F42" s="33">
        <f>TOTWRKACT!F42/$C42</f>
        <v>1.2127440904419321E-3</v>
      </c>
      <c r="G42" s="33">
        <f>TOTWRKACT!G42/$C42</f>
        <v>8.4604316546762592E-2</v>
      </c>
      <c r="H42" s="33">
        <f>TOTWRKACT!H42/$C42</f>
        <v>0</v>
      </c>
      <c r="I42" s="33">
        <f>TOTWRKACT!I42/$C42</f>
        <v>6.2795477903391572E-2</v>
      </c>
      <c r="J42" s="33">
        <f>TOTWRKACT!J42/$C42</f>
        <v>1.9321685508735869E-3</v>
      </c>
      <c r="K42" s="33">
        <f>TOTWRKACT!K42/$C42</f>
        <v>5.6032887975334018E-2</v>
      </c>
      <c r="L42" s="33">
        <f>TOTWRKACT!L42/$C42</f>
        <v>6.0698869475847891E-2</v>
      </c>
      <c r="M42" s="33">
        <f>TOTWRKACT!M42/$C42</f>
        <v>3.0339157245632065E-2</v>
      </c>
      <c r="N42" s="33">
        <f>TOTWRKACT!N42/$C42</f>
        <v>2.2610483042137717E-4</v>
      </c>
      <c r="O42" s="33">
        <f>TOTWRKACT!O42/$C42</f>
        <v>0</v>
      </c>
      <c r="P42" s="33">
        <v>0</v>
      </c>
    </row>
    <row r="43" spans="1:17" ht="12.75" customHeight="1" x14ac:dyDescent="0.15">
      <c r="A43" s="58" t="s">
        <v>43</v>
      </c>
      <c r="B43" s="55">
        <f>TOTWRKACT!B43</f>
        <v>4404</v>
      </c>
      <c r="C43" s="91">
        <f>TOTWRKACT!C43</f>
        <v>1326</v>
      </c>
      <c r="D43" s="51">
        <f>TOTWRKACT!D43/$C43</f>
        <v>0.33785822021116141</v>
      </c>
      <c r="E43" s="33">
        <f>TOTWRKACT!E43/$C43</f>
        <v>0</v>
      </c>
      <c r="F43" s="33">
        <f>TOTWRKACT!F43/$C43</f>
        <v>1.7345399698340876E-2</v>
      </c>
      <c r="G43" s="33">
        <f>TOTWRKACT!G43/$C43</f>
        <v>0.2239819004524887</v>
      </c>
      <c r="H43" s="33">
        <f>TOTWRKACT!H43/$C43</f>
        <v>1.5082956259426848E-2</v>
      </c>
      <c r="I43" s="33">
        <f>TOTWRKACT!I43/$C43</f>
        <v>0.47209653092006032</v>
      </c>
      <c r="J43" s="33">
        <f>TOTWRKACT!J43/$C43</f>
        <v>3.770739064856712E-3</v>
      </c>
      <c r="K43" s="33">
        <f>TOTWRKACT!K43/$C43</f>
        <v>0.17797888386123681</v>
      </c>
      <c r="L43" s="33">
        <f>TOTWRKACT!L43/$C43</f>
        <v>5.279034690799397E-3</v>
      </c>
      <c r="M43" s="33">
        <f>TOTWRKACT!M43/$C43</f>
        <v>4.5248868778280547E-3</v>
      </c>
      <c r="N43" s="33">
        <f>TOTWRKACT!N43/$C43</f>
        <v>0</v>
      </c>
      <c r="O43" s="33">
        <f>TOTWRKACT!O43/$C43</f>
        <v>0</v>
      </c>
      <c r="P43" s="33">
        <v>0.48777246145667197</v>
      </c>
    </row>
    <row r="44" spans="1:17" ht="12.75" customHeight="1" x14ac:dyDescent="0.15">
      <c r="A44" s="58" t="s">
        <v>44</v>
      </c>
      <c r="B44" s="55">
        <f>TOTWRKACT!B44</f>
        <v>593</v>
      </c>
      <c r="C44" s="91">
        <f>TOTWRKACT!C44</f>
        <v>352</v>
      </c>
      <c r="D44" s="51">
        <f>TOTWRKACT!D44/$C44</f>
        <v>0.65909090909090906</v>
      </c>
      <c r="E44" s="33">
        <f>TOTWRKACT!E44/$C44</f>
        <v>0</v>
      </c>
      <c r="F44" s="33">
        <f>TOTWRKACT!F44/$C44</f>
        <v>2.840909090909091E-3</v>
      </c>
      <c r="G44" s="33">
        <f>TOTWRKACT!G44/$C44</f>
        <v>0.32102272727272729</v>
      </c>
      <c r="H44" s="33">
        <f>TOTWRKACT!H44/$C44</f>
        <v>2.840909090909091E-3</v>
      </c>
      <c r="I44" s="33">
        <f>TOTWRKACT!I44/$C44</f>
        <v>0.16761363636363635</v>
      </c>
      <c r="J44" s="33">
        <f>TOTWRKACT!J44/$C44</f>
        <v>0</v>
      </c>
      <c r="K44" s="33">
        <f>TOTWRKACT!K44/$C44</f>
        <v>5.9659090909090912E-2</v>
      </c>
      <c r="L44" s="33">
        <f>TOTWRKACT!L44/$C44</f>
        <v>2.840909090909091E-3</v>
      </c>
      <c r="M44" s="33">
        <f>TOTWRKACT!M44/$C44</f>
        <v>3.9772727272727272E-2</v>
      </c>
      <c r="N44" s="33">
        <f>TOTWRKACT!N44/$C44</f>
        <v>5.681818181818182E-3</v>
      </c>
      <c r="O44" s="33">
        <f>TOTWRKACT!O44/$C44</f>
        <v>0</v>
      </c>
      <c r="P44" s="33">
        <v>2.6825633383010434E-2</v>
      </c>
    </row>
    <row r="45" spans="1:17" ht="12.75" customHeight="1" x14ac:dyDescent="0.15">
      <c r="A45" s="58" t="s">
        <v>45</v>
      </c>
      <c r="B45" s="55">
        <f>TOTWRKACT!B45</f>
        <v>12800</v>
      </c>
      <c r="C45" s="91">
        <f>TOTWRKACT!C45</f>
        <v>7835</v>
      </c>
      <c r="D45" s="51">
        <f>TOTWRKACT!D45/$C45</f>
        <v>0.45079770261646457</v>
      </c>
      <c r="E45" s="33">
        <f>TOTWRKACT!E45/$C45</f>
        <v>0</v>
      </c>
      <c r="F45" s="33">
        <f>TOTWRKACT!F45/$C45</f>
        <v>5.8710912571793231E-3</v>
      </c>
      <c r="G45" s="33">
        <f>TOTWRKACT!G45/$C45</f>
        <v>0.35647734524569241</v>
      </c>
      <c r="H45" s="33">
        <f>TOTWRKACT!H45/$C45</f>
        <v>1.2763241863433312E-4</v>
      </c>
      <c r="I45" s="33">
        <f>TOTWRKACT!I45/$C45</f>
        <v>3.2291001914486278E-2</v>
      </c>
      <c r="J45" s="33">
        <f>TOTWRKACT!J45/$C45</f>
        <v>2.0931716656030632E-2</v>
      </c>
      <c r="K45" s="33">
        <f>TOTWRKACT!K45/$C45</f>
        <v>9.636247606892151E-2</v>
      </c>
      <c r="L45" s="33">
        <f>TOTWRKACT!L45/$C45</f>
        <v>7.7600510529674538E-2</v>
      </c>
      <c r="M45" s="33">
        <f>TOTWRKACT!M45/$C45</f>
        <v>2.4250159540523293E-3</v>
      </c>
      <c r="N45" s="33">
        <f>TOTWRKACT!N45/$C45</f>
        <v>2.7058072750478623E-2</v>
      </c>
      <c r="O45" s="33">
        <f>TOTWRKACT!O45/$C45</f>
        <v>0</v>
      </c>
      <c r="P45" s="33">
        <v>0.20490151733212714</v>
      </c>
    </row>
    <row r="46" spans="1:17" ht="12.75" customHeight="1" x14ac:dyDescent="0.15">
      <c r="A46" s="58" t="s">
        <v>46</v>
      </c>
      <c r="B46" s="55">
        <f>TOTWRKACT!B46</f>
        <v>2254</v>
      </c>
      <c r="C46" s="91">
        <f>TOTWRKACT!C46</f>
        <v>1178</v>
      </c>
      <c r="D46" s="51">
        <f>TOTWRKACT!D46/$C46</f>
        <v>0.21137521222410866</v>
      </c>
      <c r="E46" s="33">
        <f>TOTWRKACT!E46/$C46</f>
        <v>0</v>
      </c>
      <c r="F46" s="33">
        <f>TOTWRKACT!F46/$C46</f>
        <v>0</v>
      </c>
      <c r="G46" s="33">
        <f>TOTWRKACT!G46/$C46</f>
        <v>0.12903225806451613</v>
      </c>
      <c r="H46" s="33">
        <f>TOTWRKACT!H46/$C46</f>
        <v>0</v>
      </c>
      <c r="I46" s="33">
        <f>TOTWRKACT!I46/$C46</f>
        <v>0.2198641765704584</v>
      </c>
      <c r="J46" s="33">
        <f>TOTWRKACT!J46/$C46</f>
        <v>0.11375212224108659</v>
      </c>
      <c r="K46" s="33">
        <f>TOTWRKACT!K46/$C46</f>
        <v>0.35314091680814941</v>
      </c>
      <c r="L46" s="33">
        <f>TOTWRKACT!L46/$C46</f>
        <v>0</v>
      </c>
      <c r="M46" s="33">
        <f>TOTWRKACT!M46/$C46</f>
        <v>0.11544991511035653</v>
      </c>
      <c r="N46" s="33">
        <f>TOTWRKACT!N46/$C46</f>
        <v>2.2920203735144314E-2</v>
      </c>
      <c r="O46" s="33">
        <f>TOTWRKACT!O46/$C46</f>
        <v>0</v>
      </c>
      <c r="P46" s="33">
        <v>0</v>
      </c>
    </row>
    <row r="47" spans="1:17" ht="12.75" customHeight="1" x14ac:dyDescent="0.15">
      <c r="A47" s="58" t="s">
        <v>47</v>
      </c>
      <c r="B47" s="55">
        <f>TOTWRKACT!B47</f>
        <v>58919</v>
      </c>
      <c r="C47" s="91">
        <f>TOTWRKACT!C47</f>
        <v>39472</v>
      </c>
      <c r="D47" s="51">
        <f>TOTWRKACT!D47/$C47</f>
        <v>0.83641568706931491</v>
      </c>
      <c r="E47" s="33">
        <f>TOTWRKACT!E47/$C47</f>
        <v>2.4067693554925009E-3</v>
      </c>
      <c r="F47" s="33">
        <f>TOTWRKACT!F47/$C47</f>
        <v>2.8881232265910014E-3</v>
      </c>
      <c r="G47" s="33">
        <f>TOTWRKACT!G47/$C47</f>
        <v>2.2522294284556141E-2</v>
      </c>
      <c r="H47" s="33">
        <f>TOTWRKACT!H47/$C47</f>
        <v>1.2667207134171057E-4</v>
      </c>
      <c r="I47" s="33">
        <f>TOTWRKACT!I47/$C47</f>
        <v>5.1200851236319414E-2</v>
      </c>
      <c r="J47" s="33">
        <f>TOTWRKACT!J47/$C47</f>
        <v>7.8536684231860561E-4</v>
      </c>
      <c r="K47" s="33">
        <f>TOTWRKACT!K47/$C47</f>
        <v>3.3948115119578435E-3</v>
      </c>
      <c r="L47" s="33">
        <f>TOTWRKACT!L47/$C47</f>
        <v>2.0774219700040535E-3</v>
      </c>
      <c r="M47" s="33">
        <f>TOTWRKACT!M47/$C47</f>
        <v>1.1653830563437373E-3</v>
      </c>
      <c r="N47" s="33">
        <f>TOTWRKACT!N47/$C47</f>
        <v>3.3694770976895015E-3</v>
      </c>
      <c r="O47" s="33">
        <f>TOTWRKACT!O47/$C47</f>
        <v>0</v>
      </c>
      <c r="P47" s="33">
        <v>0.50118510589494614</v>
      </c>
    </row>
    <row r="48" spans="1:17" ht="12.75" customHeight="1" x14ac:dyDescent="0.15">
      <c r="A48" s="58" t="s">
        <v>48</v>
      </c>
      <c r="B48" s="55">
        <f>TOTWRKACT!B48</f>
        <v>38230</v>
      </c>
      <c r="C48" s="91">
        <f>TOTWRKACT!C48</f>
        <v>13787</v>
      </c>
      <c r="D48" s="51">
        <f>TOTWRKACT!D48/$C48</f>
        <v>0.71241024153187782</v>
      </c>
      <c r="E48" s="33">
        <f>TOTWRKACT!E48/$C48</f>
        <v>2.3935591499238411E-3</v>
      </c>
      <c r="F48" s="33">
        <f>TOTWRKACT!F48/$C48</f>
        <v>2.3210270544716037E-3</v>
      </c>
      <c r="G48" s="33">
        <f>TOTWRKACT!G48/$C48</f>
        <v>0</v>
      </c>
      <c r="H48" s="33">
        <f>TOTWRKACT!H48/$C48</f>
        <v>0</v>
      </c>
      <c r="I48" s="33">
        <f>TOTWRKACT!I48/$C48</f>
        <v>0.11576122434177123</v>
      </c>
      <c r="J48" s="33">
        <f>TOTWRKACT!J48/$C48</f>
        <v>0.11888010444621745</v>
      </c>
      <c r="K48" s="33">
        <f>TOTWRKACT!K48/$C48</f>
        <v>9.7628200478711832E-2</v>
      </c>
      <c r="L48" s="33">
        <f>TOTWRKACT!L48/$C48</f>
        <v>4.5550155944005223E-2</v>
      </c>
      <c r="M48" s="33">
        <f>TOTWRKACT!M48/$C48</f>
        <v>2.3935591499238411E-3</v>
      </c>
      <c r="N48" s="33">
        <f>TOTWRKACT!N48/$C48</f>
        <v>2.2775077972002612E-2</v>
      </c>
      <c r="O48" s="33">
        <f>TOTWRKACT!O48/$C48</f>
        <v>0</v>
      </c>
      <c r="P48" s="33">
        <v>1.2435765673175746E-2</v>
      </c>
    </row>
    <row r="49" spans="1:18" ht="7.5" customHeight="1" x14ac:dyDescent="0.15">
      <c r="A49" s="60"/>
      <c r="B49" s="74" t="s">
        <v>2</v>
      </c>
      <c r="C49" s="92" t="s">
        <v>2</v>
      </c>
      <c r="D49" s="90" t="s">
        <v>2</v>
      </c>
      <c r="E49" s="63" t="s">
        <v>2</v>
      </c>
      <c r="F49" s="63" t="s">
        <v>2</v>
      </c>
      <c r="G49" s="63" t="s">
        <v>2</v>
      </c>
      <c r="H49" s="63" t="s">
        <v>2</v>
      </c>
      <c r="I49" s="63" t="s">
        <v>2</v>
      </c>
      <c r="J49" s="63" t="s">
        <v>2</v>
      </c>
      <c r="K49" s="63" t="s">
        <v>2</v>
      </c>
      <c r="L49" s="63" t="s">
        <v>2</v>
      </c>
      <c r="M49" s="63" t="s">
        <v>2</v>
      </c>
      <c r="N49" s="63" t="s">
        <v>2</v>
      </c>
      <c r="O49" s="63" t="s">
        <v>2</v>
      </c>
      <c r="P49" s="63" t="s">
        <v>2</v>
      </c>
    </row>
    <row r="50" spans="1:18" ht="12.75" customHeight="1" x14ac:dyDescent="0.15">
      <c r="A50" s="58" t="s">
        <v>49</v>
      </c>
      <c r="B50" s="55">
        <f>TOTWRKACT!B50</f>
        <v>8007</v>
      </c>
      <c r="C50" s="91">
        <f>TOTWRKACT!C50</f>
        <v>1574</v>
      </c>
      <c r="D50" s="51">
        <f>TOTWRKACT!D50/$C50</f>
        <v>7.8144853875476497E-2</v>
      </c>
      <c r="E50" s="33">
        <f>TOTWRKACT!E50/$C50</f>
        <v>8.322744599745871E-2</v>
      </c>
      <c r="F50" s="33">
        <f>TOTWRKACT!F50/$C50</f>
        <v>6.3532401524777635E-3</v>
      </c>
      <c r="G50" s="33">
        <f>TOTWRKACT!G50/$C50</f>
        <v>0.29669631512071154</v>
      </c>
      <c r="H50" s="33">
        <f>TOTWRKACT!H50/$C50</f>
        <v>6.3532401524777639E-4</v>
      </c>
      <c r="I50" s="33">
        <f>TOTWRKACT!I50/$C50</f>
        <v>0.1156289707750953</v>
      </c>
      <c r="J50" s="33">
        <f>TOTWRKACT!J50/$C50</f>
        <v>0.1048284625158831</v>
      </c>
      <c r="K50" s="33">
        <f>TOTWRKACT!K50/$C50</f>
        <v>0.29224904701397714</v>
      </c>
      <c r="L50" s="33">
        <f>TOTWRKACT!L50/$C50</f>
        <v>6.7979669631512071E-2</v>
      </c>
      <c r="M50" s="33">
        <f>TOTWRKACT!M50/$C50</f>
        <v>0</v>
      </c>
      <c r="N50" s="33">
        <f>TOTWRKACT!N50/$C50</f>
        <v>1.588310038119441E-2</v>
      </c>
      <c r="O50" s="33">
        <f>TOTWRKACT!O50/$C50</f>
        <v>0</v>
      </c>
      <c r="P50" s="33">
        <v>2.3085802231627549E-3</v>
      </c>
    </row>
    <row r="51" spans="1:18" ht="12.75" customHeight="1" x14ac:dyDescent="0.15">
      <c r="A51" s="58" t="s">
        <v>50</v>
      </c>
      <c r="B51" s="55">
        <f>TOTWRKACT!B51</f>
        <v>2659</v>
      </c>
      <c r="C51" s="91">
        <f>TOTWRKACT!C51</f>
        <v>1087</v>
      </c>
      <c r="D51" s="51">
        <f>TOTWRKACT!D51/$C51</f>
        <v>0.45814167433302666</v>
      </c>
      <c r="E51" s="33">
        <f>TOTWRKACT!E51/$C51</f>
        <v>0</v>
      </c>
      <c r="F51" s="33">
        <f>TOTWRKACT!F51/$C51</f>
        <v>0</v>
      </c>
      <c r="G51" s="33">
        <f>TOTWRKACT!G51/$C51</f>
        <v>5.5197792088316468E-2</v>
      </c>
      <c r="H51" s="33">
        <f>TOTWRKACT!H51/$C51</f>
        <v>0</v>
      </c>
      <c r="I51" s="33">
        <f>TOTWRKACT!I51/$C51</f>
        <v>8.8316467341306354E-2</v>
      </c>
      <c r="J51" s="33">
        <f>TOTWRKACT!J51/$C51</f>
        <v>0</v>
      </c>
      <c r="K51" s="33">
        <f>TOTWRKACT!K51/$C51</f>
        <v>8.2796688132474705E-2</v>
      </c>
      <c r="L51" s="33">
        <f>TOTWRKACT!L51/$C51</f>
        <v>0</v>
      </c>
      <c r="M51" s="33">
        <f>TOTWRKACT!M51/$C51</f>
        <v>9.1996320147194107E-3</v>
      </c>
      <c r="N51" s="33">
        <f>TOTWRKACT!N51/$C51</f>
        <v>3.8638454461821528E-2</v>
      </c>
      <c r="O51" s="33">
        <f>TOTWRKACT!O51/$C51</f>
        <v>0</v>
      </c>
      <c r="P51" s="33">
        <v>0.34475374732334046</v>
      </c>
    </row>
    <row r="52" spans="1:18" ht="12.75" customHeight="1" x14ac:dyDescent="0.15">
      <c r="A52" s="58" t="s">
        <v>51</v>
      </c>
      <c r="B52" s="55">
        <f>TOTWRKACT!B52</f>
        <v>3176</v>
      </c>
      <c r="C52" s="91">
        <f>TOTWRKACT!C52</f>
        <v>1463</v>
      </c>
      <c r="D52" s="51">
        <f>TOTWRKACT!D52/$C52</f>
        <v>0.79699248120300747</v>
      </c>
      <c r="E52" s="33">
        <f>TOTWRKACT!E52/$C52</f>
        <v>0</v>
      </c>
      <c r="F52" s="33">
        <f>TOTWRKACT!F52/$C52</f>
        <v>0</v>
      </c>
      <c r="G52" s="33">
        <f>TOTWRKACT!G52/$C52</f>
        <v>3.9644565960355434E-2</v>
      </c>
      <c r="H52" s="33">
        <f>TOTWRKACT!H52/$C52</f>
        <v>6.8352699931647299E-3</v>
      </c>
      <c r="I52" s="33">
        <f>TOTWRKACT!I52/$C52</f>
        <v>0.11825017088174983</v>
      </c>
      <c r="J52" s="33">
        <f>TOTWRKACT!J52/$C52</f>
        <v>9.5693779904306216E-3</v>
      </c>
      <c r="K52" s="33">
        <f>TOTWRKACT!K52/$C52</f>
        <v>6.6985645933014357E-2</v>
      </c>
      <c r="L52" s="33">
        <f>TOTWRKACT!L52/$C52</f>
        <v>0</v>
      </c>
      <c r="M52" s="33">
        <f>TOTWRKACT!M52/$C52</f>
        <v>0</v>
      </c>
      <c r="N52" s="33">
        <f>TOTWRKACT!N52/$C52</f>
        <v>3.1442241968557758E-2</v>
      </c>
      <c r="O52" s="33">
        <f>TOTWRKACT!O52/$C52</f>
        <v>0</v>
      </c>
      <c r="P52" s="33">
        <v>1.1895684001830106E-2</v>
      </c>
    </row>
    <row r="53" spans="1:18" ht="12.75" customHeight="1" x14ac:dyDescent="0.15">
      <c r="A53" s="58" t="s">
        <v>52</v>
      </c>
      <c r="B53" s="55">
        <f>TOTWRKACT!B53</f>
        <v>589</v>
      </c>
      <c r="C53" s="91">
        <f>TOTWRKACT!C53</f>
        <v>356</v>
      </c>
      <c r="D53" s="51">
        <f>TOTWRKACT!D53/$C53</f>
        <v>0.24157303370786518</v>
      </c>
      <c r="E53" s="33">
        <f>TOTWRKACT!E53/$C53</f>
        <v>0</v>
      </c>
      <c r="F53" s="33">
        <f>TOTWRKACT!F53/$C53</f>
        <v>1.4044943820224719E-2</v>
      </c>
      <c r="G53" s="33">
        <f>TOTWRKACT!G53/$C53</f>
        <v>0</v>
      </c>
      <c r="H53" s="33">
        <f>TOTWRKACT!H53/$C53</f>
        <v>8.4269662921348312E-3</v>
      </c>
      <c r="I53" s="33">
        <f>TOTWRKACT!I53/$C53</f>
        <v>9.5505617977528087E-2</v>
      </c>
      <c r="J53" s="33">
        <f>TOTWRKACT!J53/$C53</f>
        <v>0.6629213483146067</v>
      </c>
      <c r="K53" s="33">
        <f>TOTWRKACT!K53/$C53</f>
        <v>7.02247191011236E-2</v>
      </c>
      <c r="L53" s="33">
        <f>TOTWRKACT!L53/$C53</f>
        <v>2.8089887640449437E-3</v>
      </c>
      <c r="M53" s="33">
        <f>TOTWRKACT!M53/$C53</f>
        <v>6.1797752808988762E-2</v>
      </c>
      <c r="N53" s="33">
        <f>TOTWRKACT!N53/$C53</f>
        <v>1.1235955056179775E-2</v>
      </c>
      <c r="O53" s="33">
        <f>TOTWRKACT!O53/$C53</f>
        <v>1.4044943820224719E-2</v>
      </c>
      <c r="P53" s="33">
        <v>0</v>
      </c>
    </row>
    <row r="54" spans="1:18" ht="12.75" customHeight="1" x14ac:dyDescent="0.15">
      <c r="A54" s="58" t="s">
        <v>53</v>
      </c>
      <c r="B54" s="55">
        <f>TOTWRKACT!B54</f>
        <v>15020</v>
      </c>
      <c r="C54" s="91">
        <f>TOTWRKACT!C54</f>
        <v>6267</v>
      </c>
      <c r="D54" s="51">
        <f>TOTWRKACT!D54/$C54</f>
        <v>0.80070209031434503</v>
      </c>
      <c r="E54" s="33">
        <f>TOTWRKACT!E54/$C54</f>
        <v>0</v>
      </c>
      <c r="F54" s="33">
        <f>TOTWRKACT!F54/$C54</f>
        <v>0</v>
      </c>
      <c r="G54" s="33">
        <f>TOTWRKACT!G54/$C54</f>
        <v>4.2604116802297753E-2</v>
      </c>
      <c r="H54" s="33">
        <f>TOTWRKACT!H54/$C54</f>
        <v>0</v>
      </c>
      <c r="I54" s="33">
        <f>TOTWRKACT!I54/$C54</f>
        <v>4.6752832296154463E-2</v>
      </c>
      <c r="J54" s="33">
        <f>TOTWRKACT!J54/$C54</f>
        <v>2.6647518749002713E-2</v>
      </c>
      <c r="K54" s="33">
        <f>TOTWRKACT!K54/$C54</f>
        <v>7.7229934577947981E-2</v>
      </c>
      <c r="L54" s="33">
        <f>TOTWRKACT!L54/$C54</f>
        <v>0.11520663794479018</v>
      </c>
      <c r="M54" s="33">
        <f>TOTWRKACT!M54/$C54</f>
        <v>0</v>
      </c>
      <c r="N54" s="33">
        <f>TOTWRKACT!N54/$C54</f>
        <v>1.6594861975426839E-2</v>
      </c>
      <c r="O54" s="33">
        <f>TOTWRKACT!O54/$C54</f>
        <v>0</v>
      </c>
      <c r="P54" s="33">
        <v>0.12046037042410175</v>
      </c>
      <c r="Q54" s="2" t="s">
        <v>2</v>
      </c>
    </row>
    <row r="55" spans="1:18" ht="12.75" customHeight="1" x14ac:dyDescent="0.15">
      <c r="A55" s="58" t="s">
        <v>54</v>
      </c>
      <c r="B55" s="55">
        <f>TOTWRKACT!B55</f>
        <v>8658</v>
      </c>
      <c r="C55" s="91">
        <f>TOTWRKACT!C55</f>
        <v>2431</v>
      </c>
      <c r="D55" s="51">
        <f>TOTWRKACT!D55/$C55</f>
        <v>0.89469354175236526</v>
      </c>
      <c r="E55" s="33">
        <f>TOTWRKACT!E55/$C55</f>
        <v>0.1032496914849856</v>
      </c>
      <c r="F55" s="33">
        <f>TOTWRKACT!F55/$C55</f>
        <v>3.4142328259975319E-2</v>
      </c>
      <c r="G55" s="33">
        <f>TOTWRKACT!G55/$C55</f>
        <v>0</v>
      </c>
      <c r="H55" s="33">
        <f>TOTWRKACT!H55/$C55</f>
        <v>0</v>
      </c>
      <c r="I55" s="33">
        <f>TOTWRKACT!I55/$C55</f>
        <v>0</v>
      </c>
      <c r="J55" s="33">
        <f>TOTWRKACT!J55/$C55</f>
        <v>0</v>
      </c>
      <c r="K55" s="33">
        <f>TOTWRKACT!K55/$C55</f>
        <v>0</v>
      </c>
      <c r="L55" s="33">
        <f>TOTWRKACT!L55/$C55</f>
        <v>0</v>
      </c>
      <c r="M55" s="33">
        <f>TOTWRKACT!M55/$C55</f>
        <v>0</v>
      </c>
      <c r="N55" s="33">
        <f>TOTWRKACT!N55/$C55</f>
        <v>6.5816536404771702E-3</v>
      </c>
      <c r="O55" s="33">
        <f>TOTWRKACT!O55/$C55</f>
        <v>0</v>
      </c>
      <c r="P55" s="33">
        <v>0</v>
      </c>
    </row>
    <row r="56" spans="1:18" ht="12.75" customHeight="1" x14ac:dyDescent="0.15">
      <c r="A56" s="58" t="s">
        <v>55</v>
      </c>
      <c r="B56" s="55">
        <f>TOTWRKACT!B56</f>
        <v>1838</v>
      </c>
      <c r="C56" s="91">
        <f>TOTWRKACT!C56</f>
        <v>698</v>
      </c>
      <c r="D56" s="51">
        <f>TOTWRKACT!D56/$C56</f>
        <v>0.72063037249283668</v>
      </c>
      <c r="E56" s="33">
        <f>TOTWRKACT!E56/$C56</f>
        <v>0</v>
      </c>
      <c r="F56" s="33">
        <f>TOTWRKACT!F56/$C56</f>
        <v>1.4326647564469914E-3</v>
      </c>
      <c r="G56" s="33">
        <f>TOTWRKACT!G56/$C56</f>
        <v>3.8681948424068767E-2</v>
      </c>
      <c r="H56" s="33">
        <f>TOTWRKACT!H56/$C56</f>
        <v>2.8653295128939827E-3</v>
      </c>
      <c r="I56" s="33">
        <f>TOTWRKACT!I56/$C56</f>
        <v>2.0057306590257881E-2</v>
      </c>
      <c r="J56" s="33">
        <f>TOTWRKACT!J56/$C56</f>
        <v>0</v>
      </c>
      <c r="K56" s="33">
        <f>TOTWRKACT!K56/$C56</f>
        <v>2.148997134670487E-2</v>
      </c>
      <c r="L56" s="33">
        <f>TOTWRKACT!L56/$C56</f>
        <v>9.1690544412607447E-2</v>
      </c>
      <c r="M56" s="33">
        <f>TOTWRKACT!M56/$C56</f>
        <v>5.7306590257879654E-3</v>
      </c>
      <c r="N56" s="33">
        <f>TOTWRKACT!N56/$C56</f>
        <v>4.2979942693409743E-3</v>
      </c>
      <c r="O56" s="33">
        <f>TOTWRKACT!O56/$C56</f>
        <v>0</v>
      </c>
      <c r="P56" s="33">
        <v>0.15896820635872824</v>
      </c>
    </row>
    <row r="57" spans="1:18" ht="12.75" customHeight="1" x14ac:dyDescent="0.15">
      <c r="A57" s="58" t="s">
        <v>56</v>
      </c>
      <c r="B57" s="55">
        <f>TOTWRKACT!B57</f>
        <v>2270</v>
      </c>
      <c r="C57" s="91">
        <f>TOTWRKACT!C57</f>
        <v>1153</v>
      </c>
      <c r="D57" s="51">
        <f>TOTWRKACT!D57/$C57</f>
        <v>0.80138768430182139</v>
      </c>
      <c r="E57" s="33">
        <f>TOTWRKACT!E57/$C57</f>
        <v>0</v>
      </c>
      <c r="F57" s="33">
        <f>TOTWRKACT!F57/$C57</f>
        <v>0</v>
      </c>
      <c r="G57" s="33">
        <f>TOTWRKACT!G57/$C57</f>
        <v>2.3417172593235037E-2</v>
      </c>
      <c r="H57" s="33">
        <f>TOTWRKACT!H57/$C57</f>
        <v>8.6730268863833475E-4</v>
      </c>
      <c r="I57" s="33">
        <f>TOTWRKACT!I57/$C57</f>
        <v>8.7597571552471817E-2</v>
      </c>
      <c r="J57" s="33">
        <f>TOTWRKACT!J57/$C57</f>
        <v>0.10147441457068516</v>
      </c>
      <c r="K57" s="33">
        <f>TOTWRKACT!K57/$C57</f>
        <v>1.8213356461405029E-2</v>
      </c>
      <c r="L57" s="33">
        <f>TOTWRKACT!L57/$C57</f>
        <v>4.3365134431916736E-3</v>
      </c>
      <c r="M57" s="33">
        <f>TOTWRKACT!M57/$C57</f>
        <v>5.2038161318300087E-3</v>
      </c>
      <c r="N57" s="33">
        <f>TOTWRKACT!N57/$C57</f>
        <v>2.5151777970511709E-2</v>
      </c>
      <c r="O57" s="33">
        <f>TOTWRKACT!O57/$C57</f>
        <v>0</v>
      </c>
      <c r="P57" s="33">
        <v>0</v>
      </c>
    </row>
    <row r="58" spans="1:18" ht="12.75" customHeight="1" x14ac:dyDescent="0.15">
      <c r="A58" s="58" t="s">
        <v>57</v>
      </c>
      <c r="B58" s="55">
        <f>TOTWRKACT!B58</f>
        <v>245</v>
      </c>
      <c r="C58" s="91">
        <f>TOTWRKACT!C58</f>
        <v>44</v>
      </c>
      <c r="D58" s="51">
        <f>TOTWRKACT!D58/$C58</f>
        <v>6.8181818181818177E-2</v>
      </c>
      <c r="E58" s="33">
        <f>TOTWRKACT!E58/$C58</f>
        <v>6.8181818181818177E-2</v>
      </c>
      <c r="F58" s="33">
        <f>TOTWRKACT!F58/$C58</f>
        <v>0</v>
      </c>
      <c r="G58" s="33">
        <f>TOTWRKACT!G58/$C58</f>
        <v>0.79545454545454541</v>
      </c>
      <c r="H58" s="33">
        <f>TOTWRKACT!H58/$C58</f>
        <v>0</v>
      </c>
      <c r="I58" s="33">
        <f>TOTWRKACT!I58/$C58</f>
        <v>0</v>
      </c>
      <c r="J58" s="33">
        <f>TOTWRKACT!J58/$C58</f>
        <v>0</v>
      </c>
      <c r="K58" s="33">
        <f>TOTWRKACT!K58/$C58</f>
        <v>6.8181818181818177E-2</v>
      </c>
      <c r="L58" s="33">
        <f>TOTWRKACT!L58/$C58</f>
        <v>0.27272727272727271</v>
      </c>
      <c r="M58" s="33">
        <f>TOTWRKACT!M58/$C58</f>
        <v>0</v>
      </c>
      <c r="N58" s="33">
        <f>TOTWRKACT!N58/$C58</f>
        <v>2.2727272727272728E-2</v>
      </c>
      <c r="O58" s="33">
        <f>TOTWRKACT!O58/$C58</f>
        <v>0</v>
      </c>
      <c r="P58" s="33">
        <v>3.0303030303030304E-2</v>
      </c>
    </row>
    <row r="59" spans="1:18" ht="12.75" customHeight="1" x14ac:dyDescent="0.15">
      <c r="A59" s="58" t="s">
        <v>58</v>
      </c>
      <c r="B59" s="55">
        <f>TOTWRKACT!B59</f>
        <v>12994</v>
      </c>
      <c r="C59" s="91">
        <f>TOTWRKACT!C59</f>
        <v>5918</v>
      </c>
      <c r="D59" s="51">
        <f>TOTWRKACT!D59/$C59</f>
        <v>0.86650895572828657</v>
      </c>
      <c r="E59" s="33">
        <f>TOTWRKACT!E59/$C59</f>
        <v>0</v>
      </c>
      <c r="F59" s="33">
        <f>TOTWRKACT!F59/$C59</f>
        <v>0</v>
      </c>
      <c r="G59" s="33">
        <f>TOTWRKACT!G59/$C59</f>
        <v>6.7590402162892864E-4</v>
      </c>
      <c r="H59" s="33">
        <f>TOTWRKACT!H59/$C59</f>
        <v>6.7590402162892864E-4</v>
      </c>
      <c r="I59" s="33">
        <f>TOTWRKACT!I59/$C59</f>
        <v>8.465697870902332E-2</v>
      </c>
      <c r="J59" s="33">
        <f>TOTWRKACT!J59/$C59</f>
        <v>7.2321730314295368E-2</v>
      </c>
      <c r="K59" s="33">
        <f>TOTWRKACT!K59/$C59</f>
        <v>5.4579249746535989E-2</v>
      </c>
      <c r="L59" s="33">
        <f>TOTWRKACT!L59/$C59</f>
        <v>1.1659344373099021E-2</v>
      </c>
      <c r="M59" s="33">
        <f>TOTWRKACT!M59/$C59</f>
        <v>1.3518080432578573E-3</v>
      </c>
      <c r="N59" s="33">
        <f>TOTWRKACT!N59/$C59</f>
        <v>6.5900642108820545E-3</v>
      </c>
      <c r="O59" s="33">
        <f>TOTWRKACT!O59/$C59</f>
        <v>0</v>
      </c>
      <c r="P59" s="81">
        <v>0</v>
      </c>
    </row>
    <row r="60" spans="1:18" ht="7.5" customHeight="1" x14ac:dyDescent="0.15">
      <c r="A60" s="60"/>
      <c r="B60" s="74" t="s">
        <v>2</v>
      </c>
      <c r="C60" s="92" t="s">
        <v>2</v>
      </c>
      <c r="D60" s="90" t="s">
        <v>2</v>
      </c>
      <c r="E60" s="63" t="s">
        <v>2</v>
      </c>
      <c r="F60" s="63" t="s">
        <v>2</v>
      </c>
      <c r="G60" s="63" t="s">
        <v>2</v>
      </c>
      <c r="H60" s="63" t="s">
        <v>2</v>
      </c>
      <c r="I60" s="63" t="s">
        <v>2</v>
      </c>
      <c r="J60" s="63" t="s">
        <v>2</v>
      </c>
      <c r="K60" s="63" t="s">
        <v>2</v>
      </c>
      <c r="L60" s="63" t="s">
        <v>2</v>
      </c>
      <c r="M60" s="63" t="s">
        <v>2</v>
      </c>
      <c r="N60" s="63" t="s">
        <v>2</v>
      </c>
      <c r="O60" s="63" t="s">
        <v>2</v>
      </c>
      <c r="P60" s="63" t="s">
        <v>2</v>
      </c>
      <c r="Q60" s="2" t="s">
        <v>2</v>
      </c>
      <c r="R60" s="2" t="s">
        <v>2</v>
      </c>
    </row>
    <row r="61" spans="1:18" ht="12.75" customHeight="1" x14ac:dyDescent="0.15">
      <c r="A61" s="58" t="s">
        <v>59</v>
      </c>
      <c r="B61" s="55">
        <f>TOTWRKACT!B61</f>
        <v>28648</v>
      </c>
      <c r="C61" s="91">
        <f>TOTWRKACT!C61</f>
        <v>13138</v>
      </c>
      <c r="D61" s="51">
        <f>TOTWRKACT!D61/$C61</f>
        <v>0.56264271578626879</v>
      </c>
      <c r="E61" s="33">
        <f>TOTWRKACT!E61/$C61</f>
        <v>9.0653067437966209E-2</v>
      </c>
      <c r="F61" s="33">
        <f>TOTWRKACT!F61/$C61</f>
        <v>6.8503577409042475E-4</v>
      </c>
      <c r="G61" s="33">
        <f>TOTWRKACT!G61/$C61</f>
        <v>1.6516973664180239E-2</v>
      </c>
      <c r="H61" s="33">
        <f>TOTWRKACT!H61/$C61</f>
        <v>6.8503577409042475E-4</v>
      </c>
      <c r="I61" s="33">
        <f>TOTWRKACT!I61/$C61</f>
        <v>7.0710914903333838E-2</v>
      </c>
      <c r="J61" s="33">
        <f>TOTWRKACT!J61/$C61</f>
        <v>2.5498553813365809E-2</v>
      </c>
      <c r="K61" s="33">
        <f>TOTWRKACT!K61/$C61</f>
        <v>4.8256964530369921E-2</v>
      </c>
      <c r="L61" s="33">
        <f>TOTWRKACT!L61/$C61</f>
        <v>9.7960115694930738E-2</v>
      </c>
      <c r="M61" s="33">
        <f>TOTWRKACT!M61/$C61</f>
        <v>6.8503577409042475E-4</v>
      </c>
      <c r="N61" s="33">
        <f>TOTWRKACT!N61/$C61</f>
        <v>2.6259704673466281E-2</v>
      </c>
      <c r="O61" s="82">
        <f>TOTWRKACT!O61/$C61</f>
        <v>0</v>
      </c>
      <c r="P61" s="33">
        <v>0.36130550566668729</v>
      </c>
    </row>
    <row r="62" spans="1:18" ht="12.75" customHeight="1" x14ac:dyDescent="0.15">
      <c r="A62" s="58" t="s">
        <v>60</v>
      </c>
      <c r="B62" s="55">
        <f>TOTWRKACT!B62</f>
        <v>2400</v>
      </c>
      <c r="C62" s="91">
        <f>TOTWRKACT!C62</f>
        <v>1254</v>
      </c>
      <c r="D62" s="51">
        <f>TOTWRKACT!D62/$C62</f>
        <v>0.33333333333333331</v>
      </c>
      <c r="E62" s="33">
        <f>TOTWRKACT!E62/$C62</f>
        <v>3.9872408293460922E-3</v>
      </c>
      <c r="F62" s="33">
        <f>TOTWRKACT!F62/$C62</f>
        <v>4.7846889952153108E-3</v>
      </c>
      <c r="G62" s="33">
        <f>TOTWRKACT!G62/$C62</f>
        <v>4.2264752791068581E-2</v>
      </c>
      <c r="H62" s="33">
        <f>TOTWRKACT!H62/$C62</f>
        <v>0</v>
      </c>
      <c r="I62" s="33">
        <f>TOTWRKACT!I62/$C62</f>
        <v>0.24082934609250398</v>
      </c>
      <c r="J62" s="33">
        <f>TOTWRKACT!J62/$C62</f>
        <v>0.14673046251993621</v>
      </c>
      <c r="K62" s="33">
        <f>TOTWRKACT!K62/$C62</f>
        <v>0.29027113237639551</v>
      </c>
      <c r="L62" s="33">
        <f>TOTWRKACT!L62/$C62</f>
        <v>0</v>
      </c>
      <c r="M62" s="33">
        <f>TOTWRKACT!M62/$C62</f>
        <v>7.1770334928229667E-3</v>
      </c>
      <c r="N62" s="33">
        <f>TOTWRKACT!N62/$C62</f>
        <v>4.6251993620414676E-2</v>
      </c>
      <c r="O62" s="82">
        <f>TOTWRKACT!O62/$C62</f>
        <v>0</v>
      </c>
      <c r="P62" s="33">
        <v>5.7741816844428098E-2</v>
      </c>
    </row>
    <row r="63" spans="1:18" ht="12.75" customHeight="1" x14ac:dyDescent="0.15">
      <c r="A63" s="58" t="s">
        <v>61</v>
      </c>
      <c r="B63" s="55">
        <f>TOTWRKACT!B63</f>
        <v>7832</v>
      </c>
      <c r="C63" s="91">
        <f>TOTWRKACT!C63</f>
        <v>5737</v>
      </c>
      <c r="D63" s="51">
        <f>TOTWRKACT!D63/$C63</f>
        <v>0.22346173958514903</v>
      </c>
      <c r="E63" s="33">
        <f>TOTWRKACT!E63/$C63</f>
        <v>8.7153564580791354E-4</v>
      </c>
      <c r="F63" s="33">
        <f>TOTWRKACT!F63/$C63</f>
        <v>3.486142583231654E-4</v>
      </c>
      <c r="G63" s="33">
        <f>TOTWRKACT!G63/$C63</f>
        <v>0.30067979780373016</v>
      </c>
      <c r="H63" s="33">
        <f>TOTWRKACT!H63/$C63</f>
        <v>0</v>
      </c>
      <c r="I63" s="33">
        <f>TOTWRKACT!I63/$C63</f>
        <v>0.22903956771831968</v>
      </c>
      <c r="J63" s="33">
        <f>TOTWRKACT!J63/$C63</f>
        <v>0</v>
      </c>
      <c r="K63" s="33">
        <f>TOTWRKACT!K63/$C63</f>
        <v>2.4925919470106327E-2</v>
      </c>
      <c r="L63" s="33">
        <f>TOTWRKACT!L63/$C63</f>
        <v>1.3421648945441868E-2</v>
      </c>
      <c r="M63" s="33">
        <f>TOTWRKACT!M63/$C63</f>
        <v>3.904479693219453E-2</v>
      </c>
      <c r="N63" s="33">
        <f>TOTWRKACT!N63/$C63</f>
        <v>3.590726860728604E-2</v>
      </c>
      <c r="O63" s="82">
        <f>TOTWRKACT!O63/$C63</f>
        <v>0</v>
      </c>
      <c r="P63" s="33">
        <v>0.44306835637480801</v>
      </c>
    </row>
    <row r="64" spans="1:18" ht="12.75" customHeight="1" x14ac:dyDescent="0.15">
      <c r="A64" s="59" t="s">
        <v>62</v>
      </c>
      <c r="B64" s="77">
        <f>TOTWRKACT!B64</f>
        <v>201</v>
      </c>
      <c r="C64" s="95">
        <f>TOTWRKACT!C64</f>
        <v>167</v>
      </c>
      <c r="D64" s="52">
        <f>TOTWRKACT!D64/$C64</f>
        <v>0.23952095808383234</v>
      </c>
      <c r="E64" s="34">
        <f>TOTWRKACT!E64/$C64</f>
        <v>5.9880239520958087E-3</v>
      </c>
      <c r="F64" s="34">
        <f>TOTWRKACT!F64/$C64</f>
        <v>0</v>
      </c>
      <c r="G64" s="34">
        <f>TOTWRKACT!G64/$C64</f>
        <v>0.71257485029940115</v>
      </c>
      <c r="H64" s="34">
        <f>TOTWRKACT!H64/$C64</f>
        <v>0</v>
      </c>
      <c r="I64" s="34">
        <f>TOTWRKACT!I64/$C64</f>
        <v>0.15568862275449102</v>
      </c>
      <c r="J64" s="34">
        <f>TOTWRKACT!J64/$C64</f>
        <v>0</v>
      </c>
      <c r="K64" s="34">
        <f>TOTWRKACT!K64/$C64</f>
        <v>7.7844311377245512E-2</v>
      </c>
      <c r="L64" s="34">
        <f>TOTWRKACT!L64/$C64</f>
        <v>0</v>
      </c>
      <c r="M64" s="34">
        <f>TOTWRKACT!M64/$C64</f>
        <v>0</v>
      </c>
      <c r="N64" s="34">
        <f>TOTWRKACT!N64/$C64</f>
        <v>0</v>
      </c>
      <c r="O64" s="85">
        <f>TOTWRKACT!O64/$C64</f>
        <v>0</v>
      </c>
      <c r="P64" s="97">
        <v>0</v>
      </c>
    </row>
    <row r="65" spans="1:16" ht="12.75" customHeight="1" x14ac:dyDescent="0.15">
      <c r="A65" s="302" t="s">
        <v>133</v>
      </c>
      <c r="B65" s="302"/>
      <c r="C65" s="302"/>
      <c r="D65" s="302"/>
      <c r="E65" s="302"/>
      <c r="F65" s="302"/>
      <c r="G65" s="302"/>
      <c r="H65" s="302"/>
      <c r="I65" s="302"/>
      <c r="J65" s="302"/>
      <c r="K65" s="302"/>
      <c r="L65" s="302"/>
      <c r="M65" s="302"/>
      <c r="N65" s="302"/>
      <c r="O65" s="302"/>
      <c r="P65" s="302"/>
    </row>
    <row r="66" spans="1:16" ht="12.75" customHeight="1" x14ac:dyDescent="0.15">
      <c r="A66" s="98"/>
    </row>
  </sheetData>
  <mergeCells count="3">
    <mergeCell ref="A1:P1"/>
    <mergeCell ref="A2:P2"/>
    <mergeCell ref="A65:P65"/>
  </mergeCells>
  <phoneticPr fontId="0" type="noConversion"/>
  <printOptions horizontalCentered="1" verticalCentered="1"/>
  <pageMargins left="0.25" right="0.25" top="0.25" bottom="0.25" header="0.5" footer="0.5"/>
  <pageSetup scale="65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P66"/>
  <sheetViews>
    <sheetView zoomScaleNormal="100" zoomScaleSheetLayoutView="100" workbookViewId="0">
      <selection activeCell="E14" sqref="E14"/>
    </sheetView>
  </sheetViews>
  <sheetFormatPr baseColWidth="10" defaultColWidth="9.1640625" defaultRowHeight="13" x14ac:dyDescent="0.15"/>
  <cols>
    <col min="1" max="1" width="15.6640625" style="2" customWidth="1"/>
    <col min="2" max="2" width="10.5" style="2" customWidth="1"/>
    <col min="3" max="3" width="13.5" style="2" bestFit="1" customWidth="1"/>
    <col min="4" max="4" width="13.1640625" style="2" bestFit="1" customWidth="1"/>
    <col min="5" max="6" width="12.33203125" style="2" bestFit="1" customWidth="1"/>
    <col min="7" max="7" width="11.33203125" style="2" bestFit="1" customWidth="1"/>
    <col min="8" max="8" width="10.5" style="2" bestFit="1" customWidth="1"/>
    <col min="9" max="9" width="7.5" style="2" bestFit="1" customWidth="1"/>
    <col min="10" max="10" width="11.33203125" style="2" bestFit="1" customWidth="1"/>
    <col min="11" max="11" width="10.6640625" style="2" bestFit="1" customWidth="1"/>
    <col min="12" max="12" width="9.6640625" style="2" bestFit="1" customWidth="1"/>
    <col min="13" max="13" width="12.33203125" style="2" bestFit="1" customWidth="1"/>
    <col min="14" max="14" width="11.5" style="2" bestFit="1" customWidth="1"/>
    <col min="15" max="15" width="10.5" style="2" bestFit="1" customWidth="1"/>
    <col min="16" max="16" width="9.6640625" style="2" bestFit="1" customWidth="1"/>
    <col min="17" max="16384" width="9.1640625" style="2"/>
  </cols>
  <sheetData>
    <row r="1" spans="1:16" ht="53.25" customHeight="1" x14ac:dyDescent="0.15">
      <c r="A1" s="266" t="s">
        <v>189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</row>
    <row r="2" spans="1:16" ht="12.75" customHeight="1" x14ac:dyDescent="0.15">
      <c r="A2" s="279" t="str">
        <f>FINAL2!$A$2</f>
        <v>ACF/OFA: 06/07/2017</v>
      </c>
      <c r="B2" s="279"/>
      <c r="C2" s="279"/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79"/>
    </row>
    <row r="3" spans="1:16" s="4" customFormat="1" ht="39.75" customHeight="1" x14ac:dyDescent="0.15">
      <c r="A3" s="101" t="s">
        <v>0</v>
      </c>
      <c r="B3" s="28" t="s">
        <v>170</v>
      </c>
      <c r="C3" s="28" t="s">
        <v>171</v>
      </c>
      <c r="D3" s="28" t="s">
        <v>154</v>
      </c>
      <c r="E3" s="28" t="s">
        <v>166</v>
      </c>
      <c r="F3" s="28" t="s">
        <v>152</v>
      </c>
      <c r="G3" s="28" t="s">
        <v>155</v>
      </c>
      <c r="H3" s="28" t="s">
        <v>156</v>
      </c>
      <c r="I3" s="28" t="s">
        <v>157</v>
      </c>
      <c r="J3" s="28" t="s">
        <v>158</v>
      </c>
      <c r="K3" s="28" t="s">
        <v>159</v>
      </c>
      <c r="L3" s="28" t="s">
        <v>160</v>
      </c>
      <c r="M3" s="28" t="s">
        <v>161</v>
      </c>
      <c r="N3" s="28" t="s">
        <v>167</v>
      </c>
      <c r="O3" s="28" t="s">
        <v>163</v>
      </c>
      <c r="P3" s="101" t="s">
        <v>98</v>
      </c>
    </row>
    <row r="4" spans="1:16" ht="12.75" customHeight="1" x14ac:dyDescent="0.15">
      <c r="A4" s="44" t="s">
        <v>3</v>
      </c>
      <c r="B4" s="55">
        <f>SUM(B6:B64)</f>
        <v>1114952</v>
      </c>
      <c r="C4" s="33">
        <f>TOTWRKACT!C4/$B4</f>
        <v>0.53440686235820012</v>
      </c>
      <c r="D4" s="33">
        <f>TOTWRKACT!D4/$B4</f>
        <v>0.41785296586758891</v>
      </c>
      <c r="E4" s="33">
        <f>TOTWRKACT!E4/$B4</f>
        <v>5.5419426127761556E-3</v>
      </c>
      <c r="F4" s="33">
        <f>TOTWRKACT!F4/$B4</f>
        <v>5.607416283391572E-3</v>
      </c>
      <c r="G4" s="33">
        <f>TOTWRKACT!G4/$B4</f>
        <v>2.2389304651680073E-2</v>
      </c>
      <c r="H4" s="33">
        <f>TOTWRKACT!H4/$B4</f>
        <v>1.8655511627406381E-4</v>
      </c>
      <c r="I4" s="33">
        <f>TOTWRKACT!I4/$B4</f>
        <v>6.353367678608586E-2</v>
      </c>
      <c r="J4" s="33">
        <f>TOTWRKACT!J4/$B4</f>
        <v>1.2883962717677533E-2</v>
      </c>
      <c r="K4" s="33">
        <f>TOTWRKACT!K4/$B4</f>
        <v>2.7937525561638529E-2</v>
      </c>
      <c r="L4" s="33">
        <f>TOTWRKACT!L4/$B4</f>
        <v>1.4978223277773393E-2</v>
      </c>
      <c r="M4" s="33">
        <f>TOTWRKACT!M4/$B4</f>
        <v>5.0109780510730504E-3</v>
      </c>
      <c r="N4" s="33">
        <f>TOTWRKACT!N4/$B4</f>
        <v>3.8414209759702659E-3</v>
      </c>
      <c r="O4" s="33">
        <f>TOTWRKACT!O4/$B4</f>
        <v>1.049372529041609E-4</v>
      </c>
      <c r="P4" s="33">
        <f>TOTWRKACT!P4/$B4</f>
        <v>2.7560827730700514E-2</v>
      </c>
    </row>
    <row r="5" spans="1:16" ht="7.5" customHeight="1" x14ac:dyDescent="0.15">
      <c r="A5" s="60"/>
      <c r="B5" s="74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</row>
    <row r="6" spans="1:16" ht="12.75" customHeight="1" x14ac:dyDescent="0.15">
      <c r="A6" s="58" t="s">
        <v>10</v>
      </c>
      <c r="B6" s="55">
        <f>TOTWRKACT!B6</f>
        <v>5491</v>
      </c>
      <c r="C6" s="33">
        <f>TOTWRKACT!C6/$B6</f>
        <v>0.49317064287015117</v>
      </c>
      <c r="D6" s="33">
        <f>TOTWRKACT!D6/$B6</f>
        <v>0.38098706975050084</v>
      </c>
      <c r="E6" s="33">
        <f>TOTWRKACT!E6/$B6</f>
        <v>1.2748133309051174E-3</v>
      </c>
      <c r="F6" s="33">
        <f>TOTWRKACT!F6/$B6</f>
        <v>5.645601894008377E-3</v>
      </c>
      <c r="G6" s="33">
        <f>TOTWRKACT!G6/$B6</f>
        <v>7.230012748133309E-2</v>
      </c>
      <c r="H6" s="33">
        <f>TOTWRKACT!H6/$B6</f>
        <v>3.6423238025860496E-4</v>
      </c>
      <c r="I6" s="33">
        <f>TOTWRKACT!I6/$B6</f>
        <v>1.6026224731378619E-2</v>
      </c>
      <c r="J6" s="33">
        <f>TOTWRKACT!J6/$B6</f>
        <v>0</v>
      </c>
      <c r="K6" s="33">
        <f>TOTWRKACT!K6/$B6</f>
        <v>2.3675104716809326E-2</v>
      </c>
      <c r="L6" s="33">
        <f>TOTWRKACT!L6/$B6</f>
        <v>4.2433072300127481E-2</v>
      </c>
      <c r="M6" s="33">
        <f>TOTWRKACT!M6/$B6</f>
        <v>0</v>
      </c>
      <c r="N6" s="33">
        <f>TOTWRKACT!N6/$B6</f>
        <v>6.0098342742669827E-3</v>
      </c>
      <c r="O6" s="33">
        <f>TOTWRKACT!O6/$B6</f>
        <v>0</v>
      </c>
      <c r="P6" s="33">
        <f>TOTWRKACT!P6/$B6</f>
        <v>1.4022946639956292E-2</v>
      </c>
    </row>
    <row r="7" spans="1:16" ht="12.75" customHeight="1" x14ac:dyDescent="0.15">
      <c r="A7" s="58" t="s">
        <v>11</v>
      </c>
      <c r="B7" s="55">
        <f>TOTWRKACT!B7</f>
        <v>2535</v>
      </c>
      <c r="C7" s="33">
        <f>TOTWRKACT!C7/$B7</f>
        <v>0.45562130177514792</v>
      </c>
      <c r="D7" s="33">
        <f>TOTWRKACT!D7/$B7</f>
        <v>0.31637080867850098</v>
      </c>
      <c r="E7" s="33">
        <f>TOTWRKACT!E7/$B7</f>
        <v>0</v>
      </c>
      <c r="F7" s="33">
        <f>TOTWRKACT!F7/$B7</f>
        <v>0</v>
      </c>
      <c r="G7" s="33">
        <f>TOTWRKACT!G7/$B7</f>
        <v>1.5779092702169625E-3</v>
      </c>
      <c r="H7" s="33">
        <f>TOTWRKACT!H7/$B7</f>
        <v>2.3668639053254438E-3</v>
      </c>
      <c r="I7" s="33">
        <f>TOTWRKACT!I7/$B7</f>
        <v>0.14950690335305719</v>
      </c>
      <c r="J7" s="33">
        <f>TOTWRKACT!J7/$B7</f>
        <v>4.8915187376725837E-2</v>
      </c>
      <c r="K7" s="33">
        <f>TOTWRKACT!K7/$B7</f>
        <v>1.7751479289940829E-2</v>
      </c>
      <c r="L7" s="33">
        <f>TOTWRKACT!L7/$B7</f>
        <v>3.1558185404339249E-3</v>
      </c>
      <c r="M7" s="33">
        <f>TOTWRKACT!M7/$B7</f>
        <v>1.5384615384615385E-2</v>
      </c>
      <c r="N7" s="33">
        <f>TOTWRKACT!N7/$B7</f>
        <v>1.1834319526627219E-3</v>
      </c>
      <c r="O7" s="33">
        <f>TOTWRKACT!O7/$B7</f>
        <v>0</v>
      </c>
      <c r="P7" s="33">
        <f>TOTWRKACT!P7/$B7</f>
        <v>0</v>
      </c>
    </row>
    <row r="8" spans="1:16" ht="12.75" customHeight="1" x14ac:dyDescent="0.15">
      <c r="A8" s="58" t="s">
        <v>12</v>
      </c>
      <c r="B8" s="55">
        <f>TOTWRKACT!B8</f>
        <v>4344</v>
      </c>
      <c r="C8" s="33">
        <f>TOTWRKACT!C8/$B8</f>
        <v>0.32228360957642727</v>
      </c>
      <c r="D8" s="33">
        <f>TOTWRKACT!D8/$B8</f>
        <v>0.19935543278084714</v>
      </c>
      <c r="E8" s="33">
        <f>TOTWRKACT!E8/$B8</f>
        <v>0</v>
      </c>
      <c r="F8" s="33">
        <f>TOTWRKACT!F8/$B8</f>
        <v>0</v>
      </c>
      <c r="G8" s="33">
        <f>TOTWRKACT!G8/$B8</f>
        <v>2.0027624309392266E-2</v>
      </c>
      <c r="H8" s="33">
        <f>TOTWRKACT!H8/$B8</f>
        <v>4.6040515653775324E-4</v>
      </c>
      <c r="I8" s="33">
        <f>TOTWRKACT!I8/$B8</f>
        <v>8.1031307550644568E-2</v>
      </c>
      <c r="J8" s="33">
        <f>TOTWRKACT!J8/$B8</f>
        <v>5.0874769797421733E-2</v>
      </c>
      <c r="K8" s="33">
        <f>TOTWRKACT!K8/$B8</f>
        <v>3.2228360957642727E-2</v>
      </c>
      <c r="L8" s="33">
        <f>TOTWRKACT!L8/$B8</f>
        <v>2.9926335174953961E-3</v>
      </c>
      <c r="M8" s="33">
        <f>TOTWRKACT!M8/$B8</f>
        <v>2.0488029465930018E-2</v>
      </c>
      <c r="N8" s="33">
        <f>TOTWRKACT!N8/$B8</f>
        <v>7.3664825046040518E-3</v>
      </c>
      <c r="O8" s="33">
        <f>TOTWRKACT!O8/$B8</f>
        <v>0</v>
      </c>
      <c r="P8" s="33">
        <f>TOTWRKACT!P8/$B8</f>
        <v>0</v>
      </c>
    </row>
    <row r="9" spans="1:16" ht="12.75" customHeight="1" x14ac:dyDescent="0.15">
      <c r="A9" s="58" t="s">
        <v>13</v>
      </c>
      <c r="B9" s="55">
        <f>TOTWRKACT!B9</f>
        <v>2226</v>
      </c>
      <c r="C9" s="33">
        <f>TOTWRKACT!C9/$B9</f>
        <v>0.45687331536388143</v>
      </c>
      <c r="D9" s="33">
        <f>TOTWRKACT!D9/$B9</f>
        <v>0.33198562443845464</v>
      </c>
      <c r="E9" s="33">
        <f>TOTWRKACT!E9/$B9</f>
        <v>0</v>
      </c>
      <c r="F9" s="33">
        <f>TOTWRKACT!F9/$B9</f>
        <v>8.9847259658580418E-4</v>
      </c>
      <c r="G9" s="33">
        <f>TOTWRKACT!G9/$B9</f>
        <v>4.8068283917340519E-2</v>
      </c>
      <c r="H9" s="33">
        <f>TOTWRKACT!H9/$B9</f>
        <v>4.4923629829290209E-3</v>
      </c>
      <c r="I9" s="33">
        <f>TOTWRKACT!I9/$B9</f>
        <v>4.3575920934411504E-2</v>
      </c>
      <c r="J9" s="33">
        <f>TOTWRKACT!J9/$B9</f>
        <v>1.3926325247079964E-2</v>
      </c>
      <c r="K9" s="33">
        <f>TOTWRKACT!K9/$B9</f>
        <v>3.5489667565139264E-2</v>
      </c>
      <c r="L9" s="33">
        <f>TOTWRKACT!L9/$B9</f>
        <v>0</v>
      </c>
      <c r="M9" s="33">
        <f>TOTWRKACT!M9/$B9</f>
        <v>0</v>
      </c>
      <c r="N9" s="33">
        <f>TOTWRKACT!N9/$B9</f>
        <v>6.7385444743935314E-3</v>
      </c>
      <c r="O9" s="33">
        <f>TOTWRKACT!O9/$B9</f>
        <v>0</v>
      </c>
      <c r="P9" s="33">
        <f>TOTWRKACT!P9/$B9</f>
        <v>1.3477088948787063E-3</v>
      </c>
    </row>
    <row r="10" spans="1:16" ht="12.75" customHeight="1" x14ac:dyDescent="0.15">
      <c r="A10" s="58" t="s">
        <v>14</v>
      </c>
      <c r="B10" s="55">
        <f>TOTWRKACT!B10</f>
        <v>568081</v>
      </c>
      <c r="C10" s="33">
        <f>TOTWRKACT!C10/$B10</f>
        <v>0.56228601202997464</v>
      </c>
      <c r="D10" s="33">
        <f>TOTWRKACT!D10/$B10</f>
        <v>0.4646555684840718</v>
      </c>
      <c r="E10" s="33">
        <f>TOTWRKACT!E10/$B10</f>
        <v>5.3143829841167016E-3</v>
      </c>
      <c r="F10" s="33">
        <f>TOTWRKACT!F10/$B10</f>
        <v>9.8612697837104218E-3</v>
      </c>
      <c r="G10" s="33">
        <f>TOTWRKACT!G10/$B10</f>
        <v>8.6801001969789519E-3</v>
      </c>
      <c r="H10" s="33">
        <f>TOTWRKACT!H10/$B10</f>
        <v>1.3026311388692811E-4</v>
      </c>
      <c r="I10" s="33">
        <f>TOTWRKACT!I10/$B10</f>
        <v>8.5792342993340737E-2</v>
      </c>
      <c r="J10" s="33">
        <f>TOTWRKACT!J10/$B10</f>
        <v>8.7769173762192367E-3</v>
      </c>
      <c r="K10" s="33">
        <f>TOTWRKACT!K10/$B10</f>
        <v>2.7052480192085282E-2</v>
      </c>
      <c r="L10" s="33">
        <f>TOTWRKACT!L10/$B10</f>
        <v>9.3419776405125332E-3</v>
      </c>
      <c r="M10" s="33">
        <f>TOTWRKACT!M10/$B10</f>
        <v>3.8762077943110223E-3</v>
      </c>
      <c r="N10" s="33">
        <f>TOTWRKACT!N10/$B10</f>
        <v>1.3836055069611551E-3</v>
      </c>
      <c r="O10" s="33">
        <f>TOTWRKACT!O10/$B10</f>
        <v>0</v>
      </c>
      <c r="P10" s="33">
        <f>TOTWRKACT!P10/$B10</f>
        <v>1.2975262330547932E-2</v>
      </c>
    </row>
    <row r="11" spans="1:16" ht="12.75" customHeight="1" x14ac:dyDescent="0.15">
      <c r="A11" s="58" t="s">
        <v>15</v>
      </c>
      <c r="B11" s="55">
        <f>TOTWRKACT!B11</f>
        <v>12550</v>
      </c>
      <c r="C11" s="33">
        <f>TOTWRKACT!C11/$B11</f>
        <v>0.33904382470119521</v>
      </c>
      <c r="D11" s="33">
        <f>TOTWRKACT!D11/$B11</f>
        <v>0.14486055776892431</v>
      </c>
      <c r="E11" s="33">
        <f>TOTWRKACT!E11/$B11</f>
        <v>5.3386454183266931E-3</v>
      </c>
      <c r="F11" s="33">
        <f>TOTWRKACT!F11/$B11</f>
        <v>0</v>
      </c>
      <c r="G11" s="33">
        <f>TOTWRKACT!G11/$B11</f>
        <v>2.8525896414342628E-2</v>
      </c>
      <c r="H11" s="33">
        <f>TOTWRKACT!H11/$B11</f>
        <v>2.3904382470119523E-4</v>
      </c>
      <c r="I11" s="33">
        <f>TOTWRKACT!I11/$B11</f>
        <v>4.8525896414342629E-2</v>
      </c>
      <c r="J11" s="33">
        <f>TOTWRKACT!J11/$B11</f>
        <v>2.9800796812749004E-2</v>
      </c>
      <c r="K11" s="33">
        <f>TOTWRKACT!K11/$B11</f>
        <v>5.2828685258964142E-2</v>
      </c>
      <c r="L11" s="33">
        <f>TOTWRKACT!L11/$B11</f>
        <v>5.6573705179282872E-3</v>
      </c>
      <c r="M11" s="33">
        <f>TOTWRKACT!M11/$B11</f>
        <v>7.2509960159362549E-3</v>
      </c>
      <c r="N11" s="33">
        <f>TOTWRKACT!N11/$B11</f>
        <v>1.0199203187250996E-2</v>
      </c>
      <c r="O11" s="33">
        <f>TOTWRKACT!O11/$B11</f>
        <v>0</v>
      </c>
      <c r="P11" s="33">
        <f>TOTWRKACT!P11/$B11</f>
        <v>6.5019920318725097E-2</v>
      </c>
    </row>
    <row r="12" spans="1:16" ht="12.75" customHeight="1" x14ac:dyDescent="0.15">
      <c r="A12" s="58" t="s">
        <v>16</v>
      </c>
      <c r="B12" s="55">
        <f>TOTWRKACT!B12</f>
        <v>5976</v>
      </c>
      <c r="C12" s="33">
        <f>TOTWRKACT!C12/$B12</f>
        <v>0.52058232931726911</v>
      </c>
      <c r="D12" s="33">
        <f>TOTWRKACT!D12/$B12</f>
        <v>0.30087014725568945</v>
      </c>
      <c r="E12" s="33">
        <f>TOTWRKACT!E12/$B12</f>
        <v>1.1546184738955823E-2</v>
      </c>
      <c r="F12" s="33">
        <f>TOTWRKACT!F12/$B12</f>
        <v>0</v>
      </c>
      <c r="G12" s="33">
        <f>TOTWRKACT!G12/$B12</f>
        <v>0</v>
      </c>
      <c r="H12" s="33">
        <f>TOTWRKACT!H12/$B12</f>
        <v>0</v>
      </c>
      <c r="I12" s="33">
        <f>TOTWRKACT!I12/$B12</f>
        <v>0.30103748326639895</v>
      </c>
      <c r="J12" s="33">
        <f>TOTWRKACT!J12/$B12</f>
        <v>1.5060240963855422E-3</v>
      </c>
      <c r="K12" s="33">
        <f>TOTWRKACT!K12/$B12</f>
        <v>2.8112449799196786E-2</v>
      </c>
      <c r="L12" s="33">
        <f>TOTWRKACT!L12/$B12</f>
        <v>0</v>
      </c>
      <c r="M12" s="33">
        <f>TOTWRKACT!M12/$B12</f>
        <v>1.2048192771084338E-2</v>
      </c>
      <c r="N12" s="33">
        <f>TOTWRKACT!N12/$B12</f>
        <v>1.6733601070950468E-4</v>
      </c>
      <c r="O12" s="33">
        <f>TOTWRKACT!O12/$B12</f>
        <v>0</v>
      </c>
      <c r="P12" s="33">
        <f>TOTWRKACT!P12/$B12</f>
        <v>0</v>
      </c>
    </row>
    <row r="13" spans="1:16" ht="12.75" customHeight="1" x14ac:dyDescent="0.15">
      <c r="A13" s="58" t="s">
        <v>17</v>
      </c>
      <c r="B13" s="55">
        <f>TOTWRKACT!B13</f>
        <v>1295</v>
      </c>
      <c r="C13" s="33">
        <f>TOTWRKACT!C13/$B13</f>
        <v>0.33745173745173745</v>
      </c>
      <c r="D13" s="33">
        <f>TOTWRKACT!D13/$B13</f>
        <v>0.2857142857142857</v>
      </c>
      <c r="E13" s="33">
        <f>TOTWRKACT!E13/$B13</f>
        <v>0</v>
      </c>
      <c r="F13" s="33">
        <f>TOTWRKACT!F13/$B13</f>
        <v>0</v>
      </c>
      <c r="G13" s="33">
        <f>TOTWRKACT!G13/$B13</f>
        <v>3.4749034749034749E-2</v>
      </c>
      <c r="H13" s="33">
        <f>TOTWRKACT!H13/$B13</f>
        <v>0</v>
      </c>
      <c r="I13" s="33">
        <f>TOTWRKACT!I13/$B13</f>
        <v>3.397683397683398E-2</v>
      </c>
      <c r="J13" s="33">
        <f>TOTWRKACT!J13/$B13</f>
        <v>0</v>
      </c>
      <c r="K13" s="33">
        <f>TOTWRKACT!K13/$B13</f>
        <v>2.7799227799227798E-2</v>
      </c>
      <c r="L13" s="33">
        <f>TOTWRKACT!L13/$B13</f>
        <v>0</v>
      </c>
      <c r="M13" s="33">
        <f>TOTWRKACT!M13/$B13</f>
        <v>0</v>
      </c>
      <c r="N13" s="33">
        <f>TOTWRKACT!N13/$B13</f>
        <v>7.722007722007722E-4</v>
      </c>
      <c r="O13" s="33">
        <f>TOTWRKACT!O13/$B13</f>
        <v>0</v>
      </c>
      <c r="P13" s="33">
        <f>TOTWRKACT!P13/$B13</f>
        <v>0</v>
      </c>
    </row>
    <row r="14" spans="1:16" ht="12.75" customHeight="1" x14ac:dyDescent="0.15">
      <c r="A14" s="58" t="s">
        <v>84</v>
      </c>
      <c r="B14" s="55">
        <f>TOTWRKACT!B14</f>
        <v>3328</v>
      </c>
      <c r="C14" s="33">
        <f>TOTWRKACT!C14/$B14</f>
        <v>0.54897836538461542</v>
      </c>
      <c r="D14" s="33">
        <f>TOTWRKACT!D14/$B14</f>
        <v>0.28605769230769229</v>
      </c>
      <c r="E14" s="33">
        <f>TOTWRKACT!E14/$B14</f>
        <v>0</v>
      </c>
      <c r="F14" s="33">
        <f>TOTWRKACT!F14/$B14</f>
        <v>2.704326923076923E-3</v>
      </c>
      <c r="G14" s="33">
        <f>TOTWRKACT!G14/$B14</f>
        <v>1.0516826923076924E-2</v>
      </c>
      <c r="H14" s="33">
        <f>TOTWRKACT!H14/$B14</f>
        <v>3.3052884615384615E-3</v>
      </c>
      <c r="I14" s="33">
        <f>TOTWRKACT!I14/$B14</f>
        <v>0.25480769230769229</v>
      </c>
      <c r="J14" s="33">
        <f>TOTWRKACT!J14/$B14</f>
        <v>7.512019230769231E-3</v>
      </c>
      <c r="K14" s="33">
        <f>TOTWRKACT!K14/$B14</f>
        <v>3.7259615384615384E-2</v>
      </c>
      <c r="L14" s="33">
        <f>TOTWRKACT!L14/$B14</f>
        <v>2.1033653846153845E-3</v>
      </c>
      <c r="M14" s="33">
        <f>TOTWRKACT!M14/$B14</f>
        <v>6.0096153846153849E-4</v>
      </c>
      <c r="N14" s="33">
        <f>TOTWRKACT!N14/$B14</f>
        <v>8.4134615384615381E-3</v>
      </c>
      <c r="O14" s="33">
        <f>TOTWRKACT!O14/$B14</f>
        <v>0</v>
      </c>
      <c r="P14" s="33">
        <f>TOTWRKACT!P14/$B14</f>
        <v>0</v>
      </c>
    </row>
    <row r="15" spans="1:16" ht="12.75" customHeight="1" x14ac:dyDescent="0.15">
      <c r="A15" s="58" t="s">
        <v>18</v>
      </c>
      <c r="B15" s="55">
        <f>TOTWRKACT!B15</f>
        <v>9249</v>
      </c>
      <c r="C15" s="33">
        <f>TOTWRKACT!C15/$B15</f>
        <v>0.43301978592280249</v>
      </c>
      <c r="D15" s="33">
        <f>TOTWRKACT!D15/$B15</f>
        <v>0.16023353876094712</v>
      </c>
      <c r="E15" s="33">
        <f>TOTWRKACT!E15/$B15</f>
        <v>1.4055573575521678E-3</v>
      </c>
      <c r="F15" s="33">
        <f>TOTWRKACT!F15/$B15</f>
        <v>2.1623959346956428E-4</v>
      </c>
      <c r="G15" s="33">
        <f>TOTWRKACT!G15/$B15</f>
        <v>2.3137636501243376E-2</v>
      </c>
      <c r="H15" s="33">
        <f>TOTWRKACT!H15/$B15</f>
        <v>0</v>
      </c>
      <c r="I15" s="33">
        <f>TOTWRKACT!I15/$B15</f>
        <v>8.2603524705373549E-2</v>
      </c>
      <c r="J15" s="33">
        <f>TOTWRKACT!J15/$B15</f>
        <v>9.6875337874364795E-2</v>
      </c>
      <c r="K15" s="33">
        <f>TOTWRKACT!K15/$B15</f>
        <v>6.2817601902908429E-2</v>
      </c>
      <c r="L15" s="33">
        <f>TOTWRKACT!L15/$B15</f>
        <v>4.389663747432155E-2</v>
      </c>
      <c r="M15" s="33">
        <f>TOTWRKACT!M15/$B15</f>
        <v>6.4871878040869281E-4</v>
      </c>
      <c r="N15" s="33">
        <f>TOTWRKACT!N15/$B15</f>
        <v>9.8389015028651754E-3</v>
      </c>
      <c r="O15" s="33">
        <f>TOTWRKACT!O15/$B15</f>
        <v>0</v>
      </c>
      <c r="P15" s="33">
        <f>TOTWRKACT!P15/$B15</f>
        <v>7.9035571413125741E-2</v>
      </c>
    </row>
    <row r="16" spans="1:16" ht="7.5" customHeight="1" x14ac:dyDescent="0.15">
      <c r="A16" s="60"/>
      <c r="B16" s="74" t="s">
        <v>2</v>
      </c>
      <c r="C16" s="63" t="s">
        <v>2</v>
      </c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</row>
    <row r="17" spans="1:16" ht="12.75" customHeight="1" x14ac:dyDescent="0.15">
      <c r="A17" s="58" t="s">
        <v>19</v>
      </c>
      <c r="B17" s="55">
        <f>TOTWRKACT!B17</f>
        <v>2427</v>
      </c>
      <c r="C17" s="33">
        <f>TOTWRKACT!C17/$B17</f>
        <v>0.53934899052327978</v>
      </c>
      <c r="D17" s="33">
        <f>TOTWRKACT!D17/$B17</f>
        <v>0.15245158632056036</v>
      </c>
      <c r="E17" s="33">
        <f>TOTWRKACT!E17/$B17</f>
        <v>0</v>
      </c>
      <c r="F17" s="33">
        <f>TOTWRKACT!F17/$B17</f>
        <v>0</v>
      </c>
      <c r="G17" s="33">
        <f>TOTWRKACT!G17/$B17</f>
        <v>0.28842192006592499</v>
      </c>
      <c r="H17" s="33">
        <f>TOTWRKACT!H17/$B17</f>
        <v>8.2406262875978574E-4</v>
      </c>
      <c r="I17" s="33">
        <f>TOTWRKACT!I17/$B17</f>
        <v>5.1091882983106719E-2</v>
      </c>
      <c r="J17" s="33">
        <f>TOTWRKACT!J17/$B17</f>
        <v>4.1203131437989287E-4</v>
      </c>
      <c r="K17" s="33">
        <f>TOTWRKACT!K17/$B17</f>
        <v>5.6860321384425219E-2</v>
      </c>
      <c r="L17" s="33">
        <f>TOTWRKACT!L17/$B17</f>
        <v>0.1899464359291306</v>
      </c>
      <c r="M17" s="33">
        <f>TOTWRKACT!M17/$B17</f>
        <v>0</v>
      </c>
      <c r="N17" s="33">
        <f>TOTWRKACT!N17/$B17</f>
        <v>2.1425628347754428E-2</v>
      </c>
      <c r="O17" s="33">
        <f>TOTWRKACT!O17/$B17</f>
        <v>4.573547589616811E-2</v>
      </c>
      <c r="P17" s="33">
        <f>TOTWRKACT!P17/$B17</f>
        <v>2.843016069221261E-2</v>
      </c>
    </row>
    <row r="18" spans="1:16" ht="12.75" customHeight="1" x14ac:dyDescent="0.15">
      <c r="A18" s="58" t="s">
        <v>20</v>
      </c>
      <c r="B18" s="55">
        <f>TOTWRKACT!B18</f>
        <v>326</v>
      </c>
      <c r="C18" s="33">
        <f>TOTWRKACT!C18/$B18</f>
        <v>0.35276073619631904</v>
      </c>
      <c r="D18" s="33">
        <f>TOTWRKACT!D18/$B18</f>
        <v>4.6012269938650305E-2</v>
      </c>
      <c r="E18" s="33">
        <f>TOTWRKACT!E18/$B18</f>
        <v>0</v>
      </c>
      <c r="F18" s="33">
        <f>TOTWRKACT!F18/$B18</f>
        <v>9.202453987730062E-3</v>
      </c>
      <c r="G18" s="33">
        <f>TOTWRKACT!G18/$B18</f>
        <v>0.24846625766871167</v>
      </c>
      <c r="H18" s="33">
        <f>TOTWRKACT!H18/$B18</f>
        <v>0</v>
      </c>
      <c r="I18" s="33">
        <f>TOTWRKACT!I18/$B18</f>
        <v>6.4417177914110432E-2</v>
      </c>
      <c r="J18" s="33">
        <f>TOTWRKACT!J18/$B18</f>
        <v>0</v>
      </c>
      <c r="K18" s="33">
        <f>TOTWRKACT!K18/$B18</f>
        <v>9.202453987730062E-3</v>
      </c>
      <c r="L18" s="33">
        <f>TOTWRKACT!L18/$B18</f>
        <v>0</v>
      </c>
      <c r="M18" s="33">
        <f>TOTWRKACT!M18/$B18</f>
        <v>3.0674846625766872E-3</v>
      </c>
      <c r="N18" s="33">
        <f>TOTWRKACT!N18/$B18</f>
        <v>3.0674846625766872E-3</v>
      </c>
      <c r="O18" s="33">
        <f>TOTWRKACT!O18/$B18</f>
        <v>0</v>
      </c>
      <c r="P18" s="33">
        <f>TOTWRKACT!P18/$B18</f>
        <v>0</v>
      </c>
    </row>
    <row r="19" spans="1:16" ht="12.75" customHeight="1" x14ac:dyDescent="0.15">
      <c r="A19" s="58" t="s">
        <v>21</v>
      </c>
      <c r="B19" s="55">
        <f>TOTWRKACT!B19</f>
        <v>5480</v>
      </c>
      <c r="C19" s="33">
        <f>TOTWRKACT!C19/$B19</f>
        <v>0.5</v>
      </c>
      <c r="D19" s="33">
        <f>TOTWRKACT!D19/$B19</f>
        <v>0.38394160583941606</v>
      </c>
      <c r="E19" s="33">
        <f>TOTWRKACT!E19/$B19</f>
        <v>1.1313868613138687E-2</v>
      </c>
      <c r="F19" s="33">
        <f>TOTWRKACT!F19/$B19</f>
        <v>7.1167883211678828E-3</v>
      </c>
      <c r="G19" s="33">
        <f>TOTWRKACT!G19/$B19</f>
        <v>3.9781021897810222E-2</v>
      </c>
      <c r="H19" s="33">
        <f>TOTWRKACT!H19/$B19</f>
        <v>0</v>
      </c>
      <c r="I19" s="33">
        <f>TOTWRKACT!I19/$B19</f>
        <v>3.0656934306569343E-2</v>
      </c>
      <c r="J19" s="33">
        <f>TOTWRKACT!J19/$B19</f>
        <v>4.1970802919708032E-3</v>
      </c>
      <c r="K19" s="33">
        <f>TOTWRKACT!K19/$B19</f>
        <v>1.7335766423357664E-2</v>
      </c>
      <c r="L19" s="33">
        <f>TOTWRKACT!L19/$B19</f>
        <v>8.0291970802919711E-3</v>
      </c>
      <c r="M19" s="33">
        <f>TOTWRKACT!M19/$B19</f>
        <v>2.3722627737226276E-3</v>
      </c>
      <c r="N19" s="33">
        <f>TOTWRKACT!N19/$B19</f>
        <v>3.6496350364963501E-4</v>
      </c>
      <c r="O19" s="33">
        <f>TOTWRKACT!O19/$B19</f>
        <v>0</v>
      </c>
      <c r="P19" s="33">
        <f>TOTWRKACT!P19/$B19</f>
        <v>7.2262773722627738E-2</v>
      </c>
    </row>
    <row r="20" spans="1:16" ht="12.75" customHeight="1" x14ac:dyDescent="0.15">
      <c r="A20" s="58" t="s">
        <v>22</v>
      </c>
      <c r="B20" s="55">
        <f>TOTWRKACT!B20</f>
        <v>63</v>
      </c>
      <c r="C20" s="33">
        <f>TOTWRKACT!C20/$B20</f>
        <v>0.80952380952380953</v>
      </c>
      <c r="D20" s="33">
        <f>TOTWRKACT!D20/$B20</f>
        <v>0.34920634920634919</v>
      </c>
      <c r="E20" s="33">
        <f>TOTWRKACT!E20/$B20</f>
        <v>0</v>
      </c>
      <c r="F20" s="33">
        <f>TOTWRKACT!F20/$B20</f>
        <v>0</v>
      </c>
      <c r="G20" s="33">
        <f>TOTWRKACT!G20/$B20</f>
        <v>4.7619047619047616E-2</v>
      </c>
      <c r="H20" s="33">
        <f>TOTWRKACT!H20/$B20</f>
        <v>0</v>
      </c>
      <c r="I20" s="33">
        <f>TOTWRKACT!I20/$B20</f>
        <v>0.19047619047619047</v>
      </c>
      <c r="J20" s="33">
        <f>TOTWRKACT!J20/$B20</f>
        <v>1.5873015873015872E-2</v>
      </c>
      <c r="K20" s="33">
        <f>TOTWRKACT!K20/$B20</f>
        <v>4.7619047619047616E-2</v>
      </c>
      <c r="L20" s="33">
        <f>TOTWRKACT!L20/$B20</f>
        <v>0</v>
      </c>
      <c r="M20" s="33">
        <f>TOTWRKACT!M20/$B20</f>
        <v>0</v>
      </c>
      <c r="N20" s="33">
        <f>TOTWRKACT!N20/$B20</f>
        <v>1.5873015873015872E-2</v>
      </c>
      <c r="O20" s="33">
        <f>TOTWRKACT!O20/$B20</f>
        <v>0</v>
      </c>
      <c r="P20" s="33">
        <f>TOTWRKACT!P20/$B20</f>
        <v>0.68253968253968256</v>
      </c>
    </row>
    <row r="21" spans="1:16" ht="12.75" customHeight="1" x14ac:dyDescent="0.15">
      <c r="A21" s="58" t="s">
        <v>23</v>
      </c>
      <c r="B21" s="55">
        <f>TOTWRKACT!B21</f>
        <v>5479</v>
      </c>
      <c r="C21" s="33">
        <f>TOTWRKACT!C21/$B21</f>
        <v>0.9344770943602847</v>
      </c>
      <c r="D21" s="33">
        <f>TOTWRKACT!D21/$B21</f>
        <v>0.63496988501551377</v>
      </c>
      <c r="E21" s="33">
        <f>TOTWRKACT!E21/$B21</f>
        <v>0</v>
      </c>
      <c r="F21" s="33">
        <f>TOTWRKACT!F21/$B21</f>
        <v>0</v>
      </c>
      <c r="G21" s="33">
        <f>TOTWRKACT!G21/$B21</f>
        <v>0.1575104946158058</v>
      </c>
      <c r="H21" s="33">
        <f>TOTWRKACT!H21/$B21</f>
        <v>0</v>
      </c>
      <c r="I21" s="33">
        <f>TOTWRKACT!I21/$B21</f>
        <v>5.8952363569994524E-2</v>
      </c>
      <c r="J21" s="33">
        <f>TOTWRKACT!J21/$B21</f>
        <v>6.2785179777331626E-2</v>
      </c>
      <c r="K21" s="33">
        <f>TOTWRKACT!K21/$B21</f>
        <v>8.6877167366307725E-2</v>
      </c>
      <c r="L21" s="33">
        <f>TOTWRKACT!L21/$B21</f>
        <v>3.1210074831173572E-2</v>
      </c>
      <c r="M21" s="33">
        <f>TOTWRKACT!M21/$B21</f>
        <v>4.7453914947983211E-3</v>
      </c>
      <c r="N21" s="33">
        <f>TOTWRKACT!N21/$B21</f>
        <v>1.1315933564519072E-2</v>
      </c>
      <c r="O21" s="33">
        <f>TOTWRKACT!O21/$B21</f>
        <v>0</v>
      </c>
      <c r="P21" s="33">
        <f>TOTWRKACT!P21/$B21</f>
        <v>1.0950903449534588E-3</v>
      </c>
    </row>
    <row r="22" spans="1:16" ht="12.75" customHeight="1" x14ac:dyDescent="0.15">
      <c r="A22" s="58" t="s">
        <v>24</v>
      </c>
      <c r="B22" s="55">
        <f>TOTWRKACT!B22</f>
        <v>2247</v>
      </c>
      <c r="C22" s="33">
        <f>TOTWRKACT!C22/$B22</f>
        <v>0.34267912772585668</v>
      </c>
      <c r="D22" s="33">
        <f>TOTWRKACT!D22/$B22</f>
        <v>0.31375166889185579</v>
      </c>
      <c r="E22" s="33">
        <f>TOTWRKACT!E22/$B22</f>
        <v>8.9007565643079659E-4</v>
      </c>
      <c r="F22" s="33">
        <f>TOTWRKACT!F22/$B22</f>
        <v>0</v>
      </c>
      <c r="G22" s="33">
        <f>TOTWRKACT!G22/$B22</f>
        <v>4.8954161103693817E-3</v>
      </c>
      <c r="H22" s="33">
        <f>TOTWRKACT!H22/$B22</f>
        <v>0</v>
      </c>
      <c r="I22" s="33">
        <f>TOTWRKACT!I22/$B22</f>
        <v>2.3587004895416111E-2</v>
      </c>
      <c r="J22" s="33">
        <f>TOTWRKACT!J22/$B22</f>
        <v>0</v>
      </c>
      <c r="K22" s="33">
        <f>TOTWRKACT!K22/$B22</f>
        <v>2.6702269692923898E-3</v>
      </c>
      <c r="L22" s="33">
        <f>TOTWRKACT!L22/$B22</f>
        <v>4.450378282153983E-4</v>
      </c>
      <c r="M22" s="33">
        <f>TOTWRKACT!M22/$B22</f>
        <v>8.9007565643079659E-4</v>
      </c>
      <c r="N22" s="33">
        <f>TOTWRKACT!N22/$B22</f>
        <v>1.1570983533600357E-2</v>
      </c>
      <c r="O22" s="33">
        <f>TOTWRKACT!O22/$B22</f>
        <v>0</v>
      </c>
      <c r="P22" s="33">
        <f>TOTWRKACT!P22/$B22</f>
        <v>0</v>
      </c>
    </row>
    <row r="23" spans="1:16" ht="12.75" customHeight="1" x14ac:dyDescent="0.15">
      <c r="A23" s="58" t="s">
        <v>25</v>
      </c>
      <c r="B23" s="55">
        <f>TOTWRKACT!B23</f>
        <v>8209</v>
      </c>
      <c r="C23" s="33">
        <f>TOTWRKACT!C23/$B23</f>
        <v>0.55487879157022779</v>
      </c>
      <c r="D23" s="33">
        <f>TOTWRKACT!D23/$B23</f>
        <v>0.31075648678279938</v>
      </c>
      <c r="E23" s="33">
        <f>TOTWRKACT!E23/$B23</f>
        <v>8.5272262151297356E-4</v>
      </c>
      <c r="F23" s="33">
        <f>TOTWRKACT!F23/$B23</f>
        <v>2.5581678645389206E-3</v>
      </c>
      <c r="G23" s="33">
        <f>TOTWRKACT!G23/$B23</f>
        <v>7.3090510415397734E-4</v>
      </c>
      <c r="H23" s="33">
        <f>TOTWRKACT!H23/$B23</f>
        <v>0</v>
      </c>
      <c r="I23" s="33">
        <f>TOTWRKACT!I23/$B23</f>
        <v>1.2425386770617615E-2</v>
      </c>
      <c r="J23" s="33">
        <f>TOTWRKACT!J23/$B23</f>
        <v>6.943598489462785E-3</v>
      </c>
      <c r="K23" s="33">
        <f>TOTWRKACT!K23/$B23</f>
        <v>2.5947131197466194E-2</v>
      </c>
      <c r="L23" s="33">
        <f>TOTWRKACT!L23/$B23</f>
        <v>1.7663540017054453E-2</v>
      </c>
      <c r="M23" s="33">
        <f>TOTWRKACT!M23/$B23</f>
        <v>1.3399926909489584E-2</v>
      </c>
      <c r="N23" s="33">
        <f>TOTWRKACT!N23/$B23</f>
        <v>3.776343038128883E-3</v>
      </c>
      <c r="O23" s="33">
        <f>TOTWRKACT!O23/$B23</f>
        <v>0</v>
      </c>
      <c r="P23" s="33">
        <f>TOTWRKACT!P23/$B23</f>
        <v>0.24339139968327445</v>
      </c>
    </row>
    <row r="24" spans="1:16" ht="12.75" customHeight="1" x14ac:dyDescent="0.15">
      <c r="A24" s="58" t="s">
        <v>26</v>
      </c>
      <c r="B24" s="55">
        <f>TOTWRKACT!B24</f>
        <v>2960</v>
      </c>
      <c r="C24" s="33">
        <f>TOTWRKACT!C24/$B24</f>
        <v>0.48851351351351352</v>
      </c>
      <c r="D24" s="33">
        <f>TOTWRKACT!D24/$B24</f>
        <v>0.42601351351351352</v>
      </c>
      <c r="E24" s="33">
        <f>TOTWRKACT!E24/$B24</f>
        <v>1.0135135135135136E-3</v>
      </c>
      <c r="F24" s="33">
        <f>TOTWRKACT!F24/$B24</f>
        <v>1.0135135135135136E-3</v>
      </c>
      <c r="G24" s="33">
        <f>TOTWRKACT!G24/$B24</f>
        <v>5.7432432432432436E-3</v>
      </c>
      <c r="H24" s="33">
        <f>TOTWRKACT!H24/$B24</f>
        <v>1.0135135135135136E-3</v>
      </c>
      <c r="I24" s="33">
        <f>TOTWRKACT!I24/$B24</f>
        <v>1.3175675675675676E-2</v>
      </c>
      <c r="J24" s="33">
        <f>TOTWRKACT!J24/$B24</f>
        <v>3.3783783783783786E-4</v>
      </c>
      <c r="K24" s="33">
        <f>TOTWRKACT!K24/$B24</f>
        <v>5.304054054054054E-2</v>
      </c>
      <c r="L24" s="33">
        <f>TOTWRKACT!L24/$B24</f>
        <v>1.0135135135135136E-3</v>
      </c>
      <c r="M24" s="33">
        <f>TOTWRKACT!M24/$B24</f>
        <v>7.094594594594595E-3</v>
      </c>
      <c r="N24" s="33">
        <f>TOTWRKACT!N24/$B24</f>
        <v>8.4459459459459464E-3</v>
      </c>
      <c r="O24" s="33">
        <f>TOTWRKACT!O24/$B24</f>
        <v>0</v>
      </c>
      <c r="P24" s="33">
        <f>TOTWRKACT!P24/$B24</f>
        <v>3.3783783783783786E-4</v>
      </c>
    </row>
    <row r="25" spans="1:16" ht="12.75" customHeight="1" x14ac:dyDescent="0.15">
      <c r="A25" s="58" t="s">
        <v>27</v>
      </c>
      <c r="B25" s="55">
        <f>TOTWRKACT!B25</f>
        <v>7759</v>
      </c>
      <c r="C25" s="33">
        <f>TOTWRKACT!C25/$B25</f>
        <v>0.49220260342827682</v>
      </c>
      <c r="D25" s="33">
        <f>TOTWRKACT!D25/$B25</f>
        <v>0.27645315117927566</v>
      </c>
      <c r="E25" s="33">
        <f>TOTWRKACT!E25/$B25</f>
        <v>7.7329552777419767E-3</v>
      </c>
      <c r="F25" s="33">
        <f>TOTWRKACT!F25/$B25</f>
        <v>0</v>
      </c>
      <c r="G25" s="33">
        <f>TOTWRKACT!G25/$B25</f>
        <v>3.0416290759118444E-2</v>
      </c>
      <c r="H25" s="33">
        <f>TOTWRKACT!H25/$B25</f>
        <v>0</v>
      </c>
      <c r="I25" s="33">
        <f>TOTWRKACT!I25/$B25</f>
        <v>5.1553035184946517E-3</v>
      </c>
      <c r="J25" s="33">
        <f>TOTWRKACT!J25/$B25</f>
        <v>0.1528547493233664</v>
      </c>
      <c r="K25" s="33">
        <f>TOTWRKACT!K25/$B25</f>
        <v>3.8149246036860422E-2</v>
      </c>
      <c r="L25" s="33">
        <f>TOTWRKACT!L25/$B25</f>
        <v>7.4623018430210075E-2</v>
      </c>
      <c r="M25" s="33">
        <f>TOTWRKACT!M25/$B25</f>
        <v>2.1007861837865703E-2</v>
      </c>
      <c r="N25" s="33">
        <f>TOTWRKACT!N25/$B25</f>
        <v>6.1992524809898183E-2</v>
      </c>
      <c r="O25" s="33">
        <f>TOTWRKACT!O25/$B25</f>
        <v>0</v>
      </c>
      <c r="P25" s="33">
        <f>TOTWRKACT!P25/$B25</f>
        <v>3.0931821110967909E-3</v>
      </c>
    </row>
    <row r="26" spans="1:16" ht="12.75" customHeight="1" x14ac:dyDescent="0.15">
      <c r="A26" s="58" t="s">
        <v>28</v>
      </c>
      <c r="B26" s="55">
        <f>TOTWRKACT!B26</f>
        <v>2024</v>
      </c>
      <c r="C26" s="33">
        <f>TOTWRKACT!C26/$B26</f>
        <v>0.283596837944664</v>
      </c>
      <c r="D26" s="33">
        <f>TOTWRKACT!D26/$B26</f>
        <v>0.13290513833992096</v>
      </c>
      <c r="E26" s="33">
        <f>TOTWRKACT!E26/$B26</f>
        <v>4.9407114624505926E-4</v>
      </c>
      <c r="F26" s="33">
        <f>TOTWRKACT!F26/$B26</f>
        <v>9.8814229249011851E-4</v>
      </c>
      <c r="G26" s="33">
        <f>TOTWRKACT!G26/$B26</f>
        <v>1.8774703557312252E-2</v>
      </c>
      <c r="H26" s="33">
        <f>TOTWRKACT!H26/$B26</f>
        <v>1.976284584980237E-3</v>
      </c>
      <c r="I26" s="33">
        <f>TOTWRKACT!I26/$B26</f>
        <v>5.731225296442688E-2</v>
      </c>
      <c r="J26" s="33">
        <f>TOTWRKACT!J26/$B26</f>
        <v>3.7549407114624504E-2</v>
      </c>
      <c r="K26" s="33">
        <f>TOTWRKACT!K26/$B26</f>
        <v>5.8794466403162056E-2</v>
      </c>
      <c r="L26" s="33">
        <f>TOTWRKACT!L26/$B26</f>
        <v>1.4822134387351778E-3</v>
      </c>
      <c r="M26" s="33">
        <f>TOTWRKACT!M26/$B26</f>
        <v>2.4703557312252965E-3</v>
      </c>
      <c r="N26" s="33">
        <f>TOTWRKACT!N26/$B26</f>
        <v>1.432806324110672E-2</v>
      </c>
      <c r="O26" s="33">
        <f>TOTWRKACT!O26/$B26</f>
        <v>4.9407114624505926E-4</v>
      </c>
      <c r="P26" s="33">
        <f>TOTWRKACT!P26/$B26</f>
        <v>0</v>
      </c>
    </row>
    <row r="27" spans="1:16" ht="7.5" customHeight="1" x14ac:dyDescent="0.15">
      <c r="A27" s="60"/>
      <c r="B27" s="74" t="s">
        <v>2</v>
      </c>
      <c r="C27" s="63" t="s">
        <v>2</v>
      </c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</row>
    <row r="28" spans="1:16" ht="12.75" customHeight="1" x14ac:dyDescent="0.15">
      <c r="A28" s="58" t="s">
        <v>29</v>
      </c>
      <c r="B28" s="55">
        <f>TOTWRKACT!B28</f>
        <v>25943</v>
      </c>
      <c r="C28" s="33">
        <f>TOTWRKACT!C28/$B28</f>
        <v>0.75708283544694133</v>
      </c>
      <c r="D28" s="33">
        <f>TOTWRKACT!D28/$B28</f>
        <v>0.72185175191766571</v>
      </c>
      <c r="E28" s="33">
        <f>TOTWRKACT!E28/$B28</f>
        <v>0</v>
      </c>
      <c r="F28" s="33">
        <f>TOTWRKACT!F28/$B28</f>
        <v>0</v>
      </c>
      <c r="G28" s="33">
        <f>TOTWRKACT!G28/$B28</f>
        <v>3.4691438923794475E-4</v>
      </c>
      <c r="H28" s="33">
        <f>TOTWRKACT!H28/$B28</f>
        <v>0</v>
      </c>
      <c r="I28" s="33">
        <f>TOTWRKACT!I28/$B28</f>
        <v>1.1563812974598157E-2</v>
      </c>
      <c r="J28" s="33">
        <f>TOTWRKACT!J28/$B28</f>
        <v>1.0021971244651736E-2</v>
      </c>
      <c r="K28" s="33">
        <f>TOTWRKACT!K28/$B28</f>
        <v>4.3557028870986397E-3</v>
      </c>
      <c r="L28" s="33">
        <f>TOTWRKACT!L28/$B28</f>
        <v>8.4801295147053158E-4</v>
      </c>
      <c r="M28" s="33">
        <f>TOTWRKACT!M28/$B28</f>
        <v>1.0908530239370929E-2</v>
      </c>
      <c r="N28" s="33">
        <f>TOTWRKACT!N28/$B28</f>
        <v>7.7092086497321049E-4</v>
      </c>
      <c r="O28" s="33">
        <f>TOTWRKACT!O28/$B28</f>
        <v>0</v>
      </c>
      <c r="P28" s="33">
        <f>TOTWRKACT!P28/$B28</f>
        <v>1.8926107235092318E-2</v>
      </c>
    </row>
    <row r="29" spans="1:16" ht="12.75" customHeight="1" x14ac:dyDescent="0.15">
      <c r="A29" s="58" t="s">
        <v>30</v>
      </c>
      <c r="B29" s="55">
        <f>TOTWRKACT!B29</f>
        <v>12324</v>
      </c>
      <c r="C29" s="33">
        <f>TOTWRKACT!C29/$B29</f>
        <v>0.37585199610516068</v>
      </c>
      <c r="D29" s="33">
        <f>TOTWRKACT!D29/$B29</f>
        <v>0.15214216163583252</v>
      </c>
      <c r="E29" s="33">
        <f>TOTWRKACT!E29/$B29</f>
        <v>4.8685491723466409E-4</v>
      </c>
      <c r="F29" s="33">
        <f>TOTWRKACT!F29/$B29</f>
        <v>1.7039922103213243E-3</v>
      </c>
      <c r="G29" s="33">
        <f>TOTWRKACT!G29/$B29</f>
        <v>0.17461863031483285</v>
      </c>
      <c r="H29" s="33">
        <f>TOTWRKACT!H29/$B29</f>
        <v>8.1142486205777341E-4</v>
      </c>
      <c r="I29" s="33">
        <f>TOTWRKACT!I29/$B29</f>
        <v>6.5968841285296981E-2</v>
      </c>
      <c r="J29" s="33">
        <f>TOTWRKACT!J29/$B29</f>
        <v>1.4849074975657255E-2</v>
      </c>
      <c r="K29" s="33">
        <f>TOTWRKACT!K29/$B29</f>
        <v>3.2132424537487832E-2</v>
      </c>
      <c r="L29" s="33">
        <f>TOTWRKACT!L29/$B29</f>
        <v>0.10978578383641675</v>
      </c>
      <c r="M29" s="33">
        <f>TOTWRKACT!M29/$B29</f>
        <v>0</v>
      </c>
      <c r="N29" s="33">
        <f>TOTWRKACT!N29/$B29</f>
        <v>7.221681272314184E-3</v>
      </c>
      <c r="O29" s="33">
        <f>TOTWRKACT!O29/$B29</f>
        <v>0</v>
      </c>
      <c r="P29" s="33">
        <f>TOTWRKACT!P29/$B29</f>
        <v>0</v>
      </c>
    </row>
    <row r="30" spans="1:16" ht="12.75" customHeight="1" x14ac:dyDescent="0.15">
      <c r="A30" s="58" t="s">
        <v>31</v>
      </c>
      <c r="B30" s="55">
        <f>TOTWRKACT!B30</f>
        <v>42486</v>
      </c>
      <c r="C30" s="33">
        <f>TOTWRKACT!C30/$B30</f>
        <v>0.65007296521206981</v>
      </c>
      <c r="D30" s="33">
        <f>TOTWRKACT!D30/$B30</f>
        <v>0.60742362189897847</v>
      </c>
      <c r="E30" s="33">
        <f>TOTWRKACT!E30/$B30</f>
        <v>1.1062467636397872E-3</v>
      </c>
      <c r="F30" s="33">
        <f>TOTWRKACT!F30/$B30</f>
        <v>0</v>
      </c>
      <c r="G30" s="33">
        <f>TOTWRKACT!G30/$B30</f>
        <v>0</v>
      </c>
      <c r="H30" s="33">
        <f>TOTWRKACT!H30/$B30</f>
        <v>0</v>
      </c>
      <c r="I30" s="33">
        <f>TOTWRKACT!I30/$B30</f>
        <v>1.1156616297133173E-2</v>
      </c>
      <c r="J30" s="33">
        <f>TOTWRKACT!J30/$B30</f>
        <v>2.6832368309560799E-3</v>
      </c>
      <c r="K30" s="33">
        <f>TOTWRKACT!K30/$B30</f>
        <v>2.4596337617097397E-2</v>
      </c>
      <c r="L30" s="33">
        <f>TOTWRKACT!L30/$B30</f>
        <v>4.4720613849267996E-4</v>
      </c>
      <c r="M30" s="33">
        <f>TOTWRKACT!M30/$B30</f>
        <v>2.1183448665442733E-3</v>
      </c>
      <c r="N30" s="33">
        <f>TOTWRKACT!N30/$B30</f>
        <v>6.3079602692651697E-3</v>
      </c>
      <c r="O30" s="33">
        <f>TOTWRKACT!O30/$B30</f>
        <v>0</v>
      </c>
      <c r="P30" s="33">
        <f>TOTWRKACT!P30/$B30</f>
        <v>2.6361625005884293E-3</v>
      </c>
    </row>
    <row r="31" spans="1:16" ht="12.75" customHeight="1" x14ac:dyDescent="0.15">
      <c r="A31" s="58" t="s">
        <v>32</v>
      </c>
      <c r="B31" s="55">
        <f>TOTWRKACT!B31</f>
        <v>6741</v>
      </c>
      <c r="C31" s="33">
        <f>TOTWRKACT!C31/$B31</f>
        <v>0.59560896009494135</v>
      </c>
      <c r="D31" s="33">
        <f>TOTWRKACT!D31/$B31</f>
        <v>0.42560450971665925</v>
      </c>
      <c r="E31" s="33">
        <f>TOTWRKACT!E31/$B31</f>
        <v>3.2636107402462542E-3</v>
      </c>
      <c r="F31" s="33">
        <f>TOTWRKACT!F31/$B31</f>
        <v>5.4887998813232461E-3</v>
      </c>
      <c r="G31" s="33">
        <f>TOTWRKACT!G31/$B31</f>
        <v>2.3141967067200713E-2</v>
      </c>
      <c r="H31" s="33">
        <f>TOTWRKACT!H31/$B31</f>
        <v>0</v>
      </c>
      <c r="I31" s="33">
        <f>TOTWRKACT!I31/$B31</f>
        <v>0.15353805073431243</v>
      </c>
      <c r="J31" s="33">
        <f>TOTWRKACT!J31/$B31</f>
        <v>7.6101468624833107E-2</v>
      </c>
      <c r="K31" s="33">
        <f>TOTWRKACT!K31/$B31</f>
        <v>4.2871977451416701E-2</v>
      </c>
      <c r="L31" s="33">
        <f>TOTWRKACT!L31/$B31</f>
        <v>4.7470701676309152E-3</v>
      </c>
      <c r="M31" s="33">
        <f>TOTWRKACT!M31/$B31</f>
        <v>1.483459427384661E-4</v>
      </c>
      <c r="N31" s="33">
        <f>TOTWRKACT!N31/$B31</f>
        <v>6.3788755377540427E-3</v>
      </c>
      <c r="O31" s="33">
        <f>TOTWRKACT!O31/$B31</f>
        <v>0</v>
      </c>
      <c r="P31" s="33">
        <f>TOTWRKACT!P31/$B31</f>
        <v>0.11229787865301884</v>
      </c>
    </row>
    <row r="32" spans="1:16" ht="12.75" customHeight="1" x14ac:dyDescent="0.15">
      <c r="A32" s="58" t="s">
        <v>33</v>
      </c>
      <c r="B32" s="55">
        <f>TOTWRKACT!B32</f>
        <v>10023</v>
      </c>
      <c r="C32" s="33">
        <f>TOTWRKACT!C32/$B32</f>
        <v>0.60411054574478695</v>
      </c>
      <c r="D32" s="33">
        <f>TOTWRKACT!D32/$B32</f>
        <v>0.42442382520203531</v>
      </c>
      <c r="E32" s="33">
        <f>TOTWRKACT!E32/$B32</f>
        <v>5.9862316671655197E-4</v>
      </c>
      <c r="F32" s="33">
        <f>TOTWRKACT!F32/$B32</f>
        <v>1.5963284445774718E-3</v>
      </c>
      <c r="G32" s="33">
        <f>TOTWRKACT!G32/$B32</f>
        <v>7.9816422228873585E-3</v>
      </c>
      <c r="H32" s="33">
        <f>TOTWRKACT!H32/$B32</f>
        <v>1.9954105557218397E-4</v>
      </c>
      <c r="I32" s="33">
        <f>TOTWRKACT!I32/$B32</f>
        <v>3.1627257308191159E-2</v>
      </c>
      <c r="J32" s="33">
        <f>TOTWRKACT!J32/$B32</f>
        <v>1.6960989723635638E-3</v>
      </c>
      <c r="K32" s="33">
        <f>TOTWRKACT!K32/$B32</f>
        <v>3.5218996308490472E-2</v>
      </c>
      <c r="L32" s="33">
        <f>TOTWRKACT!L32/$B32</f>
        <v>3.0130699391399781E-2</v>
      </c>
      <c r="M32" s="33">
        <f>TOTWRKACT!M32/$B32</f>
        <v>0</v>
      </c>
      <c r="N32" s="33">
        <f>TOTWRKACT!N32/$B32</f>
        <v>2.6538960391100468E-2</v>
      </c>
      <c r="O32" s="33">
        <f>TOTWRKACT!O32/$B32</f>
        <v>0</v>
      </c>
      <c r="P32" s="33">
        <f>TOTWRKACT!P32/$B32</f>
        <v>0.23066946024144469</v>
      </c>
    </row>
    <row r="33" spans="1:16" ht="12.75" customHeight="1" x14ac:dyDescent="0.15">
      <c r="A33" s="58" t="s">
        <v>34</v>
      </c>
      <c r="B33" s="55">
        <f>TOTWRKACT!B33</f>
        <v>2737</v>
      </c>
      <c r="C33" s="33">
        <f>TOTWRKACT!C33/$B33</f>
        <v>0.51918158567774941</v>
      </c>
      <c r="D33" s="33">
        <f>TOTWRKACT!D33/$B33</f>
        <v>0.20204603580562661</v>
      </c>
      <c r="E33" s="33">
        <f>TOTWRKACT!E33/$B33</f>
        <v>0</v>
      </c>
      <c r="F33" s="33">
        <f>TOTWRKACT!F33/$B33</f>
        <v>0</v>
      </c>
      <c r="G33" s="33">
        <f>TOTWRKACT!G33/$B33</f>
        <v>9.4629156010230184E-2</v>
      </c>
      <c r="H33" s="33">
        <f>TOTWRKACT!H33/$B33</f>
        <v>7.3072707343807086E-4</v>
      </c>
      <c r="I33" s="33">
        <f>TOTWRKACT!I33/$B33</f>
        <v>1.6441359152356595E-2</v>
      </c>
      <c r="J33" s="33">
        <f>TOTWRKACT!J33/$B33</f>
        <v>0.17902813299232737</v>
      </c>
      <c r="K33" s="33">
        <f>TOTWRKACT!K33/$B33</f>
        <v>7.1611253196930943E-2</v>
      </c>
      <c r="L33" s="33">
        <f>TOTWRKACT!L33/$B33</f>
        <v>7.3072707343807086E-4</v>
      </c>
      <c r="M33" s="33">
        <f>TOTWRKACT!M33/$B33</f>
        <v>1.7537449762513702E-2</v>
      </c>
      <c r="N33" s="33">
        <f>TOTWRKACT!N33/$B33</f>
        <v>8.4033613445378148E-3</v>
      </c>
      <c r="O33" s="33">
        <f>TOTWRKACT!O33/$B33</f>
        <v>0</v>
      </c>
      <c r="P33" s="33">
        <f>TOTWRKACT!P33/$B33</f>
        <v>0</v>
      </c>
    </row>
    <row r="34" spans="1:16" ht="12.75" customHeight="1" x14ac:dyDescent="0.15">
      <c r="A34" s="58" t="s">
        <v>35</v>
      </c>
      <c r="B34" s="55">
        <f>TOTWRKACT!B34</f>
        <v>13424</v>
      </c>
      <c r="C34" s="33">
        <f>TOTWRKACT!C34/$B34</f>
        <v>0.28337306317044098</v>
      </c>
      <c r="D34" s="33">
        <f>TOTWRKACT!D34/$B34</f>
        <v>0.23688915375446962</v>
      </c>
      <c r="E34" s="33">
        <f>TOTWRKACT!E34/$B34</f>
        <v>3.2032181168057212E-3</v>
      </c>
      <c r="F34" s="33">
        <f>TOTWRKACT!F34/$B34</f>
        <v>4.4696066746126341E-3</v>
      </c>
      <c r="G34" s="33">
        <f>TOTWRKACT!G34/$B34</f>
        <v>1.6612038140643624E-2</v>
      </c>
      <c r="H34" s="33">
        <f>TOTWRKACT!H34/$B34</f>
        <v>7.4493444576877231E-5</v>
      </c>
      <c r="I34" s="33">
        <f>TOTWRKACT!I34/$B34</f>
        <v>1.2440405244338499E-2</v>
      </c>
      <c r="J34" s="33">
        <f>TOTWRKACT!J34/$B34</f>
        <v>9.6841477949940399E-3</v>
      </c>
      <c r="K34" s="33">
        <f>TOTWRKACT!K34/$B34</f>
        <v>1.5643623361144221E-2</v>
      </c>
      <c r="L34" s="33">
        <f>TOTWRKACT!L34/$B34</f>
        <v>7.3003575685339694E-3</v>
      </c>
      <c r="M34" s="33">
        <f>TOTWRKACT!M34/$B34</f>
        <v>0</v>
      </c>
      <c r="N34" s="33">
        <f>TOTWRKACT!N34/$B34</f>
        <v>3.2777115613825984E-3</v>
      </c>
      <c r="O34" s="33">
        <f>TOTWRKACT!O34/$B34</f>
        <v>0</v>
      </c>
      <c r="P34" s="33">
        <f>TOTWRKACT!P34/$B34</f>
        <v>2.8754469606674611E-2</v>
      </c>
    </row>
    <row r="35" spans="1:16" ht="12.75" customHeight="1" x14ac:dyDescent="0.15">
      <c r="A35" s="58" t="s">
        <v>36</v>
      </c>
      <c r="B35" s="55">
        <f>TOTWRKACT!B35</f>
        <v>1780</v>
      </c>
      <c r="C35" s="33">
        <f>TOTWRKACT!C35/$B35</f>
        <v>0.40168539325842695</v>
      </c>
      <c r="D35" s="33">
        <f>TOTWRKACT!D35/$B35</f>
        <v>0.18089887640449437</v>
      </c>
      <c r="E35" s="33">
        <f>TOTWRKACT!E35/$B35</f>
        <v>0</v>
      </c>
      <c r="F35" s="33">
        <f>TOTWRKACT!F35/$B35</f>
        <v>0</v>
      </c>
      <c r="G35" s="33">
        <f>TOTWRKACT!G35/$B35</f>
        <v>0.20168539325842696</v>
      </c>
      <c r="H35" s="33">
        <f>TOTWRKACT!H35/$B35</f>
        <v>0</v>
      </c>
      <c r="I35" s="33">
        <f>TOTWRKACT!I35/$B35</f>
        <v>9.7752808988764039E-2</v>
      </c>
      <c r="J35" s="33">
        <f>TOTWRKACT!J35/$B35</f>
        <v>2.0224719101123594E-2</v>
      </c>
      <c r="K35" s="33">
        <f>TOTWRKACT!K35/$B35</f>
        <v>4.2696629213483148E-2</v>
      </c>
      <c r="L35" s="33">
        <f>TOTWRKACT!L35/$B35</f>
        <v>0</v>
      </c>
      <c r="M35" s="33">
        <f>TOTWRKACT!M35/$B35</f>
        <v>2.2471910112359553E-3</v>
      </c>
      <c r="N35" s="33">
        <f>TOTWRKACT!N35/$B35</f>
        <v>3.3707865168539327E-3</v>
      </c>
      <c r="O35" s="33">
        <f>TOTWRKACT!O35/$B35</f>
        <v>0</v>
      </c>
      <c r="P35" s="33">
        <f>TOTWRKACT!P35/$B35</f>
        <v>8.988764044943821E-3</v>
      </c>
    </row>
    <row r="36" spans="1:16" ht="12.75" customHeight="1" x14ac:dyDescent="0.15">
      <c r="A36" s="58" t="s">
        <v>37</v>
      </c>
      <c r="B36" s="55">
        <f>TOTWRKACT!B36</f>
        <v>2301</v>
      </c>
      <c r="C36" s="33">
        <f>TOTWRKACT!C36/$B36</f>
        <v>0.62494567579313343</v>
      </c>
      <c r="D36" s="33">
        <f>TOTWRKACT!D36/$B36</f>
        <v>0.43198609300304214</v>
      </c>
      <c r="E36" s="33">
        <f>TOTWRKACT!E36/$B36</f>
        <v>2.6075619295958278E-3</v>
      </c>
      <c r="F36" s="33">
        <f>TOTWRKACT!F36/$B36</f>
        <v>8.6918730986527601E-4</v>
      </c>
      <c r="G36" s="33">
        <f>TOTWRKACT!G36/$B36</f>
        <v>4.6066927422859623E-2</v>
      </c>
      <c r="H36" s="33">
        <f>TOTWRKACT!H36/$B36</f>
        <v>1.3037809647979139E-3</v>
      </c>
      <c r="I36" s="33">
        <f>TOTWRKACT!I36/$B36</f>
        <v>2.2598870056497175E-2</v>
      </c>
      <c r="J36" s="33">
        <f>TOTWRKACT!J36/$B36</f>
        <v>2.4337244676227728E-2</v>
      </c>
      <c r="K36" s="33">
        <f>TOTWRKACT!K36/$B36</f>
        <v>4.0851803563667972E-2</v>
      </c>
      <c r="L36" s="33">
        <f>TOTWRKACT!L36/$B36</f>
        <v>1.4341590612777053E-2</v>
      </c>
      <c r="M36" s="33">
        <f>TOTWRKACT!M36/$B36</f>
        <v>5.6062581486310298E-2</v>
      </c>
      <c r="N36" s="33">
        <f>TOTWRKACT!N36/$B36</f>
        <v>3.9113428943937422E-3</v>
      </c>
      <c r="O36" s="33">
        <f>TOTWRKACT!O36/$B36</f>
        <v>0</v>
      </c>
      <c r="P36" s="33">
        <f>TOTWRKACT!P36/$B36</f>
        <v>9.9521946979574102E-2</v>
      </c>
    </row>
    <row r="37" spans="1:16" ht="12.75" customHeight="1" x14ac:dyDescent="0.15">
      <c r="A37" s="58" t="s">
        <v>38</v>
      </c>
      <c r="B37" s="55">
        <f>TOTWRKACT!B37</f>
        <v>5382</v>
      </c>
      <c r="C37" s="33">
        <f>TOTWRKACT!C37/$B37</f>
        <v>0.48829431438127091</v>
      </c>
      <c r="D37" s="33">
        <f>TOTWRKACT!D37/$B37</f>
        <v>0.40393905611296915</v>
      </c>
      <c r="E37" s="33">
        <f>TOTWRKACT!E37/$B37</f>
        <v>0</v>
      </c>
      <c r="F37" s="33">
        <f>TOTWRKACT!F37/$B37</f>
        <v>1.8580453363062059E-4</v>
      </c>
      <c r="G37" s="33">
        <f>TOTWRKACT!G37/$B37</f>
        <v>3.1586770717205497E-2</v>
      </c>
      <c r="H37" s="33">
        <f>TOTWRKACT!H37/$B37</f>
        <v>0</v>
      </c>
      <c r="I37" s="33">
        <f>TOTWRKACT!I37/$B37</f>
        <v>1.6536603493125232E-2</v>
      </c>
      <c r="J37" s="33">
        <f>TOTWRKACT!J37/$B37</f>
        <v>2.8056484578223708E-2</v>
      </c>
      <c r="K37" s="33">
        <f>TOTWRKACT!K37/$B37</f>
        <v>2.2853957636566332E-2</v>
      </c>
      <c r="L37" s="33">
        <f>TOTWRKACT!L37/$B37</f>
        <v>8.175399479747306E-3</v>
      </c>
      <c r="M37" s="33">
        <f>TOTWRKACT!M37/$B37</f>
        <v>8.3612040133779261E-3</v>
      </c>
      <c r="N37" s="33">
        <f>TOTWRKACT!N37/$B37</f>
        <v>2.601263470828688E-3</v>
      </c>
      <c r="O37" s="33">
        <f>TOTWRKACT!O37/$B37</f>
        <v>0</v>
      </c>
      <c r="P37" s="33">
        <f>TOTWRKACT!P37/$B37</f>
        <v>0</v>
      </c>
    </row>
    <row r="38" spans="1:16" ht="7.5" customHeight="1" x14ac:dyDescent="0.15">
      <c r="A38" s="60"/>
      <c r="B38" s="74" t="s">
        <v>2</v>
      </c>
      <c r="C38" s="63" t="s">
        <v>2</v>
      </c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</row>
    <row r="39" spans="1:16" ht="12.75" customHeight="1" x14ac:dyDescent="0.15">
      <c r="A39" s="58" t="s">
        <v>39</v>
      </c>
      <c r="B39" s="55">
        <f>TOTWRKACT!B39</f>
        <v>3650</v>
      </c>
      <c r="C39" s="33">
        <f>TOTWRKACT!C39/$B39</f>
        <v>0.75260273972602743</v>
      </c>
      <c r="D39" s="33">
        <f>TOTWRKACT!D39/$B39</f>
        <v>0.69726027397260271</v>
      </c>
      <c r="E39" s="33">
        <f>TOTWRKACT!E39/$B39</f>
        <v>0</v>
      </c>
      <c r="F39" s="33">
        <f>TOTWRKACT!F39/$B39</f>
        <v>0</v>
      </c>
      <c r="G39" s="33">
        <f>TOTWRKACT!G39/$B39</f>
        <v>6.3013698630136989E-3</v>
      </c>
      <c r="H39" s="33">
        <f>TOTWRKACT!H39/$B39</f>
        <v>2.1917808219178081E-3</v>
      </c>
      <c r="I39" s="33">
        <f>TOTWRKACT!I39/$B39</f>
        <v>3.643835616438356E-2</v>
      </c>
      <c r="J39" s="33">
        <f>TOTWRKACT!J39/$B39</f>
        <v>3.287671232876712E-2</v>
      </c>
      <c r="K39" s="33">
        <f>TOTWRKACT!K39/$B39</f>
        <v>1.4794520547945205E-2</v>
      </c>
      <c r="L39" s="33">
        <f>TOTWRKACT!L39/$B39</f>
        <v>1.315068493150685E-2</v>
      </c>
      <c r="M39" s="33">
        <f>TOTWRKACT!M39/$B39</f>
        <v>0</v>
      </c>
      <c r="N39" s="33">
        <f>TOTWRKACT!N39/$B39</f>
        <v>3.8356164383561643E-3</v>
      </c>
      <c r="O39" s="33">
        <f>TOTWRKACT!O39/$B39</f>
        <v>0</v>
      </c>
      <c r="P39" s="33">
        <f>TOTWRKACT!P39/$B39</f>
        <v>0</v>
      </c>
    </row>
    <row r="40" spans="1:16" ht="12.75" customHeight="1" x14ac:dyDescent="0.15">
      <c r="A40" s="58" t="s">
        <v>40</v>
      </c>
      <c r="B40" s="55">
        <f>TOTWRKACT!B40</f>
        <v>11499</v>
      </c>
      <c r="C40" s="33">
        <f>TOTWRKACT!C40/$B40</f>
        <v>0.36994521262718499</v>
      </c>
      <c r="D40" s="33">
        <f>TOTWRKACT!D40/$B40</f>
        <v>0.15731802765457867</v>
      </c>
      <c r="E40" s="33">
        <f>TOTWRKACT!E40/$B40</f>
        <v>8.6964083833376821E-5</v>
      </c>
      <c r="F40" s="33">
        <f>TOTWRKACT!F40/$B40</f>
        <v>2.6089225150013044E-4</v>
      </c>
      <c r="G40" s="33">
        <f>TOTWRKACT!G40/$B40</f>
        <v>0.11079224280372206</v>
      </c>
      <c r="H40" s="33">
        <f>TOTWRKACT!H40/$B40</f>
        <v>2.6089225150013044E-4</v>
      </c>
      <c r="I40" s="33">
        <f>TOTWRKACT!I40/$B40</f>
        <v>1.0522654143838595E-2</v>
      </c>
      <c r="J40" s="33">
        <f>TOTWRKACT!J40/$B40</f>
        <v>2.0871380120010435E-3</v>
      </c>
      <c r="K40" s="33">
        <f>TOTWRKACT!K40/$B40</f>
        <v>5.835290025219584E-2</v>
      </c>
      <c r="L40" s="33">
        <f>TOTWRKACT!L40/$B40</f>
        <v>5.0091312288025047E-2</v>
      </c>
      <c r="M40" s="33">
        <f>TOTWRKACT!M40/$B40</f>
        <v>1.0522654143838595E-2</v>
      </c>
      <c r="N40" s="33">
        <f>TOTWRKACT!N40/$B40</f>
        <v>1.5653535090007827E-3</v>
      </c>
      <c r="O40" s="33">
        <f>TOTWRKACT!O40/$B40</f>
        <v>0</v>
      </c>
      <c r="P40" s="33">
        <f>TOTWRKACT!P40/$B40</f>
        <v>4.322114966518828E-2</v>
      </c>
    </row>
    <row r="41" spans="1:16" ht="12.75" customHeight="1" x14ac:dyDescent="0.15">
      <c r="A41" s="58" t="s">
        <v>41</v>
      </c>
      <c r="B41" s="55">
        <f>TOTWRKACT!B41</f>
        <v>7050</v>
      </c>
      <c r="C41" s="33">
        <f>TOTWRKACT!C41/$B41</f>
        <v>0.44595744680851063</v>
      </c>
      <c r="D41" s="33">
        <f>TOTWRKACT!D41/$B41</f>
        <v>0.27872340425531916</v>
      </c>
      <c r="E41" s="33">
        <f>TOTWRKACT!E41/$B41</f>
        <v>9.9290780141843976E-3</v>
      </c>
      <c r="F41" s="33">
        <f>TOTWRKACT!F41/$B41</f>
        <v>9.9290780141843976E-4</v>
      </c>
      <c r="G41" s="33">
        <f>TOTWRKACT!G41/$B41</f>
        <v>5.4184397163120568E-2</v>
      </c>
      <c r="H41" s="33">
        <f>TOTWRKACT!H41/$B41</f>
        <v>7.0921985815602842E-4</v>
      </c>
      <c r="I41" s="33">
        <f>TOTWRKACT!I41/$B41</f>
        <v>8.0567375886524822E-2</v>
      </c>
      <c r="J41" s="33">
        <f>TOTWRKACT!J41/$B41</f>
        <v>2.8794326241134753E-2</v>
      </c>
      <c r="K41" s="33">
        <f>TOTWRKACT!K41/$B41</f>
        <v>5.4184397163120568E-2</v>
      </c>
      <c r="L41" s="33">
        <f>TOTWRKACT!L41/$B41</f>
        <v>1.3617021276595745E-2</v>
      </c>
      <c r="M41" s="33">
        <f>TOTWRKACT!M41/$B41</f>
        <v>2.8368794326241134E-4</v>
      </c>
      <c r="N41" s="33">
        <f>TOTWRKACT!N41/$B41</f>
        <v>3.4042553191489361E-3</v>
      </c>
      <c r="O41" s="33">
        <f>TOTWRKACT!O41/$B41</f>
        <v>0</v>
      </c>
      <c r="P41" s="33">
        <f>TOTWRKACT!P41/$B41</f>
        <v>2.6950354609929076E-3</v>
      </c>
    </row>
    <row r="42" spans="1:16" ht="12.75" customHeight="1" x14ac:dyDescent="0.15">
      <c r="A42" s="58" t="s">
        <v>42</v>
      </c>
      <c r="B42" s="55">
        <f>TOTWRKACT!B42</f>
        <v>105826</v>
      </c>
      <c r="C42" s="33">
        <f>TOTWRKACT!C42/$B42</f>
        <v>0.45971689376901709</v>
      </c>
      <c r="D42" s="33">
        <f>TOTWRKACT!D42/$B42</f>
        <v>0.36811369606712907</v>
      </c>
      <c r="E42" s="33">
        <f>TOTWRKACT!E42/$B42</f>
        <v>9.0053484020940038E-3</v>
      </c>
      <c r="F42" s="33">
        <f>TOTWRKACT!F42/$B42</f>
        <v>5.5751894619469693E-4</v>
      </c>
      <c r="G42" s="33">
        <f>TOTWRKACT!G42/$B42</f>
        <v>3.8894033602328348E-2</v>
      </c>
      <c r="H42" s="33">
        <f>TOTWRKACT!H42/$B42</f>
        <v>0</v>
      </c>
      <c r="I42" s="33">
        <f>TOTWRKACT!I42/$B42</f>
        <v>2.8868142044488121E-2</v>
      </c>
      <c r="J42" s="33">
        <f>TOTWRKACT!J42/$B42</f>
        <v>8.8825052444578838E-4</v>
      </c>
      <c r="K42" s="33">
        <f>TOTWRKACT!K42/$B42</f>
        <v>2.5759265208927861E-2</v>
      </c>
      <c r="L42" s="33">
        <f>TOTWRKACT!L42/$B42</f>
        <v>2.7904295730727797E-2</v>
      </c>
      <c r="M42" s="33">
        <f>TOTWRKACT!M42/$B42</f>
        <v>1.3947423128531741E-2</v>
      </c>
      <c r="N42" s="33">
        <f>TOTWRKACT!N42/$B42</f>
        <v>1.0394421030748587E-4</v>
      </c>
      <c r="O42" s="33">
        <f>TOTWRKACT!O42/$B42</f>
        <v>0</v>
      </c>
      <c r="P42" s="33">
        <f>TOTWRKACT!P42/$B42</f>
        <v>0</v>
      </c>
    </row>
    <row r="43" spans="1:16" ht="12.75" customHeight="1" x14ac:dyDescent="0.15">
      <c r="A43" s="58" t="s">
        <v>43</v>
      </c>
      <c r="B43" s="55">
        <f>TOTWRKACT!B43</f>
        <v>4404</v>
      </c>
      <c r="C43" s="33">
        <f>TOTWRKACT!C43/$B43</f>
        <v>0.3010899182561308</v>
      </c>
      <c r="D43" s="33">
        <f>TOTWRKACT!D43/$B43</f>
        <v>0.10172570390554042</v>
      </c>
      <c r="E43" s="33">
        <f>TOTWRKACT!E43/$B43</f>
        <v>0</v>
      </c>
      <c r="F43" s="33">
        <f>TOTWRKACT!F43/$B43</f>
        <v>5.2225249772933696E-3</v>
      </c>
      <c r="G43" s="33">
        <f>TOTWRKACT!G43/$B43</f>
        <v>6.743869209809264E-2</v>
      </c>
      <c r="H43" s="33">
        <f>TOTWRKACT!H43/$B43</f>
        <v>4.5413260672116261E-3</v>
      </c>
      <c r="I43" s="33">
        <f>TOTWRKACT!I43/$B43</f>
        <v>0.14214350590372388</v>
      </c>
      <c r="J43" s="33">
        <f>TOTWRKACT!J43/$B43</f>
        <v>1.1353315168029065E-3</v>
      </c>
      <c r="K43" s="33">
        <f>TOTWRKACT!K43/$B43</f>
        <v>5.3587647593097185E-2</v>
      </c>
      <c r="L43" s="33">
        <f>TOTWRKACT!L43/$B43</f>
        <v>1.5894641235240691E-3</v>
      </c>
      <c r="M43" s="33">
        <f>TOTWRKACT!M43/$B43</f>
        <v>1.3623978201634877E-3</v>
      </c>
      <c r="N43" s="33">
        <f>TOTWRKACT!N43/$B43</f>
        <v>0</v>
      </c>
      <c r="O43" s="33">
        <f>TOTWRKACT!O43/$B43</f>
        <v>0</v>
      </c>
      <c r="P43" s="33">
        <f>TOTWRKACT!P43/$B43</f>
        <v>5.4495912806539508E-3</v>
      </c>
    </row>
    <row r="44" spans="1:16" ht="12.75" customHeight="1" x14ac:dyDescent="0.15">
      <c r="A44" s="58" t="s">
        <v>44</v>
      </c>
      <c r="B44" s="55">
        <f>TOTWRKACT!B44</f>
        <v>593</v>
      </c>
      <c r="C44" s="33">
        <f>TOTWRKACT!C44/$B44</f>
        <v>0.59359190556492414</v>
      </c>
      <c r="D44" s="33">
        <f>TOTWRKACT!D44/$B44</f>
        <v>0.39123102866779091</v>
      </c>
      <c r="E44" s="33">
        <f>TOTWRKACT!E44/$B44</f>
        <v>0</v>
      </c>
      <c r="F44" s="33">
        <f>TOTWRKACT!F44/$B44</f>
        <v>1.6863406408094434E-3</v>
      </c>
      <c r="G44" s="33">
        <f>TOTWRKACT!G44/$B44</f>
        <v>0.1905564924114671</v>
      </c>
      <c r="H44" s="33">
        <f>TOTWRKACT!H44/$B44</f>
        <v>1.6863406408094434E-3</v>
      </c>
      <c r="I44" s="33">
        <f>TOTWRKACT!I44/$B44</f>
        <v>9.949409780775717E-2</v>
      </c>
      <c r="J44" s="33">
        <f>TOTWRKACT!J44/$B44</f>
        <v>0</v>
      </c>
      <c r="K44" s="33">
        <f>TOTWRKACT!K44/$B44</f>
        <v>3.5413153456998317E-2</v>
      </c>
      <c r="L44" s="33">
        <f>TOTWRKACT!L44/$B44</f>
        <v>1.6863406408094434E-3</v>
      </c>
      <c r="M44" s="33">
        <f>TOTWRKACT!M44/$B44</f>
        <v>2.3608768971332208E-2</v>
      </c>
      <c r="N44" s="33">
        <f>TOTWRKACT!N44/$B44</f>
        <v>3.3726812816188868E-3</v>
      </c>
      <c r="O44" s="33">
        <f>TOTWRKACT!O44/$B44</f>
        <v>0</v>
      </c>
      <c r="P44" s="33">
        <f>TOTWRKACT!P44/$B44</f>
        <v>6.7453625632377737E-3</v>
      </c>
    </row>
    <row r="45" spans="1:16" ht="12.75" customHeight="1" x14ac:dyDescent="0.15">
      <c r="A45" s="58" t="s">
        <v>45</v>
      </c>
      <c r="B45" s="55">
        <f>TOTWRKACT!B45</f>
        <v>12800</v>
      </c>
      <c r="C45" s="33">
        <f>TOTWRKACT!C45/$B45</f>
        <v>0.61210937499999996</v>
      </c>
      <c r="D45" s="33">
        <f>TOTWRKACT!D45/$B45</f>
        <v>0.2759375</v>
      </c>
      <c r="E45" s="33">
        <f>TOTWRKACT!E45/$B45</f>
        <v>0</v>
      </c>
      <c r="F45" s="33">
        <f>TOTWRKACT!F45/$B45</f>
        <v>3.5937500000000002E-3</v>
      </c>
      <c r="G45" s="33">
        <f>TOTWRKACT!G45/$B45</f>
        <v>0.218203125</v>
      </c>
      <c r="H45" s="33">
        <f>TOTWRKACT!H45/$B45</f>
        <v>7.8125000000000002E-5</v>
      </c>
      <c r="I45" s="33">
        <f>TOTWRKACT!I45/$B45</f>
        <v>1.9765624999999998E-2</v>
      </c>
      <c r="J45" s="33">
        <f>TOTWRKACT!J45/$B45</f>
        <v>1.2812499999999999E-2</v>
      </c>
      <c r="K45" s="33">
        <f>TOTWRKACT!K45/$B45</f>
        <v>5.8984374999999999E-2</v>
      </c>
      <c r="L45" s="33">
        <f>TOTWRKACT!L45/$B45</f>
        <v>4.7500000000000001E-2</v>
      </c>
      <c r="M45" s="33">
        <f>TOTWRKACT!M45/$B45</f>
        <v>1.484375E-3</v>
      </c>
      <c r="N45" s="33">
        <f>TOTWRKACT!N45/$B45</f>
        <v>1.6562500000000001E-2</v>
      </c>
      <c r="O45" s="33">
        <f>TOTWRKACT!O45/$B45</f>
        <v>0</v>
      </c>
      <c r="P45" s="33">
        <f>TOTWRKACT!P45/$B45</f>
        <v>0.124765625</v>
      </c>
    </row>
    <row r="46" spans="1:16" ht="12.75" customHeight="1" x14ac:dyDescent="0.15">
      <c r="A46" s="58" t="s">
        <v>46</v>
      </c>
      <c r="B46" s="55">
        <f>TOTWRKACT!B46</f>
        <v>2254</v>
      </c>
      <c r="C46" s="33">
        <f>TOTWRKACT!C46/$B46</f>
        <v>0.5226264418811003</v>
      </c>
      <c r="D46" s="33">
        <f>TOTWRKACT!D46/$B46</f>
        <v>0.11047027506654836</v>
      </c>
      <c r="E46" s="33">
        <f>TOTWRKACT!E46/$B46</f>
        <v>0</v>
      </c>
      <c r="F46" s="33">
        <f>TOTWRKACT!F46/$B46</f>
        <v>0</v>
      </c>
      <c r="G46" s="33">
        <f>TOTWRKACT!G46/$B46</f>
        <v>6.7435669920141966E-2</v>
      </c>
      <c r="H46" s="33">
        <f>TOTWRKACT!H46/$B46</f>
        <v>0</v>
      </c>
      <c r="I46" s="33">
        <f>TOTWRKACT!I46/$B46</f>
        <v>0.11490683229813664</v>
      </c>
      <c r="J46" s="33">
        <f>TOTWRKACT!J46/$B46</f>
        <v>5.944986690328305E-2</v>
      </c>
      <c r="K46" s="33">
        <f>TOTWRKACT!K46/$B46</f>
        <v>0.18456078083407276</v>
      </c>
      <c r="L46" s="33">
        <f>TOTWRKACT!L46/$B46</f>
        <v>0</v>
      </c>
      <c r="M46" s="33">
        <f>TOTWRKACT!M46/$B46</f>
        <v>6.0337178349600708E-2</v>
      </c>
      <c r="N46" s="33">
        <f>TOTWRKACT!N46/$B46</f>
        <v>1.1978704525288377E-2</v>
      </c>
      <c r="O46" s="33">
        <f>TOTWRKACT!O46/$B46</f>
        <v>0</v>
      </c>
      <c r="P46" s="33">
        <f>TOTWRKACT!P46/$B46</f>
        <v>0</v>
      </c>
    </row>
    <row r="47" spans="1:16" ht="12.75" customHeight="1" x14ac:dyDescent="0.15">
      <c r="A47" s="58" t="s">
        <v>47</v>
      </c>
      <c r="B47" s="55">
        <f>TOTWRKACT!B47</f>
        <v>58919</v>
      </c>
      <c r="C47" s="33">
        <f>TOTWRKACT!C47/$B47</f>
        <v>0.66993669274767054</v>
      </c>
      <c r="D47" s="33">
        <f>TOTWRKACT!D47/$B47</f>
        <v>0.56034555915748741</v>
      </c>
      <c r="E47" s="33">
        <f>TOTWRKACT!E47/$B47</f>
        <v>1.6123831022250886E-3</v>
      </c>
      <c r="F47" s="33">
        <f>TOTWRKACT!F47/$B47</f>
        <v>1.9348597226701064E-3</v>
      </c>
      <c r="G47" s="33">
        <f>TOTWRKACT!G47/$B47</f>
        <v>1.5088511346085303E-2</v>
      </c>
      <c r="H47" s="33">
        <f>TOTWRKACT!H47/$B47</f>
        <v>8.4862268538162561E-5</v>
      </c>
      <c r="I47" s="33">
        <f>TOTWRKACT!I47/$B47</f>
        <v>3.4301328943125306E-2</v>
      </c>
      <c r="J47" s="33">
        <f>TOTWRKACT!J47/$B47</f>
        <v>5.2614606493660786E-4</v>
      </c>
      <c r="K47" s="33">
        <f>TOTWRKACT!K47/$B47</f>
        <v>2.2743087968227567E-3</v>
      </c>
      <c r="L47" s="33">
        <f>TOTWRKACT!L47/$B47</f>
        <v>1.391741204025866E-3</v>
      </c>
      <c r="M47" s="33">
        <f>TOTWRKACT!M47/$B47</f>
        <v>7.8073287055109553E-4</v>
      </c>
      <c r="N47" s="33">
        <f>TOTWRKACT!N47/$B47</f>
        <v>2.257336343115124E-3</v>
      </c>
      <c r="O47" s="33">
        <f>TOTWRKACT!O47/$B47</f>
        <v>0</v>
      </c>
      <c r="P47" s="33">
        <f>TOTWRKACT!P47/$B47</f>
        <v>7.4288429878307513E-2</v>
      </c>
    </row>
    <row r="48" spans="1:16" ht="12.75" customHeight="1" x14ac:dyDescent="0.15">
      <c r="A48" s="58" t="s">
        <v>48</v>
      </c>
      <c r="B48" s="55">
        <f>TOTWRKACT!B48</f>
        <v>38230</v>
      </c>
      <c r="C48" s="33">
        <f>TOTWRKACT!C48/$B48</f>
        <v>0.36063301072456189</v>
      </c>
      <c r="D48" s="33">
        <f>TOTWRKACT!D48/$B48</f>
        <v>0.25691865027465344</v>
      </c>
      <c r="E48" s="33">
        <f>TOTWRKACT!E48/$B48</f>
        <v>8.6319644258435783E-4</v>
      </c>
      <c r="F48" s="33">
        <f>TOTWRKACT!F48/$B48</f>
        <v>8.3703897462725609E-4</v>
      </c>
      <c r="G48" s="33">
        <f>TOTWRKACT!G48/$B48</f>
        <v>0</v>
      </c>
      <c r="H48" s="33">
        <f>TOTWRKACT!H48/$B48</f>
        <v>0</v>
      </c>
      <c r="I48" s="33">
        <f>TOTWRKACT!I48/$B48</f>
        <v>4.1747318859534401E-2</v>
      </c>
      <c r="J48" s="33">
        <f>TOTWRKACT!J48/$B48</f>
        <v>4.2872089981689773E-2</v>
      </c>
      <c r="K48" s="33">
        <f>TOTWRKACT!K48/$B48</f>
        <v>3.5207951870258956E-2</v>
      </c>
      <c r="L48" s="33">
        <f>TOTWRKACT!L48/$B48</f>
        <v>1.64268898770599E-2</v>
      </c>
      <c r="M48" s="33">
        <f>TOTWRKACT!M48/$B48</f>
        <v>8.6319644258435783E-4</v>
      </c>
      <c r="N48" s="33">
        <f>TOTWRKACT!N48/$B48</f>
        <v>8.2134449385299502E-3</v>
      </c>
      <c r="O48" s="33">
        <f>TOTWRKACT!O48/$B48</f>
        <v>0</v>
      </c>
      <c r="P48" s="33">
        <f>TOTWRKACT!P48/$B48</f>
        <v>8.7104368297148838E-3</v>
      </c>
    </row>
    <row r="49" spans="1:16" ht="7.5" customHeight="1" x14ac:dyDescent="0.15">
      <c r="A49" s="60"/>
      <c r="B49" s="74" t="s">
        <v>2</v>
      </c>
      <c r="C49" s="63" t="s">
        <v>2</v>
      </c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</row>
    <row r="50" spans="1:16" ht="12.75" customHeight="1" x14ac:dyDescent="0.15">
      <c r="A50" s="58" t="s">
        <v>49</v>
      </c>
      <c r="B50" s="55">
        <f>TOTWRKACT!B50</f>
        <v>8007</v>
      </c>
      <c r="C50" s="33">
        <f>TOTWRKACT!C50/$B50</f>
        <v>0.19657799425502684</v>
      </c>
      <c r="D50" s="33">
        <f>TOTWRKACT!D50/$B50</f>
        <v>1.5361558636193332E-2</v>
      </c>
      <c r="E50" s="33">
        <f>TOTWRKACT!E50/$B50</f>
        <v>1.6360684401148996E-2</v>
      </c>
      <c r="F50" s="33">
        <f>TOTWRKACT!F50/$B50</f>
        <v>1.2489072061945797E-3</v>
      </c>
      <c r="G50" s="33">
        <f>TOTWRKACT!G50/$B50</f>
        <v>5.8323966529286876E-2</v>
      </c>
      <c r="H50" s="33">
        <f>TOTWRKACT!H50/$B50</f>
        <v>1.2489072061945796E-4</v>
      </c>
      <c r="I50" s="33">
        <f>TOTWRKACT!I50/$B50</f>
        <v>2.2730111152741352E-2</v>
      </c>
      <c r="J50" s="33">
        <f>TOTWRKACT!J50/$B50</f>
        <v>2.0606968902210566E-2</v>
      </c>
      <c r="K50" s="33">
        <f>TOTWRKACT!K50/$B50</f>
        <v>5.7449731484950667E-2</v>
      </c>
      <c r="L50" s="33">
        <f>TOTWRKACT!L50/$B50</f>
        <v>1.3363307106282004E-2</v>
      </c>
      <c r="M50" s="33">
        <f>TOTWRKACT!M50/$B50</f>
        <v>0</v>
      </c>
      <c r="N50" s="33">
        <f>TOTWRKACT!N50/$B50</f>
        <v>3.1222680154864495E-3</v>
      </c>
      <c r="O50" s="33">
        <f>TOTWRKACT!O50/$B50</f>
        <v>0</v>
      </c>
      <c r="P50" s="33">
        <f>TOTWRKACT!P50/$B50</f>
        <v>3.7467216185837392E-4</v>
      </c>
    </row>
    <row r="51" spans="1:16" ht="12.75" customHeight="1" x14ac:dyDescent="0.15">
      <c r="A51" s="58" t="s">
        <v>50</v>
      </c>
      <c r="B51" s="55">
        <f>TOTWRKACT!B51</f>
        <v>2659</v>
      </c>
      <c r="C51" s="33">
        <f>TOTWRKACT!C51/$B51</f>
        <v>0.40880030086498681</v>
      </c>
      <c r="D51" s="33">
        <f>TOTWRKACT!D51/$B51</f>
        <v>0.18728845430613011</v>
      </c>
      <c r="E51" s="33">
        <f>TOTWRKACT!E51/$B51</f>
        <v>0</v>
      </c>
      <c r="F51" s="33">
        <f>TOTWRKACT!F51/$B51</f>
        <v>0</v>
      </c>
      <c r="G51" s="33">
        <f>TOTWRKACT!G51/$B51</f>
        <v>2.2564874012786763E-2</v>
      </c>
      <c r="H51" s="33">
        <f>TOTWRKACT!H51/$B51</f>
        <v>0</v>
      </c>
      <c r="I51" s="33">
        <f>TOTWRKACT!I51/$B51</f>
        <v>3.610379842045882E-2</v>
      </c>
      <c r="J51" s="33">
        <f>TOTWRKACT!J51/$B51</f>
        <v>0</v>
      </c>
      <c r="K51" s="33">
        <f>TOTWRKACT!K51/$B51</f>
        <v>3.3847311019180142E-2</v>
      </c>
      <c r="L51" s="33">
        <f>TOTWRKACT!L51/$B51</f>
        <v>0</v>
      </c>
      <c r="M51" s="33">
        <f>TOTWRKACT!M51/$B51</f>
        <v>3.7608123354644601E-3</v>
      </c>
      <c r="N51" s="33">
        <f>TOTWRKACT!N51/$B51</f>
        <v>1.5795411808950735E-2</v>
      </c>
      <c r="O51" s="33">
        <f>TOTWRKACT!O51/$B51</f>
        <v>0</v>
      </c>
      <c r="P51" s="33">
        <f>TOTWRKACT!P51/$B51</f>
        <v>0.1707408800300865</v>
      </c>
    </row>
    <row r="52" spans="1:16" ht="12.75" customHeight="1" x14ac:dyDescent="0.15">
      <c r="A52" s="58" t="s">
        <v>51</v>
      </c>
      <c r="B52" s="55">
        <f>TOTWRKACT!B52</f>
        <v>3176</v>
      </c>
      <c r="C52" s="33">
        <f>TOTWRKACT!C52/$B52</f>
        <v>0.46064231738035266</v>
      </c>
      <c r="D52" s="33">
        <f>TOTWRKACT!D52/$B52</f>
        <v>0.36712846347607053</v>
      </c>
      <c r="E52" s="33">
        <f>TOTWRKACT!E52/$B52</f>
        <v>0</v>
      </c>
      <c r="F52" s="33">
        <f>TOTWRKACT!F52/$B52</f>
        <v>0</v>
      </c>
      <c r="G52" s="33">
        <f>TOTWRKACT!G52/$B52</f>
        <v>1.8261964735516372E-2</v>
      </c>
      <c r="H52" s="33">
        <f>TOTWRKACT!H52/$B52</f>
        <v>3.1486146095717885E-3</v>
      </c>
      <c r="I52" s="33">
        <f>TOTWRKACT!I52/$B52</f>
        <v>5.4471032745591938E-2</v>
      </c>
      <c r="J52" s="33">
        <f>TOTWRKACT!J52/$B52</f>
        <v>4.4080604534005039E-3</v>
      </c>
      <c r="K52" s="33">
        <f>TOTWRKACT!K52/$B52</f>
        <v>3.0856423173803528E-2</v>
      </c>
      <c r="L52" s="33">
        <f>TOTWRKACT!L52/$B52</f>
        <v>0</v>
      </c>
      <c r="M52" s="33">
        <f>TOTWRKACT!M52/$B52</f>
        <v>0</v>
      </c>
      <c r="N52" s="33">
        <f>TOTWRKACT!N52/$B52</f>
        <v>1.4483627204030227E-2</v>
      </c>
      <c r="O52" s="33">
        <f>TOTWRKACT!O52/$B52</f>
        <v>0</v>
      </c>
      <c r="P52" s="33">
        <f>TOTWRKACT!P52/$B52</f>
        <v>3.1486146095717885E-3</v>
      </c>
    </row>
    <row r="53" spans="1:16" ht="12.75" customHeight="1" x14ac:dyDescent="0.15">
      <c r="A53" s="58" t="s">
        <v>52</v>
      </c>
      <c r="B53" s="55">
        <f>TOTWRKACT!B53</f>
        <v>589</v>
      </c>
      <c r="C53" s="33">
        <f>TOTWRKACT!C53/$B53</f>
        <v>0.60441426146010191</v>
      </c>
      <c r="D53" s="33">
        <f>TOTWRKACT!D53/$B53</f>
        <v>0.14601018675721561</v>
      </c>
      <c r="E53" s="33">
        <f>TOTWRKACT!E53/$B53</f>
        <v>0</v>
      </c>
      <c r="F53" s="33">
        <f>TOTWRKACT!F53/$B53</f>
        <v>8.4889643463497456E-3</v>
      </c>
      <c r="G53" s="33">
        <f>TOTWRKACT!G53/$B53</f>
        <v>0</v>
      </c>
      <c r="H53" s="33">
        <f>TOTWRKACT!H53/$B53</f>
        <v>5.0933786078098476E-3</v>
      </c>
      <c r="I53" s="33">
        <f>TOTWRKACT!I53/$B53</f>
        <v>5.7724957555178265E-2</v>
      </c>
      <c r="J53" s="33">
        <f>TOTWRKACT!J53/$B53</f>
        <v>0.40067911714770799</v>
      </c>
      <c r="K53" s="33">
        <f>TOTWRKACT!K53/$B53</f>
        <v>4.2444821731748725E-2</v>
      </c>
      <c r="L53" s="33">
        <f>TOTWRKACT!L53/$B53</f>
        <v>1.697792869269949E-3</v>
      </c>
      <c r="M53" s="33">
        <f>TOTWRKACT!M53/$B53</f>
        <v>3.7351443123938878E-2</v>
      </c>
      <c r="N53" s="33">
        <f>TOTWRKACT!N53/$B53</f>
        <v>6.7911714770797962E-3</v>
      </c>
      <c r="O53" s="33">
        <f>TOTWRKACT!O53/$B53</f>
        <v>8.4889643463497456E-3</v>
      </c>
      <c r="P53" s="33">
        <f>TOTWRKACT!P53/$B53</f>
        <v>0</v>
      </c>
    </row>
    <row r="54" spans="1:16" ht="12.75" customHeight="1" x14ac:dyDescent="0.15">
      <c r="A54" s="58" t="s">
        <v>53</v>
      </c>
      <c r="B54" s="55">
        <f>TOTWRKACT!B54</f>
        <v>15020</v>
      </c>
      <c r="C54" s="33">
        <f>TOTWRKACT!C54/$B54</f>
        <v>0.41724367509986682</v>
      </c>
      <c r="D54" s="33">
        <f>TOTWRKACT!D54/$B54</f>
        <v>0.3340878828229028</v>
      </c>
      <c r="E54" s="33">
        <f>TOTWRKACT!E54/$B54</f>
        <v>0</v>
      </c>
      <c r="F54" s="33">
        <f>TOTWRKACT!F54/$B54</f>
        <v>0</v>
      </c>
      <c r="G54" s="33">
        <f>TOTWRKACT!G54/$B54</f>
        <v>1.77762982689747E-2</v>
      </c>
      <c r="H54" s="33">
        <f>TOTWRKACT!H54/$B54</f>
        <v>0</v>
      </c>
      <c r="I54" s="33">
        <f>TOTWRKACT!I54/$B54</f>
        <v>1.9507323568575232E-2</v>
      </c>
      <c r="J54" s="33">
        <f>TOTWRKACT!J54/$B54</f>
        <v>1.1118508655126497E-2</v>
      </c>
      <c r="K54" s="33">
        <f>TOTWRKACT!K54/$B54</f>
        <v>3.2223701731025296E-2</v>
      </c>
      <c r="L54" s="33">
        <f>TOTWRKACT!L54/$B54</f>
        <v>4.8069241011984024E-2</v>
      </c>
      <c r="M54" s="33">
        <f>TOTWRKACT!M54/$B54</f>
        <v>0</v>
      </c>
      <c r="N54" s="33">
        <f>TOTWRKACT!N54/$B54</f>
        <v>6.9241011984021309E-3</v>
      </c>
      <c r="O54" s="33">
        <f>TOTWRKACT!O54/$B54</f>
        <v>0</v>
      </c>
      <c r="P54" s="33">
        <f>TOTWRKACT!P54/$B54</f>
        <v>3.8149134487350203E-2</v>
      </c>
    </row>
    <row r="55" spans="1:16" ht="12.75" customHeight="1" x14ac:dyDescent="0.15">
      <c r="A55" s="58" t="s">
        <v>54</v>
      </c>
      <c r="B55" s="55">
        <f>TOTWRKACT!B55</f>
        <v>8658</v>
      </c>
      <c r="C55" s="33">
        <f>TOTWRKACT!C55/$B55</f>
        <v>0.28078078078078078</v>
      </c>
      <c r="D55" s="33">
        <f>TOTWRKACT!D55/$B55</f>
        <v>0.25121275121275122</v>
      </c>
      <c r="E55" s="33">
        <f>TOTWRKACT!E55/$B55</f>
        <v>2.899052899052899E-2</v>
      </c>
      <c r="F55" s="33">
        <f>TOTWRKACT!F55/$B55</f>
        <v>9.5865095865095857E-3</v>
      </c>
      <c r="G55" s="33">
        <f>TOTWRKACT!G55/$B55</f>
        <v>0</v>
      </c>
      <c r="H55" s="33">
        <f>TOTWRKACT!H55/$B55</f>
        <v>0</v>
      </c>
      <c r="I55" s="33">
        <f>TOTWRKACT!I55/$B55</f>
        <v>0</v>
      </c>
      <c r="J55" s="33">
        <f>TOTWRKACT!J55/$B55</f>
        <v>0</v>
      </c>
      <c r="K55" s="33">
        <f>TOTWRKACT!K55/$B55</f>
        <v>0</v>
      </c>
      <c r="L55" s="33">
        <f>TOTWRKACT!L55/$B55</f>
        <v>0</v>
      </c>
      <c r="M55" s="33">
        <f>TOTWRKACT!M55/$B55</f>
        <v>0</v>
      </c>
      <c r="N55" s="33">
        <f>TOTWRKACT!N55/$B55</f>
        <v>1.8480018480018479E-3</v>
      </c>
      <c r="O55" s="33">
        <f>TOTWRKACT!O55/$B55</f>
        <v>0</v>
      </c>
      <c r="P55" s="33">
        <f>TOTWRKACT!P55/$B55</f>
        <v>0</v>
      </c>
    </row>
    <row r="56" spans="1:16" ht="12.75" customHeight="1" x14ac:dyDescent="0.15">
      <c r="A56" s="58" t="s">
        <v>55</v>
      </c>
      <c r="B56" s="55">
        <f>TOTWRKACT!B56</f>
        <v>1838</v>
      </c>
      <c r="C56" s="33">
        <f>TOTWRKACT!C56/$B56</f>
        <v>0.37976060935799782</v>
      </c>
      <c r="D56" s="33">
        <f>TOTWRKACT!D56/$B56</f>
        <v>0.27366702937976062</v>
      </c>
      <c r="E56" s="33">
        <f>TOTWRKACT!E56/$B56</f>
        <v>0</v>
      </c>
      <c r="F56" s="33">
        <f>TOTWRKACT!F56/$B56</f>
        <v>5.4406964091403701E-4</v>
      </c>
      <c r="G56" s="33">
        <f>TOTWRKACT!G56/$B56</f>
        <v>1.4689880304679E-2</v>
      </c>
      <c r="H56" s="33">
        <f>TOTWRKACT!H56/$B56</f>
        <v>1.088139281828074E-3</v>
      </c>
      <c r="I56" s="33">
        <f>TOTWRKACT!I56/$B56</f>
        <v>7.6169749727965181E-3</v>
      </c>
      <c r="J56" s="33">
        <f>TOTWRKACT!J56/$B56</f>
        <v>0</v>
      </c>
      <c r="K56" s="33">
        <f>TOTWRKACT!K56/$B56</f>
        <v>8.1610446137105556E-3</v>
      </c>
      <c r="L56" s="33">
        <f>TOTWRKACT!L56/$B56</f>
        <v>3.4820457018498369E-2</v>
      </c>
      <c r="M56" s="33">
        <f>TOTWRKACT!M56/$B56</f>
        <v>2.176278563656148E-3</v>
      </c>
      <c r="N56" s="33">
        <f>TOTWRKACT!N56/$B56</f>
        <v>1.632208922742111E-3</v>
      </c>
      <c r="O56" s="33">
        <f>TOTWRKACT!O56/$B56</f>
        <v>0</v>
      </c>
      <c r="P56" s="33">
        <f>TOTWRKACT!P56/$B56</f>
        <v>7.6169749727965183E-2</v>
      </c>
    </row>
    <row r="57" spans="1:16" ht="12.75" customHeight="1" x14ac:dyDescent="0.15">
      <c r="A57" s="58" t="s">
        <v>56</v>
      </c>
      <c r="B57" s="55">
        <f>TOTWRKACT!B57</f>
        <v>2270</v>
      </c>
      <c r="C57" s="33">
        <f>TOTWRKACT!C57/$B57</f>
        <v>0.50792951541850218</v>
      </c>
      <c r="D57" s="33">
        <f>TOTWRKACT!D57/$B57</f>
        <v>0.40704845814977975</v>
      </c>
      <c r="E57" s="33">
        <f>TOTWRKACT!E57/$B57</f>
        <v>0</v>
      </c>
      <c r="F57" s="33">
        <f>TOTWRKACT!F57/$B57</f>
        <v>0</v>
      </c>
      <c r="G57" s="33">
        <f>TOTWRKACT!G57/$B57</f>
        <v>1.1894273127753305E-2</v>
      </c>
      <c r="H57" s="33">
        <f>TOTWRKACT!H57/$B57</f>
        <v>4.405286343612335E-4</v>
      </c>
      <c r="I57" s="33">
        <f>TOTWRKACT!I57/$B57</f>
        <v>4.4493392070484583E-2</v>
      </c>
      <c r="J57" s="33">
        <f>TOTWRKACT!J57/$B57</f>
        <v>5.1541850220264314E-2</v>
      </c>
      <c r="K57" s="33">
        <f>TOTWRKACT!K57/$B57</f>
        <v>9.2511013215859032E-3</v>
      </c>
      <c r="L57" s="33">
        <f>TOTWRKACT!L57/$B57</f>
        <v>2.2026431718061676E-3</v>
      </c>
      <c r="M57" s="33">
        <f>TOTWRKACT!M57/$B57</f>
        <v>2.6431718061674008E-3</v>
      </c>
      <c r="N57" s="33">
        <f>TOTWRKACT!N57/$B57</f>
        <v>1.277533039647577E-2</v>
      </c>
      <c r="O57" s="33">
        <f>TOTWRKACT!O57/$B57</f>
        <v>0</v>
      </c>
      <c r="P57" s="33">
        <f>TOTWRKACT!P57/$B57</f>
        <v>0</v>
      </c>
    </row>
    <row r="58" spans="1:16" ht="12.75" customHeight="1" x14ac:dyDescent="0.15">
      <c r="A58" s="58" t="s">
        <v>57</v>
      </c>
      <c r="B58" s="55">
        <f>TOTWRKACT!B58</f>
        <v>245</v>
      </c>
      <c r="C58" s="33">
        <f>TOTWRKACT!C58/$B58</f>
        <v>0.17959183673469387</v>
      </c>
      <c r="D58" s="33">
        <f>TOTWRKACT!D58/$B58</f>
        <v>1.2244897959183673E-2</v>
      </c>
      <c r="E58" s="33">
        <f>TOTWRKACT!E58/$B58</f>
        <v>1.2244897959183673E-2</v>
      </c>
      <c r="F58" s="33">
        <f>TOTWRKACT!F58/$B58</f>
        <v>0</v>
      </c>
      <c r="G58" s="33">
        <f>TOTWRKACT!G58/$B58</f>
        <v>0.14285714285714285</v>
      </c>
      <c r="H58" s="33">
        <f>TOTWRKACT!H58/$B58</f>
        <v>0</v>
      </c>
      <c r="I58" s="33">
        <f>TOTWRKACT!I58/$B58</f>
        <v>0</v>
      </c>
      <c r="J58" s="33">
        <f>TOTWRKACT!J58/$B58</f>
        <v>0</v>
      </c>
      <c r="K58" s="33">
        <f>TOTWRKACT!K58/$B58</f>
        <v>1.2244897959183673E-2</v>
      </c>
      <c r="L58" s="33">
        <f>TOTWRKACT!L58/$B58</f>
        <v>4.8979591836734691E-2</v>
      </c>
      <c r="M58" s="33">
        <f>TOTWRKACT!M58/$B58</f>
        <v>0</v>
      </c>
      <c r="N58" s="33">
        <f>TOTWRKACT!N58/$B58</f>
        <v>4.0816326530612249E-3</v>
      </c>
      <c r="O58" s="33">
        <f>TOTWRKACT!O58/$B58</f>
        <v>0</v>
      </c>
      <c r="P58" s="33">
        <f>TOTWRKACT!P58/$B58</f>
        <v>5.7142857142857141E-2</v>
      </c>
    </row>
    <row r="59" spans="1:16" ht="12.75" customHeight="1" x14ac:dyDescent="0.15">
      <c r="A59" s="58" t="s">
        <v>58</v>
      </c>
      <c r="B59" s="55">
        <f>TOTWRKACT!B59</f>
        <v>12994</v>
      </c>
      <c r="C59" s="33">
        <f>TOTWRKACT!C59/$B59</f>
        <v>0.4554409727566569</v>
      </c>
      <c r="D59" s="33">
        <f>TOTWRKACT!D59/$B59</f>
        <v>0.3946436816992458</v>
      </c>
      <c r="E59" s="33">
        <f>TOTWRKACT!E59/$B59</f>
        <v>0</v>
      </c>
      <c r="F59" s="33">
        <f>TOTWRKACT!F59/$B59</f>
        <v>0</v>
      </c>
      <c r="G59" s="33">
        <f>TOTWRKACT!G59/$B59</f>
        <v>3.0783438510081576E-4</v>
      </c>
      <c r="H59" s="33">
        <f>TOTWRKACT!H59/$B59</f>
        <v>3.0783438510081576E-4</v>
      </c>
      <c r="I59" s="33">
        <f>TOTWRKACT!I59/$B59</f>
        <v>3.8556256733877171E-2</v>
      </c>
      <c r="J59" s="33">
        <f>TOTWRKACT!J59/$B59</f>
        <v>3.2938279205787284E-2</v>
      </c>
      <c r="K59" s="33">
        <f>TOTWRKACT!K59/$B59</f>
        <v>2.4857626596890874E-2</v>
      </c>
      <c r="L59" s="33">
        <f>TOTWRKACT!L59/$B59</f>
        <v>5.3101431429890718E-3</v>
      </c>
      <c r="M59" s="33">
        <f>TOTWRKACT!M59/$B59</f>
        <v>6.1566877020163152E-4</v>
      </c>
      <c r="N59" s="33">
        <f>TOTWRKACT!N59/$B59</f>
        <v>3.0013852547329536E-3</v>
      </c>
      <c r="O59" s="33">
        <f>TOTWRKACT!O59/$B59</f>
        <v>0</v>
      </c>
      <c r="P59" s="33">
        <f>TOTWRKACT!P59/$B59</f>
        <v>0</v>
      </c>
    </row>
    <row r="60" spans="1:16" ht="7.5" customHeight="1" x14ac:dyDescent="0.15">
      <c r="A60" s="60"/>
      <c r="B60" s="74" t="s">
        <v>2</v>
      </c>
      <c r="C60" s="63" t="s">
        <v>2</v>
      </c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</row>
    <row r="61" spans="1:16" ht="12.75" customHeight="1" x14ac:dyDescent="0.15">
      <c r="A61" s="58" t="s">
        <v>59</v>
      </c>
      <c r="B61" s="55">
        <f>TOTWRKACT!B61</f>
        <v>28648</v>
      </c>
      <c r="C61" s="33">
        <f>TOTWRKACT!C61/$B61</f>
        <v>0.45860094945545937</v>
      </c>
      <c r="D61" s="33">
        <f>TOTWRKACT!D61/$B61</f>
        <v>0.25802848366378106</v>
      </c>
      <c r="E61" s="33">
        <f>TOTWRKACT!E61/$B61</f>
        <v>4.157358279810109E-2</v>
      </c>
      <c r="F61" s="33">
        <f>TOTWRKACT!F61/$B61</f>
        <v>3.1415805640882437E-4</v>
      </c>
      <c r="G61" s="33">
        <f>TOTWRKACT!G61/$B61</f>
        <v>7.5746998045238762E-3</v>
      </c>
      <c r="H61" s="33">
        <f>TOTWRKACT!H61/$B61</f>
        <v>3.1415805640882437E-4</v>
      </c>
      <c r="I61" s="33">
        <f>TOTWRKACT!I61/$B61</f>
        <v>3.2428092711533088E-2</v>
      </c>
      <c r="J61" s="33">
        <f>TOTWRKACT!J61/$B61</f>
        <v>1.1693660988550684E-2</v>
      </c>
      <c r="K61" s="33">
        <f>TOTWRKACT!K61/$B61</f>
        <v>2.2130689751466072E-2</v>
      </c>
      <c r="L61" s="33">
        <f>TOTWRKACT!L61/$B61</f>
        <v>4.4924602066461886E-2</v>
      </c>
      <c r="M61" s="33">
        <f>TOTWRKACT!M61/$B61</f>
        <v>3.1415805640882437E-4</v>
      </c>
      <c r="N61" s="33">
        <f>TOTWRKACT!N61/$B61</f>
        <v>1.20427254956716E-2</v>
      </c>
      <c r="O61" s="33">
        <f>TOTWRKACT!O61/$B61</f>
        <v>0</v>
      </c>
      <c r="P61" s="33">
        <f>TOTWRKACT!P61/$B61</f>
        <v>0.14381457693381736</v>
      </c>
    </row>
    <row r="62" spans="1:16" ht="12.75" customHeight="1" x14ac:dyDescent="0.15">
      <c r="A62" s="58" t="s">
        <v>60</v>
      </c>
      <c r="B62" s="55">
        <f>TOTWRKACT!B62</f>
        <v>2400</v>
      </c>
      <c r="C62" s="33">
        <f>TOTWRKACT!C62/$B62</f>
        <v>0.52249999999999996</v>
      </c>
      <c r="D62" s="33">
        <f>TOTWRKACT!D62/$B62</f>
        <v>0.17416666666666666</v>
      </c>
      <c r="E62" s="33">
        <f>TOTWRKACT!E62/$B62</f>
        <v>2.0833333333333333E-3</v>
      </c>
      <c r="F62" s="33">
        <f>TOTWRKACT!F62/$B62</f>
        <v>2.5000000000000001E-3</v>
      </c>
      <c r="G62" s="33">
        <f>TOTWRKACT!G62/$B62</f>
        <v>2.2083333333333333E-2</v>
      </c>
      <c r="H62" s="33">
        <f>TOTWRKACT!H62/$B62</f>
        <v>0</v>
      </c>
      <c r="I62" s="33">
        <f>TOTWRKACT!I62/$B62</f>
        <v>0.12583333333333332</v>
      </c>
      <c r="J62" s="33">
        <f>TOTWRKACT!J62/$B62</f>
        <v>7.6666666666666661E-2</v>
      </c>
      <c r="K62" s="33">
        <f>TOTWRKACT!K62/$B62</f>
        <v>0.15166666666666667</v>
      </c>
      <c r="L62" s="33">
        <f>TOTWRKACT!L62/$B62</f>
        <v>0</v>
      </c>
      <c r="M62" s="33">
        <f>TOTWRKACT!M62/$B62</f>
        <v>3.7499999999999999E-3</v>
      </c>
      <c r="N62" s="33">
        <f>TOTWRKACT!N62/$B62</f>
        <v>2.4166666666666666E-2</v>
      </c>
      <c r="O62" s="33">
        <f>TOTWRKACT!O62/$B62</f>
        <v>0</v>
      </c>
      <c r="P62" s="33">
        <f>TOTWRKACT!P62/$B62</f>
        <v>3.0833333333333334E-2</v>
      </c>
    </row>
    <row r="63" spans="1:16" ht="12.75" customHeight="1" x14ac:dyDescent="0.15">
      <c r="A63" s="58" t="s">
        <v>61</v>
      </c>
      <c r="B63" s="55">
        <f>TOTWRKACT!B63</f>
        <v>7832</v>
      </c>
      <c r="C63" s="33">
        <f>TOTWRKACT!C63/$B63</f>
        <v>0.73250766087844743</v>
      </c>
      <c r="D63" s="33">
        <f>TOTWRKACT!D63/$B63</f>
        <v>0.16368743615934628</v>
      </c>
      <c r="E63" s="33">
        <f>TOTWRKACT!E63/$B63</f>
        <v>6.3840653728294177E-4</v>
      </c>
      <c r="F63" s="33">
        <f>TOTWRKACT!F63/$B63</f>
        <v>2.5536261491317672E-4</v>
      </c>
      <c r="G63" s="33">
        <f>TOTWRKACT!G63/$B63</f>
        <v>0.22025025536261492</v>
      </c>
      <c r="H63" s="33">
        <f>TOTWRKACT!H63/$B63</f>
        <v>0</v>
      </c>
      <c r="I63" s="33">
        <f>TOTWRKACT!I63/$B63</f>
        <v>0.1677732379979571</v>
      </c>
      <c r="J63" s="33">
        <f>TOTWRKACT!J63/$B63</f>
        <v>0</v>
      </c>
      <c r="K63" s="33">
        <f>TOTWRKACT!K63/$B63</f>
        <v>1.8258426966292134E-2</v>
      </c>
      <c r="L63" s="33">
        <f>TOTWRKACT!L63/$B63</f>
        <v>9.8314606741573031E-3</v>
      </c>
      <c r="M63" s="33">
        <f>TOTWRKACT!M63/$B63</f>
        <v>2.8600612870275793E-2</v>
      </c>
      <c r="N63" s="33">
        <f>TOTWRKACT!N63/$B63</f>
        <v>2.6302349336057202E-2</v>
      </c>
      <c r="O63" s="33">
        <f>TOTWRKACT!O63/$B63</f>
        <v>0</v>
      </c>
      <c r="P63" s="33">
        <f>TOTWRKACT!P63/$B63</f>
        <v>0.3386108273748723</v>
      </c>
    </row>
    <row r="64" spans="1:16" ht="12.75" customHeight="1" x14ac:dyDescent="0.15">
      <c r="A64" s="59" t="s">
        <v>62</v>
      </c>
      <c r="B64" s="77">
        <f>TOTWRKACT!B64</f>
        <v>201</v>
      </c>
      <c r="C64" s="34">
        <f>TOTWRKACT!C64/$B64</f>
        <v>0.8308457711442786</v>
      </c>
      <c r="D64" s="34">
        <f>TOTWRKACT!D64/$B64</f>
        <v>0.19900497512437812</v>
      </c>
      <c r="E64" s="34">
        <f>TOTWRKACT!E64/$B64</f>
        <v>4.9751243781094526E-3</v>
      </c>
      <c r="F64" s="34">
        <f>TOTWRKACT!F64/$B64</f>
        <v>0</v>
      </c>
      <c r="G64" s="34">
        <f>TOTWRKACT!G64/$B64</f>
        <v>0.59203980099502485</v>
      </c>
      <c r="H64" s="34">
        <f>TOTWRKACT!H64/$B64</f>
        <v>0</v>
      </c>
      <c r="I64" s="34">
        <f>TOTWRKACT!I64/$B64</f>
        <v>0.12935323383084577</v>
      </c>
      <c r="J64" s="34">
        <f>TOTWRKACT!J64/$B64</f>
        <v>0</v>
      </c>
      <c r="K64" s="34">
        <f>TOTWRKACT!K64/$B64</f>
        <v>6.4676616915422883E-2</v>
      </c>
      <c r="L64" s="34">
        <f>TOTWRKACT!L64/$B64</f>
        <v>0</v>
      </c>
      <c r="M64" s="34">
        <f>TOTWRKACT!M64/$B64</f>
        <v>0</v>
      </c>
      <c r="N64" s="34">
        <f>TOTWRKACT!N64/$B64</f>
        <v>0</v>
      </c>
      <c r="O64" s="34">
        <f>TOTWRKACT!O64/$B64</f>
        <v>0</v>
      </c>
      <c r="P64" s="34">
        <f>TOTWRKACT!P64/$B64</f>
        <v>0</v>
      </c>
    </row>
    <row r="65" spans="1:1" ht="12.75" customHeight="1" x14ac:dyDescent="0.15">
      <c r="A65" s="2" t="s">
        <v>133</v>
      </c>
    </row>
    <row r="66" spans="1:1" ht="15" customHeight="1" x14ac:dyDescent="0.15">
      <c r="A66" s="98"/>
    </row>
  </sheetData>
  <mergeCells count="2">
    <mergeCell ref="A2:P2"/>
    <mergeCell ref="A1:P1"/>
  </mergeCells>
  <phoneticPr fontId="0" type="noConversion"/>
  <printOptions horizontalCentered="1" verticalCentered="1"/>
  <pageMargins left="0.25" right="0.25" top="0.25" bottom="0.25" header="0.5" footer="0.5"/>
  <pageSetup scale="67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O64"/>
  <sheetViews>
    <sheetView zoomScaleNormal="100" zoomScaleSheetLayoutView="100" workbookViewId="0">
      <selection activeCell="M4" activeCellId="5" sqref="E4 F4 G4 H4 I4 M4"/>
    </sheetView>
  </sheetViews>
  <sheetFormatPr baseColWidth="10" defaultColWidth="9.1640625" defaultRowHeight="13" x14ac:dyDescent="0.15"/>
  <cols>
    <col min="1" max="1" width="14.83203125" style="2" customWidth="1"/>
    <col min="2" max="2" width="13.1640625" style="2" bestFit="1" customWidth="1"/>
    <col min="3" max="4" width="12.33203125" style="2" bestFit="1" customWidth="1"/>
    <col min="5" max="5" width="11.33203125" style="2" bestFit="1" customWidth="1"/>
    <col min="6" max="6" width="10.83203125" style="2" bestFit="1" customWidth="1"/>
    <col min="7" max="7" width="10.33203125" style="2" bestFit="1" customWidth="1"/>
    <col min="8" max="8" width="11.33203125" style="2" bestFit="1" customWidth="1"/>
    <col min="9" max="9" width="10.6640625" style="2" bestFit="1" customWidth="1"/>
    <col min="10" max="10" width="9.6640625" style="2" bestFit="1" customWidth="1"/>
    <col min="11" max="11" width="12.33203125" style="2" bestFit="1" customWidth="1"/>
    <col min="12" max="12" width="11.5" style="2" bestFit="1" customWidth="1"/>
    <col min="13" max="13" width="10.5" style="2" customWidth="1"/>
    <col min="14" max="14" width="8.6640625" style="2" bestFit="1" customWidth="1"/>
    <col min="15" max="15" width="11.6640625" style="2" customWidth="1"/>
    <col min="16" max="16384" width="9.1640625" style="2"/>
  </cols>
  <sheetData>
    <row r="1" spans="1:15" ht="42.75" customHeight="1" x14ac:dyDescent="0.15">
      <c r="A1" s="266" t="s">
        <v>190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</row>
    <row r="2" spans="1:15" ht="12.75" customHeight="1" x14ac:dyDescent="0.15">
      <c r="A2" s="279" t="str">
        <f>FINAL2!$A$2</f>
        <v>ACF/OFA: 06/07/2017</v>
      </c>
      <c r="B2" s="279"/>
      <c r="C2" s="279"/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279"/>
    </row>
    <row r="3" spans="1:15" s="3" customFormat="1" ht="45" customHeight="1" x14ac:dyDescent="0.15">
      <c r="A3" s="101" t="s">
        <v>0</v>
      </c>
      <c r="B3" s="28" t="s">
        <v>154</v>
      </c>
      <c r="C3" s="28" t="s">
        <v>166</v>
      </c>
      <c r="D3" s="163" t="s">
        <v>152</v>
      </c>
      <c r="E3" s="28" t="s">
        <v>155</v>
      </c>
      <c r="F3" s="28" t="s">
        <v>156</v>
      </c>
      <c r="G3" s="28" t="s">
        <v>157</v>
      </c>
      <c r="H3" s="28" t="s">
        <v>158</v>
      </c>
      <c r="I3" s="28" t="s">
        <v>159</v>
      </c>
      <c r="J3" s="28" t="s">
        <v>160</v>
      </c>
      <c r="K3" s="28" t="s">
        <v>161</v>
      </c>
      <c r="L3" s="28" t="s">
        <v>167</v>
      </c>
      <c r="M3" s="28" t="s">
        <v>163</v>
      </c>
      <c r="N3" s="28" t="s">
        <v>98</v>
      </c>
      <c r="O3" s="167" t="s">
        <v>134</v>
      </c>
    </row>
    <row r="4" spans="1:15" ht="12.75" customHeight="1" x14ac:dyDescent="0.15">
      <c r="A4" s="44" t="s">
        <v>3</v>
      </c>
      <c r="B4" s="55">
        <f t="shared" ref="B4:O4" si="0">SUM(B6:B64)</f>
        <v>14435272</v>
      </c>
      <c r="C4" s="55">
        <f t="shared" si="0"/>
        <v>138351</v>
      </c>
      <c r="D4" s="55">
        <f t="shared" si="0"/>
        <v>135699</v>
      </c>
      <c r="E4" s="55">
        <f t="shared" si="0"/>
        <v>370297</v>
      </c>
      <c r="F4" s="55">
        <f t="shared" si="0"/>
        <v>4897</v>
      </c>
      <c r="G4" s="55">
        <f t="shared" si="0"/>
        <v>1027731</v>
      </c>
      <c r="H4" s="55">
        <f t="shared" si="0"/>
        <v>216789</v>
      </c>
      <c r="I4" s="55">
        <f t="shared" si="0"/>
        <v>669583</v>
      </c>
      <c r="J4" s="55">
        <f t="shared" si="0"/>
        <v>177117</v>
      </c>
      <c r="K4" s="55">
        <f t="shared" si="0"/>
        <v>89802</v>
      </c>
      <c r="L4" s="55">
        <f t="shared" si="0"/>
        <v>71917</v>
      </c>
      <c r="M4" s="55">
        <f t="shared" si="0"/>
        <v>2162</v>
      </c>
      <c r="N4" s="55">
        <f t="shared" si="0"/>
        <v>251810</v>
      </c>
      <c r="O4" s="99">
        <f t="shared" si="0"/>
        <v>17591417</v>
      </c>
    </row>
    <row r="5" spans="1:15" ht="7.5" customHeight="1" x14ac:dyDescent="0.15">
      <c r="A5" s="60"/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62"/>
    </row>
    <row r="6" spans="1:15" ht="12.75" customHeight="1" x14ac:dyDescent="0.15">
      <c r="A6" s="58" t="s">
        <v>10</v>
      </c>
      <c r="B6" s="55">
        <v>68461</v>
      </c>
      <c r="C6" s="55">
        <v>190</v>
      </c>
      <c r="D6" s="55">
        <v>802</v>
      </c>
      <c r="E6" s="55">
        <v>6058</v>
      </c>
      <c r="F6" s="55">
        <v>63</v>
      </c>
      <c r="G6" s="55">
        <v>1485</v>
      </c>
      <c r="H6" s="75">
        <v>0</v>
      </c>
      <c r="I6" s="55">
        <v>2963</v>
      </c>
      <c r="J6" s="75">
        <v>2280</v>
      </c>
      <c r="K6" s="55">
        <v>1</v>
      </c>
      <c r="L6" s="55">
        <v>714</v>
      </c>
      <c r="M6" s="75">
        <v>0</v>
      </c>
      <c r="N6" s="55">
        <v>580</v>
      </c>
      <c r="O6" s="75">
        <v>83596</v>
      </c>
    </row>
    <row r="7" spans="1:15" ht="12.75" customHeight="1" x14ac:dyDescent="0.15">
      <c r="A7" s="58" t="s">
        <v>11</v>
      </c>
      <c r="B7" s="55">
        <v>23578</v>
      </c>
      <c r="C7" s="75">
        <v>0</v>
      </c>
      <c r="D7" s="55">
        <v>9</v>
      </c>
      <c r="E7" s="75">
        <v>79</v>
      </c>
      <c r="F7" s="55">
        <v>191</v>
      </c>
      <c r="G7" s="55">
        <v>4210</v>
      </c>
      <c r="H7" s="55">
        <v>3003</v>
      </c>
      <c r="I7" s="55">
        <v>1003</v>
      </c>
      <c r="J7" s="55">
        <v>71</v>
      </c>
      <c r="K7" s="55">
        <v>188</v>
      </c>
      <c r="L7" s="55">
        <v>38</v>
      </c>
      <c r="M7" s="75">
        <v>0</v>
      </c>
      <c r="N7" s="75">
        <v>0</v>
      </c>
      <c r="O7" s="75">
        <v>32371</v>
      </c>
    </row>
    <row r="8" spans="1:15" ht="12.75" customHeight="1" x14ac:dyDescent="0.15">
      <c r="A8" s="58" t="s">
        <v>12</v>
      </c>
      <c r="B8" s="55">
        <v>25766</v>
      </c>
      <c r="C8" s="75">
        <v>0</v>
      </c>
      <c r="D8" s="75">
        <v>0</v>
      </c>
      <c r="E8" s="75">
        <v>1324</v>
      </c>
      <c r="F8" s="75">
        <v>28</v>
      </c>
      <c r="G8" s="55">
        <v>4602</v>
      </c>
      <c r="H8" s="55">
        <v>3298</v>
      </c>
      <c r="I8" s="55">
        <v>2640</v>
      </c>
      <c r="J8" s="55">
        <v>147</v>
      </c>
      <c r="K8" s="55">
        <v>554</v>
      </c>
      <c r="L8" s="55">
        <v>311</v>
      </c>
      <c r="M8" s="75">
        <v>0</v>
      </c>
      <c r="N8" s="75">
        <v>2</v>
      </c>
      <c r="O8" s="75">
        <v>38670</v>
      </c>
    </row>
    <row r="9" spans="1:15" ht="12.75" customHeight="1" x14ac:dyDescent="0.15">
      <c r="A9" s="58" t="s">
        <v>13</v>
      </c>
      <c r="B9" s="55">
        <v>21631</v>
      </c>
      <c r="C9" s="75">
        <v>0</v>
      </c>
      <c r="D9" s="75">
        <v>66</v>
      </c>
      <c r="E9" s="75">
        <v>1352</v>
      </c>
      <c r="F9" s="55">
        <v>206</v>
      </c>
      <c r="G9" s="55">
        <v>1076</v>
      </c>
      <c r="H9" s="55">
        <v>352</v>
      </c>
      <c r="I9" s="55">
        <v>1481</v>
      </c>
      <c r="J9" s="75">
        <v>0</v>
      </c>
      <c r="K9" s="75">
        <v>0</v>
      </c>
      <c r="L9" s="75">
        <v>403</v>
      </c>
      <c r="M9" s="75">
        <v>0</v>
      </c>
      <c r="N9" s="55">
        <v>66</v>
      </c>
      <c r="O9" s="75">
        <v>26632</v>
      </c>
    </row>
    <row r="10" spans="1:15" ht="12.75" customHeight="1" x14ac:dyDescent="0.15">
      <c r="A10" s="58" t="s">
        <v>14</v>
      </c>
      <c r="B10" s="55">
        <v>8402378</v>
      </c>
      <c r="C10" s="55">
        <v>63931</v>
      </c>
      <c r="D10" s="55">
        <v>122697</v>
      </c>
      <c r="E10" s="55">
        <v>65662</v>
      </c>
      <c r="F10" s="55">
        <v>2314</v>
      </c>
      <c r="G10" s="55">
        <v>727508</v>
      </c>
      <c r="H10" s="55">
        <v>69215</v>
      </c>
      <c r="I10" s="55">
        <v>279926</v>
      </c>
      <c r="J10" s="55">
        <v>70075</v>
      </c>
      <c r="K10" s="55">
        <v>23554</v>
      </c>
      <c r="L10" s="55">
        <v>8430</v>
      </c>
      <c r="M10" s="75">
        <v>0</v>
      </c>
      <c r="N10" s="55">
        <v>68969</v>
      </c>
      <c r="O10" s="75">
        <v>9904657</v>
      </c>
    </row>
    <row r="11" spans="1:15" ht="12.75" customHeight="1" x14ac:dyDescent="0.15">
      <c r="A11" s="58" t="s">
        <v>15</v>
      </c>
      <c r="B11" s="55">
        <v>41480</v>
      </c>
      <c r="C11" s="55">
        <v>1195</v>
      </c>
      <c r="D11" s="75">
        <v>0</v>
      </c>
      <c r="E11" s="55">
        <v>4464</v>
      </c>
      <c r="F11" s="75">
        <v>135</v>
      </c>
      <c r="G11" s="55">
        <v>6126</v>
      </c>
      <c r="H11" s="55">
        <v>6683</v>
      </c>
      <c r="I11" s="55">
        <v>15674</v>
      </c>
      <c r="J11" s="55">
        <v>499</v>
      </c>
      <c r="K11" s="55">
        <v>638</v>
      </c>
      <c r="L11" s="55">
        <v>1239</v>
      </c>
      <c r="M11" s="75">
        <v>0</v>
      </c>
      <c r="N11" s="55">
        <v>3398</v>
      </c>
      <c r="O11" s="75">
        <v>81529</v>
      </c>
    </row>
    <row r="12" spans="1:15" ht="12.75" customHeight="1" x14ac:dyDescent="0.15">
      <c r="A12" s="58" t="s">
        <v>16</v>
      </c>
      <c r="B12" s="55">
        <v>39756</v>
      </c>
      <c r="C12" s="55">
        <v>1107</v>
      </c>
      <c r="D12" s="75">
        <v>0</v>
      </c>
      <c r="E12" s="75">
        <v>0</v>
      </c>
      <c r="F12" s="75">
        <v>0</v>
      </c>
      <c r="G12" s="75">
        <v>43377</v>
      </c>
      <c r="H12" s="75">
        <v>128</v>
      </c>
      <c r="I12" s="55">
        <v>3288</v>
      </c>
      <c r="J12" s="75">
        <v>0</v>
      </c>
      <c r="K12" s="55">
        <v>525</v>
      </c>
      <c r="L12" s="75">
        <v>4</v>
      </c>
      <c r="M12" s="75">
        <v>0</v>
      </c>
      <c r="N12" s="75">
        <v>0</v>
      </c>
      <c r="O12" s="75">
        <v>88185</v>
      </c>
    </row>
    <row r="13" spans="1:15" ht="12.75" customHeight="1" x14ac:dyDescent="0.15">
      <c r="A13" s="58" t="s">
        <v>17</v>
      </c>
      <c r="B13" s="55">
        <v>9270</v>
      </c>
      <c r="C13" s="55">
        <v>2</v>
      </c>
      <c r="D13" s="75">
        <v>3</v>
      </c>
      <c r="E13" s="55">
        <v>462</v>
      </c>
      <c r="F13" s="75">
        <v>0</v>
      </c>
      <c r="G13" s="55">
        <v>457</v>
      </c>
      <c r="H13" s="75">
        <v>0</v>
      </c>
      <c r="I13" s="55">
        <v>815</v>
      </c>
      <c r="J13" s="75">
        <v>0</v>
      </c>
      <c r="K13" s="75">
        <v>0</v>
      </c>
      <c r="L13" s="75">
        <v>23</v>
      </c>
      <c r="M13" s="75">
        <v>0</v>
      </c>
      <c r="N13" s="75">
        <v>0</v>
      </c>
      <c r="O13" s="75">
        <v>11033</v>
      </c>
    </row>
    <row r="14" spans="1:15" ht="12.75" customHeight="1" x14ac:dyDescent="0.15">
      <c r="A14" s="58" t="s">
        <v>84</v>
      </c>
      <c r="B14" s="55">
        <v>24105</v>
      </c>
      <c r="C14" s="55">
        <v>7</v>
      </c>
      <c r="D14" s="55">
        <v>155</v>
      </c>
      <c r="E14" s="55">
        <v>771</v>
      </c>
      <c r="F14" s="55">
        <v>69</v>
      </c>
      <c r="G14" s="55">
        <v>17700</v>
      </c>
      <c r="H14" s="55">
        <v>454</v>
      </c>
      <c r="I14" s="55">
        <v>2593</v>
      </c>
      <c r="J14" s="55">
        <v>20</v>
      </c>
      <c r="K14" s="55">
        <v>18</v>
      </c>
      <c r="L14" s="55">
        <v>354</v>
      </c>
      <c r="M14" s="75">
        <v>0</v>
      </c>
      <c r="N14" s="75">
        <v>0</v>
      </c>
      <c r="O14" s="75">
        <v>46245</v>
      </c>
    </row>
    <row r="15" spans="1:15" ht="12.75" customHeight="1" x14ac:dyDescent="0.15">
      <c r="A15" s="58" t="s">
        <v>18</v>
      </c>
      <c r="B15" s="55">
        <v>33449</v>
      </c>
      <c r="C15" s="75">
        <v>238</v>
      </c>
      <c r="D15" s="75">
        <v>52</v>
      </c>
      <c r="E15" s="55">
        <v>4802</v>
      </c>
      <c r="F15" s="75">
        <v>0</v>
      </c>
      <c r="G15" s="55">
        <v>15959</v>
      </c>
      <c r="H15" s="75">
        <v>15592</v>
      </c>
      <c r="I15" s="55">
        <v>19149</v>
      </c>
      <c r="J15" s="55">
        <v>3662</v>
      </c>
      <c r="K15" s="75">
        <v>94</v>
      </c>
      <c r="L15" s="55">
        <v>1139</v>
      </c>
      <c r="M15" s="75">
        <v>0</v>
      </c>
      <c r="N15" s="55">
        <v>8601</v>
      </c>
      <c r="O15" s="75">
        <v>102737</v>
      </c>
    </row>
    <row r="16" spans="1:15" ht="7.5" customHeight="1" x14ac:dyDescent="0.15">
      <c r="A16" s="60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100"/>
    </row>
    <row r="17" spans="1:15" ht="12.75" customHeight="1" x14ac:dyDescent="0.15">
      <c r="A17" s="58" t="s">
        <v>19</v>
      </c>
      <c r="B17" s="55">
        <v>10007</v>
      </c>
      <c r="C17" s="75">
        <v>0</v>
      </c>
      <c r="D17" s="75">
        <v>5</v>
      </c>
      <c r="E17" s="75">
        <v>13501</v>
      </c>
      <c r="F17" s="55">
        <v>46</v>
      </c>
      <c r="G17" s="55">
        <v>2517</v>
      </c>
      <c r="H17" s="55">
        <v>16</v>
      </c>
      <c r="I17" s="55">
        <v>3681</v>
      </c>
      <c r="J17" s="55">
        <v>5486</v>
      </c>
      <c r="K17" s="75">
        <v>0</v>
      </c>
      <c r="L17" s="55">
        <v>1518</v>
      </c>
      <c r="M17" s="75">
        <v>2071</v>
      </c>
      <c r="N17" s="55">
        <v>305</v>
      </c>
      <c r="O17" s="99">
        <v>39151</v>
      </c>
    </row>
    <row r="18" spans="1:15" ht="12.75" customHeight="1" x14ac:dyDescent="0.15">
      <c r="A18" s="58" t="s">
        <v>20</v>
      </c>
      <c r="B18" s="55">
        <v>405</v>
      </c>
      <c r="C18" s="55">
        <v>12</v>
      </c>
      <c r="D18" s="75">
        <v>97</v>
      </c>
      <c r="E18" s="55">
        <v>1972</v>
      </c>
      <c r="F18" s="75">
        <v>0</v>
      </c>
      <c r="G18" s="55">
        <v>37</v>
      </c>
      <c r="H18" s="75">
        <v>0</v>
      </c>
      <c r="I18" s="55">
        <v>59</v>
      </c>
      <c r="J18" s="75">
        <v>0</v>
      </c>
      <c r="K18" s="75">
        <v>7</v>
      </c>
      <c r="L18" s="75">
        <v>4</v>
      </c>
      <c r="M18" s="75">
        <v>0</v>
      </c>
      <c r="N18" s="75">
        <v>0</v>
      </c>
      <c r="O18" s="75">
        <v>2593</v>
      </c>
    </row>
    <row r="19" spans="1:15" ht="12.75" customHeight="1" x14ac:dyDescent="0.15">
      <c r="A19" s="58" t="s">
        <v>21</v>
      </c>
      <c r="B19" s="55">
        <v>57925</v>
      </c>
      <c r="C19" s="55">
        <v>1704</v>
      </c>
      <c r="D19" s="55">
        <v>876</v>
      </c>
      <c r="E19" s="55">
        <v>3429</v>
      </c>
      <c r="F19" s="75">
        <v>0</v>
      </c>
      <c r="G19" s="55">
        <v>1697</v>
      </c>
      <c r="H19" s="75">
        <v>479</v>
      </c>
      <c r="I19" s="55">
        <v>1808</v>
      </c>
      <c r="J19" s="55">
        <v>463</v>
      </c>
      <c r="K19" s="55">
        <v>97</v>
      </c>
      <c r="L19" s="55">
        <v>12</v>
      </c>
      <c r="M19" s="75">
        <v>0</v>
      </c>
      <c r="N19" s="55">
        <v>1289</v>
      </c>
      <c r="O19" s="75">
        <v>69778</v>
      </c>
    </row>
    <row r="20" spans="1:15" ht="12.75" customHeight="1" x14ac:dyDescent="0.15">
      <c r="A20" s="58" t="s">
        <v>22</v>
      </c>
      <c r="B20" s="55">
        <v>452</v>
      </c>
      <c r="C20" s="75">
        <v>0</v>
      </c>
      <c r="D20" s="75">
        <v>4</v>
      </c>
      <c r="E20" s="75">
        <v>35</v>
      </c>
      <c r="F20" s="75">
        <v>0</v>
      </c>
      <c r="G20" s="55">
        <v>179</v>
      </c>
      <c r="H20" s="75">
        <v>7</v>
      </c>
      <c r="I20" s="55">
        <v>79</v>
      </c>
      <c r="J20" s="75">
        <v>0</v>
      </c>
      <c r="K20" s="75">
        <v>0</v>
      </c>
      <c r="L20" s="75">
        <v>2</v>
      </c>
      <c r="M20" s="75">
        <v>0</v>
      </c>
      <c r="N20" s="55">
        <v>683</v>
      </c>
      <c r="O20" s="75">
        <v>1440</v>
      </c>
    </row>
    <row r="21" spans="1:15" ht="12.75" customHeight="1" x14ac:dyDescent="0.15">
      <c r="A21" s="58" t="s">
        <v>23</v>
      </c>
      <c r="B21" s="55">
        <v>82981</v>
      </c>
      <c r="C21" s="75">
        <v>0</v>
      </c>
      <c r="D21" s="75">
        <v>0</v>
      </c>
      <c r="E21" s="75">
        <v>14411</v>
      </c>
      <c r="F21" s="75">
        <v>0</v>
      </c>
      <c r="G21" s="55">
        <v>4005</v>
      </c>
      <c r="H21" s="75">
        <v>5398</v>
      </c>
      <c r="I21" s="55">
        <v>14151</v>
      </c>
      <c r="J21" s="55">
        <v>2064</v>
      </c>
      <c r="K21" s="55">
        <v>647</v>
      </c>
      <c r="L21" s="55">
        <v>1941</v>
      </c>
      <c r="M21" s="75">
        <v>0</v>
      </c>
      <c r="N21" s="75">
        <v>71</v>
      </c>
      <c r="O21" s="75">
        <v>125668</v>
      </c>
    </row>
    <row r="22" spans="1:15" ht="12.75" customHeight="1" x14ac:dyDescent="0.15">
      <c r="A22" s="58" t="s">
        <v>24</v>
      </c>
      <c r="B22" s="55">
        <v>18247</v>
      </c>
      <c r="C22" s="55">
        <v>24</v>
      </c>
      <c r="D22" s="75">
        <v>0</v>
      </c>
      <c r="E22" s="55">
        <v>98</v>
      </c>
      <c r="F22" s="75">
        <v>0</v>
      </c>
      <c r="G22" s="55">
        <v>430</v>
      </c>
      <c r="H22" s="75">
        <v>0</v>
      </c>
      <c r="I22" s="55">
        <v>85</v>
      </c>
      <c r="J22" s="75">
        <v>12</v>
      </c>
      <c r="K22" s="55">
        <v>25</v>
      </c>
      <c r="L22" s="55">
        <v>656</v>
      </c>
      <c r="M22" s="75">
        <v>0</v>
      </c>
      <c r="N22" s="75">
        <v>0</v>
      </c>
      <c r="O22" s="75">
        <v>19577</v>
      </c>
    </row>
    <row r="23" spans="1:15" ht="12.75" customHeight="1" x14ac:dyDescent="0.15">
      <c r="A23" s="58" t="s">
        <v>25</v>
      </c>
      <c r="B23" s="55">
        <v>72243</v>
      </c>
      <c r="C23" s="55">
        <v>139</v>
      </c>
      <c r="D23" s="55">
        <v>505</v>
      </c>
      <c r="E23" s="55">
        <v>67</v>
      </c>
      <c r="F23" s="75">
        <v>0</v>
      </c>
      <c r="G23" s="55">
        <v>2074</v>
      </c>
      <c r="H23" s="75">
        <v>680</v>
      </c>
      <c r="I23" s="55">
        <v>6385</v>
      </c>
      <c r="J23" s="55">
        <v>1980</v>
      </c>
      <c r="K23" s="55">
        <v>851</v>
      </c>
      <c r="L23" s="55">
        <v>438</v>
      </c>
      <c r="M23" s="75">
        <v>0</v>
      </c>
      <c r="N23" s="55">
        <v>10747</v>
      </c>
      <c r="O23" s="75">
        <v>96108</v>
      </c>
    </row>
    <row r="24" spans="1:15" ht="12.75" customHeight="1" x14ac:dyDescent="0.15">
      <c r="A24" s="58" t="s">
        <v>26</v>
      </c>
      <c r="B24" s="55">
        <v>35264</v>
      </c>
      <c r="C24" s="75">
        <v>83</v>
      </c>
      <c r="D24" s="75">
        <v>62</v>
      </c>
      <c r="E24" s="55">
        <v>190</v>
      </c>
      <c r="F24" s="55">
        <v>63</v>
      </c>
      <c r="G24" s="55">
        <v>538</v>
      </c>
      <c r="H24" s="55">
        <v>21</v>
      </c>
      <c r="I24" s="55">
        <v>2788</v>
      </c>
      <c r="J24" s="55">
        <v>25</v>
      </c>
      <c r="K24" s="55">
        <v>134</v>
      </c>
      <c r="L24" s="55">
        <v>240</v>
      </c>
      <c r="M24" s="75">
        <v>0</v>
      </c>
      <c r="N24" s="55">
        <v>13</v>
      </c>
      <c r="O24" s="75">
        <v>39419</v>
      </c>
    </row>
    <row r="25" spans="1:15" ht="12.75" customHeight="1" x14ac:dyDescent="0.15">
      <c r="A25" s="58" t="s">
        <v>27</v>
      </c>
      <c r="B25" s="55">
        <v>49965</v>
      </c>
      <c r="C25" s="55">
        <v>1532</v>
      </c>
      <c r="D25" s="75">
        <v>0</v>
      </c>
      <c r="E25" s="55">
        <v>3986</v>
      </c>
      <c r="F25" s="75">
        <v>0</v>
      </c>
      <c r="G25" s="55">
        <v>821</v>
      </c>
      <c r="H25" s="75">
        <v>23223</v>
      </c>
      <c r="I25" s="55">
        <v>8054</v>
      </c>
      <c r="J25" s="55">
        <v>3054</v>
      </c>
      <c r="K25" s="55">
        <v>1658</v>
      </c>
      <c r="L25" s="55">
        <v>14431</v>
      </c>
      <c r="M25" s="75">
        <v>0</v>
      </c>
      <c r="N25" s="55">
        <v>178</v>
      </c>
      <c r="O25" s="75">
        <v>106902</v>
      </c>
    </row>
    <row r="26" spans="1:15" ht="12.75" customHeight="1" x14ac:dyDescent="0.15">
      <c r="A26" s="58" t="s">
        <v>28</v>
      </c>
      <c r="B26" s="55">
        <v>5915</v>
      </c>
      <c r="C26" s="75">
        <v>5</v>
      </c>
      <c r="D26" s="55">
        <v>29</v>
      </c>
      <c r="E26" s="55">
        <v>524</v>
      </c>
      <c r="F26" s="55">
        <v>78</v>
      </c>
      <c r="G26" s="55">
        <v>1024</v>
      </c>
      <c r="H26" s="55">
        <v>1191</v>
      </c>
      <c r="I26" s="55">
        <v>2452</v>
      </c>
      <c r="J26" s="55">
        <v>19</v>
      </c>
      <c r="K26" s="55">
        <v>58</v>
      </c>
      <c r="L26" s="55">
        <v>285</v>
      </c>
      <c r="M26" s="75">
        <v>8</v>
      </c>
      <c r="N26" s="75">
        <v>0</v>
      </c>
      <c r="O26" s="99">
        <v>11587</v>
      </c>
    </row>
    <row r="27" spans="1:15" ht="7.5" customHeight="1" x14ac:dyDescent="0.15">
      <c r="A27" s="60"/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100"/>
    </row>
    <row r="28" spans="1:15" ht="12.75" customHeight="1" x14ac:dyDescent="0.15">
      <c r="A28" s="58" t="s">
        <v>29</v>
      </c>
      <c r="B28" s="55">
        <v>693028</v>
      </c>
      <c r="C28" s="75">
        <v>2</v>
      </c>
      <c r="D28" s="75">
        <v>0</v>
      </c>
      <c r="E28" s="55">
        <v>141</v>
      </c>
      <c r="F28" s="75">
        <v>0</v>
      </c>
      <c r="G28" s="55">
        <v>5267</v>
      </c>
      <c r="H28" s="75">
        <v>3753</v>
      </c>
      <c r="I28" s="55">
        <v>3263</v>
      </c>
      <c r="J28" s="55">
        <v>418</v>
      </c>
      <c r="K28" s="55">
        <v>4091</v>
      </c>
      <c r="L28" s="55">
        <v>623</v>
      </c>
      <c r="M28" s="75">
        <v>0</v>
      </c>
      <c r="N28" s="55">
        <v>7589</v>
      </c>
      <c r="O28" s="99">
        <v>718176</v>
      </c>
    </row>
    <row r="29" spans="1:15" ht="12.75" customHeight="1" x14ac:dyDescent="0.15">
      <c r="A29" s="58" t="s">
        <v>30</v>
      </c>
      <c r="B29" s="55">
        <v>42004</v>
      </c>
      <c r="C29" s="55">
        <v>254</v>
      </c>
      <c r="D29" s="75">
        <v>218</v>
      </c>
      <c r="E29" s="55">
        <v>41779</v>
      </c>
      <c r="F29" s="75">
        <v>234</v>
      </c>
      <c r="G29" s="55">
        <v>10698</v>
      </c>
      <c r="H29" s="55">
        <v>3683</v>
      </c>
      <c r="I29" s="55">
        <v>9913</v>
      </c>
      <c r="J29" s="55">
        <v>13235</v>
      </c>
      <c r="K29" s="75">
        <v>0</v>
      </c>
      <c r="L29" s="55">
        <v>1960</v>
      </c>
      <c r="M29" s="75">
        <v>0</v>
      </c>
      <c r="N29" s="75">
        <v>0</v>
      </c>
      <c r="O29" s="75">
        <v>123978</v>
      </c>
    </row>
    <row r="30" spans="1:15" ht="12.75" customHeight="1" x14ac:dyDescent="0.15">
      <c r="A30" s="58" t="s">
        <v>31</v>
      </c>
      <c r="B30" s="55">
        <v>858656</v>
      </c>
      <c r="C30" s="55">
        <v>778</v>
      </c>
      <c r="D30" s="75">
        <v>0</v>
      </c>
      <c r="E30" s="75">
        <v>0</v>
      </c>
      <c r="F30" s="75">
        <v>0</v>
      </c>
      <c r="G30" s="75">
        <v>10781</v>
      </c>
      <c r="H30" s="75">
        <v>2197</v>
      </c>
      <c r="I30" s="55">
        <v>31495</v>
      </c>
      <c r="J30" s="55">
        <v>351</v>
      </c>
      <c r="K30" s="55">
        <v>2286</v>
      </c>
      <c r="L30" s="55">
        <v>7017</v>
      </c>
      <c r="M30" s="75">
        <v>0</v>
      </c>
      <c r="N30" s="75">
        <v>2917</v>
      </c>
      <c r="O30" s="75">
        <v>916478</v>
      </c>
    </row>
    <row r="31" spans="1:15" ht="12.75" customHeight="1" x14ac:dyDescent="0.15">
      <c r="A31" s="58" t="s">
        <v>32</v>
      </c>
      <c r="B31" s="55">
        <v>72187</v>
      </c>
      <c r="C31" s="55">
        <v>420</v>
      </c>
      <c r="D31" s="55">
        <v>862</v>
      </c>
      <c r="E31" s="55">
        <v>2021</v>
      </c>
      <c r="F31" s="75">
        <v>0</v>
      </c>
      <c r="G31" s="55">
        <v>10733</v>
      </c>
      <c r="H31" s="75">
        <v>5516</v>
      </c>
      <c r="I31" s="55">
        <v>5481</v>
      </c>
      <c r="J31" s="55">
        <v>189</v>
      </c>
      <c r="K31" s="55">
        <v>3</v>
      </c>
      <c r="L31" s="55">
        <v>453</v>
      </c>
      <c r="M31" s="75">
        <v>0</v>
      </c>
      <c r="N31" s="55">
        <v>4836</v>
      </c>
      <c r="O31" s="75">
        <v>102702</v>
      </c>
    </row>
    <row r="32" spans="1:15" ht="12.75" customHeight="1" x14ac:dyDescent="0.15">
      <c r="A32" s="58" t="s">
        <v>33</v>
      </c>
      <c r="B32" s="55">
        <v>97225</v>
      </c>
      <c r="C32" s="55">
        <v>103</v>
      </c>
      <c r="D32" s="55">
        <v>277</v>
      </c>
      <c r="E32" s="55">
        <v>1252</v>
      </c>
      <c r="F32" s="55">
        <v>39</v>
      </c>
      <c r="G32" s="55">
        <v>4468</v>
      </c>
      <c r="H32" s="55">
        <v>379</v>
      </c>
      <c r="I32" s="55">
        <v>6699</v>
      </c>
      <c r="J32" s="55">
        <v>4143</v>
      </c>
      <c r="K32" s="75">
        <v>0</v>
      </c>
      <c r="L32" s="55">
        <v>3168</v>
      </c>
      <c r="M32" s="75">
        <v>0</v>
      </c>
      <c r="N32" s="55">
        <v>15423</v>
      </c>
      <c r="O32" s="99">
        <v>133177</v>
      </c>
    </row>
    <row r="33" spans="1:15" ht="12.75" customHeight="1" x14ac:dyDescent="0.15">
      <c r="A33" s="58" t="s">
        <v>34</v>
      </c>
      <c r="B33" s="55">
        <v>15678</v>
      </c>
      <c r="C33" s="75">
        <v>0</v>
      </c>
      <c r="D33" s="75">
        <v>0</v>
      </c>
      <c r="E33" s="75">
        <v>5419</v>
      </c>
      <c r="F33" s="75">
        <v>77</v>
      </c>
      <c r="G33" s="55">
        <v>693</v>
      </c>
      <c r="H33" s="55">
        <v>11579</v>
      </c>
      <c r="I33" s="55">
        <v>5556</v>
      </c>
      <c r="J33" s="75">
        <v>55</v>
      </c>
      <c r="K33" s="55">
        <v>692</v>
      </c>
      <c r="L33" s="55">
        <v>708</v>
      </c>
      <c r="M33" s="75">
        <v>0</v>
      </c>
      <c r="N33" s="75">
        <v>0</v>
      </c>
      <c r="O33" s="75">
        <v>40456</v>
      </c>
    </row>
    <row r="34" spans="1:15" ht="12.75" customHeight="1" x14ac:dyDescent="0.15">
      <c r="A34" s="58" t="s">
        <v>35</v>
      </c>
      <c r="B34" s="55">
        <v>92365</v>
      </c>
      <c r="C34" s="55">
        <v>719</v>
      </c>
      <c r="D34" s="55">
        <v>970</v>
      </c>
      <c r="E34" s="55">
        <v>2847</v>
      </c>
      <c r="F34" s="55">
        <v>28</v>
      </c>
      <c r="G34" s="55">
        <v>2328</v>
      </c>
      <c r="H34" s="55">
        <v>1668</v>
      </c>
      <c r="I34" s="55">
        <v>5153</v>
      </c>
      <c r="J34" s="55">
        <v>1009</v>
      </c>
      <c r="K34" s="75">
        <v>0</v>
      </c>
      <c r="L34" s="55">
        <v>768</v>
      </c>
      <c r="M34" s="75">
        <v>0</v>
      </c>
      <c r="N34" s="55">
        <v>420</v>
      </c>
      <c r="O34" s="75">
        <v>108275</v>
      </c>
    </row>
    <row r="35" spans="1:15" ht="12.75" customHeight="1" x14ac:dyDescent="0.15">
      <c r="A35" s="58" t="s">
        <v>36</v>
      </c>
      <c r="B35" s="55">
        <v>7150</v>
      </c>
      <c r="C35" s="75">
        <v>0</v>
      </c>
      <c r="D35" s="75">
        <v>0</v>
      </c>
      <c r="E35" s="75">
        <v>6689</v>
      </c>
      <c r="F35" s="75">
        <v>0</v>
      </c>
      <c r="G35" s="55">
        <v>1233</v>
      </c>
      <c r="H35" s="75">
        <v>524</v>
      </c>
      <c r="I35" s="55">
        <v>1939</v>
      </c>
      <c r="J35" s="75">
        <v>0</v>
      </c>
      <c r="K35" s="55">
        <v>13</v>
      </c>
      <c r="L35" s="75">
        <v>97</v>
      </c>
      <c r="M35" s="75">
        <v>0</v>
      </c>
      <c r="N35" s="55">
        <v>371</v>
      </c>
      <c r="O35" s="75">
        <v>18015</v>
      </c>
    </row>
    <row r="36" spans="1:15" ht="12.75" customHeight="1" x14ac:dyDescent="0.15">
      <c r="A36" s="58" t="s">
        <v>37</v>
      </c>
      <c r="B36" s="55">
        <v>26004</v>
      </c>
      <c r="C36" s="75">
        <v>199</v>
      </c>
      <c r="D36" s="75">
        <v>46</v>
      </c>
      <c r="E36" s="55">
        <v>1175</v>
      </c>
      <c r="F36" s="55">
        <v>65</v>
      </c>
      <c r="G36" s="55">
        <v>419</v>
      </c>
      <c r="H36" s="55">
        <v>572</v>
      </c>
      <c r="I36" s="55">
        <v>2329</v>
      </c>
      <c r="J36" s="55">
        <v>355</v>
      </c>
      <c r="K36" s="55">
        <v>2636</v>
      </c>
      <c r="L36" s="55">
        <v>181</v>
      </c>
      <c r="M36" s="75">
        <v>0</v>
      </c>
      <c r="N36" s="55">
        <v>1894</v>
      </c>
      <c r="O36" s="75">
        <v>35875</v>
      </c>
    </row>
    <row r="37" spans="1:15" ht="12.75" customHeight="1" x14ac:dyDescent="0.15">
      <c r="A37" s="58" t="s">
        <v>38</v>
      </c>
      <c r="B37" s="55">
        <v>59237</v>
      </c>
      <c r="C37" s="75">
        <v>0</v>
      </c>
      <c r="D37" s="75">
        <v>12</v>
      </c>
      <c r="E37" s="75">
        <v>1641</v>
      </c>
      <c r="F37" s="75">
        <v>0</v>
      </c>
      <c r="G37" s="55">
        <v>969</v>
      </c>
      <c r="H37" s="75">
        <v>1949</v>
      </c>
      <c r="I37" s="55">
        <v>3107</v>
      </c>
      <c r="J37" s="55">
        <v>669</v>
      </c>
      <c r="K37" s="55">
        <v>532</v>
      </c>
      <c r="L37" s="55">
        <v>79</v>
      </c>
      <c r="M37" s="75">
        <v>0</v>
      </c>
      <c r="N37" s="75">
        <v>0</v>
      </c>
      <c r="O37" s="75">
        <v>68197</v>
      </c>
    </row>
    <row r="38" spans="1:15" ht="7.5" customHeight="1" x14ac:dyDescent="0.15">
      <c r="A38" s="60"/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100"/>
    </row>
    <row r="39" spans="1:15" ht="12.75" customHeight="1" x14ac:dyDescent="0.15">
      <c r="A39" s="58" t="s">
        <v>39</v>
      </c>
      <c r="B39" s="55">
        <v>73558</v>
      </c>
      <c r="C39" s="75">
        <v>0</v>
      </c>
      <c r="D39" s="75">
        <v>0</v>
      </c>
      <c r="E39" s="75">
        <v>297</v>
      </c>
      <c r="F39" s="75">
        <v>179</v>
      </c>
      <c r="G39" s="55">
        <v>1570</v>
      </c>
      <c r="H39" s="55">
        <v>1092</v>
      </c>
      <c r="I39" s="55">
        <v>1150</v>
      </c>
      <c r="J39" s="55">
        <v>365</v>
      </c>
      <c r="K39" s="75">
        <v>0</v>
      </c>
      <c r="L39" s="55">
        <v>95</v>
      </c>
      <c r="M39" s="75">
        <v>0</v>
      </c>
      <c r="N39" s="75">
        <v>0</v>
      </c>
      <c r="O39" s="75">
        <v>78306</v>
      </c>
    </row>
    <row r="40" spans="1:15" ht="12.75" customHeight="1" x14ac:dyDescent="0.15">
      <c r="A40" s="58" t="s">
        <v>40</v>
      </c>
      <c r="B40" s="55">
        <v>46836</v>
      </c>
      <c r="C40" s="75">
        <v>42</v>
      </c>
      <c r="D40" s="75">
        <v>113</v>
      </c>
      <c r="E40" s="55">
        <v>20154</v>
      </c>
      <c r="F40" s="55">
        <v>95</v>
      </c>
      <c r="G40" s="55">
        <v>2804</v>
      </c>
      <c r="H40" s="55">
        <v>359</v>
      </c>
      <c r="I40" s="55">
        <v>17750</v>
      </c>
      <c r="J40" s="55">
        <v>4708</v>
      </c>
      <c r="K40" s="55">
        <v>873</v>
      </c>
      <c r="L40" s="55">
        <v>557</v>
      </c>
      <c r="M40" s="75">
        <v>0</v>
      </c>
      <c r="N40" s="55">
        <v>5356</v>
      </c>
      <c r="O40" s="75">
        <v>99648</v>
      </c>
    </row>
    <row r="41" spans="1:15" ht="12.75" customHeight="1" x14ac:dyDescent="0.15">
      <c r="A41" s="58" t="s">
        <v>41</v>
      </c>
      <c r="B41" s="55">
        <v>53206</v>
      </c>
      <c r="C41" s="75">
        <v>1205</v>
      </c>
      <c r="D41" s="75">
        <v>128</v>
      </c>
      <c r="E41" s="55">
        <v>6975</v>
      </c>
      <c r="F41" s="75">
        <v>10</v>
      </c>
      <c r="G41" s="55">
        <v>7387</v>
      </c>
      <c r="H41" s="55">
        <v>3353</v>
      </c>
      <c r="I41" s="55">
        <v>9460</v>
      </c>
      <c r="J41" s="55">
        <v>838</v>
      </c>
      <c r="K41" s="55">
        <v>12</v>
      </c>
      <c r="L41" s="55">
        <v>613</v>
      </c>
      <c r="M41" s="75">
        <v>0</v>
      </c>
      <c r="N41" s="55">
        <v>153</v>
      </c>
      <c r="O41" s="75">
        <v>83341</v>
      </c>
    </row>
    <row r="42" spans="1:15" ht="12.75" customHeight="1" x14ac:dyDescent="0.15">
      <c r="A42" s="58" t="s">
        <v>42</v>
      </c>
      <c r="B42" s="55">
        <v>1032889</v>
      </c>
      <c r="C42" s="55">
        <v>29080</v>
      </c>
      <c r="D42" s="55">
        <v>1238</v>
      </c>
      <c r="E42" s="55">
        <v>47422</v>
      </c>
      <c r="F42" s="75">
        <v>0</v>
      </c>
      <c r="G42" s="55">
        <v>19284</v>
      </c>
      <c r="H42" s="75">
        <v>469</v>
      </c>
      <c r="I42" s="55">
        <v>64096</v>
      </c>
      <c r="J42" s="55">
        <v>24622</v>
      </c>
      <c r="K42" s="55">
        <v>43773</v>
      </c>
      <c r="L42" s="75">
        <v>32</v>
      </c>
      <c r="M42" s="75">
        <v>0</v>
      </c>
      <c r="N42" s="75">
        <v>0</v>
      </c>
      <c r="O42" s="75">
        <v>1262907</v>
      </c>
    </row>
    <row r="43" spans="1:15" ht="12.75" customHeight="1" x14ac:dyDescent="0.15">
      <c r="A43" s="58" t="s">
        <v>43</v>
      </c>
      <c r="B43" s="55">
        <v>10193</v>
      </c>
      <c r="C43" s="75">
        <v>0</v>
      </c>
      <c r="D43" s="55">
        <v>365</v>
      </c>
      <c r="E43" s="75">
        <v>4607</v>
      </c>
      <c r="F43" s="75">
        <v>253</v>
      </c>
      <c r="G43" s="55">
        <v>9106</v>
      </c>
      <c r="H43" s="55">
        <v>74</v>
      </c>
      <c r="I43" s="55">
        <v>4583</v>
      </c>
      <c r="J43" s="55">
        <v>142</v>
      </c>
      <c r="K43" s="75">
        <v>139</v>
      </c>
      <c r="L43" s="75">
        <v>0</v>
      </c>
      <c r="M43" s="75">
        <v>0</v>
      </c>
      <c r="N43" s="75">
        <v>511</v>
      </c>
      <c r="O43" s="75">
        <v>29972</v>
      </c>
    </row>
    <row r="44" spans="1:15" ht="12.75" customHeight="1" x14ac:dyDescent="0.15">
      <c r="A44" s="58" t="s">
        <v>44</v>
      </c>
      <c r="B44" s="55">
        <v>5688</v>
      </c>
      <c r="C44" s="75">
        <v>0</v>
      </c>
      <c r="D44" s="55">
        <v>5</v>
      </c>
      <c r="E44" s="75">
        <v>1827</v>
      </c>
      <c r="F44" s="75">
        <v>13</v>
      </c>
      <c r="G44" s="55">
        <v>304</v>
      </c>
      <c r="H44" s="55">
        <v>0</v>
      </c>
      <c r="I44" s="55">
        <v>434</v>
      </c>
      <c r="J44" s="55">
        <v>7</v>
      </c>
      <c r="K44" s="55">
        <v>136</v>
      </c>
      <c r="L44" s="55">
        <v>40</v>
      </c>
      <c r="M44" s="55">
        <v>2</v>
      </c>
      <c r="N44" s="55">
        <v>31</v>
      </c>
      <c r="O44" s="99">
        <v>8487</v>
      </c>
    </row>
    <row r="45" spans="1:15" ht="12.75" customHeight="1" x14ac:dyDescent="0.15">
      <c r="A45" s="58" t="s">
        <v>45</v>
      </c>
      <c r="B45" s="55">
        <v>96315</v>
      </c>
      <c r="C45" s="75">
        <v>0</v>
      </c>
      <c r="D45" s="55">
        <v>1001</v>
      </c>
      <c r="E45" s="75">
        <v>47784</v>
      </c>
      <c r="F45" s="75">
        <v>27</v>
      </c>
      <c r="G45" s="55">
        <v>3219</v>
      </c>
      <c r="H45" s="55">
        <v>2570</v>
      </c>
      <c r="I45" s="55">
        <v>20048</v>
      </c>
      <c r="J45" s="55">
        <v>5010</v>
      </c>
      <c r="K45" s="55">
        <v>155</v>
      </c>
      <c r="L45" s="55">
        <v>1608</v>
      </c>
      <c r="M45" s="75">
        <v>0</v>
      </c>
      <c r="N45" s="55">
        <v>12194</v>
      </c>
      <c r="O45" s="75">
        <v>189931</v>
      </c>
    </row>
    <row r="46" spans="1:15" ht="12.75" customHeight="1" x14ac:dyDescent="0.15">
      <c r="A46" s="58" t="s">
        <v>46</v>
      </c>
      <c r="B46" s="55">
        <v>7567</v>
      </c>
      <c r="C46" s="75">
        <v>5</v>
      </c>
      <c r="D46" s="75">
        <v>0</v>
      </c>
      <c r="E46" s="55">
        <v>2481</v>
      </c>
      <c r="F46" s="75">
        <v>3</v>
      </c>
      <c r="G46" s="55">
        <v>3821</v>
      </c>
      <c r="H46" s="55">
        <v>2180</v>
      </c>
      <c r="I46" s="55">
        <v>9274</v>
      </c>
      <c r="J46" s="75">
        <v>0</v>
      </c>
      <c r="K46" s="55">
        <v>2171</v>
      </c>
      <c r="L46" s="75">
        <v>523</v>
      </c>
      <c r="M46" s="75">
        <v>0</v>
      </c>
      <c r="N46" s="75">
        <v>0</v>
      </c>
      <c r="O46" s="75">
        <v>28025</v>
      </c>
    </row>
    <row r="47" spans="1:15" ht="12.75" customHeight="1" x14ac:dyDescent="0.15">
      <c r="A47" s="58" t="s">
        <v>47</v>
      </c>
      <c r="B47" s="55">
        <v>1192311</v>
      </c>
      <c r="C47" s="75">
        <v>2409</v>
      </c>
      <c r="D47" s="75">
        <v>3012</v>
      </c>
      <c r="E47" s="55">
        <v>11063</v>
      </c>
      <c r="F47" s="75">
        <v>70</v>
      </c>
      <c r="G47" s="55">
        <v>20322</v>
      </c>
      <c r="H47" s="75">
        <v>399</v>
      </c>
      <c r="I47" s="55">
        <v>3428</v>
      </c>
      <c r="J47" s="75">
        <v>286</v>
      </c>
      <c r="K47" s="75">
        <v>413</v>
      </c>
      <c r="L47" s="55">
        <v>1397</v>
      </c>
      <c r="M47" s="75">
        <v>0</v>
      </c>
      <c r="N47" s="55">
        <v>11995</v>
      </c>
      <c r="O47" s="75">
        <v>1247104</v>
      </c>
    </row>
    <row r="48" spans="1:15" ht="12.75" customHeight="1" x14ac:dyDescent="0.15">
      <c r="A48" s="58" t="s">
        <v>48</v>
      </c>
      <c r="B48" s="55">
        <v>236388</v>
      </c>
      <c r="C48" s="55">
        <v>537</v>
      </c>
      <c r="D48" s="55">
        <v>46</v>
      </c>
      <c r="E48" s="75">
        <v>0</v>
      </c>
      <c r="F48" s="75">
        <v>0</v>
      </c>
      <c r="G48" s="75">
        <v>14499</v>
      </c>
      <c r="H48" s="75">
        <v>18778</v>
      </c>
      <c r="I48" s="55">
        <v>32181</v>
      </c>
      <c r="J48" s="55">
        <v>4450</v>
      </c>
      <c r="K48" s="55">
        <v>198</v>
      </c>
      <c r="L48" s="55">
        <v>6140</v>
      </c>
      <c r="M48" s="75">
        <v>0</v>
      </c>
      <c r="N48" s="55">
        <v>562</v>
      </c>
      <c r="O48" s="75">
        <v>313779</v>
      </c>
    </row>
    <row r="49" spans="1:15" ht="7.5" customHeight="1" x14ac:dyDescent="0.15">
      <c r="A49" s="60"/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100"/>
    </row>
    <row r="50" spans="1:15" ht="12.75" customHeight="1" x14ac:dyDescent="0.15">
      <c r="A50" s="58" t="s">
        <v>49</v>
      </c>
      <c r="B50" s="55">
        <v>2904</v>
      </c>
      <c r="C50" s="55">
        <v>3248</v>
      </c>
      <c r="D50" s="55">
        <v>169</v>
      </c>
      <c r="E50" s="55">
        <v>9425</v>
      </c>
      <c r="F50" s="55">
        <v>25</v>
      </c>
      <c r="G50" s="55">
        <v>4514</v>
      </c>
      <c r="H50" s="55">
        <v>3143</v>
      </c>
      <c r="I50" s="55">
        <v>10471</v>
      </c>
      <c r="J50" s="55">
        <v>1393</v>
      </c>
      <c r="K50" s="75">
        <v>0</v>
      </c>
      <c r="L50" s="55">
        <v>414</v>
      </c>
      <c r="M50" s="75">
        <v>0</v>
      </c>
      <c r="N50" s="75">
        <v>63</v>
      </c>
      <c r="O50" s="75">
        <v>35769</v>
      </c>
    </row>
    <row r="51" spans="1:15" ht="12.75" customHeight="1" x14ac:dyDescent="0.15">
      <c r="A51" s="58" t="s">
        <v>50</v>
      </c>
      <c r="B51" s="55">
        <v>8972</v>
      </c>
      <c r="C51" s="75">
        <v>0</v>
      </c>
      <c r="D51" s="75">
        <v>0</v>
      </c>
      <c r="E51" s="75">
        <v>867</v>
      </c>
      <c r="F51" s="75">
        <v>0</v>
      </c>
      <c r="G51" s="55">
        <v>1075</v>
      </c>
      <c r="H51" s="75">
        <v>0</v>
      </c>
      <c r="I51" s="55">
        <v>1418</v>
      </c>
      <c r="J51" s="75">
        <v>0</v>
      </c>
      <c r="K51" s="55">
        <v>120</v>
      </c>
      <c r="L51" s="75">
        <v>589</v>
      </c>
      <c r="M51" s="75">
        <v>0</v>
      </c>
      <c r="N51" s="55">
        <v>4915</v>
      </c>
      <c r="O51" s="75">
        <v>17957</v>
      </c>
    </row>
    <row r="52" spans="1:15" ht="12.75" customHeight="1" x14ac:dyDescent="0.15">
      <c r="A52" s="58" t="s">
        <v>51</v>
      </c>
      <c r="B52" s="55">
        <v>28707</v>
      </c>
      <c r="C52" s="75">
        <v>0</v>
      </c>
      <c r="D52" s="75">
        <v>0</v>
      </c>
      <c r="E52" s="75">
        <v>880</v>
      </c>
      <c r="F52" s="75">
        <v>216</v>
      </c>
      <c r="G52" s="55">
        <v>2113</v>
      </c>
      <c r="H52" s="55">
        <v>217</v>
      </c>
      <c r="I52" s="55">
        <v>1676</v>
      </c>
      <c r="J52" s="75">
        <v>0</v>
      </c>
      <c r="K52" s="75">
        <v>0</v>
      </c>
      <c r="L52" s="75">
        <v>826</v>
      </c>
      <c r="M52" s="75">
        <v>0</v>
      </c>
      <c r="N52" s="55">
        <v>195</v>
      </c>
      <c r="O52" s="75">
        <v>34831</v>
      </c>
    </row>
    <row r="53" spans="1:15" ht="12.75" customHeight="1" x14ac:dyDescent="0.15">
      <c r="A53" s="58" t="s">
        <v>52</v>
      </c>
      <c r="B53" s="55">
        <v>2129</v>
      </c>
      <c r="C53" s="75">
        <v>0</v>
      </c>
      <c r="D53" s="55">
        <v>110</v>
      </c>
      <c r="E53" s="75">
        <v>0</v>
      </c>
      <c r="F53" s="55">
        <v>47</v>
      </c>
      <c r="G53" s="75">
        <v>216</v>
      </c>
      <c r="H53" s="55">
        <v>4174</v>
      </c>
      <c r="I53" s="55">
        <v>515</v>
      </c>
      <c r="J53" s="75">
        <v>9</v>
      </c>
      <c r="K53" s="55">
        <v>163</v>
      </c>
      <c r="L53" s="55">
        <v>84</v>
      </c>
      <c r="M53" s="55">
        <v>81</v>
      </c>
      <c r="N53" s="75">
        <v>0</v>
      </c>
      <c r="O53" s="99">
        <v>7527</v>
      </c>
    </row>
    <row r="54" spans="1:15" ht="12.75" customHeight="1" x14ac:dyDescent="0.15">
      <c r="A54" s="58" t="s">
        <v>53</v>
      </c>
      <c r="B54" s="55">
        <v>139897</v>
      </c>
      <c r="C54" s="75">
        <v>0</v>
      </c>
      <c r="D54" s="75">
        <v>0</v>
      </c>
      <c r="E54" s="75">
        <v>2192</v>
      </c>
      <c r="F54" s="75">
        <v>0</v>
      </c>
      <c r="G54" s="55">
        <v>3280</v>
      </c>
      <c r="H54" s="75">
        <v>1284</v>
      </c>
      <c r="I54" s="55">
        <v>11576</v>
      </c>
      <c r="J54" s="55">
        <v>2868</v>
      </c>
      <c r="K54" s="75">
        <v>0</v>
      </c>
      <c r="L54" s="55">
        <v>3113</v>
      </c>
      <c r="M54" s="75">
        <v>0</v>
      </c>
      <c r="N54" s="55">
        <v>4843</v>
      </c>
      <c r="O54" s="75">
        <v>169053</v>
      </c>
    </row>
    <row r="55" spans="1:15" ht="12.75" customHeight="1" x14ac:dyDescent="0.15">
      <c r="A55" s="58" t="s">
        <v>54</v>
      </c>
      <c r="B55" s="55">
        <v>55828</v>
      </c>
      <c r="C55" s="55">
        <v>5440</v>
      </c>
      <c r="D55" s="55">
        <v>1406</v>
      </c>
      <c r="E55" s="75">
        <v>0</v>
      </c>
      <c r="F55" s="75">
        <v>0</v>
      </c>
      <c r="G55" s="75">
        <v>0</v>
      </c>
      <c r="H55" s="75">
        <v>0</v>
      </c>
      <c r="I55" s="75">
        <v>0</v>
      </c>
      <c r="J55" s="75">
        <v>0</v>
      </c>
      <c r="K55" s="75">
        <v>0</v>
      </c>
      <c r="L55" s="75">
        <v>410</v>
      </c>
      <c r="M55" s="75">
        <v>0</v>
      </c>
      <c r="N55" s="75">
        <v>0</v>
      </c>
      <c r="O55" s="75">
        <v>63085</v>
      </c>
    </row>
    <row r="56" spans="1:15" ht="12.75" customHeight="1" x14ac:dyDescent="0.15">
      <c r="A56" s="58" t="s">
        <v>55</v>
      </c>
      <c r="B56" s="55">
        <v>7079</v>
      </c>
      <c r="C56" s="75">
        <v>0</v>
      </c>
      <c r="D56" s="55">
        <v>12</v>
      </c>
      <c r="E56" s="75">
        <v>284</v>
      </c>
      <c r="F56" s="55">
        <v>44</v>
      </c>
      <c r="G56" s="55">
        <v>263</v>
      </c>
      <c r="H56" s="75">
        <v>0</v>
      </c>
      <c r="I56" s="55">
        <v>405</v>
      </c>
      <c r="J56" s="75">
        <v>580</v>
      </c>
      <c r="K56" s="75">
        <v>23</v>
      </c>
      <c r="L56" s="55">
        <v>30</v>
      </c>
      <c r="M56" s="75">
        <v>0</v>
      </c>
      <c r="N56" s="55">
        <v>1011</v>
      </c>
      <c r="O56" s="75">
        <v>9731</v>
      </c>
    </row>
    <row r="57" spans="1:15" ht="12.75" customHeight="1" x14ac:dyDescent="0.15">
      <c r="A57" s="58" t="s">
        <v>56</v>
      </c>
      <c r="B57" s="55">
        <v>26364</v>
      </c>
      <c r="C57" s="75">
        <v>0</v>
      </c>
      <c r="D57" s="75">
        <v>0</v>
      </c>
      <c r="E57" s="75">
        <v>427</v>
      </c>
      <c r="F57" s="75">
        <v>28</v>
      </c>
      <c r="G57" s="55">
        <v>649</v>
      </c>
      <c r="H57" s="55">
        <v>1596</v>
      </c>
      <c r="I57" s="55">
        <v>400</v>
      </c>
      <c r="J57" s="55">
        <v>48</v>
      </c>
      <c r="K57" s="55">
        <v>40</v>
      </c>
      <c r="L57" s="55">
        <v>349</v>
      </c>
      <c r="M57" s="75">
        <v>0</v>
      </c>
      <c r="N57" s="75">
        <v>0</v>
      </c>
      <c r="O57" s="75">
        <v>29901</v>
      </c>
    </row>
    <row r="58" spans="1:15" ht="12.75" customHeight="1" x14ac:dyDescent="0.15">
      <c r="A58" s="58" t="s">
        <v>57</v>
      </c>
      <c r="B58" s="55">
        <v>75</v>
      </c>
      <c r="C58" s="55">
        <v>78</v>
      </c>
      <c r="D58" s="75">
        <v>0</v>
      </c>
      <c r="E58" s="55">
        <v>606</v>
      </c>
      <c r="F58" s="75">
        <v>2</v>
      </c>
      <c r="G58" s="55">
        <v>3</v>
      </c>
      <c r="H58" s="75">
        <v>0</v>
      </c>
      <c r="I58" s="55">
        <v>31</v>
      </c>
      <c r="J58" s="75">
        <v>115</v>
      </c>
      <c r="K58" s="75">
        <v>0</v>
      </c>
      <c r="L58" s="55">
        <v>27</v>
      </c>
      <c r="M58" s="75">
        <v>0</v>
      </c>
      <c r="N58" s="55">
        <v>110</v>
      </c>
      <c r="O58" s="75">
        <v>1047</v>
      </c>
    </row>
    <row r="59" spans="1:15" ht="12.75" customHeight="1" x14ac:dyDescent="0.15">
      <c r="A59" s="58" t="s">
        <v>58</v>
      </c>
      <c r="B59" s="55">
        <v>157077</v>
      </c>
      <c r="C59" s="75">
        <v>0</v>
      </c>
      <c r="D59" s="75">
        <v>0</v>
      </c>
      <c r="E59" s="75">
        <v>62</v>
      </c>
      <c r="F59" s="75">
        <v>59</v>
      </c>
      <c r="G59" s="55">
        <v>8601</v>
      </c>
      <c r="H59" s="55">
        <v>8879</v>
      </c>
      <c r="I59" s="55">
        <v>7631</v>
      </c>
      <c r="J59" s="55">
        <v>1493</v>
      </c>
      <c r="K59" s="55">
        <v>118</v>
      </c>
      <c r="L59" s="55">
        <v>529</v>
      </c>
      <c r="M59" s="75">
        <v>0</v>
      </c>
      <c r="N59" s="75">
        <v>0</v>
      </c>
      <c r="O59" s="75">
        <v>184448</v>
      </c>
    </row>
    <row r="60" spans="1:15" ht="7.5" customHeight="1" x14ac:dyDescent="0.15">
      <c r="A60" s="60"/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100"/>
    </row>
    <row r="61" spans="1:15" ht="12.75" customHeight="1" x14ac:dyDescent="0.15">
      <c r="A61" s="58" t="s">
        <v>59</v>
      </c>
      <c r="B61" s="55">
        <v>230733</v>
      </c>
      <c r="C61" s="55">
        <v>23509</v>
      </c>
      <c r="D61" s="55">
        <v>174</v>
      </c>
      <c r="E61" s="55">
        <v>2797</v>
      </c>
      <c r="F61" s="55">
        <v>175</v>
      </c>
      <c r="G61" s="55">
        <v>18325</v>
      </c>
      <c r="H61" s="55">
        <v>3584</v>
      </c>
      <c r="I61" s="55">
        <v>16650</v>
      </c>
      <c r="J61" s="55">
        <v>19190</v>
      </c>
      <c r="K61" s="55">
        <v>131</v>
      </c>
      <c r="L61" s="55">
        <v>4234</v>
      </c>
      <c r="M61" s="75">
        <v>0</v>
      </c>
      <c r="N61" s="55">
        <v>45215</v>
      </c>
      <c r="O61" s="75">
        <v>364717</v>
      </c>
    </row>
    <row r="62" spans="1:15" ht="12.75" customHeight="1" x14ac:dyDescent="0.15">
      <c r="A62" s="58" t="s">
        <v>60</v>
      </c>
      <c r="B62" s="55">
        <v>10792</v>
      </c>
      <c r="C62" s="55">
        <v>97</v>
      </c>
      <c r="D62" s="55">
        <v>145</v>
      </c>
      <c r="E62" s="55">
        <v>768</v>
      </c>
      <c r="F62" s="75">
        <v>12</v>
      </c>
      <c r="G62" s="55">
        <v>3502</v>
      </c>
      <c r="H62" s="55">
        <v>3078</v>
      </c>
      <c r="I62" s="55">
        <v>9308</v>
      </c>
      <c r="J62" s="75">
        <v>0</v>
      </c>
      <c r="K62" s="55">
        <v>110</v>
      </c>
      <c r="L62" s="75">
        <v>986</v>
      </c>
      <c r="M62" s="75">
        <v>0</v>
      </c>
      <c r="N62" s="55">
        <v>692</v>
      </c>
      <c r="O62" s="75">
        <v>29490</v>
      </c>
    </row>
    <row r="63" spans="1:15" ht="12.75" customHeight="1" x14ac:dyDescent="0.15">
      <c r="A63" s="58" t="s">
        <v>61</v>
      </c>
      <c r="B63" s="55">
        <v>22263</v>
      </c>
      <c r="C63" s="75">
        <v>50</v>
      </c>
      <c r="D63" s="55">
        <v>28</v>
      </c>
      <c r="E63" s="55">
        <v>20720</v>
      </c>
      <c r="F63" s="75">
        <v>0</v>
      </c>
      <c r="G63" s="55">
        <v>19105</v>
      </c>
      <c r="H63" s="75">
        <v>0</v>
      </c>
      <c r="I63" s="55">
        <v>2840</v>
      </c>
      <c r="J63" s="75">
        <v>711</v>
      </c>
      <c r="K63" s="55">
        <v>1924</v>
      </c>
      <c r="L63" s="55">
        <v>2084</v>
      </c>
      <c r="M63" s="75">
        <v>0</v>
      </c>
      <c r="N63" s="55">
        <v>35612</v>
      </c>
      <c r="O63" s="75">
        <v>105337</v>
      </c>
    </row>
    <row r="64" spans="1:15" ht="12.75" customHeight="1" x14ac:dyDescent="0.15">
      <c r="A64" s="59" t="s">
        <v>62</v>
      </c>
      <c r="B64" s="77">
        <v>689</v>
      </c>
      <c r="C64" s="78">
        <v>7</v>
      </c>
      <c r="D64" s="78">
        <v>0</v>
      </c>
      <c r="E64" s="77">
        <v>2508</v>
      </c>
      <c r="F64" s="78">
        <v>3</v>
      </c>
      <c r="G64" s="77">
        <v>358</v>
      </c>
      <c r="H64" s="78">
        <v>0</v>
      </c>
      <c r="I64" s="77">
        <v>249</v>
      </c>
      <c r="J64" s="78">
        <v>1</v>
      </c>
      <c r="K64" s="77">
        <v>1</v>
      </c>
      <c r="L64" s="77">
        <v>1</v>
      </c>
      <c r="M64" s="78">
        <v>0</v>
      </c>
      <c r="N64" s="78">
        <v>0</v>
      </c>
      <c r="O64" s="75">
        <v>3817</v>
      </c>
    </row>
  </sheetData>
  <mergeCells count="2">
    <mergeCell ref="A2:O2"/>
    <mergeCell ref="A1:O1"/>
  </mergeCells>
  <phoneticPr fontId="0" type="noConversion"/>
  <hyperlinks>
    <hyperlink ref="B6" r:id="rId1" location="THRS1VFY!B1" display="A:\THRS1VFY.W02 - THRS1VFY!B1" xr:uid="{00000000-0004-0000-0D00-000000000000}"/>
  </hyperlinks>
  <printOptions horizontalCentered="1" verticalCentered="1"/>
  <pageMargins left="0.25" right="0.25" top="0.25" bottom="0.25" header="0.5" footer="0.5"/>
  <pageSetup scale="70" orientation="landscape" r:id="rId2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R68"/>
  <sheetViews>
    <sheetView topLeftCell="D1" workbookViewId="0">
      <selection activeCell="D6" sqref="D6:Q6"/>
    </sheetView>
  </sheetViews>
  <sheetFormatPr baseColWidth="10" defaultColWidth="9.1640625" defaultRowHeight="13" x14ac:dyDescent="0.15"/>
  <cols>
    <col min="1" max="1" width="17.6640625" style="2" customWidth="1"/>
    <col min="2" max="2" width="10.33203125" style="2" customWidth="1"/>
    <col min="3" max="3" width="16.5" style="2" customWidth="1"/>
    <col min="4" max="4" width="13.1640625" style="2" bestFit="1" customWidth="1"/>
    <col min="5" max="6" width="12.33203125" style="2" bestFit="1" customWidth="1"/>
    <col min="7" max="7" width="11.33203125" style="2" bestFit="1" customWidth="1"/>
    <col min="8" max="8" width="10.5" style="2" bestFit="1" customWidth="1"/>
    <col min="9" max="9" width="7.5" style="2" bestFit="1" customWidth="1"/>
    <col min="10" max="10" width="11.33203125" style="2" bestFit="1" customWidth="1"/>
    <col min="11" max="11" width="11.1640625" style="2" customWidth="1"/>
    <col min="12" max="12" width="9.6640625" style="2" bestFit="1" customWidth="1"/>
    <col min="13" max="13" width="12.1640625" style="2" customWidth="1"/>
    <col min="14" max="14" width="12.83203125" style="2" customWidth="1"/>
    <col min="15" max="15" width="10.5" style="2" bestFit="1" customWidth="1"/>
    <col min="16" max="16" width="6" style="2" bestFit="1" customWidth="1"/>
    <col min="17" max="17" width="11" style="2" customWidth="1"/>
    <col min="18" max="16384" width="9.1640625" style="2"/>
  </cols>
  <sheetData>
    <row r="1" spans="1:18" ht="54.75" customHeight="1" x14ac:dyDescent="0.15">
      <c r="A1" s="266" t="s">
        <v>191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</row>
    <row r="2" spans="1:18" ht="10.5" customHeight="1" x14ac:dyDescent="0.15">
      <c r="A2" s="304" t="str">
        <f>FINAL2!$A$2</f>
        <v>ACF/OFA: 06/07/2017</v>
      </c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304"/>
      <c r="O2" s="304"/>
      <c r="P2" s="304"/>
      <c r="Q2" s="304"/>
    </row>
    <row r="3" spans="1:18" s="3" customFormat="1" ht="12.75" customHeight="1" x14ac:dyDescent="0.15">
      <c r="A3" s="242" t="s">
        <v>0</v>
      </c>
      <c r="B3" s="296" t="s">
        <v>173</v>
      </c>
      <c r="C3" s="305" t="s">
        <v>174</v>
      </c>
      <c r="D3" s="272" t="s">
        <v>154</v>
      </c>
      <c r="E3" s="305" t="s">
        <v>166</v>
      </c>
      <c r="F3" s="272" t="s">
        <v>152</v>
      </c>
      <c r="G3" s="272" t="s">
        <v>155</v>
      </c>
      <c r="H3" s="272" t="s">
        <v>175</v>
      </c>
      <c r="I3" s="272" t="s">
        <v>157</v>
      </c>
      <c r="J3" s="272" t="s">
        <v>158</v>
      </c>
      <c r="K3" s="272" t="s">
        <v>159</v>
      </c>
      <c r="L3" s="272" t="s">
        <v>160</v>
      </c>
      <c r="M3" s="272" t="s">
        <v>161</v>
      </c>
      <c r="N3" s="272" t="s">
        <v>167</v>
      </c>
      <c r="O3" s="272" t="s">
        <v>163</v>
      </c>
      <c r="P3" s="242" t="s">
        <v>98</v>
      </c>
      <c r="Q3" s="272" t="s">
        <v>176</v>
      </c>
      <c r="R3" s="8"/>
    </row>
    <row r="4" spans="1:18" s="3" customFormat="1" ht="12.75" customHeight="1" x14ac:dyDescent="0.15">
      <c r="A4" s="243"/>
      <c r="B4" s="297"/>
      <c r="C4" s="306"/>
      <c r="D4" s="286"/>
      <c r="E4" s="306"/>
      <c r="F4" s="243"/>
      <c r="G4" s="286"/>
      <c r="H4" s="286"/>
      <c r="I4" s="286"/>
      <c r="J4" s="286"/>
      <c r="K4" s="286"/>
      <c r="L4" s="286"/>
      <c r="M4" s="243"/>
      <c r="N4" s="286"/>
      <c r="O4" s="286"/>
      <c r="P4" s="243"/>
      <c r="Q4" s="286"/>
      <c r="R4" s="96"/>
    </row>
    <row r="5" spans="1:18" s="3" customFormat="1" ht="15.75" customHeight="1" x14ac:dyDescent="0.15">
      <c r="A5" s="248"/>
      <c r="B5" s="298"/>
      <c r="C5" s="307"/>
      <c r="D5" s="288"/>
      <c r="E5" s="307"/>
      <c r="F5" s="248"/>
      <c r="G5" s="288"/>
      <c r="H5" s="288"/>
      <c r="I5" s="288"/>
      <c r="J5" s="288"/>
      <c r="K5" s="288"/>
      <c r="L5" s="288"/>
      <c r="M5" s="248"/>
      <c r="N5" s="288"/>
      <c r="O5" s="288"/>
      <c r="P5" s="248"/>
      <c r="Q5" s="288"/>
      <c r="R5" s="96"/>
    </row>
    <row r="6" spans="1:18" ht="12.75" customHeight="1" x14ac:dyDescent="0.15">
      <c r="A6" s="44" t="s">
        <v>3</v>
      </c>
      <c r="B6" s="55">
        <f>SUM(B8:B66)</f>
        <v>1114952</v>
      </c>
      <c r="C6" s="55">
        <f>SUM(C8:C66)</f>
        <v>595838</v>
      </c>
      <c r="D6" s="103">
        <v>31</v>
      </c>
      <c r="E6" s="103">
        <v>22.4</v>
      </c>
      <c r="F6" s="103">
        <v>21.7</v>
      </c>
      <c r="G6" s="103">
        <v>14.8</v>
      </c>
      <c r="H6" s="103">
        <v>23.6</v>
      </c>
      <c r="I6" s="103">
        <v>14.5</v>
      </c>
      <c r="J6" s="103">
        <v>15.1</v>
      </c>
      <c r="K6" s="103">
        <v>21.5</v>
      </c>
      <c r="L6" s="103">
        <v>10.6</v>
      </c>
      <c r="M6" s="103">
        <v>16.100000000000001</v>
      </c>
      <c r="N6" s="103">
        <v>16.8</v>
      </c>
      <c r="O6" s="103">
        <v>18.399999999999999</v>
      </c>
      <c r="P6" s="103">
        <v>8.1999999999999993</v>
      </c>
      <c r="Q6" s="103">
        <v>29.5</v>
      </c>
      <c r="R6" s="5"/>
    </row>
    <row r="7" spans="1:18" ht="7.5" customHeight="1" x14ac:dyDescent="0.15">
      <c r="A7" s="60"/>
      <c r="B7" s="104"/>
      <c r="C7" s="104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  <c r="Q7" s="106"/>
      <c r="R7" s="5"/>
    </row>
    <row r="8" spans="1:18" ht="12.75" customHeight="1" x14ac:dyDescent="0.15">
      <c r="A8" s="58" t="s">
        <v>10</v>
      </c>
      <c r="B8" s="55">
        <v>5491</v>
      </c>
      <c r="C8" s="55">
        <v>2708</v>
      </c>
      <c r="D8" s="107">
        <v>32.700000000000003</v>
      </c>
      <c r="E8" s="107">
        <v>26.5</v>
      </c>
      <c r="F8" s="107">
        <v>26.1</v>
      </c>
      <c r="G8" s="107">
        <v>15.3</v>
      </c>
      <c r="H8" s="107">
        <v>34.1</v>
      </c>
      <c r="I8" s="107">
        <v>16.8</v>
      </c>
      <c r="J8" s="107">
        <v>0</v>
      </c>
      <c r="K8" s="107">
        <v>22.8</v>
      </c>
      <c r="L8" s="107">
        <v>9.8000000000000007</v>
      </c>
      <c r="M8" s="107">
        <v>5.7</v>
      </c>
      <c r="N8" s="107">
        <v>21.4</v>
      </c>
      <c r="O8" s="107">
        <v>0</v>
      </c>
      <c r="P8" s="107">
        <v>7.5</v>
      </c>
      <c r="Q8" s="107">
        <v>30.9</v>
      </c>
      <c r="R8" s="5"/>
    </row>
    <row r="9" spans="1:18" ht="12.75" customHeight="1" x14ac:dyDescent="0.15">
      <c r="A9" s="58" t="s">
        <v>11</v>
      </c>
      <c r="B9" s="55">
        <v>2535</v>
      </c>
      <c r="C9" s="55">
        <v>1155</v>
      </c>
      <c r="D9" s="107">
        <v>29.4</v>
      </c>
      <c r="E9" s="107">
        <v>0</v>
      </c>
      <c r="F9" s="107">
        <v>28.3</v>
      </c>
      <c r="G9" s="107">
        <v>18.600000000000001</v>
      </c>
      <c r="H9" s="107">
        <v>31.4</v>
      </c>
      <c r="I9" s="107">
        <v>11.1</v>
      </c>
      <c r="J9" s="107">
        <v>24.3</v>
      </c>
      <c r="K9" s="107">
        <v>22.2</v>
      </c>
      <c r="L9" s="107">
        <v>8.6</v>
      </c>
      <c r="M9" s="107">
        <v>4.8</v>
      </c>
      <c r="N9" s="107">
        <v>11.2</v>
      </c>
      <c r="O9" s="107">
        <v>0</v>
      </c>
      <c r="P9" s="107">
        <v>0</v>
      </c>
      <c r="Q9" s="107">
        <v>28</v>
      </c>
      <c r="R9" s="5"/>
    </row>
    <row r="10" spans="1:18" ht="12.75" customHeight="1" x14ac:dyDescent="0.15">
      <c r="A10" s="58" t="s">
        <v>12</v>
      </c>
      <c r="B10" s="55">
        <v>4344</v>
      </c>
      <c r="C10" s="55">
        <v>1400</v>
      </c>
      <c r="D10" s="107">
        <v>29.7</v>
      </c>
      <c r="E10" s="107">
        <v>0</v>
      </c>
      <c r="F10" s="107">
        <v>0</v>
      </c>
      <c r="G10" s="107">
        <v>15.3</v>
      </c>
      <c r="H10" s="107">
        <v>18.8</v>
      </c>
      <c r="I10" s="107">
        <v>13.1</v>
      </c>
      <c r="J10" s="107">
        <v>14.9</v>
      </c>
      <c r="K10" s="107">
        <v>18.899999999999999</v>
      </c>
      <c r="L10" s="107">
        <v>11.1</v>
      </c>
      <c r="M10" s="107">
        <v>6.3</v>
      </c>
      <c r="N10" s="107">
        <v>9.9</v>
      </c>
      <c r="O10" s="107">
        <v>0</v>
      </c>
      <c r="P10" s="107">
        <v>10</v>
      </c>
      <c r="Q10" s="107">
        <v>27.6</v>
      </c>
      <c r="R10" s="5"/>
    </row>
    <row r="11" spans="1:18" ht="12.75" customHeight="1" x14ac:dyDescent="0.15">
      <c r="A11" s="58" t="s">
        <v>13</v>
      </c>
      <c r="B11" s="55">
        <v>2226</v>
      </c>
      <c r="C11" s="55">
        <v>1017</v>
      </c>
      <c r="D11" s="107">
        <v>29.3</v>
      </c>
      <c r="E11" s="107">
        <v>0</v>
      </c>
      <c r="F11" s="107">
        <v>27.2</v>
      </c>
      <c r="G11" s="107">
        <v>12.7</v>
      </c>
      <c r="H11" s="107">
        <v>19.899999999999999</v>
      </c>
      <c r="I11" s="107">
        <v>11.1</v>
      </c>
      <c r="J11" s="107">
        <v>11.3</v>
      </c>
      <c r="K11" s="107">
        <v>18.899999999999999</v>
      </c>
      <c r="L11" s="107">
        <v>0</v>
      </c>
      <c r="M11" s="107">
        <v>0</v>
      </c>
      <c r="N11" s="107">
        <v>26.9</v>
      </c>
      <c r="O11" s="107">
        <v>0</v>
      </c>
      <c r="P11" s="107">
        <v>20.100000000000001</v>
      </c>
      <c r="Q11" s="107">
        <v>26.2</v>
      </c>
      <c r="R11" s="5"/>
    </row>
    <row r="12" spans="1:18" ht="12.75" customHeight="1" x14ac:dyDescent="0.15">
      <c r="A12" s="58" t="s">
        <v>14</v>
      </c>
      <c r="B12" s="55">
        <v>568081</v>
      </c>
      <c r="C12" s="55">
        <v>319424</v>
      </c>
      <c r="D12" s="107">
        <v>31.8</v>
      </c>
      <c r="E12" s="107">
        <v>21.2</v>
      </c>
      <c r="F12" s="107">
        <v>21.9</v>
      </c>
      <c r="G12" s="107">
        <v>13.3</v>
      </c>
      <c r="H12" s="107">
        <v>31.3</v>
      </c>
      <c r="I12" s="107">
        <v>14.9</v>
      </c>
      <c r="J12" s="107">
        <v>13.9</v>
      </c>
      <c r="K12" s="107">
        <v>18.2</v>
      </c>
      <c r="L12" s="107">
        <v>13.2</v>
      </c>
      <c r="M12" s="107">
        <v>10.7</v>
      </c>
      <c r="N12" s="107">
        <v>10.7</v>
      </c>
      <c r="O12" s="107">
        <v>0</v>
      </c>
      <c r="P12" s="107">
        <v>9.4</v>
      </c>
      <c r="Q12" s="107">
        <v>31</v>
      </c>
      <c r="R12" s="5"/>
    </row>
    <row r="13" spans="1:18" ht="12.75" customHeight="1" x14ac:dyDescent="0.15">
      <c r="A13" s="58" t="s">
        <v>15</v>
      </c>
      <c r="B13" s="55">
        <v>12550</v>
      </c>
      <c r="C13" s="55">
        <v>4255</v>
      </c>
      <c r="D13" s="107">
        <v>22.8</v>
      </c>
      <c r="E13" s="107">
        <v>17.899999999999999</v>
      </c>
      <c r="F13" s="107">
        <v>0</v>
      </c>
      <c r="G13" s="107">
        <v>12.5</v>
      </c>
      <c r="H13" s="107">
        <v>42</v>
      </c>
      <c r="I13" s="107">
        <v>10.1</v>
      </c>
      <c r="J13" s="107">
        <v>17.899999999999999</v>
      </c>
      <c r="K13" s="107">
        <v>23.6</v>
      </c>
      <c r="L13" s="107">
        <v>7</v>
      </c>
      <c r="M13" s="107">
        <v>7</v>
      </c>
      <c r="N13" s="107">
        <v>9.6</v>
      </c>
      <c r="O13" s="107">
        <v>0</v>
      </c>
      <c r="P13" s="107">
        <v>4.2</v>
      </c>
      <c r="Q13" s="107">
        <v>19.2</v>
      </c>
      <c r="R13" s="5"/>
    </row>
    <row r="14" spans="1:18" ht="12.75" customHeight="1" x14ac:dyDescent="0.15">
      <c r="A14" s="58" t="s">
        <v>16</v>
      </c>
      <c r="B14" s="55">
        <v>5976</v>
      </c>
      <c r="C14" s="55">
        <v>3111</v>
      </c>
      <c r="D14" s="107">
        <v>22.1</v>
      </c>
      <c r="E14" s="107">
        <v>16.100000000000001</v>
      </c>
      <c r="F14" s="107">
        <v>0</v>
      </c>
      <c r="G14" s="107">
        <v>0</v>
      </c>
      <c r="H14" s="107">
        <v>0</v>
      </c>
      <c r="I14" s="107">
        <v>24.1</v>
      </c>
      <c r="J14" s="107">
        <v>15</v>
      </c>
      <c r="K14" s="107">
        <v>19.5</v>
      </c>
      <c r="L14" s="107">
        <v>0</v>
      </c>
      <c r="M14" s="107">
        <v>7.2</v>
      </c>
      <c r="N14" s="107">
        <v>5</v>
      </c>
      <c r="O14" s="107">
        <v>0</v>
      </c>
      <c r="P14" s="107">
        <v>0</v>
      </c>
      <c r="Q14" s="107">
        <v>28.3</v>
      </c>
      <c r="R14" s="5"/>
    </row>
    <row r="15" spans="1:18" ht="12.75" customHeight="1" x14ac:dyDescent="0.15">
      <c r="A15" s="58" t="s">
        <v>17</v>
      </c>
      <c r="B15" s="55">
        <v>1295</v>
      </c>
      <c r="C15" s="55">
        <v>437</v>
      </c>
      <c r="D15" s="107">
        <v>25.1</v>
      </c>
      <c r="E15" s="107">
        <v>12.5</v>
      </c>
      <c r="F15" s="107">
        <v>12</v>
      </c>
      <c r="G15" s="107">
        <v>10.3</v>
      </c>
      <c r="H15" s="107">
        <v>0</v>
      </c>
      <c r="I15" s="107">
        <v>10.4</v>
      </c>
      <c r="J15" s="107">
        <v>0</v>
      </c>
      <c r="K15" s="107">
        <v>22.8</v>
      </c>
      <c r="L15" s="107">
        <v>0</v>
      </c>
      <c r="M15" s="107">
        <v>0</v>
      </c>
      <c r="N15" s="107">
        <v>25.2</v>
      </c>
      <c r="O15" s="107">
        <v>0</v>
      </c>
      <c r="P15" s="107">
        <v>0</v>
      </c>
      <c r="Q15" s="107">
        <v>25.2</v>
      </c>
      <c r="R15" s="5"/>
    </row>
    <row r="16" spans="1:18" ht="12.75" customHeight="1" x14ac:dyDescent="0.15">
      <c r="A16" s="58" t="s">
        <v>84</v>
      </c>
      <c r="B16" s="55">
        <v>3328</v>
      </c>
      <c r="C16" s="55">
        <v>1827</v>
      </c>
      <c r="D16" s="107">
        <v>25.3</v>
      </c>
      <c r="E16" s="107">
        <v>17.600000000000001</v>
      </c>
      <c r="F16" s="107">
        <v>17.5</v>
      </c>
      <c r="G16" s="107">
        <v>22.1</v>
      </c>
      <c r="H16" s="107">
        <v>6.3</v>
      </c>
      <c r="I16" s="107">
        <v>20.9</v>
      </c>
      <c r="J16" s="107">
        <v>18.2</v>
      </c>
      <c r="K16" s="107">
        <v>21</v>
      </c>
      <c r="L16" s="107">
        <v>3</v>
      </c>
      <c r="M16" s="107">
        <v>8.1999999999999993</v>
      </c>
      <c r="N16" s="107">
        <v>12.5</v>
      </c>
      <c r="O16" s="107">
        <v>0</v>
      </c>
      <c r="P16" s="107">
        <v>0</v>
      </c>
      <c r="Q16" s="107">
        <v>25.3</v>
      </c>
      <c r="R16" s="5"/>
    </row>
    <row r="17" spans="1:18" ht="12.75" customHeight="1" x14ac:dyDescent="0.15">
      <c r="A17" s="58" t="s">
        <v>18</v>
      </c>
      <c r="B17" s="55">
        <v>9249</v>
      </c>
      <c r="C17" s="55">
        <v>4005</v>
      </c>
      <c r="D17" s="107">
        <v>22.6</v>
      </c>
      <c r="E17" s="107">
        <v>18.7</v>
      </c>
      <c r="F17" s="107">
        <v>25.7</v>
      </c>
      <c r="G17" s="107">
        <v>22.4</v>
      </c>
      <c r="H17" s="107">
        <v>0</v>
      </c>
      <c r="I17" s="107">
        <v>20.9</v>
      </c>
      <c r="J17" s="107">
        <v>17.399999999999999</v>
      </c>
      <c r="K17" s="107">
        <v>32.9</v>
      </c>
      <c r="L17" s="107">
        <v>9</v>
      </c>
      <c r="M17" s="107">
        <v>16</v>
      </c>
      <c r="N17" s="107">
        <v>12.6</v>
      </c>
      <c r="O17" s="107">
        <v>0</v>
      </c>
      <c r="P17" s="107">
        <v>11.8</v>
      </c>
      <c r="Q17" s="107">
        <v>25.7</v>
      </c>
      <c r="R17" s="5"/>
    </row>
    <row r="18" spans="1:18" ht="7.5" customHeight="1" x14ac:dyDescent="0.15">
      <c r="A18" s="60"/>
      <c r="B18" s="74"/>
      <c r="C18" s="74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5"/>
    </row>
    <row r="19" spans="1:18" ht="12.75" customHeight="1" x14ac:dyDescent="0.15">
      <c r="A19" s="58" t="s">
        <v>19</v>
      </c>
      <c r="B19" s="55">
        <v>2427</v>
      </c>
      <c r="C19" s="55">
        <v>1309</v>
      </c>
      <c r="D19" s="107">
        <v>27</v>
      </c>
      <c r="E19" s="107">
        <v>0</v>
      </c>
      <c r="F19" s="107">
        <v>27.5</v>
      </c>
      <c r="G19" s="107">
        <v>19.3</v>
      </c>
      <c r="H19" s="107">
        <v>23.9</v>
      </c>
      <c r="I19" s="107">
        <v>20.3</v>
      </c>
      <c r="J19" s="107">
        <v>20.9</v>
      </c>
      <c r="K19" s="107">
        <v>26.7</v>
      </c>
      <c r="L19" s="107">
        <v>11.9</v>
      </c>
      <c r="M19" s="107">
        <v>0</v>
      </c>
      <c r="N19" s="107">
        <v>29.5</v>
      </c>
      <c r="O19" s="107">
        <v>18.7</v>
      </c>
      <c r="P19" s="107">
        <v>4.4000000000000004</v>
      </c>
      <c r="Q19" s="107">
        <v>29.9</v>
      </c>
      <c r="R19" s="5"/>
    </row>
    <row r="20" spans="1:18" ht="12.75" customHeight="1" x14ac:dyDescent="0.15">
      <c r="A20" s="58" t="s">
        <v>20</v>
      </c>
      <c r="B20" s="55">
        <v>326</v>
      </c>
      <c r="C20" s="55">
        <v>115</v>
      </c>
      <c r="D20" s="107">
        <v>27.2</v>
      </c>
      <c r="E20" s="107">
        <v>29.6</v>
      </c>
      <c r="F20" s="107">
        <v>35.200000000000003</v>
      </c>
      <c r="G20" s="107">
        <v>24.5</v>
      </c>
      <c r="H20" s="107">
        <v>0</v>
      </c>
      <c r="I20" s="107">
        <v>1.7</v>
      </c>
      <c r="J20" s="107">
        <v>2</v>
      </c>
      <c r="K20" s="107">
        <v>20.100000000000001</v>
      </c>
      <c r="L20" s="107">
        <v>0</v>
      </c>
      <c r="M20" s="107">
        <v>6.1</v>
      </c>
      <c r="N20" s="107">
        <v>6.6</v>
      </c>
      <c r="O20" s="107">
        <v>0</v>
      </c>
      <c r="P20" s="107">
        <v>0</v>
      </c>
      <c r="Q20" s="107">
        <v>22.6</v>
      </c>
      <c r="R20" s="5"/>
    </row>
    <row r="21" spans="1:18" ht="12.75" customHeight="1" x14ac:dyDescent="0.15">
      <c r="A21" s="58" t="s">
        <v>21</v>
      </c>
      <c r="B21" s="55">
        <v>5480</v>
      </c>
      <c r="C21" s="55">
        <v>2740</v>
      </c>
      <c r="D21" s="107">
        <v>27.5</v>
      </c>
      <c r="E21" s="107">
        <v>27.4</v>
      </c>
      <c r="F21" s="107">
        <v>22.7</v>
      </c>
      <c r="G21" s="107">
        <v>15.7</v>
      </c>
      <c r="H21" s="107">
        <v>0</v>
      </c>
      <c r="I21" s="107">
        <v>10.1</v>
      </c>
      <c r="J21" s="107">
        <v>20.7</v>
      </c>
      <c r="K21" s="107">
        <v>19.100000000000001</v>
      </c>
      <c r="L21" s="107">
        <v>10.6</v>
      </c>
      <c r="M21" s="107">
        <v>7.7</v>
      </c>
      <c r="N21" s="107">
        <v>6.7</v>
      </c>
      <c r="O21" s="107">
        <v>0</v>
      </c>
      <c r="P21" s="107">
        <v>3.3</v>
      </c>
      <c r="Q21" s="107">
        <v>25.5</v>
      </c>
      <c r="R21" s="5"/>
    </row>
    <row r="22" spans="1:18" ht="12.75" customHeight="1" x14ac:dyDescent="0.15">
      <c r="A22" s="58" t="s">
        <v>22</v>
      </c>
      <c r="B22" s="55">
        <v>63</v>
      </c>
      <c r="C22" s="55">
        <v>51</v>
      </c>
      <c r="D22" s="107">
        <v>21</v>
      </c>
      <c r="E22" s="107">
        <v>0</v>
      </c>
      <c r="F22" s="107">
        <v>22.5</v>
      </c>
      <c r="G22" s="107">
        <v>10.4</v>
      </c>
      <c r="H22" s="107">
        <v>0</v>
      </c>
      <c r="I22" s="107">
        <v>15.1</v>
      </c>
      <c r="J22" s="107">
        <v>14.5</v>
      </c>
      <c r="K22" s="107">
        <v>27.9</v>
      </c>
      <c r="L22" s="107">
        <v>0</v>
      </c>
      <c r="M22" s="107">
        <v>0</v>
      </c>
      <c r="N22" s="107">
        <v>4.2</v>
      </c>
      <c r="O22" s="107">
        <v>0</v>
      </c>
      <c r="P22" s="107">
        <v>15.9</v>
      </c>
      <c r="Q22" s="107">
        <v>28</v>
      </c>
      <c r="R22" s="5"/>
    </row>
    <row r="23" spans="1:18" ht="12.75" customHeight="1" x14ac:dyDescent="0.15">
      <c r="A23" s="58" t="s">
        <v>23</v>
      </c>
      <c r="B23" s="55">
        <v>5479</v>
      </c>
      <c r="C23" s="55">
        <v>5120</v>
      </c>
      <c r="D23" s="107">
        <v>23.9</v>
      </c>
      <c r="E23" s="107">
        <v>0</v>
      </c>
      <c r="F23" s="107">
        <v>0</v>
      </c>
      <c r="G23" s="107">
        <v>16.7</v>
      </c>
      <c r="H23" s="107">
        <v>0</v>
      </c>
      <c r="I23" s="107">
        <v>12.4</v>
      </c>
      <c r="J23" s="107">
        <v>15.7</v>
      </c>
      <c r="K23" s="107">
        <v>29.8</v>
      </c>
      <c r="L23" s="107">
        <v>12</v>
      </c>
      <c r="M23" s="107">
        <v>25.2</v>
      </c>
      <c r="N23" s="107">
        <v>31.1</v>
      </c>
      <c r="O23" s="107">
        <v>0</v>
      </c>
      <c r="P23" s="107">
        <v>10.9</v>
      </c>
      <c r="Q23" s="107">
        <v>24.5</v>
      </c>
      <c r="R23" s="5"/>
    </row>
    <row r="24" spans="1:18" ht="12.75" customHeight="1" x14ac:dyDescent="0.15">
      <c r="A24" s="58" t="s">
        <v>24</v>
      </c>
      <c r="B24" s="55">
        <v>2247</v>
      </c>
      <c r="C24" s="55">
        <v>770</v>
      </c>
      <c r="D24" s="107">
        <v>25.9</v>
      </c>
      <c r="E24" s="107">
        <v>13</v>
      </c>
      <c r="F24" s="107">
        <v>0</v>
      </c>
      <c r="G24" s="107">
        <v>8.9</v>
      </c>
      <c r="H24" s="107">
        <v>0</v>
      </c>
      <c r="I24" s="107">
        <v>8</v>
      </c>
      <c r="J24" s="107">
        <v>0</v>
      </c>
      <c r="K24" s="107">
        <v>15.5</v>
      </c>
      <c r="L24" s="107">
        <v>9.4</v>
      </c>
      <c r="M24" s="107">
        <v>15.9</v>
      </c>
      <c r="N24" s="107">
        <v>25</v>
      </c>
      <c r="O24" s="107">
        <v>0</v>
      </c>
      <c r="P24" s="107">
        <v>0</v>
      </c>
      <c r="Q24" s="107">
        <v>25.4</v>
      </c>
      <c r="R24" s="5"/>
    </row>
    <row r="25" spans="1:18" ht="12.75" customHeight="1" x14ac:dyDescent="0.15">
      <c r="A25" s="58" t="s">
        <v>25</v>
      </c>
      <c r="B25" s="55">
        <v>8209</v>
      </c>
      <c r="C25" s="55">
        <v>4555</v>
      </c>
      <c r="D25" s="107">
        <v>28.3</v>
      </c>
      <c r="E25" s="107">
        <v>21.1</v>
      </c>
      <c r="F25" s="107">
        <v>24</v>
      </c>
      <c r="G25" s="107">
        <v>10.6</v>
      </c>
      <c r="H25" s="107">
        <v>0</v>
      </c>
      <c r="I25" s="107">
        <v>20.2</v>
      </c>
      <c r="J25" s="107">
        <v>11.9</v>
      </c>
      <c r="K25" s="107">
        <v>30</v>
      </c>
      <c r="L25" s="107">
        <v>13.7</v>
      </c>
      <c r="M25" s="107">
        <v>7.7</v>
      </c>
      <c r="N25" s="107">
        <v>14.1</v>
      </c>
      <c r="O25" s="107">
        <v>0</v>
      </c>
      <c r="P25" s="107">
        <v>5.4</v>
      </c>
      <c r="Q25" s="107">
        <v>21.1</v>
      </c>
      <c r="R25" s="5"/>
    </row>
    <row r="26" spans="1:18" ht="12.75" customHeight="1" x14ac:dyDescent="0.15">
      <c r="A26" s="58" t="s">
        <v>26</v>
      </c>
      <c r="B26" s="55">
        <v>2960</v>
      </c>
      <c r="C26" s="55">
        <v>1446</v>
      </c>
      <c r="D26" s="107">
        <v>28</v>
      </c>
      <c r="E26" s="107">
        <v>24.9</v>
      </c>
      <c r="F26" s="107">
        <v>19.600000000000001</v>
      </c>
      <c r="G26" s="107">
        <v>10.9</v>
      </c>
      <c r="H26" s="107">
        <v>18.2</v>
      </c>
      <c r="I26" s="107">
        <v>13.8</v>
      </c>
      <c r="J26" s="107">
        <v>21</v>
      </c>
      <c r="K26" s="107">
        <v>17.7</v>
      </c>
      <c r="L26" s="107">
        <v>8.6999999999999993</v>
      </c>
      <c r="M26" s="107">
        <v>6.3</v>
      </c>
      <c r="N26" s="107">
        <v>9.6</v>
      </c>
      <c r="O26" s="107">
        <v>0</v>
      </c>
      <c r="P26" s="107">
        <v>11</v>
      </c>
      <c r="Q26" s="107">
        <v>27.3</v>
      </c>
      <c r="R26" s="5"/>
    </row>
    <row r="27" spans="1:18" ht="12.75" customHeight="1" x14ac:dyDescent="0.15">
      <c r="A27" s="58" t="s">
        <v>27</v>
      </c>
      <c r="B27" s="55">
        <v>7759</v>
      </c>
      <c r="C27" s="55">
        <v>3819</v>
      </c>
      <c r="D27" s="107">
        <v>23.3</v>
      </c>
      <c r="E27" s="107">
        <v>25.3</v>
      </c>
      <c r="F27" s="107">
        <v>0</v>
      </c>
      <c r="G27" s="107">
        <v>16.899999999999999</v>
      </c>
      <c r="H27" s="107">
        <v>0</v>
      </c>
      <c r="I27" s="107">
        <v>20.6</v>
      </c>
      <c r="J27" s="107">
        <v>19.600000000000001</v>
      </c>
      <c r="K27" s="107">
        <v>27.2</v>
      </c>
      <c r="L27" s="107">
        <v>5.3</v>
      </c>
      <c r="M27" s="107">
        <v>10.199999999999999</v>
      </c>
      <c r="N27" s="107">
        <v>30</v>
      </c>
      <c r="O27" s="107">
        <v>0</v>
      </c>
      <c r="P27" s="107">
        <v>7.3</v>
      </c>
      <c r="Q27" s="107">
        <v>28</v>
      </c>
      <c r="R27" s="5"/>
    </row>
    <row r="28" spans="1:18" ht="12.75" customHeight="1" x14ac:dyDescent="0.15">
      <c r="A28" s="58" t="s">
        <v>28</v>
      </c>
      <c r="B28" s="55">
        <v>2024</v>
      </c>
      <c r="C28" s="55">
        <v>574</v>
      </c>
      <c r="D28" s="107">
        <v>22</v>
      </c>
      <c r="E28" s="107">
        <v>8.6</v>
      </c>
      <c r="F28" s="107">
        <v>16.5</v>
      </c>
      <c r="G28" s="107">
        <v>13.7</v>
      </c>
      <c r="H28" s="107">
        <v>20.7</v>
      </c>
      <c r="I28" s="107">
        <v>8.8000000000000007</v>
      </c>
      <c r="J28" s="107">
        <v>15.8</v>
      </c>
      <c r="K28" s="107">
        <v>20.7</v>
      </c>
      <c r="L28" s="107">
        <v>6.8</v>
      </c>
      <c r="M28" s="107">
        <v>12.1</v>
      </c>
      <c r="N28" s="107">
        <v>9.9</v>
      </c>
      <c r="O28" s="107">
        <v>6.7</v>
      </c>
      <c r="P28" s="107">
        <v>0</v>
      </c>
      <c r="Q28" s="107">
        <v>20.2</v>
      </c>
      <c r="R28" s="5"/>
    </row>
    <row r="29" spans="1:18" ht="7.5" customHeight="1" x14ac:dyDescent="0.15">
      <c r="A29" s="60"/>
      <c r="B29" s="74"/>
      <c r="C29" s="74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5"/>
    </row>
    <row r="30" spans="1:18" ht="12.75" customHeight="1" x14ac:dyDescent="0.15">
      <c r="A30" s="58" t="s">
        <v>29</v>
      </c>
      <c r="B30" s="55">
        <v>25943</v>
      </c>
      <c r="C30" s="55">
        <v>19641</v>
      </c>
      <c r="D30" s="107">
        <v>37</v>
      </c>
      <c r="E30" s="107">
        <v>29</v>
      </c>
      <c r="F30" s="107">
        <v>0</v>
      </c>
      <c r="G30" s="107">
        <v>15.5</v>
      </c>
      <c r="H30" s="107">
        <v>0</v>
      </c>
      <c r="I30" s="107">
        <v>17.600000000000001</v>
      </c>
      <c r="J30" s="107">
        <v>14.4</v>
      </c>
      <c r="K30" s="107">
        <v>28.9</v>
      </c>
      <c r="L30" s="107">
        <v>19</v>
      </c>
      <c r="M30" s="107">
        <v>14.5</v>
      </c>
      <c r="N30" s="107">
        <v>30.9</v>
      </c>
      <c r="O30" s="107">
        <v>3</v>
      </c>
      <c r="P30" s="107">
        <v>15.5</v>
      </c>
      <c r="Q30" s="107">
        <v>36.6</v>
      </c>
      <c r="R30" s="5"/>
    </row>
    <row r="31" spans="1:18" ht="12.75" customHeight="1" x14ac:dyDescent="0.15">
      <c r="A31" s="58" t="s">
        <v>30</v>
      </c>
      <c r="B31" s="55">
        <v>12324</v>
      </c>
      <c r="C31" s="55">
        <v>4632</v>
      </c>
      <c r="D31" s="107">
        <v>22.4</v>
      </c>
      <c r="E31" s="107">
        <v>40</v>
      </c>
      <c r="F31" s="107">
        <v>10.6</v>
      </c>
      <c r="G31" s="107">
        <v>19.399999999999999</v>
      </c>
      <c r="H31" s="107">
        <v>24.6</v>
      </c>
      <c r="I31" s="107">
        <v>13.2</v>
      </c>
      <c r="J31" s="107">
        <v>20.2</v>
      </c>
      <c r="K31" s="107">
        <v>25</v>
      </c>
      <c r="L31" s="107">
        <v>9.8000000000000007</v>
      </c>
      <c r="M31" s="107">
        <v>0</v>
      </c>
      <c r="N31" s="107">
        <v>22.1</v>
      </c>
      <c r="O31" s="107">
        <v>0</v>
      </c>
      <c r="P31" s="107">
        <v>0</v>
      </c>
      <c r="Q31" s="107">
        <v>26.8</v>
      </c>
      <c r="R31" s="5"/>
    </row>
    <row r="32" spans="1:18" ht="12.75" customHeight="1" x14ac:dyDescent="0.15">
      <c r="A32" s="58" t="s">
        <v>31</v>
      </c>
      <c r="B32" s="55">
        <v>42486</v>
      </c>
      <c r="C32" s="55">
        <v>27619</v>
      </c>
      <c r="D32" s="107">
        <v>33.299999999999997</v>
      </c>
      <c r="E32" s="107">
        <v>16.7</v>
      </c>
      <c r="F32" s="107">
        <v>0</v>
      </c>
      <c r="G32" s="107">
        <v>0</v>
      </c>
      <c r="H32" s="107">
        <v>0</v>
      </c>
      <c r="I32" s="107">
        <v>22.7</v>
      </c>
      <c r="J32" s="107">
        <v>19.2</v>
      </c>
      <c r="K32" s="107">
        <v>30.1</v>
      </c>
      <c r="L32" s="107">
        <v>18.8</v>
      </c>
      <c r="M32" s="107">
        <v>25.3</v>
      </c>
      <c r="N32" s="107">
        <v>26.1</v>
      </c>
      <c r="O32" s="107">
        <v>0</v>
      </c>
      <c r="P32" s="107">
        <v>26</v>
      </c>
      <c r="Q32" s="107">
        <v>33.200000000000003</v>
      </c>
      <c r="R32" s="5"/>
    </row>
    <row r="33" spans="1:18" ht="12.75" customHeight="1" x14ac:dyDescent="0.15">
      <c r="A33" s="58" t="s">
        <v>32</v>
      </c>
      <c r="B33" s="55">
        <v>6741</v>
      </c>
      <c r="C33" s="55">
        <v>4015</v>
      </c>
      <c r="D33" s="107">
        <v>25.2</v>
      </c>
      <c r="E33" s="107">
        <v>18.899999999999999</v>
      </c>
      <c r="F33" s="107">
        <v>23.3</v>
      </c>
      <c r="G33" s="107">
        <v>12.9</v>
      </c>
      <c r="H33" s="107">
        <v>0</v>
      </c>
      <c r="I33" s="107">
        <v>10.4</v>
      </c>
      <c r="J33" s="107">
        <v>10.8</v>
      </c>
      <c r="K33" s="107">
        <v>19</v>
      </c>
      <c r="L33" s="107">
        <v>5.9</v>
      </c>
      <c r="M33" s="107">
        <v>2</v>
      </c>
      <c r="N33" s="107">
        <v>10.6</v>
      </c>
      <c r="O33" s="107">
        <v>0</v>
      </c>
      <c r="P33" s="107">
        <v>6.4</v>
      </c>
      <c r="Q33" s="107">
        <v>25.6</v>
      </c>
      <c r="R33" s="5"/>
    </row>
    <row r="34" spans="1:18" ht="12.75" customHeight="1" x14ac:dyDescent="0.15">
      <c r="A34" s="58" t="s">
        <v>33</v>
      </c>
      <c r="B34" s="55">
        <v>10023</v>
      </c>
      <c r="C34" s="55">
        <v>6055</v>
      </c>
      <c r="D34" s="107">
        <v>22.9</v>
      </c>
      <c r="E34" s="107">
        <v>16.600000000000001</v>
      </c>
      <c r="F34" s="107">
        <v>16.899999999999999</v>
      </c>
      <c r="G34" s="107">
        <v>15.7</v>
      </c>
      <c r="H34" s="107">
        <v>17.3</v>
      </c>
      <c r="I34" s="107">
        <v>14.1</v>
      </c>
      <c r="J34" s="107">
        <v>22.2</v>
      </c>
      <c r="K34" s="107">
        <v>19</v>
      </c>
      <c r="L34" s="107">
        <v>13.7</v>
      </c>
      <c r="M34" s="107">
        <v>0</v>
      </c>
      <c r="N34" s="107">
        <v>11.9</v>
      </c>
      <c r="O34" s="107">
        <v>3</v>
      </c>
      <c r="P34" s="107">
        <v>6.7</v>
      </c>
      <c r="Q34" s="107">
        <v>22</v>
      </c>
      <c r="R34" s="5"/>
    </row>
    <row r="35" spans="1:18" ht="12.75" customHeight="1" x14ac:dyDescent="0.15">
      <c r="A35" s="58" t="s">
        <v>34</v>
      </c>
      <c r="B35" s="55">
        <v>2737</v>
      </c>
      <c r="C35" s="55">
        <v>1421</v>
      </c>
      <c r="D35" s="107">
        <v>28.3</v>
      </c>
      <c r="E35" s="107">
        <v>0</v>
      </c>
      <c r="F35" s="107">
        <v>0</v>
      </c>
      <c r="G35" s="107">
        <v>20.9</v>
      </c>
      <c r="H35" s="107">
        <v>40</v>
      </c>
      <c r="I35" s="107">
        <v>15.4</v>
      </c>
      <c r="J35" s="107">
        <v>23.6</v>
      </c>
      <c r="K35" s="107">
        <v>28.4</v>
      </c>
      <c r="L35" s="107">
        <v>25.3</v>
      </c>
      <c r="M35" s="107">
        <v>14.3</v>
      </c>
      <c r="N35" s="107">
        <v>30.5</v>
      </c>
      <c r="O35" s="107">
        <v>0</v>
      </c>
      <c r="P35" s="107">
        <v>0</v>
      </c>
      <c r="Q35" s="107">
        <v>28.5</v>
      </c>
      <c r="R35" s="5"/>
    </row>
    <row r="36" spans="1:18" ht="12.75" customHeight="1" x14ac:dyDescent="0.15">
      <c r="A36" s="58" t="s">
        <v>35</v>
      </c>
      <c r="B36" s="55">
        <v>13424</v>
      </c>
      <c r="C36" s="55">
        <v>3804</v>
      </c>
      <c r="D36" s="107">
        <v>29</v>
      </c>
      <c r="E36" s="107">
        <v>16.600000000000001</v>
      </c>
      <c r="F36" s="107">
        <v>16.3</v>
      </c>
      <c r="G36" s="107">
        <v>12.8</v>
      </c>
      <c r="H36" s="107">
        <v>19.8</v>
      </c>
      <c r="I36" s="107">
        <v>13.9</v>
      </c>
      <c r="J36" s="107">
        <v>12.8</v>
      </c>
      <c r="K36" s="107">
        <v>24.6</v>
      </c>
      <c r="L36" s="107">
        <v>10.3</v>
      </c>
      <c r="M36" s="107">
        <v>0</v>
      </c>
      <c r="N36" s="107">
        <v>17.3</v>
      </c>
      <c r="O36" s="107">
        <v>0</v>
      </c>
      <c r="P36" s="107">
        <v>1.1000000000000001</v>
      </c>
      <c r="Q36" s="107">
        <v>28.5</v>
      </c>
      <c r="R36" s="5"/>
    </row>
    <row r="37" spans="1:18" ht="12.75" customHeight="1" x14ac:dyDescent="0.15">
      <c r="A37" s="58" t="s">
        <v>36</v>
      </c>
      <c r="B37" s="55">
        <v>1780</v>
      </c>
      <c r="C37" s="55">
        <v>715</v>
      </c>
      <c r="D37" s="107">
        <v>22.2</v>
      </c>
      <c r="E37" s="107">
        <v>0</v>
      </c>
      <c r="F37" s="107">
        <v>0</v>
      </c>
      <c r="G37" s="107">
        <v>18.600000000000001</v>
      </c>
      <c r="H37" s="107">
        <v>0</v>
      </c>
      <c r="I37" s="107">
        <v>7.1</v>
      </c>
      <c r="J37" s="107">
        <v>14.7</v>
      </c>
      <c r="K37" s="107">
        <v>25.4</v>
      </c>
      <c r="L37" s="107">
        <v>0</v>
      </c>
      <c r="M37" s="107">
        <v>3.6</v>
      </c>
      <c r="N37" s="107">
        <v>17</v>
      </c>
      <c r="O37" s="107">
        <v>0</v>
      </c>
      <c r="P37" s="107">
        <v>23.7</v>
      </c>
      <c r="Q37" s="107">
        <v>25.2</v>
      </c>
      <c r="R37" s="5"/>
    </row>
    <row r="38" spans="1:18" ht="12.75" customHeight="1" x14ac:dyDescent="0.15">
      <c r="A38" s="58" t="s">
        <v>37</v>
      </c>
      <c r="B38" s="55">
        <v>2301</v>
      </c>
      <c r="C38" s="55">
        <v>1438</v>
      </c>
      <c r="D38" s="107">
        <v>26.2</v>
      </c>
      <c r="E38" s="107">
        <v>31.4</v>
      </c>
      <c r="F38" s="107">
        <v>30.6</v>
      </c>
      <c r="G38" s="107">
        <v>11.1</v>
      </c>
      <c r="H38" s="107">
        <v>23.8</v>
      </c>
      <c r="I38" s="107">
        <v>8</v>
      </c>
      <c r="J38" s="107">
        <v>10.3</v>
      </c>
      <c r="K38" s="107">
        <v>24.8</v>
      </c>
      <c r="L38" s="107">
        <v>10.9</v>
      </c>
      <c r="M38" s="107">
        <v>20.399999999999999</v>
      </c>
      <c r="N38" s="107">
        <v>19.8</v>
      </c>
      <c r="O38" s="107">
        <v>0</v>
      </c>
      <c r="P38" s="107">
        <v>8.3000000000000007</v>
      </c>
      <c r="Q38" s="107">
        <v>24.9</v>
      </c>
      <c r="R38" s="5"/>
    </row>
    <row r="39" spans="1:18" ht="12.75" customHeight="1" x14ac:dyDescent="0.15">
      <c r="A39" s="58" t="s">
        <v>38</v>
      </c>
      <c r="B39" s="55">
        <v>5382</v>
      </c>
      <c r="C39" s="55">
        <v>2628</v>
      </c>
      <c r="D39" s="107">
        <v>27.2</v>
      </c>
      <c r="E39" s="107">
        <v>0</v>
      </c>
      <c r="F39" s="107">
        <v>10</v>
      </c>
      <c r="G39" s="107">
        <v>9.6</v>
      </c>
      <c r="H39" s="107">
        <v>0</v>
      </c>
      <c r="I39" s="107">
        <v>10.9</v>
      </c>
      <c r="J39" s="107">
        <v>12.9</v>
      </c>
      <c r="K39" s="107">
        <v>25.2</v>
      </c>
      <c r="L39" s="107">
        <v>15.2</v>
      </c>
      <c r="M39" s="107">
        <v>11.8</v>
      </c>
      <c r="N39" s="107">
        <v>5.6</v>
      </c>
      <c r="O39" s="107">
        <v>0</v>
      </c>
      <c r="P39" s="107">
        <v>0</v>
      </c>
      <c r="Q39" s="107">
        <v>26</v>
      </c>
      <c r="R39" s="5"/>
    </row>
    <row r="40" spans="1:18" ht="7.5" customHeight="1" x14ac:dyDescent="0.15">
      <c r="A40" s="60"/>
      <c r="B40" s="74"/>
      <c r="C40" s="74"/>
      <c r="D40" s="106"/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5"/>
    </row>
    <row r="41" spans="1:18" ht="12.75" customHeight="1" x14ac:dyDescent="0.15">
      <c r="A41" s="58" t="s">
        <v>39</v>
      </c>
      <c r="B41" s="55">
        <v>3650</v>
      </c>
      <c r="C41" s="55">
        <v>2747</v>
      </c>
      <c r="D41" s="107">
        <v>28.9</v>
      </c>
      <c r="E41" s="107">
        <v>0</v>
      </c>
      <c r="F41" s="107">
        <v>0</v>
      </c>
      <c r="G41" s="107">
        <v>13.1</v>
      </c>
      <c r="H41" s="107">
        <v>21.9</v>
      </c>
      <c r="I41" s="107">
        <v>11.8</v>
      </c>
      <c r="J41" s="107">
        <v>9.1</v>
      </c>
      <c r="K41" s="107">
        <v>21.3</v>
      </c>
      <c r="L41" s="107">
        <v>7.6</v>
      </c>
      <c r="M41" s="107">
        <v>0</v>
      </c>
      <c r="N41" s="107">
        <v>6.9</v>
      </c>
      <c r="O41" s="107">
        <v>0</v>
      </c>
      <c r="P41" s="107">
        <v>0</v>
      </c>
      <c r="Q41" s="107">
        <v>28.5</v>
      </c>
      <c r="R41" s="5"/>
    </row>
    <row r="42" spans="1:18" ht="12.75" customHeight="1" x14ac:dyDescent="0.15">
      <c r="A42" s="58" t="s">
        <v>40</v>
      </c>
      <c r="B42" s="55">
        <v>11499</v>
      </c>
      <c r="C42" s="55">
        <v>4254</v>
      </c>
      <c r="D42" s="107">
        <v>25.9</v>
      </c>
      <c r="E42" s="107">
        <v>33.299999999999997</v>
      </c>
      <c r="F42" s="107">
        <v>36.700000000000003</v>
      </c>
      <c r="G42" s="107">
        <v>15.8</v>
      </c>
      <c r="H42" s="107">
        <v>30.9</v>
      </c>
      <c r="I42" s="107">
        <v>23.2</v>
      </c>
      <c r="J42" s="107">
        <v>15.1</v>
      </c>
      <c r="K42" s="107">
        <v>26.5</v>
      </c>
      <c r="L42" s="107">
        <v>8.1999999999999993</v>
      </c>
      <c r="M42" s="107">
        <v>7.2</v>
      </c>
      <c r="N42" s="107">
        <v>31.7</v>
      </c>
      <c r="O42" s="107">
        <v>0</v>
      </c>
      <c r="P42" s="107">
        <v>10.8</v>
      </c>
      <c r="Q42" s="107">
        <v>23.4</v>
      </c>
      <c r="R42" s="5"/>
    </row>
    <row r="43" spans="1:18" ht="12.75" customHeight="1" x14ac:dyDescent="0.15">
      <c r="A43" s="58" t="s">
        <v>41</v>
      </c>
      <c r="B43" s="55">
        <v>7050</v>
      </c>
      <c r="C43" s="55">
        <v>3144</v>
      </c>
      <c r="D43" s="107">
        <v>27.1</v>
      </c>
      <c r="E43" s="107">
        <v>17.3</v>
      </c>
      <c r="F43" s="107">
        <v>18.600000000000001</v>
      </c>
      <c r="G43" s="107">
        <v>18.3</v>
      </c>
      <c r="H43" s="107">
        <v>2</v>
      </c>
      <c r="I43" s="107">
        <v>13</v>
      </c>
      <c r="J43" s="107">
        <v>16.5</v>
      </c>
      <c r="K43" s="107">
        <v>24.8</v>
      </c>
      <c r="L43" s="107">
        <v>8.6999999999999993</v>
      </c>
      <c r="M43" s="107">
        <v>6</v>
      </c>
      <c r="N43" s="107">
        <v>25.5</v>
      </c>
      <c r="O43" s="107">
        <v>0</v>
      </c>
      <c r="P43" s="107">
        <v>8.1</v>
      </c>
      <c r="Q43" s="107">
        <v>26.5</v>
      </c>
      <c r="R43" s="5"/>
    </row>
    <row r="44" spans="1:18" ht="12.75" customHeight="1" x14ac:dyDescent="0.15">
      <c r="A44" s="58" t="s">
        <v>42</v>
      </c>
      <c r="B44" s="55">
        <v>105826</v>
      </c>
      <c r="C44" s="55">
        <v>48650</v>
      </c>
      <c r="D44" s="107">
        <v>26.5</v>
      </c>
      <c r="E44" s="107">
        <v>30.5</v>
      </c>
      <c r="F44" s="107">
        <v>20.9</v>
      </c>
      <c r="G44" s="107">
        <v>11.5</v>
      </c>
      <c r="H44" s="107">
        <v>0</v>
      </c>
      <c r="I44" s="107">
        <v>6.3</v>
      </c>
      <c r="J44" s="107">
        <v>5</v>
      </c>
      <c r="K44" s="107">
        <v>23.5</v>
      </c>
      <c r="L44" s="107">
        <v>8.3000000000000007</v>
      </c>
      <c r="M44" s="107">
        <v>29.7</v>
      </c>
      <c r="N44" s="107">
        <v>3</v>
      </c>
      <c r="O44" s="107">
        <v>0</v>
      </c>
      <c r="P44" s="107">
        <v>0</v>
      </c>
      <c r="Q44" s="107">
        <v>26</v>
      </c>
      <c r="R44" s="5"/>
    </row>
    <row r="45" spans="1:18" ht="12.75" customHeight="1" x14ac:dyDescent="0.15">
      <c r="A45" s="58" t="s">
        <v>43</v>
      </c>
      <c r="B45" s="55">
        <v>4404</v>
      </c>
      <c r="C45" s="55">
        <v>1326</v>
      </c>
      <c r="D45" s="107">
        <v>22.8</v>
      </c>
      <c r="E45" s="107">
        <v>0</v>
      </c>
      <c r="F45" s="107">
        <v>16</v>
      </c>
      <c r="G45" s="107">
        <v>15.5</v>
      </c>
      <c r="H45" s="107">
        <v>12.8</v>
      </c>
      <c r="I45" s="107">
        <v>14.5</v>
      </c>
      <c r="J45" s="107">
        <v>13.6</v>
      </c>
      <c r="K45" s="107">
        <v>19.5</v>
      </c>
      <c r="L45" s="107">
        <v>21</v>
      </c>
      <c r="M45" s="107">
        <v>23</v>
      </c>
      <c r="N45" s="107">
        <v>0</v>
      </c>
      <c r="O45" s="107">
        <v>0</v>
      </c>
      <c r="P45" s="107">
        <v>21.5</v>
      </c>
      <c r="Q45" s="107">
        <v>22.6</v>
      </c>
      <c r="R45" s="5"/>
    </row>
    <row r="46" spans="1:18" ht="12.75" customHeight="1" x14ac:dyDescent="0.15">
      <c r="A46" s="58" t="s">
        <v>44</v>
      </c>
      <c r="B46" s="55">
        <v>593</v>
      </c>
      <c r="C46" s="55">
        <v>352</v>
      </c>
      <c r="D46" s="107">
        <v>24.6</v>
      </c>
      <c r="E46" s="107">
        <v>0</v>
      </c>
      <c r="F46" s="107">
        <v>10</v>
      </c>
      <c r="G46" s="107">
        <v>16.100000000000001</v>
      </c>
      <c r="H46" s="107">
        <v>15.4</v>
      </c>
      <c r="I46" s="107">
        <v>5.2</v>
      </c>
      <c r="J46" s="107">
        <v>1.3</v>
      </c>
      <c r="K46" s="107">
        <v>20.7</v>
      </c>
      <c r="L46" s="107">
        <v>6</v>
      </c>
      <c r="M46" s="107">
        <v>9.5</v>
      </c>
      <c r="N46" s="107">
        <v>18.399999999999999</v>
      </c>
      <c r="O46" s="107">
        <v>21</v>
      </c>
      <c r="P46" s="107">
        <v>7.8</v>
      </c>
      <c r="Q46" s="107">
        <v>24.1</v>
      </c>
      <c r="R46" s="5"/>
    </row>
    <row r="47" spans="1:18" ht="12.75" customHeight="1" x14ac:dyDescent="0.15">
      <c r="A47" s="58" t="s">
        <v>45</v>
      </c>
      <c r="B47" s="55">
        <v>12800</v>
      </c>
      <c r="C47" s="55">
        <v>7835</v>
      </c>
      <c r="D47" s="107">
        <v>27.3</v>
      </c>
      <c r="E47" s="107">
        <v>0</v>
      </c>
      <c r="F47" s="107">
        <v>21.8</v>
      </c>
      <c r="G47" s="107">
        <v>17.100000000000001</v>
      </c>
      <c r="H47" s="107">
        <v>20</v>
      </c>
      <c r="I47" s="107">
        <v>12.7</v>
      </c>
      <c r="J47" s="107">
        <v>15.6</v>
      </c>
      <c r="K47" s="107">
        <v>26.6</v>
      </c>
      <c r="L47" s="107">
        <v>8.1999999999999993</v>
      </c>
      <c r="M47" s="107">
        <v>8.1999999999999993</v>
      </c>
      <c r="N47" s="107">
        <v>7.6</v>
      </c>
      <c r="O47" s="107">
        <v>0</v>
      </c>
      <c r="P47" s="107">
        <v>7.6</v>
      </c>
      <c r="Q47" s="107">
        <v>24.2</v>
      </c>
      <c r="R47" s="5"/>
    </row>
    <row r="48" spans="1:18" ht="12.75" customHeight="1" x14ac:dyDescent="0.15">
      <c r="A48" s="58" t="s">
        <v>46</v>
      </c>
      <c r="B48" s="55">
        <v>2254</v>
      </c>
      <c r="C48" s="55">
        <v>1178</v>
      </c>
      <c r="D48" s="107">
        <v>30.4</v>
      </c>
      <c r="E48" s="107">
        <v>20.7</v>
      </c>
      <c r="F48" s="107">
        <v>0</v>
      </c>
      <c r="G48" s="107">
        <v>16.399999999999999</v>
      </c>
      <c r="H48" s="107">
        <v>32</v>
      </c>
      <c r="I48" s="107">
        <v>14.8</v>
      </c>
      <c r="J48" s="107">
        <v>16.3</v>
      </c>
      <c r="K48" s="107">
        <v>22.3</v>
      </c>
      <c r="L48" s="107">
        <v>0</v>
      </c>
      <c r="M48" s="107">
        <v>15.9</v>
      </c>
      <c r="N48" s="107">
        <v>19.100000000000001</v>
      </c>
      <c r="O48" s="107">
        <v>0</v>
      </c>
      <c r="P48" s="107">
        <v>0</v>
      </c>
      <c r="Q48" s="107">
        <v>23.8</v>
      </c>
      <c r="R48" s="5"/>
    </row>
    <row r="49" spans="1:18" ht="12.75" customHeight="1" x14ac:dyDescent="0.15">
      <c r="A49" s="58" t="s">
        <v>47</v>
      </c>
      <c r="B49" s="55">
        <v>58919</v>
      </c>
      <c r="C49" s="55">
        <v>39472</v>
      </c>
      <c r="D49" s="107">
        <v>36.1</v>
      </c>
      <c r="E49" s="107">
        <v>25.4</v>
      </c>
      <c r="F49" s="107">
        <v>26.3</v>
      </c>
      <c r="G49" s="107">
        <v>12.5</v>
      </c>
      <c r="H49" s="107">
        <v>15.2</v>
      </c>
      <c r="I49" s="107">
        <v>10.1</v>
      </c>
      <c r="J49" s="107">
        <v>12.8</v>
      </c>
      <c r="K49" s="107">
        <v>25.6</v>
      </c>
      <c r="L49" s="107">
        <v>3.5</v>
      </c>
      <c r="M49" s="107">
        <v>9</v>
      </c>
      <c r="N49" s="107">
        <v>10.5</v>
      </c>
      <c r="O49" s="107">
        <v>0</v>
      </c>
      <c r="P49" s="107">
        <v>2.7</v>
      </c>
      <c r="Q49" s="107">
        <v>31.6</v>
      </c>
      <c r="R49" s="5"/>
    </row>
    <row r="50" spans="1:18" ht="12.75" customHeight="1" x14ac:dyDescent="0.15">
      <c r="A50" s="58" t="s">
        <v>48</v>
      </c>
      <c r="B50" s="55">
        <v>38230</v>
      </c>
      <c r="C50" s="55">
        <v>13787</v>
      </c>
      <c r="D50" s="107">
        <v>24.1</v>
      </c>
      <c r="E50" s="107">
        <v>16.5</v>
      </c>
      <c r="F50" s="107">
        <v>1.4</v>
      </c>
      <c r="G50" s="107">
        <v>0</v>
      </c>
      <c r="H50" s="107">
        <v>0</v>
      </c>
      <c r="I50" s="107">
        <v>9.1</v>
      </c>
      <c r="J50" s="107">
        <v>11.5</v>
      </c>
      <c r="K50" s="107">
        <v>23.9</v>
      </c>
      <c r="L50" s="107">
        <v>7.1</v>
      </c>
      <c r="M50" s="107">
        <v>6</v>
      </c>
      <c r="N50" s="107">
        <v>19.5</v>
      </c>
      <c r="O50" s="107">
        <v>0</v>
      </c>
      <c r="P50" s="107">
        <v>1.7</v>
      </c>
      <c r="Q50" s="107">
        <v>22.8</v>
      </c>
      <c r="R50" s="5"/>
    </row>
    <row r="51" spans="1:18" ht="7.5" customHeight="1" x14ac:dyDescent="0.15">
      <c r="A51" s="60"/>
      <c r="B51" s="74"/>
      <c r="C51" s="74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5"/>
    </row>
    <row r="52" spans="1:18" ht="12.75" customHeight="1" x14ac:dyDescent="0.15">
      <c r="A52" s="58" t="s">
        <v>49</v>
      </c>
      <c r="B52" s="55">
        <v>8007</v>
      </c>
      <c r="C52" s="55">
        <v>1574</v>
      </c>
      <c r="D52" s="103">
        <v>23.7</v>
      </c>
      <c r="E52" s="108">
        <v>24.8</v>
      </c>
      <c r="F52" s="108">
        <v>16.899999999999999</v>
      </c>
      <c r="G52" s="108">
        <v>20.2</v>
      </c>
      <c r="H52" s="108">
        <v>26.7</v>
      </c>
      <c r="I52" s="108">
        <v>24.8</v>
      </c>
      <c r="J52" s="108">
        <v>19</v>
      </c>
      <c r="K52" s="108">
        <v>22.7</v>
      </c>
      <c r="L52" s="108">
        <v>13.1</v>
      </c>
      <c r="M52" s="108">
        <v>0</v>
      </c>
      <c r="N52" s="108">
        <v>16.600000000000001</v>
      </c>
      <c r="O52" s="108">
        <v>0</v>
      </c>
      <c r="P52" s="108">
        <v>20</v>
      </c>
      <c r="Q52" s="108">
        <v>22.7</v>
      </c>
      <c r="R52" s="5"/>
    </row>
    <row r="53" spans="1:18" ht="12.75" customHeight="1" x14ac:dyDescent="0.15">
      <c r="A53" s="58" t="s">
        <v>50</v>
      </c>
      <c r="B53" s="55">
        <v>2659</v>
      </c>
      <c r="C53" s="55">
        <v>1087</v>
      </c>
      <c r="D53" s="103">
        <v>18</v>
      </c>
      <c r="E53" s="108">
        <v>0</v>
      </c>
      <c r="F53" s="108">
        <v>0</v>
      </c>
      <c r="G53" s="108">
        <v>14.4</v>
      </c>
      <c r="H53" s="108">
        <v>0</v>
      </c>
      <c r="I53" s="108">
        <v>11.2</v>
      </c>
      <c r="J53" s="108">
        <v>0</v>
      </c>
      <c r="K53" s="108">
        <v>15.8</v>
      </c>
      <c r="L53" s="108">
        <v>0</v>
      </c>
      <c r="M53" s="108">
        <v>12.4</v>
      </c>
      <c r="N53" s="108">
        <v>14.2</v>
      </c>
      <c r="O53" s="108">
        <v>0</v>
      </c>
      <c r="P53" s="108">
        <v>10.8</v>
      </c>
      <c r="Q53" s="108">
        <v>16.5</v>
      </c>
      <c r="R53" s="5"/>
    </row>
    <row r="54" spans="1:18" ht="12.75" customHeight="1" x14ac:dyDescent="0.15">
      <c r="A54" s="58" t="s">
        <v>51</v>
      </c>
      <c r="B54" s="55">
        <v>3176</v>
      </c>
      <c r="C54" s="55">
        <v>1463</v>
      </c>
      <c r="D54" s="103">
        <v>24.6</v>
      </c>
      <c r="E54" s="108">
        <v>0</v>
      </c>
      <c r="F54" s="108">
        <v>0</v>
      </c>
      <c r="G54" s="108">
        <v>15.2</v>
      </c>
      <c r="H54" s="108">
        <v>21.8</v>
      </c>
      <c r="I54" s="108">
        <v>12.2</v>
      </c>
      <c r="J54" s="108">
        <v>15.1</v>
      </c>
      <c r="K54" s="108">
        <v>17.100000000000001</v>
      </c>
      <c r="L54" s="108">
        <v>0</v>
      </c>
      <c r="M54" s="108">
        <v>0</v>
      </c>
      <c r="N54" s="108">
        <v>18.100000000000001</v>
      </c>
      <c r="O54" s="108">
        <v>0</v>
      </c>
      <c r="P54" s="108">
        <v>18.7</v>
      </c>
      <c r="Q54" s="108">
        <v>23.8</v>
      </c>
      <c r="R54" s="5"/>
    </row>
    <row r="55" spans="1:18" ht="12.75" customHeight="1" x14ac:dyDescent="0.15">
      <c r="A55" s="58" t="s">
        <v>52</v>
      </c>
      <c r="B55" s="55">
        <v>589</v>
      </c>
      <c r="C55" s="55">
        <v>356</v>
      </c>
      <c r="D55" s="103">
        <v>24.9</v>
      </c>
      <c r="E55" s="108">
        <v>0</v>
      </c>
      <c r="F55" s="108">
        <v>20.2</v>
      </c>
      <c r="G55" s="108">
        <v>0</v>
      </c>
      <c r="H55" s="108">
        <v>15.7</v>
      </c>
      <c r="I55" s="108">
        <v>6.4</v>
      </c>
      <c r="J55" s="108">
        <v>17.7</v>
      </c>
      <c r="K55" s="108">
        <v>20.8</v>
      </c>
      <c r="L55" s="108">
        <v>6.4</v>
      </c>
      <c r="M55" s="108">
        <v>7.3</v>
      </c>
      <c r="N55" s="108">
        <v>19</v>
      </c>
      <c r="O55" s="108">
        <v>15.4</v>
      </c>
      <c r="P55" s="108">
        <v>0</v>
      </c>
      <c r="Q55" s="108">
        <v>21.2</v>
      </c>
      <c r="R55" s="5"/>
    </row>
    <row r="56" spans="1:18" ht="12.75" customHeight="1" x14ac:dyDescent="0.15">
      <c r="A56" s="58" t="s">
        <v>53</v>
      </c>
      <c r="B56" s="55">
        <v>15020</v>
      </c>
      <c r="C56" s="55">
        <v>6267</v>
      </c>
      <c r="D56" s="103">
        <v>27.9</v>
      </c>
      <c r="E56" s="108">
        <v>0</v>
      </c>
      <c r="F56" s="108">
        <v>0</v>
      </c>
      <c r="G56" s="108">
        <v>8.1999999999999993</v>
      </c>
      <c r="H56" s="108">
        <v>0</v>
      </c>
      <c r="I56" s="108">
        <v>11.2</v>
      </c>
      <c r="J56" s="108">
        <v>7.7</v>
      </c>
      <c r="K56" s="108">
        <v>23.9</v>
      </c>
      <c r="L56" s="108">
        <v>4</v>
      </c>
      <c r="M56" s="108">
        <v>0</v>
      </c>
      <c r="N56" s="108">
        <v>30</v>
      </c>
      <c r="O56" s="108">
        <v>0</v>
      </c>
      <c r="P56" s="108">
        <v>8.4</v>
      </c>
      <c r="Q56" s="108">
        <v>27</v>
      </c>
      <c r="R56" s="5"/>
    </row>
    <row r="57" spans="1:18" ht="12.75" customHeight="1" x14ac:dyDescent="0.15">
      <c r="A57" s="58" t="s">
        <v>54</v>
      </c>
      <c r="B57" s="55">
        <v>8658</v>
      </c>
      <c r="C57" s="55">
        <v>2431</v>
      </c>
      <c r="D57" s="103">
        <v>25.7</v>
      </c>
      <c r="E57" s="108">
        <v>21.7</v>
      </c>
      <c r="F57" s="108">
        <v>17</v>
      </c>
      <c r="G57" s="108">
        <v>0</v>
      </c>
      <c r="H57" s="108">
        <v>0</v>
      </c>
      <c r="I57" s="108">
        <v>0</v>
      </c>
      <c r="J57" s="108">
        <v>0</v>
      </c>
      <c r="K57" s="108">
        <v>0</v>
      </c>
      <c r="L57" s="108">
        <v>0</v>
      </c>
      <c r="M57" s="108">
        <v>0</v>
      </c>
      <c r="N57" s="108">
        <v>26</v>
      </c>
      <c r="O57" s="108">
        <v>0</v>
      </c>
      <c r="P57" s="108">
        <v>0</v>
      </c>
      <c r="Q57" s="108">
        <v>26</v>
      </c>
      <c r="R57" s="5"/>
    </row>
    <row r="58" spans="1:18" ht="12.75" customHeight="1" x14ac:dyDescent="0.15">
      <c r="A58" s="58" t="s">
        <v>55</v>
      </c>
      <c r="B58" s="55">
        <v>1838</v>
      </c>
      <c r="C58" s="55">
        <v>698</v>
      </c>
      <c r="D58" s="103">
        <v>14.1</v>
      </c>
      <c r="E58" s="108">
        <v>0</v>
      </c>
      <c r="F58" s="108">
        <v>10.199999999999999</v>
      </c>
      <c r="G58" s="108">
        <v>10.7</v>
      </c>
      <c r="H58" s="108">
        <v>29.1</v>
      </c>
      <c r="I58" s="108">
        <v>19.399999999999999</v>
      </c>
      <c r="J58" s="108">
        <v>0</v>
      </c>
      <c r="K58" s="108">
        <v>26.9</v>
      </c>
      <c r="L58" s="108">
        <v>9.1</v>
      </c>
      <c r="M58" s="108">
        <v>6.3</v>
      </c>
      <c r="N58" s="108">
        <v>9.1</v>
      </c>
      <c r="O58" s="108">
        <v>0</v>
      </c>
      <c r="P58" s="108">
        <v>7.2</v>
      </c>
      <c r="Q58" s="108">
        <v>13.9</v>
      </c>
      <c r="R58" s="5"/>
    </row>
    <row r="59" spans="1:18" ht="12.75" customHeight="1" x14ac:dyDescent="0.15">
      <c r="A59" s="58" t="s">
        <v>56</v>
      </c>
      <c r="B59" s="55">
        <v>2270</v>
      </c>
      <c r="C59" s="55">
        <v>1153</v>
      </c>
      <c r="D59" s="103">
        <v>28.5</v>
      </c>
      <c r="E59" s="108">
        <v>0</v>
      </c>
      <c r="F59" s="108">
        <v>0</v>
      </c>
      <c r="G59" s="108">
        <v>15.6</v>
      </c>
      <c r="H59" s="108">
        <v>23.6</v>
      </c>
      <c r="I59" s="108">
        <v>6.4</v>
      </c>
      <c r="J59" s="108">
        <v>13.6</v>
      </c>
      <c r="K59" s="108">
        <v>19.2</v>
      </c>
      <c r="L59" s="108">
        <v>9.5</v>
      </c>
      <c r="M59" s="108">
        <v>6.6</v>
      </c>
      <c r="N59" s="108">
        <v>12</v>
      </c>
      <c r="O59" s="108">
        <v>0</v>
      </c>
      <c r="P59" s="108">
        <v>0</v>
      </c>
      <c r="Q59" s="108">
        <v>25.9</v>
      </c>
      <c r="R59" s="5"/>
    </row>
    <row r="60" spans="1:18" ht="12.75" customHeight="1" x14ac:dyDescent="0.15">
      <c r="A60" s="58" t="s">
        <v>57</v>
      </c>
      <c r="B60" s="55">
        <v>245</v>
      </c>
      <c r="C60" s="55">
        <v>44</v>
      </c>
      <c r="D60" s="103">
        <v>27.3</v>
      </c>
      <c r="E60" s="108">
        <v>29.2</v>
      </c>
      <c r="F60" s="108">
        <v>0</v>
      </c>
      <c r="G60" s="108">
        <v>17.600000000000001</v>
      </c>
      <c r="H60" s="108">
        <v>21</v>
      </c>
      <c r="I60" s="108">
        <v>12</v>
      </c>
      <c r="J60" s="108">
        <v>0</v>
      </c>
      <c r="K60" s="108">
        <v>12.4</v>
      </c>
      <c r="L60" s="108">
        <v>9.9</v>
      </c>
      <c r="M60" s="108">
        <v>0</v>
      </c>
      <c r="N60" s="108">
        <v>20.6</v>
      </c>
      <c r="O60" s="108">
        <v>0</v>
      </c>
      <c r="P60" s="108">
        <v>8.1</v>
      </c>
      <c r="Q60" s="108">
        <v>24.1</v>
      </c>
      <c r="R60" s="5"/>
    </row>
    <row r="61" spans="1:18" ht="12.75" customHeight="1" x14ac:dyDescent="0.15">
      <c r="A61" s="58" t="s">
        <v>58</v>
      </c>
      <c r="B61" s="55">
        <v>12994</v>
      </c>
      <c r="C61" s="55">
        <v>5918</v>
      </c>
      <c r="D61" s="103">
        <v>30.6</v>
      </c>
      <c r="E61" s="108">
        <v>0</v>
      </c>
      <c r="F61" s="108">
        <v>0</v>
      </c>
      <c r="G61" s="108">
        <v>16.2</v>
      </c>
      <c r="H61" s="108">
        <v>16.899999999999999</v>
      </c>
      <c r="I61" s="108">
        <v>17.2</v>
      </c>
      <c r="J61" s="108">
        <v>20.8</v>
      </c>
      <c r="K61" s="108">
        <v>23.6</v>
      </c>
      <c r="L61" s="108">
        <v>21.5</v>
      </c>
      <c r="M61" s="108">
        <v>14.2</v>
      </c>
      <c r="N61" s="108">
        <v>13.5</v>
      </c>
      <c r="O61" s="108">
        <v>0</v>
      </c>
      <c r="P61" s="108">
        <v>0</v>
      </c>
      <c r="Q61" s="108">
        <v>31.2</v>
      </c>
      <c r="R61" s="5"/>
    </row>
    <row r="62" spans="1:18" ht="7.5" customHeight="1" x14ac:dyDescent="0.15">
      <c r="A62" s="60"/>
      <c r="B62" s="74"/>
      <c r="C62" s="74"/>
      <c r="D62" s="106"/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5"/>
    </row>
    <row r="63" spans="1:18" ht="12.75" customHeight="1" x14ac:dyDescent="0.15">
      <c r="A63" s="58" t="s">
        <v>59</v>
      </c>
      <c r="B63" s="55">
        <v>28648</v>
      </c>
      <c r="C63" s="55">
        <v>13138</v>
      </c>
      <c r="D63" s="103">
        <v>31.2</v>
      </c>
      <c r="E63" s="108">
        <v>19.7</v>
      </c>
      <c r="F63" s="108">
        <v>19.600000000000001</v>
      </c>
      <c r="G63" s="108">
        <v>12.9</v>
      </c>
      <c r="H63" s="108">
        <v>19.5</v>
      </c>
      <c r="I63" s="108">
        <v>19.7</v>
      </c>
      <c r="J63" s="108">
        <v>10.7</v>
      </c>
      <c r="K63" s="108">
        <v>26.3</v>
      </c>
      <c r="L63" s="108">
        <v>14.9</v>
      </c>
      <c r="M63" s="108">
        <v>15.1</v>
      </c>
      <c r="N63" s="108">
        <v>12.3</v>
      </c>
      <c r="O63" s="108">
        <v>0</v>
      </c>
      <c r="P63" s="108">
        <v>11</v>
      </c>
      <c r="Q63" s="108">
        <v>27.8</v>
      </c>
      <c r="R63" s="5"/>
    </row>
    <row r="64" spans="1:18" ht="12.75" customHeight="1" x14ac:dyDescent="0.15">
      <c r="A64" s="58" t="s">
        <v>60</v>
      </c>
      <c r="B64" s="55">
        <v>2400</v>
      </c>
      <c r="C64" s="55">
        <v>1254</v>
      </c>
      <c r="D64" s="103">
        <v>25.8</v>
      </c>
      <c r="E64" s="108">
        <v>20.5</v>
      </c>
      <c r="F64" s="108">
        <v>23.1</v>
      </c>
      <c r="G64" s="108">
        <v>14.4</v>
      </c>
      <c r="H64" s="108">
        <v>39</v>
      </c>
      <c r="I64" s="108">
        <v>11.6</v>
      </c>
      <c r="J64" s="108">
        <v>16.7</v>
      </c>
      <c r="K64" s="108">
        <v>25.6</v>
      </c>
      <c r="L64" s="108">
        <v>0</v>
      </c>
      <c r="M64" s="108">
        <v>12.9</v>
      </c>
      <c r="N64" s="108">
        <v>17</v>
      </c>
      <c r="O64" s="108">
        <v>0</v>
      </c>
      <c r="P64" s="108">
        <v>9.3000000000000007</v>
      </c>
      <c r="Q64" s="108">
        <v>23.5</v>
      </c>
      <c r="R64" s="5"/>
    </row>
    <row r="65" spans="1:18" ht="12.75" customHeight="1" x14ac:dyDescent="0.15">
      <c r="A65" s="58" t="s">
        <v>61</v>
      </c>
      <c r="B65" s="55">
        <v>7832</v>
      </c>
      <c r="C65" s="55">
        <v>5737</v>
      </c>
      <c r="D65" s="103">
        <v>17.399999999999999</v>
      </c>
      <c r="E65" s="108">
        <v>10.3</v>
      </c>
      <c r="F65" s="108">
        <v>13</v>
      </c>
      <c r="G65" s="108">
        <v>12</v>
      </c>
      <c r="H65" s="108">
        <v>0</v>
      </c>
      <c r="I65" s="108">
        <v>14.5</v>
      </c>
      <c r="J65" s="108">
        <v>0</v>
      </c>
      <c r="K65" s="108">
        <v>19.899999999999999</v>
      </c>
      <c r="L65" s="108">
        <v>9.1999999999999993</v>
      </c>
      <c r="M65" s="108">
        <v>8.6</v>
      </c>
      <c r="N65" s="108">
        <v>10.1</v>
      </c>
      <c r="O65" s="108">
        <v>0</v>
      </c>
      <c r="P65" s="108">
        <v>13.4</v>
      </c>
      <c r="Q65" s="108">
        <v>18.399999999999999</v>
      </c>
      <c r="R65" s="5"/>
    </row>
    <row r="66" spans="1:18" ht="12.75" customHeight="1" x14ac:dyDescent="0.15">
      <c r="A66" s="59" t="s">
        <v>62</v>
      </c>
      <c r="B66" s="77">
        <v>201</v>
      </c>
      <c r="C66" s="77">
        <v>167</v>
      </c>
      <c r="D66" s="110">
        <v>17.2</v>
      </c>
      <c r="E66" s="111">
        <v>14.5</v>
      </c>
      <c r="F66" s="111">
        <v>0</v>
      </c>
      <c r="G66" s="111">
        <v>21.1</v>
      </c>
      <c r="H66" s="111">
        <v>13.7</v>
      </c>
      <c r="I66" s="111">
        <v>13.6</v>
      </c>
      <c r="J66" s="111">
        <v>0</v>
      </c>
      <c r="K66" s="111">
        <v>19.399999999999999</v>
      </c>
      <c r="L66" s="111">
        <v>10</v>
      </c>
      <c r="M66" s="111">
        <v>8</v>
      </c>
      <c r="N66" s="111">
        <v>8</v>
      </c>
      <c r="O66" s="111">
        <v>0</v>
      </c>
      <c r="P66" s="111">
        <v>0</v>
      </c>
      <c r="Q66" s="111">
        <v>22.9</v>
      </c>
      <c r="R66" s="5"/>
    </row>
    <row r="67" spans="1:18" ht="12.75" customHeight="1" x14ac:dyDescent="0.15">
      <c r="A67" s="302" t="s">
        <v>135</v>
      </c>
      <c r="B67" s="302"/>
      <c r="C67" s="302"/>
      <c r="D67" s="302"/>
      <c r="E67" s="302"/>
      <c r="F67" s="302"/>
      <c r="G67" s="302"/>
      <c r="H67" s="302"/>
      <c r="I67" s="302"/>
      <c r="J67" s="302"/>
      <c r="K67" s="302"/>
      <c r="L67" s="302"/>
      <c r="M67" s="302"/>
      <c r="N67" s="302"/>
      <c r="O67" s="302"/>
      <c r="P67" s="302"/>
      <c r="Q67" s="302"/>
    </row>
    <row r="68" spans="1:18" ht="15" customHeight="1" x14ac:dyDescent="0.15">
      <c r="A68" s="2" t="s">
        <v>2</v>
      </c>
    </row>
  </sheetData>
  <mergeCells count="20">
    <mergeCell ref="A67:Q67"/>
    <mergeCell ref="A3:A5"/>
    <mergeCell ref="B3:B5"/>
    <mergeCell ref="C3:C5"/>
    <mergeCell ref="D3:D5"/>
    <mergeCell ref="E3:E5"/>
    <mergeCell ref="F3:F5"/>
    <mergeCell ref="G3:G5"/>
    <mergeCell ref="L3:L5"/>
    <mergeCell ref="M3:M5"/>
    <mergeCell ref="H3:H5"/>
    <mergeCell ref="I3:I5"/>
    <mergeCell ref="J3:J5"/>
    <mergeCell ref="K3:K5"/>
    <mergeCell ref="A2:Q2"/>
    <mergeCell ref="A1:Q1"/>
    <mergeCell ref="N3:N5"/>
    <mergeCell ref="O3:O5"/>
    <mergeCell ref="P3:P5"/>
    <mergeCell ref="Q3:Q5"/>
  </mergeCells>
  <phoneticPr fontId="0" type="noConversion"/>
  <printOptions horizontalCentered="1"/>
  <pageMargins left="0.25" right="0.25" top="0.25" bottom="0.25" header="0.5" footer="0.5"/>
  <pageSetup scale="67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K66"/>
  <sheetViews>
    <sheetView topLeftCell="A7" zoomScaleNormal="100" zoomScaleSheetLayoutView="100" workbookViewId="0">
      <selection activeCell="B7" sqref="B7:I65"/>
    </sheetView>
  </sheetViews>
  <sheetFormatPr baseColWidth="10" defaultColWidth="9.1640625" defaultRowHeight="13" x14ac:dyDescent="0.15"/>
  <cols>
    <col min="1" max="1" width="15.6640625" style="2" customWidth="1"/>
    <col min="2" max="2" width="13.33203125" style="2" customWidth="1"/>
    <col min="3" max="3" width="12.5" style="2" bestFit="1" customWidth="1"/>
    <col min="4" max="4" width="19.83203125" style="3" customWidth="1"/>
    <col min="5" max="5" width="12.5" style="3" bestFit="1" customWidth="1"/>
    <col min="6" max="6" width="12.5" style="2" bestFit="1" customWidth="1"/>
    <col min="7" max="7" width="13.6640625" style="2" customWidth="1"/>
    <col min="8" max="8" width="13.6640625" style="2" bestFit="1" customWidth="1"/>
    <col min="9" max="9" width="12.5" style="2" bestFit="1" customWidth="1"/>
    <col min="10" max="16384" width="9.1640625" style="2"/>
  </cols>
  <sheetData>
    <row r="1" spans="1:9" ht="57.75" customHeight="1" x14ac:dyDescent="0.15">
      <c r="A1" s="266" t="s">
        <v>192</v>
      </c>
      <c r="B1" s="266"/>
      <c r="C1" s="266"/>
      <c r="D1" s="266"/>
      <c r="E1" s="266"/>
      <c r="F1" s="266"/>
      <c r="G1" s="266"/>
      <c r="H1" s="266"/>
      <c r="I1" s="266"/>
    </row>
    <row r="2" spans="1:9" ht="12.75" customHeight="1" x14ac:dyDescent="0.15">
      <c r="A2" s="279" t="str">
        <f>FINAL2!$A$2</f>
        <v>ACF/OFA: 06/07/2017</v>
      </c>
      <c r="B2" s="279"/>
      <c r="C2" s="279"/>
      <c r="D2" s="279"/>
      <c r="E2" s="279"/>
      <c r="F2" s="279"/>
      <c r="G2" s="279"/>
      <c r="H2" s="279"/>
      <c r="I2" s="279"/>
    </row>
    <row r="3" spans="1:9" s="3" customFormat="1" ht="12.75" customHeight="1" x14ac:dyDescent="0.15">
      <c r="A3" s="242" t="s">
        <v>0</v>
      </c>
      <c r="B3" s="269" t="s">
        <v>118</v>
      </c>
      <c r="C3" s="310"/>
      <c r="D3" s="308" t="s">
        <v>127</v>
      </c>
      <c r="E3" s="308"/>
      <c r="F3" s="308"/>
      <c r="G3" s="308"/>
      <c r="H3" s="308"/>
      <c r="I3" s="309"/>
    </row>
    <row r="4" spans="1:9" s="3" customFormat="1" ht="39" customHeight="1" x14ac:dyDescent="0.15">
      <c r="A4" s="248"/>
      <c r="B4" s="24" t="s">
        <v>125</v>
      </c>
      <c r="C4" s="152" t="s">
        <v>126</v>
      </c>
      <c r="D4" s="102" t="s">
        <v>97</v>
      </c>
      <c r="E4" s="24" t="s">
        <v>122</v>
      </c>
      <c r="F4" s="24" t="s">
        <v>137</v>
      </c>
      <c r="G4" s="24" t="s">
        <v>121</v>
      </c>
      <c r="H4" s="24" t="s">
        <v>123</v>
      </c>
      <c r="I4" s="24" t="s">
        <v>124</v>
      </c>
    </row>
    <row r="5" spans="1:9" ht="12.75" customHeight="1" x14ac:dyDescent="0.15">
      <c r="A5" s="44" t="s">
        <v>3</v>
      </c>
      <c r="B5" s="112">
        <f>SUM(B7:B65)</f>
        <v>848880</v>
      </c>
      <c r="C5" s="150">
        <f>SUM(C7:C65)</f>
        <v>440574</v>
      </c>
      <c r="D5" s="145">
        <f t="shared" ref="D5:I5" si="0">SUM(D7:D65)</f>
        <v>408302</v>
      </c>
      <c r="E5" s="113">
        <f t="shared" si="0"/>
        <v>316883</v>
      </c>
      <c r="F5" s="99">
        <f t="shared" si="0"/>
        <v>33493</v>
      </c>
      <c r="G5" s="99">
        <f t="shared" si="0"/>
        <v>34866</v>
      </c>
      <c r="H5" s="99">
        <f t="shared" si="0"/>
        <v>21883</v>
      </c>
      <c r="I5" s="99">
        <f t="shared" si="0"/>
        <v>1178</v>
      </c>
    </row>
    <row r="6" spans="1:9" ht="7.5" customHeight="1" x14ac:dyDescent="0.15">
      <c r="A6" s="60"/>
      <c r="B6" s="114"/>
      <c r="C6" s="151"/>
      <c r="D6" s="146"/>
      <c r="E6" s="64"/>
      <c r="F6" s="62"/>
      <c r="G6" s="62"/>
      <c r="H6" s="62"/>
      <c r="I6" s="62"/>
    </row>
    <row r="7" spans="1:9" ht="12.75" customHeight="1" x14ac:dyDescent="0.15">
      <c r="A7" s="58" t="s">
        <v>10</v>
      </c>
      <c r="B7" s="55">
        <v>4204</v>
      </c>
      <c r="C7" s="91">
        <v>2331</v>
      </c>
      <c r="D7" s="147">
        <v>1872</v>
      </c>
      <c r="E7" s="115">
        <v>1632</v>
      </c>
      <c r="F7" s="55">
        <v>92</v>
      </c>
      <c r="G7" s="55">
        <v>97</v>
      </c>
      <c r="H7" s="55">
        <v>49</v>
      </c>
      <c r="I7" s="55">
        <v>2</v>
      </c>
    </row>
    <row r="8" spans="1:9" ht="12.75" customHeight="1" x14ac:dyDescent="0.15">
      <c r="A8" s="58" t="s">
        <v>11</v>
      </c>
      <c r="B8" s="55">
        <v>1840</v>
      </c>
      <c r="C8" s="91">
        <v>710</v>
      </c>
      <c r="D8" s="147">
        <v>1130</v>
      </c>
      <c r="E8" s="115">
        <v>869</v>
      </c>
      <c r="F8" s="55">
        <v>127</v>
      </c>
      <c r="G8" s="55">
        <v>84</v>
      </c>
      <c r="H8" s="55">
        <v>50</v>
      </c>
      <c r="I8" s="55">
        <v>1</v>
      </c>
    </row>
    <row r="9" spans="1:9" ht="12.75" customHeight="1" x14ac:dyDescent="0.15">
      <c r="A9" s="58" t="s">
        <v>12</v>
      </c>
      <c r="B9" s="55">
        <v>3143</v>
      </c>
      <c r="C9" s="91">
        <v>981</v>
      </c>
      <c r="D9" s="147">
        <v>2162</v>
      </c>
      <c r="E9" s="115">
        <v>1861</v>
      </c>
      <c r="F9" s="55">
        <v>116</v>
      </c>
      <c r="G9" s="55">
        <v>125</v>
      </c>
      <c r="H9" s="55">
        <v>60</v>
      </c>
      <c r="I9" s="55">
        <v>1</v>
      </c>
    </row>
    <row r="10" spans="1:9" ht="12.75" customHeight="1" x14ac:dyDescent="0.15">
      <c r="A10" s="58" t="s">
        <v>13</v>
      </c>
      <c r="B10" s="55">
        <v>1563</v>
      </c>
      <c r="C10" s="91">
        <v>695</v>
      </c>
      <c r="D10" s="147">
        <v>868</v>
      </c>
      <c r="E10" s="115">
        <v>676</v>
      </c>
      <c r="F10" s="55">
        <v>88</v>
      </c>
      <c r="G10" s="55">
        <v>90</v>
      </c>
      <c r="H10" s="55">
        <v>14</v>
      </c>
      <c r="I10" s="75">
        <v>0</v>
      </c>
    </row>
    <row r="11" spans="1:9" ht="12.75" customHeight="1" x14ac:dyDescent="0.15">
      <c r="A11" s="58" t="s">
        <v>14</v>
      </c>
      <c r="B11" s="55">
        <v>410275</v>
      </c>
      <c r="C11" s="91">
        <v>249050</v>
      </c>
      <c r="D11" s="147">
        <v>161225</v>
      </c>
      <c r="E11" s="115">
        <v>121109</v>
      </c>
      <c r="F11" s="55">
        <v>14097</v>
      </c>
      <c r="G11" s="55">
        <v>14606</v>
      </c>
      <c r="H11" s="55">
        <v>11220</v>
      </c>
      <c r="I11" s="55">
        <v>194</v>
      </c>
    </row>
    <row r="12" spans="1:9" ht="12.75" customHeight="1" x14ac:dyDescent="0.15">
      <c r="A12" s="58" t="s">
        <v>15</v>
      </c>
      <c r="B12" s="55">
        <v>9431</v>
      </c>
      <c r="C12" s="91">
        <v>1949</v>
      </c>
      <c r="D12" s="147">
        <v>7482</v>
      </c>
      <c r="E12" s="115">
        <v>6252</v>
      </c>
      <c r="F12" s="55">
        <v>548</v>
      </c>
      <c r="G12" s="55">
        <v>460</v>
      </c>
      <c r="H12" s="55">
        <v>215</v>
      </c>
      <c r="I12" s="55">
        <v>6</v>
      </c>
    </row>
    <row r="13" spans="1:9" ht="12.75" customHeight="1" x14ac:dyDescent="0.15">
      <c r="A13" s="58" t="s">
        <v>16</v>
      </c>
      <c r="B13" s="55">
        <v>4947</v>
      </c>
      <c r="C13" s="91">
        <v>2286</v>
      </c>
      <c r="D13" s="147">
        <v>2661</v>
      </c>
      <c r="E13" s="115">
        <v>2079</v>
      </c>
      <c r="F13" s="55">
        <v>189</v>
      </c>
      <c r="G13" s="55">
        <v>286</v>
      </c>
      <c r="H13" s="55">
        <v>107</v>
      </c>
      <c r="I13" s="75">
        <v>0</v>
      </c>
    </row>
    <row r="14" spans="1:9" ht="12.75" customHeight="1" x14ac:dyDescent="0.15">
      <c r="A14" s="58" t="s">
        <v>17</v>
      </c>
      <c r="B14" s="55">
        <v>853</v>
      </c>
      <c r="C14" s="91">
        <v>322</v>
      </c>
      <c r="D14" s="147">
        <v>531</v>
      </c>
      <c r="E14" s="115">
        <v>456</v>
      </c>
      <c r="F14" s="55">
        <v>33</v>
      </c>
      <c r="G14" s="55">
        <v>32</v>
      </c>
      <c r="H14" s="55">
        <v>10</v>
      </c>
      <c r="I14" s="75">
        <v>0</v>
      </c>
    </row>
    <row r="15" spans="1:9" ht="12.75" customHeight="1" x14ac:dyDescent="0.15">
      <c r="A15" s="58" t="s">
        <v>84</v>
      </c>
      <c r="B15" s="55">
        <v>3327</v>
      </c>
      <c r="C15" s="91">
        <v>1663</v>
      </c>
      <c r="D15" s="147">
        <v>1663</v>
      </c>
      <c r="E15" s="115">
        <v>1500</v>
      </c>
      <c r="F15" s="55">
        <v>77</v>
      </c>
      <c r="G15" s="55">
        <v>70</v>
      </c>
      <c r="H15" s="55">
        <v>16</v>
      </c>
      <c r="I15" s="55">
        <v>1</v>
      </c>
    </row>
    <row r="16" spans="1:9" ht="12.75" customHeight="1" x14ac:dyDescent="0.15">
      <c r="A16" s="58" t="s">
        <v>18</v>
      </c>
      <c r="B16" s="55">
        <v>6385</v>
      </c>
      <c r="C16" s="91">
        <v>2795</v>
      </c>
      <c r="D16" s="147">
        <v>3590</v>
      </c>
      <c r="E16" s="115">
        <v>3270</v>
      </c>
      <c r="F16" s="55">
        <v>177</v>
      </c>
      <c r="G16" s="55">
        <v>70</v>
      </c>
      <c r="H16" s="55">
        <v>74</v>
      </c>
      <c r="I16" s="75">
        <v>0</v>
      </c>
    </row>
    <row r="17" spans="1:11" ht="7.5" customHeight="1" x14ac:dyDescent="0.15">
      <c r="A17" s="60"/>
      <c r="B17" s="74"/>
      <c r="C17" s="92"/>
      <c r="D17" s="148"/>
      <c r="E17" s="116"/>
      <c r="F17" s="74"/>
      <c r="G17" s="74"/>
      <c r="H17" s="74"/>
      <c r="I17" s="74"/>
    </row>
    <row r="18" spans="1:11" ht="12.75" customHeight="1" x14ac:dyDescent="0.15">
      <c r="A18" s="58" t="s">
        <v>19</v>
      </c>
      <c r="B18" s="55">
        <v>2005</v>
      </c>
      <c r="C18" s="91">
        <v>1152</v>
      </c>
      <c r="D18" s="147">
        <v>853</v>
      </c>
      <c r="E18" s="115">
        <v>753</v>
      </c>
      <c r="F18" s="55">
        <v>40</v>
      </c>
      <c r="G18" s="55">
        <v>37</v>
      </c>
      <c r="H18" s="55">
        <v>17</v>
      </c>
      <c r="I18" s="55">
        <v>7</v>
      </c>
      <c r="K18" s="89"/>
    </row>
    <row r="19" spans="1:11" ht="12.75" customHeight="1" x14ac:dyDescent="0.15">
      <c r="A19" s="58" t="s">
        <v>20</v>
      </c>
      <c r="B19" s="55">
        <v>249</v>
      </c>
      <c r="C19" s="91">
        <v>47</v>
      </c>
      <c r="D19" s="147">
        <v>202</v>
      </c>
      <c r="E19" s="115">
        <v>157</v>
      </c>
      <c r="F19" s="55">
        <v>16</v>
      </c>
      <c r="G19" s="55">
        <v>15</v>
      </c>
      <c r="H19" s="55">
        <v>15</v>
      </c>
      <c r="I19" s="75">
        <v>0</v>
      </c>
    </row>
    <row r="20" spans="1:11" ht="12.75" customHeight="1" x14ac:dyDescent="0.15">
      <c r="A20" s="58" t="s">
        <v>21</v>
      </c>
      <c r="B20" s="55">
        <v>4073</v>
      </c>
      <c r="C20" s="91">
        <v>1670</v>
      </c>
      <c r="D20" s="147">
        <v>2403</v>
      </c>
      <c r="E20" s="115">
        <v>1810</v>
      </c>
      <c r="F20" s="55">
        <v>209</v>
      </c>
      <c r="G20" s="55">
        <v>244</v>
      </c>
      <c r="H20" s="55">
        <v>139</v>
      </c>
      <c r="I20" s="55">
        <v>2</v>
      </c>
    </row>
    <row r="21" spans="1:11" ht="12.75" customHeight="1" x14ac:dyDescent="0.15">
      <c r="A21" s="58" t="s">
        <v>22</v>
      </c>
      <c r="B21" s="55">
        <v>43</v>
      </c>
      <c r="C21" s="91">
        <v>25</v>
      </c>
      <c r="D21" s="147">
        <v>18</v>
      </c>
      <c r="E21" s="115">
        <v>13</v>
      </c>
      <c r="F21" s="55">
        <v>3</v>
      </c>
      <c r="G21" s="55">
        <v>1</v>
      </c>
      <c r="H21" s="75">
        <v>0</v>
      </c>
      <c r="I21" s="75">
        <v>0</v>
      </c>
    </row>
    <row r="22" spans="1:11" ht="12.75" customHeight="1" x14ac:dyDescent="0.15">
      <c r="A22" s="58" t="s">
        <v>23</v>
      </c>
      <c r="B22" s="55">
        <v>5418</v>
      </c>
      <c r="C22" s="91">
        <v>3911</v>
      </c>
      <c r="D22" s="147">
        <v>1507</v>
      </c>
      <c r="E22" s="115">
        <v>322</v>
      </c>
      <c r="F22" s="55">
        <v>394</v>
      </c>
      <c r="G22" s="55">
        <v>622</v>
      </c>
      <c r="H22" s="55">
        <v>155</v>
      </c>
      <c r="I22" s="55">
        <v>14</v>
      </c>
    </row>
    <row r="23" spans="1:11" ht="12.75" customHeight="1" x14ac:dyDescent="0.15">
      <c r="A23" s="58" t="s">
        <v>24</v>
      </c>
      <c r="B23" s="55">
        <v>1584</v>
      </c>
      <c r="C23" s="91">
        <v>470</v>
      </c>
      <c r="D23" s="147">
        <v>1115</v>
      </c>
      <c r="E23" s="115">
        <v>937</v>
      </c>
      <c r="F23" s="55">
        <v>89</v>
      </c>
      <c r="G23" s="55">
        <v>65</v>
      </c>
      <c r="H23" s="55">
        <v>23</v>
      </c>
      <c r="I23" s="75">
        <v>0</v>
      </c>
    </row>
    <row r="24" spans="1:11" ht="12.75" customHeight="1" x14ac:dyDescent="0.15">
      <c r="A24" s="58" t="s">
        <v>25</v>
      </c>
      <c r="B24" s="55">
        <v>5291</v>
      </c>
      <c r="C24" s="91">
        <v>1943</v>
      </c>
      <c r="D24" s="147">
        <v>3348</v>
      </c>
      <c r="E24" s="115">
        <v>2671</v>
      </c>
      <c r="F24" s="55">
        <v>264</v>
      </c>
      <c r="G24" s="55">
        <v>277</v>
      </c>
      <c r="H24" s="55">
        <v>125</v>
      </c>
      <c r="I24" s="55">
        <v>11</v>
      </c>
    </row>
    <row r="25" spans="1:11" ht="12.75" customHeight="1" x14ac:dyDescent="0.15">
      <c r="A25" s="58" t="s">
        <v>26</v>
      </c>
      <c r="B25" s="55">
        <v>2220</v>
      </c>
      <c r="C25" s="91">
        <v>931</v>
      </c>
      <c r="D25" s="147">
        <v>1288</v>
      </c>
      <c r="E25" s="115">
        <v>943</v>
      </c>
      <c r="F25" s="55">
        <v>147</v>
      </c>
      <c r="G25" s="55">
        <v>124</v>
      </c>
      <c r="H25" s="55">
        <v>74</v>
      </c>
      <c r="I25" s="75">
        <v>0</v>
      </c>
    </row>
    <row r="26" spans="1:11" ht="12.75" customHeight="1" x14ac:dyDescent="0.15">
      <c r="A26" s="58" t="s">
        <v>27</v>
      </c>
      <c r="B26" s="55">
        <v>5946</v>
      </c>
      <c r="C26" s="91">
        <v>2688</v>
      </c>
      <c r="D26" s="147">
        <v>3258</v>
      </c>
      <c r="E26" s="115">
        <v>2502</v>
      </c>
      <c r="F26" s="55">
        <v>209</v>
      </c>
      <c r="G26" s="55">
        <v>269</v>
      </c>
      <c r="H26" s="55">
        <v>244</v>
      </c>
      <c r="I26" s="55">
        <v>35</v>
      </c>
    </row>
    <row r="27" spans="1:11" ht="12.75" customHeight="1" x14ac:dyDescent="0.15">
      <c r="A27" s="58" t="s">
        <v>28</v>
      </c>
      <c r="B27" s="55">
        <v>1798</v>
      </c>
      <c r="C27" s="91">
        <v>254</v>
      </c>
      <c r="D27" s="147">
        <v>1544</v>
      </c>
      <c r="E27" s="115">
        <v>1226</v>
      </c>
      <c r="F27" s="55">
        <v>134</v>
      </c>
      <c r="G27" s="55">
        <v>128</v>
      </c>
      <c r="H27" s="55">
        <v>54</v>
      </c>
      <c r="I27" s="75">
        <v>1</v>
      </c>
    </row>
    <row r="28" spans="1:11" ht="7.5" customHeight="1" x14ac:dyDescent="0.15">
      <c r="A28" s="60"/>
      <c r="B28" s="74"/>
      <c r="C28" s="92"/>
      <c r="D28" s="148"/>
      <c r="E28" s="116"/>
      <c r="F28" s="74"/>
      <c r="G28" s="74"/>
      <c r="H28" s="74"/>
      <c r="I28" s="74"/>
    </row>
    <row r="29" spans="1:11" ht="12.75" customHeight="1" x14ac:dyDescent="0.15">
      <c r="A29" s="58" t="s">
        <v>29</v>
      </c>
      <c r="B29" s="55">
        <v>18201</v>
      </c>
      <c r="C29" s="91">
        <v>15798</v>
      </c>
      <c r="D29" s="147">
        <v>2402</v>
      </c>
      <c r="E29" s="115">
        <v>1443</v>
      </c>
      <c r="F29" s="55">
        <v>282</v>
      </c>
      <c r="G29" s="55">
        <v>342</v>
      </c>
      <c r="H29" s="55">
        <v>306</v>
      </c>
      <c r="I29" s="55">
        <v>29</v>
      </c>
    </row>
    <row r="30" spans="1:11" ht="12.75" customHeight="1" x14ac:dyDescent="0.15">
      <c r="A30" s="58" t="s">
        <v>30</v>
      </c>
      <c r="B30" s="55">
        <v>10518</v>
      </c>
      <c r="C30" s="91">
        <v>3441</v>
      </c>
      <c r="D30" s="147">
        <v>7077</v>
      </c>
      <c r="E30" s="115">
        <v>5969</v>
      </c>
      <c r="F30" s="55">
        <v>423</v>
      </c>
      <c r="G30" s="55">
        <v>380</v>
      </c>
      <c r="H30" s="55">
        <v>259</v>
      </c>
      <c r="I30" s="55">
        <v>46</v>
      </c>
    </row>
    <row r="31" spans="1:11" ht="12.75" customHeight="1" x14ac:dyDescent="0.15">
      <c r="A31" s="58" t="s">
        <v>31</v>
      </c>
      <c r="B31" s="55">
        <v>38910</v>
      </c>
      <c r="C31" s="91">
        <v>25016</v>
      </c>
      <c r="D31" s="147">
        <v>13894</v>
      </c>
      <c r="E31" s="115">
        <v>12187</v>
      </c>
      <c r="F31" s="55">
        <v>427</v>
      </c>
      <c r="G31" s="55">
        <v>870</v>
      </c>
      <c r="H31" s="55">
        <v>357</v>
      </c>
      <c r="I31" s="55">
        <v>53</v>
      </c>
    </row>
    <row r="32" spans="1:11" ht="12.75" customHeight="1" x14ac:dyDescent="0.15">
      <c r="A32" s="58" t="s">
        <v>32</v>
      </c>
      <c r="B32" s="55">
        <v>5025</v>
      </c>
      <c r="C32" s="91">
        <v>3277</v>
      </c>
      <c r="D32" s="147">
        <v>1749</v>
      </c>
      <c r="E32" s="115">
        <v>1309</v>
      </c>
      <c r="F32" s="55">
        <v>208</v>
      </c>
      <c r="G32" s="55">
        <v>133</v>
      </c>
      <c r="H32" s="55">
        <v>92</v>
      </c>
      <c r="I32" s="75">
        <v>6</v>
      </c>
    </row>
    <row r="33" spans="1:9" ht="12.75" customHeight="1" x14ac:dyDescent="0.15">
      <c r="A33" s="58" t="s">
        <v>33</v>
      </c>
      <c r="B33" s="55">
        <v>7498</v>
      </c>
      <c r="C33" s="91">
        <v>2953</v>
      </c>
      <c r="D33" s="147">
        <v>4545</v>
      </c>
      <c r="E33" s="115">
        <v>2948</v>
      </c>
      <c r="F33" s="55">
        <v>603</v>
      </c>
      <c r="G33" s="55">
        <v>684</v>
      </c>
      <c r="H33" s="55">
        <v>274</v>
      </c>
      <c r="I33" s="55">
        <v>36</v>
      </c>
    </row>
    <row r="34" spans="1:9" ht="12.75" customHeight="1" x14ac:dyDescent="0.15">
      <c r="A34" s="58" t="s">
        <v>34</v>
      </c>
      <c r="B34" s="55">
        <v>1977</v>
      </c>
      <c r="C34" s="91">
        <v>1208</v>
      </c>
      <c r="D34" s="147">
        <v>769</v>
      </c>
      <c r="E34" s="115">
        <v>564</v>
      </c>
      <c r="F34" s="55">
        <v>68</v>
      </c>
      <c r="G34" s="55">
        <v>57</v>
      </c>
      <c r="H34" s="55">
        <v>74</v>
      </c>
      <c r="I34" s="55">
        <v>6</v>
      </c>
    </row>
    <row r="35" spans="1:9" ht="12.75" customHeight="1" x14ac:dyDescent="0.15">
      <c r="A35" s="58" t="s">
        <v>35</v>
      </c>
      <c r="B35" s="55">
        <v>11879</v>
      </c>
      <c r="C35" s="91">
        <v>3125</v>
      </c>
      <c r="D35" s="147">
        <v>8753</v>
      </c>
      <c r="E35" s="115">
        <v>8120</v>
      </c>
      <c r="F35" s="55">
        <v>278</v>
      </c>
      <c r="G35" s="55">
        <v>271</v>
      </c>
      <c r="H35" s="55">
        <v>81</v>
      </c>
      <c r="I35" s="55">
        <v>3</v>
      </c>
    </row>
    <row r="36" spans="1:9" ht="12.75" customHeight="1" x14ac:dyDescent="0.15">
      <c r="A36" s="58" t="s">
        <v>36</v>
      </c>
      <c r="B36" s="55">
        <v>1018</v>
      </c>
      <c r="C36" s="91">
        <v>409</v>
      </c>
      <c r="D36" s="147">
        <v>609</v>
      </c>
      <c r="E36" s="115">
        <v>321</v>
      </c>
      <c r="F36" s="55">
        <v>158</v>
      </c>
      <c r="G36" s="55">
        <v>101</v>
      </c>
      <c r="H36" s="55">
        <v>30</v>
      </c>
      <c r="I36" s="75">
        <v>0</v>
      </c>
    </row>
    <row r="37" spans="1:9" ht="12.75" customHeight="1" x14ac:dyDescent="0.15">
      <c r="A37" s="58" t="s">
        <v>37</v>
      </c>
      <c r="B37" s="55">
        <v>1950</v>
      </c>
      <c r="C37" s="91">
        <v>867</v>
      </c>
      <c r="D37" s="147">
        <v>1083</v>
      </c>
      <c r="E37" s="115">
        <v>726</v>
      </c>
      <c r="F37" s="55">
        <v>98</v>
      </c>
      <c r="G37" s="55">
        <v>154</v>
      </c>
      <c r="H37" s="55">
        <v>91</v>
      </c>
      <c r="I37" s="75">
        <v>15</v>
      </c>
    </row>
    <row r="38" spans="1:9" ht="12.75" customHeight="1" x14ac:dyDescent="0.15">
      <c r="A38" s="58" t="s">
        <v>38</v>
      </c>
      <c r="B38" s="55">
        <v>4422</v>
      </c>
      <c r="C38" s="91">
        <v>1567</v>
      </c>
      <c r="D38" s="147">
        <v>2855</v>
      </c>
      <c r="E38" s="115">
        <v>2036</v>
      </c>
      <c r="F38" s="55">
        <v>313</v>
      </c>
      <c r="G38" s="55">
        <v>375</v>
      </c>
      <c r="H38" s="55">
        <v>125</v>
      </c>
      <c r="I38" s="55">
        <v>7</v>
      </c>
    </row>
    <row r="39" spans="1:9" ht="7.5" customHeight="1" x14ac:dyDescent="0.15">
      <c r="A39" s="60"/>
      <c r="B39" s="74"/>
      <c r="C39" s="92"/>
      <c r="D39" s="148"/>
      <c r="E39" s="116"/>
      <c r="F39" s="74"/>
      <c r="G39" s="74"/>
      <c r="H39" s="74"/>
      <c r="I39" s="74"/>
    </row>
    <row r="40" spans="1:9" ht="12.75" customHeight="1" x14ac:dyDescent="0.15">
      <c r="A40" s="58" t="s">
        <v>39</v>
      </c>
      <c r="B40" s="55">
        <v>3270</v>
      </c>
      <c r="C40" s="91">
        <v>2617</v>
      </c>
      <c r="D40" s="147">
        <v>654</v>
      </c>
      <c r="E40" s="115">
        <v>550</v>
      </c>
      <c r="F40" s="55">
        <v>42</v>
      </c>
      <c r="G40" s="55">
        <v>38</v>
      </c>
      <c r="H40" s="55">
        <v>22</v>
      </c>
      <c r="I40" s="75">
        <v>0</v>
      </c>
    </row>
    <row r="41" spans="1:9" ht="12.75" customHeight="1" x14ac:dyDescent="0.15">
      <c r="A41" s="58" t="s">
        <v>40</v>
      </c>
      <c r="B41" s="55">
        <v>9394</v>
      </c>
      <c r="C41" s="91">
        <v>2575</v>
      </c>
      <c r="D41" s="147">
        <v>6819</v>
      </c>
      <c r="E41" s="115">
        <v>5713</v>
      </c>
      <c r="F41" s="55">
        <v>323</v>
      </c>
      <c r="G41" s="55">
        <v>458</v>
      </c>
      <c r="H41" s="55">
        <v>291</v>
      </c>
      <c r="I41" s="55">
        <v>34</v>
      </c>
    </row>
    <row r="42" spans="1:9" ht="12.75" customHeight="1" x14ac:dyDescent="0.15">
      <c r="A42" s="58" t="s">
        <v>41</v>
      </c>
      <c r="B42" s="55">
        <v>5020</v>
      </c>
      <c r="C42" s="91">
        <v>2734</v>
      </c>
      <c r="D42" s="147">
        <v>2286</v>
      </c>
      <c r="E42" s="115">
        <v>2180</v>
      </c>
      <c r="F42" s="55">
        <v>25</v>
      </c>
      <c r="G42" s="55">
        <v>37</v>
      </c>
      <c r="H42" s="55">
        <v>44</v>
      </c>
      <c r="I42" s="75">
        <v>0</v>
      </c>
    </row>
    <row r="43" spans="1:9" ht="12.75" customHeight="1" x14ac:dyDescent="0.15">
      <c r="A43" s="58" t="s">
        <v>42</v>
      </c>
      <c r="B43" s="55">
        <v>92176</v>
      </c>
      <c r="C43" s="91">
        <v>28818</v>
      </c>
      <c r="D43" s="147">
        <v>63358</v>
      </c>
      <c r="E43" s="115">
        <v>47241</v>
      </c>
      <c r="F43" s="55">
        <v>5450</v>
      </c>
      <c r="G43" s="55">
        <v>6178</v>
      </c>
      <c r="H43" s="55">
        <v>4086</v>
      </c>
      <c r="I43" s="55">
        <v>404</v>
      </c>
    </row>
    <row r="44" spans="1:9" ht="12.75" customHeight="1" x14ac:dyDescent="0.15">
      <c r="A44" s="58" t="s">
        <v>43</v>
      </c>
      <c r="B44" s="55">
        <v>3434</v>
      </c>
      <c r="C44" s="91">
        <v>786</v>
      </c>
      <c r="D44" s="147">
        <v>2648</v>
      </c>
      <c r="E44" s="115">
        <v>2169</v>
      </c>
      <c r="F44" s="55">
        <v>155</v>
      </c>
      <c r="G44" s="55">
        <v>241</v>
      </c>
      <c r="H44" s="55">
        <v>83</v>
      </c>
      <c r="I44" s="75">
        <v>0</v>
      </c>
    </row>
    <row r="45" spans="1:9" ht="12.75" customHeight="1" x14ac:dyDescent="0.15">
      <c r="A45" s="58" t="s">
        <v>44</v>
      </c>
      <c r="B45" s="55">
        <v>344</v>
      </c>
      <c r="C45" s="91">
        <v>235</v>
      </c>
      <c r="D45" s="147">
        <v>109</v>
      </c>
      <c r="E45" s="115">
        <v>43</v>
      </c>
      <c r="F45" s="55">
        <v>22</v>
      </c>
      <c r="G45" s="55">
        <v>26</v>
      </c>
      <c r="H45" s="55">
        <v>16</v>
      </c>
      <c r="I45" s="55">
        <v>2</v>
      </c>
    </row>
    <row r="46" spans="1:9" ht="12.75" customHeight="1" x14ac:dyDescent="0.15">
      <c r="A46" s="58" t="s">
        <v>45</v>
      </c>
      <c r="B46" s="55">
        <v>9934</v>
      </c>
      <c r="C46" s="91">
        <v>5230</v>
      </c>
      <c r="D46" s="147">
        <v>4704</v>
      </c>
      <c r="E46" s="115">
        <v>3623</v>
      </c>
      <c r="F46" s="55">
        <v>546</v>
      </c>
      <c r="G46" s="55">
        <v>296</v>
      </c>
      <c r="H46" s="55">
        <v>231</v>
      </c>
      <c r="I46" s="75">
        <v>8</v>
      </c>
    </row>
    <row r="47" spans="1:9" ht="12.75" customHeight="1" x14ac:dyDescent="0.15">
      <c r="A47" s="58" t="s">
        <v>46</v>
      </c>
      <c r="B47" s="55">
        <v>1844</v>
      </c>
      <c r="C47" s="91">
        <v>719</v>
      </c>
      <c r="D47" s="147">
        <v>1125</v>
      </c>
      <c r="E47" s="115">
        <v>737</v>
      </c>
      <c r="F47" s="55">
        <v>113</v>
      </c>
      <c r="G47" s="55">
        <v>145</v>
      </c>
      <c r="H47" s="55">
        <v>110</v>
      </c>
      <c r="I47" s="55">
        <v>20</v>
      </c>
    </row>
    <row r="48" spans="1:9" ht="12.75" customHeight="1" x14ac:dyDescent="0.15">
      <c r="A48" s="58" t="s">
        <v>47</v>
      </c>
      <c r="B48" s="55">
        <v>42123</v>
      </c>
      <c r="C48" s="91">
        <v>30716</v>
      </c>
      <c r="D48" s="147">
        <v>11407</v>
      </c>
      <c r="E48" s="115">
        <v>8371</v>
      </c>
      <c r="F48" s="55">
        <v>1477</v>
      </c>
      <c r="G48" s="55">
        <v>1051</v>
      </c>
      <c r="H48" s="55">
        <v>502</v>
      </c>
      <c r="I48" s="55">
        <v>5</v>
      </c>
    </row>
    <row r="49" spans="1:9" ht="12.75" customHeight="1" x14ac:dyDescent="0.15">
      <c r="A49" s="58" t="s">
        <v>48</v>
      </c>
      <c r="B49" s="55">
        <v>30151</v>
      </c>
      <c r="C49" s="91">
        <v>7718</v>
      </c>
      <c r="D49" s="147">
        <v>22433</v>
      </c>
      <c r="E49" s="115">
        <v>17621</v>
      </c>
      <c r="F49" s="55">
        <v>2012</v>
      </c>
      <c r="G49" s="55">
        <v>2313</v>
      </c>
      <c r="H49" s="55">
        <v>424</v>
      </c>
      <c r="I49" s="55">
        <v>62</v>
      </c>
    </row>
    <row r="50" spans="1:9" ht="7.5" customHeight="1" x14ac:dyDescent="0.15">
      <c r="A50" s="60"/>
      <c r="B50" s="74"/>
      <c r="C50" s="92"/>
      <c r="D50" s="148"/>
      <c r="E50" s="116"/>
      <c r="F50" s="74"/>
      <c r="G50" s="74"/>
      <c r="H50" s="74"/>
      <c r="I50" s="74"/>
    </row>
    <row r="51" spans="1:9" ht="12.75" customHeight="1" x14ac:dyDescent="0.15">
      <c r="A51" s="58" t="s">
        <v>49</v>
      </c>
      <c r="B51" s="55">
        <v>7252</v>
      </c>
      <c r="C51" s="91">
        <v>1342</v>
      </c>
      <c r="D51" s="147">
        <v>5910</v>
      </c>
      <c r="E51" s="115">
        <v>5688</v>
      </c>
      <c r="F51" s="55">
        <v>24</v>
      </c>
      <c r="G51" s="55">
        <v>178</v>
      </c>
      <c r="H51" s="55">
        <v>20</v>
      </c>
      <c r="I51" s="75">
        <v>0</v>
      </c>
    </row>
    <row r="52" spans="1:9" ht="12.75" customHeight="1" x14ac:dyDescent="0.15">
      <c r="A52" s="58" t="s">
        <v>50</v>
      </c>
      <c r="B52" s="55">
        <v>2080</v>
      </c>
      <c r="C52" s="91">
        <v>309</v>
      </c>
      <c r="D52" s="147">
        <v>1771</v>
      </c>
      <c r="E52" s="115">
        <v>1437</v>
      </c>
      <c r="F52" s="55">
        <v>160</v>
      </c>
      <c r="G52" s="55">
        <v>138</v>
      </c>
      <c r="H52" s="55">
        <v>35</v>
      </c>
      <c r="I52" s="75">
        <v>1</v>
      </c>
    </row>
    <row r="53" spans="1:9" ht="12.75" customHeight="1" x14ac:dyDescent="0.15">
      <c r="A53" s="58" t="s">
        <v>51</v>
      </c>
      <c r="B53" s="55">
        <v>2414</v>
      </c>
      <c r="C53" s="91">
        <v>981</v>
      </c>
      <c r="D53" s="147">
        <v>1433</v>
      </c>
      <c r="E53" s="115">
        <v>1069</v>
      </c>
      <c r="F53" s="55">
        <v>108</v>
      </c>
      <c r="G53" s="55">
        <v>203</v>
      </c>
      <c r="H53" s="55">
        <v>52</v>
      </c>
      <c r="I53" s="75">
        <v>0</v>
      </c>
    </row>
    <row r="54" spans="1:9" ht="12.75" customHeight="1" x14ac:dyDescent="0.15">
      <c r="A54" s="58" t="s">
        <v>52</v>
      </c>
      <c r="B54" s="55">
        <v>429</v>
      </c>
      <c r="C54" s="91">
        <v>249</v>
      </c>
      <c r="D54" s="147">
        <v>180</v>
      </c>
      <c r="E54" s="115">
        <v>100</v>
      </c>
      <c r="F54" s="55">
        <v>40</v>
      </c>
      <c r="G54" s="55">
        <v>30</v>
      </c>
      <c r="H54" s="55">
        <v>9</v>
      </c>
      <c r="I54" s="75">
        <v>0</v>
      </c>
    </row>
    <row r="55" spans="1:9" ht="12.75" customHeight="1" x14ac:dyDescent="0.15">
      <c r="A55" s="58" t="s">
        <v>53</v>
      </c>
      <c r="B55" s="55">
        <v>12870</v>
      </c>
      <c r="C55" s="91">
        <v>4378</v>
      </c>
      <c r="D55" s="147">
        <v>8491</v>
      </c>
      <c r="E55" s="115">
        <v>7116</v>
      </c>
      <c r="F55" s="55">
        <v>443</v>
      </c>
      <c r="G55" s="55">
        <v>340</v>
      </c>
      <c r="H55" s="55">
        <v>591</v>
      </c>
      <c r="I55" s="75">
        <v>0</v>
      </c>
    </row>
    <row r="56" spans="1:9" ht="12.75" customHeight="1" x14ac:dyDescent="0.15">
      <c r="A56" s="58" t="s">
        <v>54</v>
      </c>
      <c r="B56" s="55">
        <v>7615</v>
      </c>
      <c r="C56" s="91">
        <v>1687</v>
      </c>
      <c r="D56" s="147">
        <v>5927</v>
      </c>
      <c r="E56" s="115">
        <v>5264</v>
      </c>
      <c r="F56" s="55">
        <v>265</v>
      </c>
      <c r="G56" s="55">
        <v>302</v>
      </c>
      <c r="H56" s="55">
        <v>96</v>
      </c>
      <c r="I56" s="75">
        <v>0</v>
      </c>
    </row>
    <row r="57" spans="1:9" ht="12.75" customHeight="1" x14ac:dyDescent="0.15">
      <c r="A57" s="58" t="s">
        <v>55</v>
      </c>
      <c r="B57" s="55">
        <v>1627</v>
      </c>
      <c r="C57" s="91">
        <v>186</v>
      </c>
      <c r="D57" s="147">
        <v>1441</v>
      </c>
      <c r="E57" s="115">
        <v>1074</v>
      </c>
      <c r="F57" s="55">
        <v>279</v>
      </c>
      <c r="G57" s="55">
        <v>64</v>
      </c>
      <c r="H57" s="55">
        <v>22</v>
      </c>
      <c r="I57" s="55">
        <v>2</v>
      </c>
    </row>
    <row r="58" spans="1:9" ht="12.75" customHeight="1" x14ac:dyDescent="0.15">
      <c r="A58" s="58" t="s">
        <v>56</v>
      </c>
      <c r="B58" s="55">
        <v>1617</v>
      </c>
      <c r="C58" s="91">
        <v>775</v>
      </c>
      <c r="D58" s="147">
        <v>842</v>
      </c>
      <c r="E58" s="115">
        <v>608</v>
      </c>
      <c r="F58" s="55">
        <v>109</v>
      </c>
      <c r="G58" s="55">
        <v>96</v>
      </c>
      <c r="H58" s="55">
        <v>29</v>
      </c>
      <c r="I58" s="75">
        <v>0</v>
      </c>
    </row>
    <row r="59" spans="1:9" ht="12.75" customHeight="1" x14ac:dyDescent="0.15">
      <c r="A59" s="58" t="s">
        <v>57</v>
      </c>
      <c r="B59" s="55">
        <v>243</v>
      </c>
      <c r="C59" s="91">
        <v>29</v>
      </c>
      <c r="D59" s="147">
        <v>213</v>
      </c>
      <c r="E59" s="115">
        <v>199</v>
      </c>
      <c r="F59" s="55">
        <v>4</v>
      </c>
      <c r="G59" s="55">
        <v>7</v>
      </c>
      <c r="H59" s="55">
        <v>3</v>
      </c>
      <c r="I59" s="75">
        <v>0</v>
      </c>
    </row>
    <row r="60" spans="1:9" ht="12.75" customHeight="1" x14ac:dyDescent="0.15">
      <c r="A60" s="58" t="s">
        <v>58</v>
      </c>
      <c r="B60" s="55">
        <v>11472</v>
      </c>
      <c r="C60" s="91">
        <v>5175</v>
      </c>
      <c r="D60" s="147">
        <v>6298</v>
      </c>
      <c r="E60" s="115">
        <v>5579</v>
      </c>
      <c r="F60" s="55">
        <v>270</v>
      </c>
      <c r="G60" s="55">
        <v>297</v>
      </c>
      <c r="H60" s="55">
        <v>127</v>
      </c>
      <c r="I60" s="55">
        <v>25</v>
      </c>
    </row>
    <row r="61" spans="1:9" ht="7.5" customHeight="1" x14ac:dyDescent="0.15">
      <c r="A61" s="60"/>
      <c r="B61" s="74"/>
      <c r="C61" s="92"/>
      <c r="D61" s="148"/>
      <c r="E61" s="116"/>
      <c r="F61" s="74"/>
      <c r="G61" s="74"/>
      <c r="H61" s="74"/>
      <c r="I61" s="74"/>
    </row>
    <row r="62" spans="1:9" ht="12.75" customHeight="1" x14ac:dyDescent="0.15">
      <c r="A62" s="58" t="s">
        <v>59</v>
      </c>
      <c r="B62" s="55">
        <v>20405</v>
      </c>
      <c r="C62" s="91">
        <v>6706</v>
      </c>
      <c r="D62" s="147">
        <v>13699</v>
      </c>
      <c r="E62" s="115">
        <v>10866</v>
      </c>
      <c r="F62" s="55">
        <v>1131</v>
      </c>
      <c r="G62" s="55">
        <v>958</v>
      </c>
      <c r="H62" s="55">
        <v>614</v>
      </c>
      <c r="I62" s="55">
        <v>130</v>
      </c>
    </row>
    <row r="63" spans="1:9" ht="12.75" customHeight="1" x14ac:dyDescent="0.15">
      <c r="A63" s="58" t="s">
        <v>60</v>
      </c>
      <c r="B63" s="55">
        <v>1943</v>
      </c>
      <c r="C63" s="91">
        <v>786</v>
      </c>
      <c r="D63" s="147">
        <v>1158</v>
      </c>
      <c r="E63" s="115">
        <v>739</v>
      </c>
      <c r="F63" s="55">
        <v>166</v>
      </c>
      <c r="G63" s="55">
        <v>185</v>
      </c>
      <c r="H63" s="55">
        <v>61</v>
      </c>
      <c r="I63" s="55">
        <v>6</v>
      </c>
    </row>
    <row r="64" spans="1:9" ht="12.75" customHeight="1" x14ac:dyDescent="0.15">
      <c r="A64" s="58" t="s">
        <v>61</v>
      </c>
      <c r="B64" s="55">
        <v>5067</v>
      </c>
      <c r="C64" s="91">
        <v>2173</v>
      </c>
      <c r="D64" s="147">
        <v>2893</v>
      </c>
      <c r="E64" s="115">
        <v>2223</v>
      </c>
      <c r="F64" s="55">
        <v>408</v>
      </c>
      <c r="G64" s="55">
        <v>200</v>
      </c>
      <c r="H64" s="55">
        <v>60</v>
      </c>
      <c r="I64" s="55">
        <v>3</v>
      </c>
    </row>
    <row r="65" spans="1:9" ht="12.75" customHeight="1" x14ac:dyDescent="0.15">
      <c r="A65" s="59" t="s">
        <v>62</v>
      </c>
      <c r="B65" s="77">
        <v>163</v>
      </c>
      <c r="C65" s="95">
        <v>116</v>
      </c>
      <c r="D65" s="149">
        <v>47</v>
      </c>
      <c r="E65" s="117">
        <v>12</v>
      </c>
      <c r="F65" s="77">
        <v>14</v>
      </c>
      <c r="G65" s="77">
        <v>16</v>
      </c>
      <c r="H65" s="77">
        <v>5</v>
      </c>
      <c r="I65" s="78">
        <v>0</v>
      </c>
    </row>
    <row r="66" spans="1:9" ht="15" customHeight="1" x14ac:dyDescent="0.15"/>
  </sheetData>
  <mergeCells count="5">
    <mergeCell ref="A1:I1"/>
    <mergeCell ref="A2:I2"/>
    <mergeCell ref="D3:I3"/>
    <mergeCell ref="A3:A4"/>
    <mergeCell ref="B3:C3"/>
  </mergeCells>
  <phoneticPr fontId="0" type="noConversion"/>
  <pageMargins left="0.25" right="0.25" top="0.25" bottom="0.25" header="0.5" footer="0.5"/>
  <pageSetup scale="82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J67"/>
  <sheetViews>
    <sheetView zoomScaleNormal="100" workbookViewId="0">
      <selection activeCell="E16" sqref="E16"/>
    </sheetView>
  </sheetViews>
  <sheetFormatPr baseColWidth="10" defaultColWidth="9.1640625" defaultRowHeight="13" x14ac:dyDescent="0.15"/>
  <cols>
    <col min="1" max="1" width="15.6640625" style="2" customWidth="1"/>
    <col min="2" max="2" width="11.6640625" style="2" bestFit="1" customWidth="1"/>
    <col min="3" max="3" width="12.5" style="2" bestFit="1" customWidth="1"/>
    <col min="4" max="4" width="18.5" style="2" bestFit="1" customWidth="1"/>
    <col min="5" max="5" width="12.5" style="2" bestFit="1" customWidth="1"/>
    <col min="6" max="6" width="13.33203125" style="2" customWidth="1"/>
    <col min="7" max="7" width="14.6640625" style="2" customWidth="1"/>
    <col min="8" max="8" width="12.83203125" style="2" customWidth="1"/>
    <col min="9" max="9" width="12.5" style="2" bestFit="1" customWidth="1"/>
    <col min="10" max="16384" width="9.1640625" style="2"/>
  </cols>
  <sheetData>
    <row r="1" spans="1:10" ht="54" customHeight="1" x14ac:dyDescent="0.15">
      <c r="A1" s="266" t="s">
        <v>193</v>
      </c>
      <c r="B1" s="266"/>
      <c r="C1" s="266"/>
      <c r="D1" s="266"/>
      <c r="E1" s="266"/>
      <c r="F1" s="266"/>
      <c r="G1" s="266"/>
      <c r="H1" s="266"/>
      <c r="I1" s="266"/>
      <c r="J1" s="7"/>
    </row>
    <row r="2" spans="1:10" ht="10.5" customHeight="1" x14ac:dyDescent="0.15">
      <c r="A2" s="304" t="str">
        <f>FINAL2!$A$2</f>
        <v>ACF/OFA: 06/07/2017</v>
      </c>
      <c r="B2" s="304"/>
      <c r="C2" s="304"/>
      <c r="D2" s="304"/>
      <c r="E2" s="304"/>
      <c r="F2" s="304"/>
      <c r="G2" s="304"/>
      <c r="H2" s="304"/>
      <c r="I2" s="304"/>
    </row>
    <row r="3" spans="1:10" s="3" customFormat="1" x14ac:dyDescent="0.15">
      <c r="A3" s="25"/>
      <c r="B3" s="269" t="s">
        <v>99</v>
      </c>
      <c r="C3" s="310"/>
      <c r="D3" s="308" t="s">
        <v>128</v>
      </c>
      <c r="E3" s="308"/>
      <c r="F3" s="308"/>
      <c r="G3" s="308"/>
      <c r="H3" s="308"/>
      <c r="I3" s="309"/>
    </row>
    <row r="4" spans="1:10" s="3" customFormat="1" ht="54" customHeight="1" x14ac:dyDescent="0.15">
      <c r="A4" s="23" t="s">
        <v>0</v>
      </c>
      <c r="B4" s="24" t="s">
        <v>129</v>
      </c>
      <c r="C4" s="152" t="s">
        <v>126</v>
      </c>
      <c r="D4" s="102" t="s">
        <v>136</v>
      </c>
      <c r="E4" s="24" t="s">
        <v>122</v>
      </c>
      <c r="F4" s="24" t="s">
        <v>137</v>
      </c>
      <c r="G4" s="24" t="s">
        <v>121</v>
      </c>
      <c r="H4" s="24" t="s">
        <v>123</v>
      </c>
      <c r="I4" s="24" t="s">
        <v>124</v>
      </c>
      <c r="J4" s="3" t="s">
        <v>6</v>
      </c>
    </row>
    <row r="5" spans="1:10" ht="12.75" customHeight="1" x14ac:dyDescent="0.15">
      <c r="A5" s="44" t="s">
        <v>3</v>
      </c>
      <c r="B5" s="118">
        <f>SUM(B7:B65)</f>
        <v>848880</v>
      </c>
      <c r="C5" s="158">
        <f>not_parti_hrs!C5/$B5</f>
        <v>0.5190062199604184</v>
      </c>
      <c r="D5" s="153">
        <f>not_parti_hrs!D5/$B5</f>
        <v>0.4809890679483555</v>
      </c>
      <c r="E5" s="119">
        <f>not_parti_hrs!E5/$B5</f>
        <v>0.37329540099896336</v>
      </c>
      <c r="F5" s="119">
        <f>not_parti_hrs!F5/$B5</f>
        <v>3.9455517858825749E-2</v>
      </c>
      <c r="G5" s="119">
        <f>not_parti_hrs!G5/$B5</f>
        <v>4.1072943172179813E-2</v>
      </c>
      <c r="H5" s="119">
        <f>not_parti_hrs!H5/$B5</f>
        <v>2.5778673075110736E-2</v>
      </c>
      <c r="I5" s="119">
        <f>not_parti_hrs!I5/$B5</f>
        <v>1.3877108660823674E-3</v>
      </c>
    </row>
    <row r="6" spans="1:10" ht="7.5" customHeight="1" x14ac:dyDescent="0.15">
      <c r="A6" s="60"/>
      <c r="B6" s="120"/>
      <c r="C6" s="159"/>
      <c r="D6" s="154"/>
      <c r="E6" s="72"/>
      <c r="F6" s="72"/>
      <c r="G6" s="72"/>
      <c r="H6" s="72"/>
      <c r="I6" s="72"/>
    </row>
    <row r="7" spans="1:10" ht="12.75" customHeight="1" x14ac:dyDescent="0.15">
      <c r="A7" s="58" t="s">
        <v>10</v>
      </c>
      <c r="B7" s="26">
        <f>not_parti_hrs!B7</f>
        <v>4204</v>
      </c>
      <c r="C7" s="158">
        <f>not_parti_hrs!C7/$B7</f>
        <v>0.55447193149381546</v>
      </c>
      <c r="D7" s="155">
        <f>not_parti_hrs!D7/$B7</f>
        <v>0.44529019980970502</v>
      </c>
      <c r="E7" s="121">
        <f>not_parti_hrs!E7/$B7</f>
        <v>0.38820171265461467</v>
      </c>
      <c r="F7" s="121">
        <f>not_parti_hrs!F7/$B7</f>
        <v>2.1883920076117985E-2</v>
      </c>
      <c r="G7" s="121">
        <f>not_parti_hrs!G7/$B7</f>
        <v>2.3073263558515699E-2</v>
      </c>
      <c r="H7" s="121">
        <f>not_parti_hrs!H7/$B7</f>
        <v>1.1655566127497621E-2</v>
      </c>
      <c r="I7" s="121">
        <f>not_parti_hrs!I7/$B7</f>
        <v>4.7573739295908661E-4</v>
      </c>
    </row>
    <row r="8" spans="1:10" ht="12.75" customHeight="1" x14ac:dyDescent="0.15">
      <c r="A8" s="58" t="s">
        <v>11</v>
      </c>
      <c r="B8" s="26">
        <f>not_parti_hrs!B8</f>
        <v>1840</v>
      </c>
      <c r="C8" s="158">
        <f>not_parti_hrs!C8/$B8</f>
        <v>0.3858695652173913</v>
      </c>
      <c r="D8" s="155">
        <f>not_parti_hrs!D8/$B8</f>
        <v>0.61413043478260865</v>
      </c>
      <c r="E8" s="121">
        <f>not_parti_hrs!E8/$B8</f>
        <v>0.4722826086956522</v>
      </c>
      <c r="F8" s="121">
        <f>not_parti_hrs!F8/$B8</f>
        <v>6.9021739130434787E-2</v>
      </c>
      <c r="G8" s="121">
        <f>not_parti_hrs!G8/$B8</f>
        <v>4.5652173913043478E-2</v>
      </c>
      <c r="H8" s="121">
        <f>not_parti_hrs!H8/$B8</f>
        <v>2.717391304347826E-2</v>
      </c>
      <c r="I8" s="121">
        <f>not_parti_hrs!I8/$B8</f>
        <v>5.4347826086956522E-4</v>
      </c>
    </row>
    <row r="9" spans="1:10" ht="12.75" customHeight="1" x14ac:dyDescent="0.15">
      <c r="A9" s="58" t="s">
        <v>12</v>
      </c>
      <c r="B9" s="26">
        <f>not_parti_hrs!B9</f>
        <v>3143</v>
      </c>
      <c r="C9" s="158">
        <f>not_parti_hrs!C9/$B9</f>
        <v>0.31212217626471522</v>
      </c>
      <c r="D9" s="155">
        <f>not_parti_hrs!D9/$B9</f>
        <v>0.68787782373528472</v>
      </c>
      <c r="E9" s="121">
        <f>not_parti_hrs!E9/$B9</f>
        <v>0.59210944957047407</v>
      </c>
      <c r="F9" s="121">
        <f>not_parti_hrs!F9/$B9</f>
        <v>3.6907413299395481E-2</v>
      </c>
      <c r="G9" s="121">
        <f>not_parti_hrs!G9/$B9</f>
        <v>3.9770919503658922E-2</v>
      </c>
      <c r="H9" s="121">
        <f>not_parti_hrs!H9/$B9</f>
        <v>1.9090041361756283E-2</v>
      </c>
      <c r="I9" s="121">
        <f>not_parti_hrs!I9/$B9</f>
        <v>3.1816735602927139E-4</v>
      </c>
    </row>
    <row r="10" spans="1:10" ht="12.75" customHeight="1" x14ac:dyDescent="0.15">
      <c r="A10" s="58" t="s">
        <v>13</v>
      </c>
      <c r="B10" s="26">
        <f>not_parti_hrs!B10</f>
        <v>1563</v>
      </c>
      <c r="C10" s="158">
        <f>not_parti_hrs!C10/$B10</f>
        <v>0.44465770953294947</v>
      </c>
      <c r="D10" s="155">
        <f>not_parti_hrs!D10/$B10</f>
        <v>0.55534229046705053</v>
      </c>
      <c r="E10" s="121">
        <f>not_parti_hrs!E10/$B10</f>
        <v>0.4325015994881638</v>
      </c>
      <c r="F10" s="121">
        <f>not_parti_hrs!F10/$B10</f>
        <v>5.6301983365323098E-2</v>
      </c>
      <c r="G10" s="121">
        <f>not_parti_hrs!G10/$B10</f>
        <v>5.7581573896353169E-2</v>
      </c>
      <c r="H10" s="121">
        <f>not_parti_hrs!H10/$B10</f>
        <v>8.9571337172104932E-3</v>
      </c>
      <c r="I10" s="121">
        <f>not_parti_hrs!I10/$B10</f>
        <v>0</v>
      </c>
    </row>
    <row r="11" spans="1:10" ht="12.75" customHeight="1" x14ac:dyDescent="0.15">
      <c r="A11" s="58" t="s">
        <v>14</v>
      </c>
      <c r="B11" s="26">
        <f>not_parti_hrs!B11</f>
        <v>410275</v>
      </c>
      <c r="C11" s="158">
        <f>not_parti_hrs!C11/$B11</f>
        <v>0.60703186886844185</v>
      </c>
      <c r="D11" s="155">
        <f>not_parti_hrs!D11/$B11</f>
        <v>0.3929681311315581</v>
      </c>
      <c r="E11" s="121">
        <f>not_parti_hrs!E11/$B11</f>
        <v>0.29518981171165681</v>
      </c>
      <c r="F11" s="121">
        <f>not_parti_hrs!F11/$B11</f>
        <v>3.4359880567911769E-2</v>
      </c>
      <c r="G11" s="121">
        <f>not_parti_hrs!G11/$B11</f>
        <v>3.5600511851806717E-2</v>
      </c>
      <c r="H11" s="121">
        <f>not_parti_hrs!H11/$B11</f>
        <v>2.7347510815916153E-2</v>
      </c>
      <c r="I11" s="121">
        <f>not_parti_hrs!I11/$B11</f>
        <v>4.7285357382243615E-4</v>
      </c>
    </row>
    <row r="12" spans="1:10" ht="12.75" customHeight="1" x14ac:dyDescent="0.15">
      <c r="A12" s="58" t="s">
        <v>15</v>
      </c>
      <c r="B12" s="26">
        <f>not_parti_hrs!B12</f>
        <v>9431</v>
      </c>
      <c r="C12" s="158">
        <f>not_parti_hrs!C12/$B12</f>
        <v>0.20665889089174</v>
      </c>
      <c r="D12" s="155">
        <f>not_parti_hrs!D12/$B12</f>
        <v>0.79334110910825995</v>
      </c>
      <c r="E12" s="121">
        <f>not_parti_hrs!E12/$B12</f>
        <v>0.66292015692927575</v>
      </c>
      <c r="F12" s="121">
        <f>not_parti_hrs!F12/$B12</f>
        <v>5.810624536104337E-2</v>
      </c>
      <c r="G12" s="121">
        <f>not_parti_hrs!G12/$B12</f>
        <v>4.8775315449051004E-2</v>
      </c>
      <c r="H12" s="121">
        <f>not_parti_hrs!H12/$B12</f>
        <v>2.279715830770862E-2</v>
      </c>
      <c r="I12" s="121">
        <f>not_parti_hrs!I12/$B12</f>
        <v>6.3619976672675224E-4</v>
      </c>
    </row>
    <row r="13" spans="1:10" ht="12.75" customHeight="1" x14ac:dyDescent="0.15">
      <c r="A13" s="58" t="s">
        <v>16</v>
      </c>
      <c r="B13" s="26">
        <f>not_parti_hrs!B13</f>
        <v>4947</v>
      </c>
      <c r="C13" s="158">
        <f>not_parti_hrs!C13/$B13</f>
        <v>0.46209824135839905</v>
      </c>
      <c r="D13" s="155">
        <f>not_parti_hrs!D13/$B13</f>
        <v>0.53790175864160095</v>
      </c>
      <c r="E13" s="121">
        <f>not_parti_hrs!E13/$B13</f>
        <v>0.42025469981807156</v>
      </c>
      <c r="F13" s="121">
        <f>not_parti_hrs!F13/$B13</f>
        <v>3.8204972710733781E-2</v>
      </c>
      <c r="G13" s="121">
        <f>not_parti_hrs!G13/$B13</f>
        <v>5.7812815847988683E-2</v>
      </c>
      <c r="H13" s="121">
        <f>not_parti_hrs!H13/$B13</f>
        <v>2.1629270264806953E-2</v>
      </c>
      <c r="I13" s="121">
        <f>not_parti_hrs!I13/$B13</f>
        <v>0</v>
      </c>
    </row>
    <row r="14" spans="1:10" ht="12.75" customHeight="1" x14ac:dyDescent="0.15">
      <c r="A14" s="58" t="s">
        <v>17</v>
      </c>
      <c r="B14" s="26">
        <f>not_parti_hrs!B14</f>
        <v>853</v>
      </c>
      <c r="C14" s="158">
        <f>not_parti_hrs!C14/$B14</f>
        <v>0.37749120750293086</v>
      </c>
      <c r="D14" s="155">
        <f>not_parti_hrs!D14/$B14</f>
        <v>0.62250879249706914</v>
      </c>
      <c r="E14" s="121">
        <f>not_parti_hrs!E14/$B14</f>
        <v>0.53458382180539277</v>
      </c>
      <c r="F14" s="121">
        <f>not_parti_hrs!F14/$B14</f>
        <v>3.8686987104337635E-2</v>
      </c>
      <c r="G14" s="121">
        <f>not_parti_hrs!G14/$B14</f>
        <v>3.7514654161781943E-2</v>
      </c>
      <c r="H14" s="121">
        <f>not_parti_hrs!H14/$B14</f>
        <v>1.1723329425556858E-2</v>
      </c>
      <c r="I14" s="121">
        <f>not_parti_hrs!I14/$B14</f>
        <v>0</v>
      </c>
    </row>
    <row r="15" spans="1:10" ht="12.75" customHeight="1" x14ac:dyDescent="0.15">
      <c r="A15" s="58" t="s">
        <v>84</v>
      </c>
      <c r="B15" s="26">
        <f>not_parti_hrs!B15</f>
        <v>3327</v>
      </c>
      <c r="C15" s="158">
        <f>not_parti_hrs!C15/$B15</f>
        <v>0.49984971445746917</v>
      </c>
      <c r="D15" s="155">
        <f>not_parti_hrs!D15/$B15</f>
        <v>0.49984971445746917</v>
      </c>
      <c r="E15" s="121">
        <f>not_parti_hrs!E15/$B15</f>
        <v>0.45085662759242562</v>
      </c>
      <c r="F15" s="121">
        <f>not_parti_hrs!F15/$B15</f>
        <v>2.3143973549744516E-2</v>
      </c>
      <c r="G15" s="121">
        <f>not_parti_hrs!G15/$B15</f>
        <v>2.1039975954313193E-2</v>
      </c>
      <c r="H15" s="121">
        <f>not_parti_hrs!H15/$B15</f>
        <v>4.8091373609858729E-3</v>
      </c>
      <c r="I15" s="121">
        <f>not_parti_hrs!I15/$B15</f>
        <v>3.0057108506161706E-4</v>
      </c>
    </row>
    <row r="16" spans="1:10" ht="12.75" customHeight="1" x14ac:dyDescent="0.15">
      <c r="A16" s="58" t="s">
        <v>18</v>
      </c>
      <c r="B16" s="26">
        <f>not_parti_hrs!B16</f>
        <v>6385</v>
      </c>
      <c r="C16" s="158">
        <f>not_parti_hrs!C16/$B16</f>
        <v>0.43774471417384497</v>
      </c>
      <c r="D16" s="155">
        <f>not_parti_hrs!D16/$B16</f>
        <v>0.56225528582615503</v>
      </c>
      <c r="E16" s="121">
        <f>not_parti_hrs!E16/$B16</f>
        <v>0.51213782302270949</v>
      </c>
      <c r="F16" s="121">
        <f>not_parti_hrs!F16/$B16</f>
        <v>2.7721221613155832E-2</v>
      </c>
      <c r="G16" s="121">
        <f>not_parti_hrs!G16/$B16</f>
        <v>1.0963194988253719E-2</v>
      </c>
      <c r="H16" s="121">
        <f>not_parti_hrs!H16/$B16</f>
        <v>1.158966327329679E-2</v>
      </c>
      <c r="I16" s="121">
        <f>not_parti_hrs!I16/$B16</f>
        <v>0</v>
      </c>
    </row>
    <row r="17" spans="1:9" ht="7.5" customHeight="1" x14ac:dyDescent="0.15">
      <c r="A17" s="60"/>
      <c r="B17" s="73" t="s">
        <v>2</v>
      </c>
      <c r="C17" s="160" t="s">
        <v>2</v>
      </c>
      <c r="D17" s="156" t="s">
        <v>2</v>
      </c>
      <c r="E17" s="61" t="s">
        <v>2</v>
      </c>
      <c r="F17" s="61" t="s">
        <v>2</v>
      </c>
      <c r="G17" s="61" t="s">
        <v>2</v>
      </c>
      <c r="H17" s="61" t="s">
        <v>2</v>
      </c>
      <c r="I17" s="61" t="s">
        <v>2</v>
      </c>
    </row>
    <row r="18" spans="1:9" ht="12.75" customHeight="1" x14ac:dyDescent="0.15">
      <c r="A18" s="58" t="s">
        <v>19</v>
      </c>
      <c r="B18" s="26">
        <f>not_parti_hrs!B18</f>
        <v>2005</v>
      </c>
      <c r="C18" s="158">
        <f>not_parti_hrs!C18/$B18</f>
        <v>0.57456359102244392</v>
      </c>
      <c r="D18" s="155">
        <f>not_parti_hrs!D18/$B18</f>
        <v>0.42543640897755614</v>
      </c>
      <c r="E18" s="121">
        <f>not_parti_hrs!E18/$B18</f>
        <v>0.37556109725685788</v>
      </c>
      <c r="F18" s="121">
        <f>not_parti_hrs!F18/$B18</f>
        <v>1.9950124688279301E-2</v>
      </c>
      <c r="G18" s="121">
        <f>not_parti_hrs!G18/$B18</f>
        <v>1.8453865336658354E-2</v>
      </c>
      <c r="H18" s="121">
        <f>not_parti_hrs!H18/$B18</f>
        <v>8.4788029925187032E-3</v>
      </c>
      <c r="I18" s="121">
        <f>not_parti_hrs!I18/$B18</f>
        <v>3.4912718204488779E-3</v>
      </c>
    </row>
    <row r="19" spans="1:9" ht="12.75" customHeight="1" x14ac:dyDescent="0.15">
      <c r="A19" s="58" t="s">
        <v>20</v>
      </c>
      <c r="B19" s="26">
        <f>not_parti_hrs!B19</f>
        <v>249</v>
      </c>
      <c r="C19" s="158">
        <f>not_parti_hrs!C19/$B19</f>
        <v>0.18875502008032127</v>
      </c>
      <c r="D19" s="155">
        <f>not_parti_hrs!D19/$B19</f>
        <v>0.8112449799196787</v>
      </c>
      <c r="E19" s="121">
        <f>not_parti_hrs!E19/$B19</f>
        <v>0.63052208835341361</v>
      </c>
      <c r="F19" s="121">
        <f>not_parti_hrs!F19/$B19</f>
        <v>6.4257028112449793E-2</v>
      </c>
      <c r="G19" s="121">
        <f>not_parti_hrs!G19/$B19</f>
        <v>6.0240963855421686E-2</v>
      </c>
      <c r="H19" s="121">
        <f>not_parti_hrs!H19/$B19</f>
        <v>6.0240963855421686E-2</v>
      </c>
      <c r="I19" s="121">
        <f>not_parti_hrs!I19/$B19</f>
        <v>0</v>
      </c>
    </row>
    <row r="20" spans="1:9" ht="12.75" customHeight="1" x14ac:dyDescent="0.15">
      <c r="A20" s="58" t="s">
        <v>21</v>
      </c>
      <c r="B20" s="26">
        <f>not_parti_hrs!B20</f>
        <v>4073</v>
      </c>
      <c r="C20" s="158">
        <f>not_parti_hrs!C20/$B20</f>
        <v>0.41001718634912843</v>
      </c>
      <c r="D20" s="155">
        <f>not_parti_hrs!D20/$B20</f>
        <v>0.58998281365087157</v>
      </c>
      <c r="E20" s="121">
        <f>not_parti_hrs!E20/$B20</f>
        <v>0.44438988460594159</v>
      </c>
      <c r="F20" s="121">
        <f>not_parti_hrs!F20/$B20</f>
        <v>5.1313528111956788E-2</v>
      </c>
      <c r="G20" s="121">
        <f>not_parti_hrs!G20/$B20</f>
        <v>5.9906702676160078E-2</v>
      </c>
      <c r="H20" s="121">
        <f>not_parti_hrs!H20/$B20</f>
        <v>3.4127178983550208E-2</v>
      </c>
      <c r="I20" s="121">
        <f>not_parti_hrs!I20/$B20</f>
        <v>4.9103854652590229E-4</v>
      </c>
    </row>
    <row r="21" spans="1:9" ht="12.75" customHeight="1" x14ac:dyDescent="0.15">
      <c r="A21" s="58" t="s">
        <v>22</v>
      </c>
      <c r="B21" s="26">
        <f>not_parti_hrs!B21</f>
        <v>43</v>
      </c>
      <c r="C21" s="158">
        <f>not_parti_hrs!C21/$B21</f>
        <v>0.58139534883720934</v>
      </c>
      <c r="D21" s="155">
        <f>not_parti_hrs!D21/$B21</f>
        <v>0.41860465116279072</v>
      </c>
      <c r="E21" s="121">
        <f>not_parti_hrs!E21/$B21</f>
        <v>0.30232558139534882</v>
      </c>
      <c r="F21" s="121">
        <f>not_parti_hrs!F21/$B21</f>
        <v>6.9767441860465115E-2</v>
      </c>
      <c r="G21" s="121">
        <f>not_parti_hrs!G21/$B21</f>
        <v>2.3255813953488372E-2</v>
      </c>
      <c r="H21" s="121">
        <f>not_parti_hrs!H21/$B21</f>
        <v>0</v>
      </c>
      <c r="I21" s="121">
        <f>not_parti_hrs!I21/$B21</f>
        <v>0</v>
      </c>
    </row>
    <row r="22" spans="1:9" ht="12.75" customHeight="1" x14ac:dyDescent="0.15">
      <c r="A22" s="58" t="s">
        <v>23</v>
      </c>
      <c r="B22" s="26">
        <f>not_parti_hrs!B22</f>
        <v>5418</v>
      </c>
      <c r="C22" s="158">
        <f>not_parti_hrs!C22/$B22</f>
        <v>0.72185308231819856</v>
      </c>
      <c r="D22" s="155">
        <f>not_parti_hrs!D22/$B22</f>
        <v>0.27814691768180139</v>
      </c>
      <c r="E22" s="121">
        <f>not_parti_hrs!E22/$B22</f>
        <v>5.9431524547803614E-2</v>
      </c>
      <c r="F22" s="121">
        <f>not_parti_hrs!F22/$B22</f>
        <v>7.272056109265411E-2</v>
      </c>
      <c r="G22" s="121">
        <f>not_parti_hrs!G22/$B22</f>
        <v>0.11480251015134736</v>
      </c>
      <c r="H22" s="121">
        <f>not_parti_hrs!H22/$B22</f>
        <v>2.8608342561830934E-2</v>
      </c>
      <c r="I22" s="121">
        <f>not_parti_hrs!I22/$B22</f>
        <v>2.5839793281653748E-3</v>
      </c>
    </row>
    <row r="23" spans="1:9" ht="12.75" customHeight="1" x14ac:dyDescent="0.15">
      <c r="A23" s="58" t="s">
        <v>24</v>
      </c>
      <c r="B23" s="26">
        <f>not_parti_hrs!B23</f>
        <v>1584</v>
      </c>
      <c r="C23" s="158">
        <f>not_parti_hrs!C23/$B23</f>
        <v>0.29671717171717171</v>
      </c>
      <c r="D23" s="155">
        <f>not_parti_hrs!D23/$B23</f>
        <v>0.70391414141414144</v>
      </c>
      <c r="E23" s="121">
        <f>not_parti_hrs!E23/$B23</f>
        <v>0.59154040404040409</v>
      </c>
      <c r="F23" s="121">
        <f>not_parti_hrs!F23/$B23</f>
        <v>5.6186868686868688E-2</v>
      </c>
      <c r="G23" s="121">
        <f>not_parti_hrs!G23/$B23</f>
        <v>4.1035353535353536E-2</v>
      </c>
      <c r="H23" s="121">
        <f>not_parti_hrs!H23/$B23</f>
        <v>1.452020202020202E-2</v>
      </c>
      <c r="I23" s="121">
        <f>not_parti_hrs!I23/$B23</f>
        <v>0</v>
      </c>
    </row>
    <row r="24" spans="1:9" ht="12.75" customHeight="1" x14ac:dyDescent="0.15">
      <c r="A24" s="58" t="s">
        <v>25</v>
      </c>
      <c r="B24" s="26">
        <f>not_parti_hrs!B24</f>
        <v>5291</v>
      </c>
      <c r="C24" s="158">
        <f>not_parti_hrs!C24/$B24</f>
        <v>0.36722736722736721</v>
      </c>
      <c r="D24" s="155">
        <f>not_parti_hrs!D24/$B24</f>
        <v>0.63277263277263274</v>
      </c>
      <c r="E24" s="121">
        <f>not_parti_hrs!E24/$B24</f>
        <v>0.50481950481950477</v>
      </c>
      <c r="F24" s="121">
        <f>not_parti_hrs!F24/$B24</f>
        <v>4.9896049896049899E-2</v>
      </c>
      <c r="G24" s="121">
        <f>not_parti_hrs!G24/$B24</f>
        <v>5.2353052353052355E-2</v>
      </c>
      <c r="H24" s="121">
        <f>not_parti_hrs!H24/$B24</f>
        <v>2.3625023625023625E-2</v>
      </c>
      <c r="I24" s="121">
        <f>not_parti_hrs!I24/$B24</f>
        <v>2.0790020790020791E-3</v>
      </c>
    </row>
    <row r="25" spans="1:9" ht="12.75" customHeight="1" x14ac:dyDescent="0.15">
      <c r="A25" s="58" t="s">
        <v>26</v>
      </c>
      <c r="B25" s="26">
        <f>not_parti_hrs!B25</f>
        <v>2220</v>
      </c>
      <c r="C25" s="158">
        <f>not_parti_hrs!C25/$B25</f>
        <v>0.41936936936936936</v>
      </c>
      <c r="D25" s="155">
        <f>not_parti_hrs!D25/$B25</f>
        <v>0.58018018018018014</v>
      </c>
      <c r="E25" s="121">
        <f>not_parti_hrs!E25/$B25</f>
        <v>0.42477477477477477</v>
      </c>
      <c r="F25" s="121">
        <f>not_parti_hrs!F25/$B25</f>
        <v>6.621621621621622E-2</v>
      </c>
      <c r="G25" s="121">
        <f>not_parti_hrs!G25/$B25</f>
        <v>5.5855855855855854E-2</v>
      </c>
      <c r="H25" s="121">
        <f>not_parti_hrs!H25/$B25</f>
        <v>3.3333333333333333E-2</v>
      </c>
      <c r="I25" s="121">
        <f>not_parti_hrs!I25/$B25</f>
        <v>0</v>
      </c>
    </row>
    <row r="26" spans="1:9" ht="12.75" customHeight="1" x14ac:dyDescent="0.15">
      <c r="A26" s="58" t="s">
        <v>27</v>
      </c>
      <c r="B26" s="26">
        <f>not_parti_hrs!B26</f>
        <v>5946</v>
      </c>
      <c r="C26" s="158">
        <f>not_parti_hrs!C26/$B26</f>
        <v>0.45206861755802219</v>
      </c>
      <c r="D26" s="155">
        <f>not_parti_hrs!D26/$B26</f>
        <v>0.54793138244197781</v>
      </c>
      <c r="E26" s="121">
        <f>not_parti_hrs!E26/$B26</f>
        <v>0.42078708375378404</v>
      </c>
      <c r="F26" s="121">
        <f>not_parti_hrs!F26/$B26</f>
        <v>3.5149680457450386E-2</v>
      </c>
      <c r="G26" s="121">
        <f>not_parti_hrs!G26/$B26</f>
        <v>4.5240497813656237E-2</v>
      </c>
      <c r="H26" s="121">
        <f>not_parti_hrs!H26/$B26</f>
        <v>4.1035990581903804E-2</v>
      </c>
      <c r="I26" s="121">
        <f>not_parti_hrs!I26/$B26</f>
        <v>5.8863101244534142E-3</v>
      </c>
    </row>
    <row r="27" spans="1:9" ht="12.75" customHeight="1" x14ac:dyDescent="0.15">
      <c r="A27" s="58" t="s">
        <v>28</v>
      </c>
      <c r="B27" s="26">
        <f>not_parti_hrs!B27</f>
        <v>1798</v>
      </c>
      <c r="C27" s="158">
        <f>not_parti_hrs!C27/$B27</f>
        <v>0.14126807563959956</v>
      </c>
      <c r="D27" s="155">
        <f>not_parti_hrs!D27/$B27</f>
        <v>0.85873192436040047</v>
      </c>
      <c r="E27" s="121">
        <f>not_parti_hrs!E27/$B27</f>
        <v>0.68186874304783096</v>
      </c>
      <c r="F27" s="121">
        <f>not_parti_hrs!F27/$B27</f>
        <v>7.4527252502780861E-2</v>
      </c>
      <c r="G27" s="121">
        <f>not_parti_hrs!G27/$B27</f>
        <v>7.1190211345939933E-2</v>
      </c>
      <c r="H27" s="121">
        <f>not_parti_hrs!H27/$B27</f>
        <v>3.0033370411568408E-2</v>
      </c>
      <c r="I27" s="121">
        <f>not_parti_hrs!I27/$B27</f>
        <v>5.5617352614015572E-4</v>
      </c>
    </row>
    <row r="28" spans="1:9" ht="7.5" customHeight="1" x14ac:dyDescent="0.15">
      <c r="A28" s="60"/>
      <c r="B28" s="73" t="s">
        <v>2</v>
      </c>
      <c r="C28" s="160" t="s">
        <v>2</v>
      </c>
      <c r="D28" s="156" t="s">
        <v>2</v>
      </c>
      <c r="E28" s="61" t="s">
        <v>2</v>
      </c>
      <c r="F28" s="61" t="s">
        <v>2</v>
      </c>
      <c r="G28" s="61" t="s">
        <v>2</v>
      </c>
      <c r="H28" s="61" t="s">
        <v>2</v>
      </c>
      <c r="I28" s="61" t="s">
        <v>2</v>
      </c>
    </row>
    <row r="29" spans="1:9" ht="12.75" customHeight="1" x14ac:dyDescent="0.15">
      <c r="A29" s="58" t="s">
        <v>29</v>
      </c>
      <c r="B29" s="26">
        <f>not_parti_hrs!B29</f>
        <v>18201</v>
      </c>
      <c r="C29" s="158">
        <f>not_parti_hrs!C29/$B29</f>
        <v>0.86797428712708091</v>
      </c>
      <c r="D29" s="155">
        <f>not_parti_hrs!D29/$B29</f>
        <v>0.1319707708367672</v>
      </c>
      <c r="E29" s="121">
        <f>not_parti_hrs!E29/$B29</f>
        <v>7.9281358167133678E-2</v>
      </c>
      <c r="F29" s="121">
        <f>not_parti_hrs!F29/$B29</f>
        <v>1.5493654194824459E-2</v>
      </c>
      <c r="G29" s="121">
        <f>not_parti_hrs!G29/$B29</f>
        <v>1.8790176363936047E-2</v>
      </c>
      <c r="H29" s="121">
        <f>not_parti_hrs!H29/$B29</f>
        <v>1.6812263062469097E-2</v>
      </c>
      <c r="I29" s="121">
        <f>not_parti_hrs!I29/$B29</f>
        <v>1.5933190484039338E-3</v>
      </c>
    </row>
    <row r="30" spans="1:9" ht="12.75" customHeight="1" x14ac:dyDescent="0.15">
      <c r="A30" s="58" t="s">
        <v>30</v>
      </c>
      <c r="B30" s="26">
        <f>not_parti_hrs!B30</f>
        <v>10518</v>
      </c>
      <c r="C30" s="158">
        <f>not_parti_hrs!C30/$B30</f>
        <v>0.32715345122646888</v>
      </c>
      <c r="D30" s="155">
        <f>not_parti_hrs!D30/$B30</f>
        <v>0.67284654877353112</v>
      </c>
      <c r="E30" s="121">
        <f>not_parti_hrs!E30/$B30</f>
        <v>0.56750332762882683</v>
      </c>
      <c r="F30" s="121">
        <f>not_parti_hrs!F30/$B30</f>
        <v>4.0216771249286937E-2</v>
      </c>
      <c r="G30" s="121">
        <f>not_parti_hrs!G30/$B30</f>
        <v>3.612854154782278E-2</v>
      </c>
      <c r="H30" s="121">
        <f>not_parti_hrs!H30/$B30</f>
        <v>2.4624453318121315E-2</v>
      </c>
      <c r="I30" s="121">
        <f>not_parti_hrs!I30/$B30</f>
        <v>4.3734550294732841E-3</v>
      </c>
    </row>
    <row r="31" spans="1:9" ht="12.75" customHeight="1" x14ac:dyDescent="0.15">
      <c r="A31" s="58" t="s">
        <v>31</v>
      </c>
      <c r="B31" s="26">
        <f>not_parti_hrs!B31</f>
        <v>38910</v>
      </c>
      <c r="C31" s="158">
        <f>not_parti_hrs!C31/$B31</f>
        <v>0.64291955795425337</v>
      </c>
      <c r="D31" s="155">
        <f>not_parti_hrs!D31/$B31</f>
        <v>0.35708044204574657</v>
      </c>
      <c r="E31" s="121">
        <f>not_parti_hrs!E31/$B31</f>
        <v>0.3132099717296325</v>
      </c>
      <c r="F31" s="121">
        <f>not_parti_hrs!F31/$B31</f>
        <v>1.0974042662554613E-2</v>
      </c>
      <c r="G31" s="121">
        <f>not_parti_hrs!G31/$B31</f>
        <v>2.2359290670778721E-2</v>
      </c>
      <c r="H31" s="121">
        <f>not_parti_hrs!H31/$B31</f>
        <v>9.1750192752505788E-3</v>
      </c>
      <c r="I31" s="121">
        <f>not_parti_hrs!I31/$B31</f>
        <v>1.362117707530198E-3</v>
      </c>
    </row>
    <row r="32" spans="1:9" ht="12.75" customHeight="1" x14ac:dyDescent="0.15">
      <c r="A32" s="58" t="s">
        <v>32</v>
      </c>
      <c r="B32" s="26">
        <f>not_parti_hrs!B32</f>
        <v>5025</v>
      </c>
      <c r="C32" s="158">
        <f>not_parti_hrs!C32/$B32</f>
        <v>0.65213930348258708</v>
      </c>
      <c r="D32" s="155">
        <f>not_parti_hrs!D32/$B32</f>
        <v>0.34805970149253729</v>
      </c>
      <c r="E32" s="121">
        <f>not_parti_hrs!E32/$B32</f>
        <v>0.26049751243781094</v>
      </c>
      <c r="F32" s="121">
        <f>not_parti_hrs!F32/$B32</f>
        <v>4.1393034825870645E-2</v>
      </c>
      <c r="G32" s="121">
        <f>not_parti_hrs!G32/$B32</f>
        <v>2.6467661691542289E-2</v>
      </c>
      <c r="H32" s="121">
        <f>not_parti_hrs!H32/$B32</f>
        <v>1.8308457711442787E-2</v>
      </c>
      <c r="I32" s="121">
        <f>not_parti_hrs!I32/$B32</f>
        <v>1.1940298507462687E-3</v>
      </c>
    </row>
    <row r="33" spans="1:9" ht="12.75" customHeight="1" x14ac:dyDescent="0.15">
      <c r="A33" s="58" t="s">
        <v>33</v>
      </c>
      <c r="B33" s="26">
        <f>not_parti_hrs!B33</f>
        <v>7498</v>
      </c>
      <c r="C33" s="158">
        <f>not_parti_hrs!C33/$B33</f>
        <v>0.39383835689517205</v>
      </c>
      <c r="D33" s="155">
        <f>not_parti_hrs!D33/$B33</f>
        <v>0.60616164310482801</v>
      </c>
      <c r="E33" s="121">
        <f>not_parti_hrs!E33/$B33</f>
        <v>0.39317151240330755</v>
      </c>
      <c r="F33" s="121">
        <f>not_parti_hrs!F33/$B33</f>
        <v>8.0421445718858356E-2</v>
      </c>
      <c r="G33" s="121">
        <f>not_parti_hrs!G33/$B33</f>
        <v>9.1224326487063218E-2</v>
      </c>
      <c r="H33" s="121">
        <f>not_parti_hrs!H33/$B33</f>
        <v>3.6543078154174444E-2</v>
      </c>
      <c r="I33" s="121">
        <f>not_parti_hrs!I33/$B33</f>
        <v>4.8012803414243799E-3</v>
      </c>
    </row>
    <row r="34" spans="1:9" ht="12.75" customHeight="1" x14ac:dyDescent="0.15">
      <c r="A34" s="58" t="s">
        <v>34</v>
      </c>
      <c r="B34" s="26">
        <f>not_parti_hrs!B34</f>
        <v>1977</v>
      </c>
      <c r="C34" s="158">
        <f>not_parti_hrs!C34/$B34</f>
        <v>0.61102680829539702</v>
      </c>
      <c r="D34" s="155">
        <f>not_parti_hrs!D34/$B34</f>
        <v>0.38897319170460293</v>
      </c>
      <c r="E34" s="121">
        <f>not_parti_hrs!E34/$B34</f>
        <v>0.28528072837632779</v>
      </c>
      <c r="F34" s="121">
        <f>not_parti_hrs!F34/$B34</f>
        <v>3.43955488113303E-2</v>
      </c>
      <c r="G34" s="121">
        <f>not_parti_hrs!G34/$B34</f>
        <v>2.8831562974203338E-2</v>
      </c>
      <c r="H34" s="121">
        <f>not_parti_hrs!H34/$B34</f>
        <v>3.7430450177035911E-2</v>
      </c>
      <c r="I34" s="121">
        <f>not_parti_hrs!I34/$B34</f>
        <v>3.0349013657056147E-3</v>
      </c>
    </row>
    <row r="35" spans="1:9" ht="12.75" customHeight="1" x14ac:dyDescent="0.15">
      <c r="A35" s="58" t="s">
        <v>35</v>
      </c>
      <c r="B35" s="26">
        <f>not_parti_hrs!B35</f>
        <v>11879</v>
      </c>
      <c r="C35" s="158">
        <f>not_parti_hrs!C35/$B35</f>
        <v>0.26306928192608803</v>
      </c>
      <c r="D35" s="155">
        <f>not_parti_hrs!D35/$B35</f>
        <v>0.73684653590369564</v>
      </c>
      <c r="E35" s="121">
        <f>not_parti_hrs!E35/$B35</f>
        <v>0.68355922215674725</v>
      </c>
      <c r="F35" s="121">
        <f>not_parti_hrs!F35/$B35</f>
        <v>2.3402643320144793E-2</v>
      </c>
      <c r="G35" s="121">
        <f>not_parti_hrs!G35/$B35</f>
        <v>2.2813368128630357E-2</v>
      </c>
      <c r="H35" s="121">
        <f>not_parti_hrs!H35/$B35</f>
        <v>6.8187557875242022E-3</v>
      </c>
      <c r="I35" s="121">
        <f>not_parti_hrs!I35/$B35</f>
        <v>2.5254651064904451E-4</v>
      </c>
    </row>
    <row r="36" spans="1:9" ht="12.75" customHeight="1" x14ac:dyDescent="0.15">
      <c r="A36" s="58" t="s">
        <v>36</v>
      </c>
      <c r="B36" s="26">
        <f>not_parti_hrs!B36</f>
        <v>1018</v>
      </c>
      <c r="C36" s="158">
        <f>not_parti_hrs!C36/$B36</f>
        <v>0.4017681728880157</v>
      </c>
      <c r="D36" s="155">
        <f>not_parti_hrs!D36/$B36</f>
        <v>0.5982318271119843</v>
      </c>
      <c r="E36" s="121">
        <f>not_parti_hrs!E36/$B36</f>
        <v>0.31532416502946953</v>
      </c>
      <c r="F36" s="121">
        <f>not_parti_hrs!F36/$B36</f>
        <v>0.15520628683693516</v>
      </c>
      <c r="G36" s="121">
        <f>not_parti_hrs!G36/$B36</f>
        <v>9.9214145383104121E-2</v>
      </c>
      <c r="H36" s="121">
        <f>not_parti_hrs!H36/$B36</f>
        <v>2.9469548133595286E-2</v>
      </c>
      <c r="I36" s="121">
        <f>not_parti_hrs!I36/$B36</f>
        <v>0</v>
      </c>
    </row>
    <row r="37" spans="1:9" ht="12.75" customHeight="1" x14ac:dyDescent="0.15">
      <c r="A37" s="58" t="s">
        <v>37</v>
      </c>
      <c r="B37" s="26">
        <f>not_parti_hrs!B37</f>
        <v>1950</v>
      </c>
      <c r="C37" s="158">
        <f>not_parti_hrs!C37/$B37</f>
        <v>0.44461538461538463</v>
      </c>
      <c r="D37" s="155">
        <f>not_parti_hrs!D37/$B37</f>
        <v>0.55538461538461537</v>
      </c>
      <c r="E37" s="121">
        <f>not_parti_hrs!E37/$B37</f>
        <v>0.37230769230769228</v>
      </c>
      <c r="F37" s="121">
        <f>not_parti_hrs!F37/$B37</f>
        <v>5.0256410256410255E-2</v>
      </c>
      <c r="G37" s="121">
        <f>not_parti_hrs!G37/$B37</f>
        <v>7.8974358974358977E-2</v>
      </c>
      <c r="H37" s="121">
        <f>not_parti_hrs!H37/$B37</f>
        <v>4.6666666666666669E-2</v>
      </c>
      <c r="I37" s="121">
        <f>not_parti_hrs!I37/$B37</f>
        <v>7.6923076923076927E-3</v>
      </c>
    </row>
    <row r="38" spans="1:9" ht="12.75" customHeight="1" x14ac:dyDescent="0.15">
      <c r="A38" s="58" t="s">
        <v>38</v>
      </c>
      <c r="B38" s="26">
        <f>not_parti_hrs!B38</f>
        <v>4422</v>
      </c>
      <c r="C38" s="158">
        <f>not_parti_hrs!C38/$B38</f>
        <v>0.35436454093170511</v>
      </c>
      <c r="D38" s="155">
        <f>not_parti_hrs!D38/$B38</f>
        <v>0.64563545906829489</v>
      </c>
      <c r="E38" s="121">
        <f>not_parti_hrs!E38/$B38</f>
        <v>0.46042514699231119</v>
      </c>
      <c r="F38" s="121">
        <f>not_parti_hrs!F38/$B38</f>
        <v>7.0782451379466302E-2</v>
      </c>
      <c r="G38" s="121">
        <f>not_parti_hrs!G38/$B38</f>
        <v>8.4803256445047492E-2</v>
      </c>
      <c r="H38" s="121">
        <f>not_parti_hrs!H38/$B38</f>
        <v>2.8267752148349163E-2</v>
      </c>
      <c r="I38" s="121">
        <f>not_parti_hrs!I38/$B38</f>
        <v>1.5829941203075531E-3</v>
      </c>
    </row>
    <row r="39" spans="1:9" ht="7.5" customHeight="1" x14ac:dyDescent="0.15">
      <c r="A39" s="60"/>
      <c r="B39" s="73" t="s">
        <v>2</v>
      </c>
      <c r="C39" s="160" t="s">
        <v>2</v>
      </c>
      <c r="D39" s="156" t="s">
        <v>2</v>
      </c>
      <c r="E39" s="61" t="s">
        <v>2</v>
      </c>
      <c r="F39" s="61" t="s">
        <v>2</v>
      </c>
      <c r="G39" s="61" t="s">
        <v>2</v>
      </c>
      <c r="H39" s="61" t="s">
        <v>2</v>
      </c>
      <c r="I39" s="61" t="s">
        <v>2</v>
      </c>
    </row>
    <row r="40" spans="1:9" ht="12.75" customHeight="1" x14ac:dyDescent="0.15">
      <c r="A40" s="58" t="s">
        <v>39</v>
      </c>
      <c r="B40" s="26">
        <f>not_parti_hrs!B40</f>
        <v>3270</v>
      </c>
      <c r="C40" s="158">
        <f>not_parti_hrs!C40/$B40</f>
        <v>0.80030581039755355</v>
      </c>
      <c r="D40" s="155">
        <f>not_parti_hrs!D40/$B40</f>
        <v>0.2</v>
      </c>
      <c r="E40" s="121">
        <f>not_parti_hrs!E40/$B40</f>
        <v>0.16819571865443425</v>
      </c>
      <c r="F40" s="121">
        <f>not_parti_hrs!F40/$B40</f>
        <v>1.2844036697247707E-2</v>
      </c>
      <c r="G40" s="121">
        <f>not_parti_hrs!G40/$B40</f>
        <v>1.1620795107033639E-2</v>
      </c>
      <c r="H40" s="121">
        <f>not_parti_hrs!H40/$B40</f>
        <v>6.7278287461773698E-3</v>
      </c>
      <c r="I40" s="121">
        <f>not_parti_hrs!I40/$B40</f>
        <v>0</v>
      </c>
    </row>
    <row r="41" spans="1:9" ht="12.75" customHeight="1" x14ac:dyDescent="0.15">
      <c r="A41" s="58" t="s">
        <v>40</v>
      </c>
      <c r="B41" s="26">
        <f>not_parti_hrs!B41</f>
        <v>9394</v>
      </c>
      <c r="C41" s="158">
        <f>not_parti_hrs!C41/$B41</f>
        <v>0.27411113476687249</v>
      </c>
      <c r="D41" s="155">
        <f>not_parti_hrs!D41/$B41</f>
        <v>0.72588886523312757</v>
      </c>
      <c r="E41" s="121">
        <f>not_parti_hrs!E41/$B41</f>
        <v>0.60815414094102616</v>
      </c>
      <c r="F41" s="121">
        <f>not_parti_hrs!F41/$B41</f>
        <v>3.4383649137747496E-2</v>
      </c>
      <c r="G41" s="121">
        <f>not_parti_hrs!G41/$B41</f>
        <v>4.8754524164360227E-2</v>
      </c>
      <c r="H41" s="121">
        <f>not_parti_hrs!H41/$B41</f>
        <v>3.0977219501809667E-2</v>
      </c>
      <c r="I41" s="121">
        <f>not_parti_hrs!I41/$B41</f>
        <v>3.6193314881839472E-3</v>
      </c>
    </row>
    <row r="42" spans="1:9" ht="12.75" customHeight="1" x14ac:dyDescent="0.15">
      <c r="A42" s="58" t="s">
        <v>41</v>
      </c>
      <c r="B42" s="26">
        <f>not_parti_hrs!B42</f>
        <v>5020</v>
      </c>
      <c r="C42" s="158">
        <f>not_parti_hrs!C42/$B42</f>
        <v>0.54462151394422309</v>
      </c>
      <c r="D42" s="155">
        <f>not_parti_hrs!D42/$B42</f>
        <v>0.45537848605577691</v>
      </c>
      <c r="E42" s="121">
        <f>not_parti_hrs!E42/$B42</f>
        <v>0.43426294820717132</v>
      </c>
      <c r="F42" s="121">
        <f>not_parti_hrs!F42/$B42</f>
        <v>4.9800796812749003E-3</v>
      </c>
      <c r="G42" s="121">
        <f>not_parti_hrs!G42/$B42</f>
        <v>7.3705179282868528E-3</v>
      </c>
      <c r="H42" s="121">
        <f>not_parti_hrs!H42/$B42</f>
        <v>8.7649402390438252E-3</v>
      </c>
      <c r="I42" s="121">
        <f>not_parti_hrs!I42/$B42</f>
        <v>0</v>
      </c>
    </row>
    <row r="43" spans="1:9" ht="12.75" customHeight="1" x14ac:dyDescent="0.15">
      <c r="A43" s="58" t="s">
        <v>42</v>
      </c>
      <c r="B43" s="26">
        <f>not_parti_hrs!B43</f>
        <v>92176</v>
      </c>
      <c r="C43" s="158">
        <f>not_parti_hrs!C43/$B43</f>
        <v>0.3126410345426141</v>
      </c>
      <c r="D43" s="155">
        <f>not_parti_hrs!D43/$B43</f>
        <v>0.68735896545738584</v>
      </c>
      <c r="E43" s="121">
        <f>not_parti_hrs!E43/$B43</f>
        <v>0.51250867904877628</v>
      </c>
      <c r="F43" s="121">
        <f>not_parti_hrs!F43/$B43</f>
        <v>5.9126019788231211E-2</v>
      </c>
      <c r="G43" s="121">
        <f>not_parti_hrs!G43/$B43</f>
        <v>6.7023954174622466E-2</v>
      </c>
      <c r="H43" s="121">
        <f>not_parti_hrs!H43/$B43</f>
        <v>4.4328241624717928E-2</v>
      </c>
      <c r="I43" s="121">
        <f>not_parti_hrs!I43/$B43</f>
        <v>4.3829196320083318E-3</v>
      </c>
    </row>
    <row r="44" spans="1:9" ht="12.75" customHeight="1" x14ac:dyDescent="0.15">
      <c r="A44" s="58" t="s">
        <v>43</v>
      </c>
      <c r="B44" s="26">
        <f>not_parti_hrs!B44</f>
        <v>3434</v>
      </c>
      <c r="C44" s="158">
        <f>not_parti_hrs!C44/$B44</f>
        <v>0.22888759464181713</v>
      </c>
      <c r="D44" s="155">
        <f>not_parti_hrs!D44/$B44</f>
        <v>0.77111240535818293</v>
      </c>
      <c r="E44" s="121">
        <f>not_parti_hrs!E44/$B44</f>
        <v>0.63162492719860219</v>
      </c>
      <c r="F44" s="121">
        <f>not_parti_hrs!F44/$B44</f>
        <v>4.5136866627839257E-2</v>
      </c>
      <c r="G44" s="121">
        <f>not_parti_hrs!G44/$B44</f>
        <v>7.0180547466511353E-2</v>
      </c>
      <c r="H44" s="121">
        <f>not_parti_hrs!H44/$B44</f>
        <v>2.4170064065230052E-2</v>
      </c>
      <c r="I44" s="121">
        <f>not_parti_hrs!I44/$B44</f>
        <v>0</v>
      </c>
    </row>
    <row r="45" spans="1:9" ht="12.75" customHeight="1" x14ac:dyDescent="0.15">
      <c r="A45" s="58" t="s">
        <v>44</v>
      </c>
      <c r="B45" s="26">
        <f>not_parti_hrs!B45</f>
        <v>344</v>
      </c>
      <c r="C45" s="158">
        <f>not_parti_hrs!C45/$B45</f>
        <v>0.68313953488372092</v>
      </c>
      <c r="D45" s="155">
        <f>not_parti_hrs!D45/$B45</f>
        <v>0.31686046511627908</v>
      </c>
      <c r="E45" s="121">
        <f>not_parti_hrs!E45/$B45</f>
        <v>0.125</v>
      </c>
      <c r="F45" s="121">
        <f>not_parti_hrs!F45/$B45</f>
        <v>6.3953488372093026E-2</v>
      </c>
      <c r="G45" s="121">
        <f>not_parti_hrs!G45/$B45</f>
        <v>7.5581395348837205E-2</v>
      </c>
      <c r="H45" s="121">
        <f>not_parti_hrs!H45/$B45</f>
        <v>4.6511627906976744E-2</v>
      </c>
      <c r="I45" s="121">
        <f>not_parti_hrs!I45/$B45</f>
        <v>5.8139534883720929E-3</v>
      </c>
    </row>
    <row r="46" spans="1:9" ht="12.75" customHeight="1" x14ac:dyDescent="0.15">
      <c r="A46" s="58" t="s">
        <v>45</v>
      </c>
      <c r="B46" s="26">
        <f>not_parti_hrs!B46</f>
        <v>9934</v>
      </c>
      <c r="C46" s="158">
        <f>not_parti_hrs!C46/$B46</f>
        <v>0.52647473323937988</v>
      </c>
      <c r="D46" s="155">
        <f>not_parti_hrs!D46/$B46</f>
        <v>0.47352526676062007</v>
      </c>
      <c r="E46" s="121">
        <f>not_parti_hrs!E46/$B46</f>
        <v>0.36470706663982283</v>
      </c>
      <c r="F46" s="121">
        <f>not_parti_hrs!F46/$B46</f>
        <v>5.4962754177571974E-2</v>
      </c>
      <c r="G46" s="121">
        <f>not_parti_hrs!G46/$B46</f>
        <v>2.9796657942419973E-2</v>
      </c>
      <c r="H46" s="121">
        <f>not_parti_hrs!H46/$B46</f>
        <v>2.3253472921280452E-2</v>
      </c>
      <c r="I46" s="121">
        <f>not_parti_hrs!I46/$B46</f>
        <v>8.0531507952486415E-4</v>
      </c>
    </row>
    <row r="47" spans="1:9" ht="12.75" customHeight="1" x14ac:dyDescent="0.15">
      <c r="A47" s="58" t="s">
        <v>46</v>
      </c>
      <c r="B47" s="26">
        <f>not_parti_hrs!B47</f>
        <v>1844</v>
      </c>
      <c r="C47" s="158">
        <f>not_parti_hrs!C47/$B47</f>
        <v>0.38991323210412149</v>
      </c>
      <c r="D47" s="155">
        <f>not_parti_hrs!D47/$B47</f>
        <v>0.61008676789587857</v>
      </c>
      <c r="E47" s="121">
        <f>not_parti_hrs!E47/$B47</f>
        <v>0.39967462039045554</v>
      </c>
      <c r="F47" s="121">
        <f>not_parti_hrs!F47/$B47</f>
        <v>6.1279826464208244E-2</v>
      </c>
      <c r="G47" s="121">
        <f>not_parti_hrs!G47/$B47</f>
        <v>7.8633405639913237E-2</v>
      </c>
      <c r="H47" s="121">
        <f>not_parti_hrs!H47/$B47</f>
        <v>5.9652928416485902E-2</v>
      </c>
      <c r="I47" s="121">
        <f>not_parti_hrs!I47/$B47</f>
        <v>1.0845986984815618E-2</v>
      </c>
    </row>
    <row r="48" spans="1:9" ht="12.75" customHeight="1" x14ac:dyDescent="0.15">
      <c r="A48" s="58" t="s">
        <v>47</v>
      </c>
      <c r="B48" s="26">
        <f>not_parti_hrs!B48</f>
        <v>42123</v>
      </c>
      <c r="C48" s="158">
        <f>not_parti_hrs!C48/$B48</f>
        <v>0.7291978254160435</v>
      </c>
      <c r="D48" s="155">
        <f>not_parti_hrs!D48/$B48</f>
        <v>0.2708021745839565</v>
      </c>
      <c r="E48" s="121">
        <f>not_parti_hrs!E48/$B48</f>
        <v>0.19872753602544929</v>
      </c>
      <c r="F48" s="121">
        <f>not_parti_hrs!F48/$B48</f>
        <v>3.5063979298720412E-2</v>
      </c>
      <c r="G48" s="121">
        <f>not_parti_hrs!G48/$B48</f>
        <v>2.4950739500985211E-2</v>
      </c>
      <c r="H48" s="121">
        <f>not_parti_hrs!H48/$B48</f>
        <v>1.1917479761650404E-2</v>
      </c>
      <c r="I48" s="121">
        <f>not_parti_hrs!I48/$B48</f>
        <v>1.1869999762600005E-4</v>
      </c>
    </row>
    <row r="49" spans="1:9" ht="12.75" customHeight="1" x14ac:dyDescent="0.15">
      <c r="A49" s="58" t="s">
        <v>48</v>
      </c>
      <c r="B49" s="26">
        <f>not_parti_hrs!B49</f>
        <v>30151</v>
      </c>
      <c r="C49" s="158">
        <f>not_parti_hrs!C49/$B49</f>
        <v>0.25597824284435011</v>
      </c>
      <c r="D49" s="155">
        <f>not_parti_hrs!D49/$B49</f>
        <v>0.74402175715564989</v>
      </c>
      <c r="E49" s="121">
        <f>not_parti_hrs!E49/$B49</f>
        <v>0.58442506052867238</v>
      </c>
      <c r="F49" s="121">
        <f>not_parti_hrs!F49/$B49</f>
        <v>6.6730788365228347E-2</v>
      </c>
      <c r="G49" s="121">
        <f>not_parti_hrs!G49/$B49</f>
        <v>7.6713873503366392E-2</v>
      </c>
      <c r="H49" s="121">
        <f>not_parti_hrs!H49/$B49</f>
        <v>1.406255182249345E-2</v>
      </c>
      <c r="I49" s="121">
        <f>not_parti_hrs!I49/$B49</f>
        <v>2.0563165400815891E-3</v>
      </c>
    </row>
    <row r="50" spans="1:9" ht="7.5" customHeight="1" x14ac:dyDescent="0.15">
      <c r="A50" s="60"/>
      <c r="B50" s="73" t="s">
        <v>2</v>
      </c>
      <c r="C50" s="160" t="s">
        <v>2</v>
      </c>
      <c r="D50" s="156" t="s">
        <v>2</v>
      </c>
      <c r="E50" s="61" t="s">
        <v>2</v>
      </c>
      <c r="F50" s="61" t="s">
        <v>2</v>
      </c>
      <c r="G50" s="61" t="s">
        <v>2</v>
      </c>
      <c r="H50" s="61" t="s">
        <v>2</v>
      </c>
      <c r="I50" s="61" t="s">
        <v>2</v>
      </c>
    </row>
    <row r="51" spans="1:9" ht="12.75" customHeight="1" x14ac:dyDescent="0.15">
      <c r="A51" s="58" t="s">
        <v>49</v>
      </c>
      <c r="B51" s="26">
        <f>not_parti_hrs!B51</f>
        <v>7252</v>
      </c>
      <c r="C51" s="158">
        <f>not_parti_hrs!C51/$B51</f>
        <v>0.18505239933811363</v>
      </c>
      <c r="D51" s="155">
        <f>not_parti_hrs!D51/$B51</f>
        <v>0.81494760066188643</v>
      </c>
      <c r="E51" s="121">
        <f>not_parti_hrs!E51/$B51</f>
        <v>0.78433535576392721</v>
      </c>
      <c r="F51" s="121">
        <f>not_parti_hrs!F51/$B51</f>
        <v>3.3094318808604521E-3</v>
      </c>
      <c r="G51" s="121">
        <f>not_parti_hrs!G51/$B51</f>
        <v>2.4544953116381687E-2</v>
      </c>
      <c r="H51" s="121">
        <f>not_parti_hrs!H51/$B51</f>
        <v>2.7578599007170436E-3</v>
      </c>
      <c r="I51" s="121">
        <f>not_parti_hrs!I51/$B51</f>
        <v>0</v>
      </c>
    </row>
    <row r="52" spans="1:9" ht="12.75" customHeight="1" x14ac:dyDescent="0.15">
      <c r="A52" s="58" t="s">
        <v>50</v>
      </c>
      <c r="B52" s="26">
        <f>not_parti_hrs!B52</f>
        <v>2080</v>
      </c>
      <c r="C52" s="158">
        <f>not_parti_hrs!C52/$B52</f>
        <v>0.14855769230769231</v>
      </c>
      <c r="D52" s="155">
        <f>not_parti_hrs!D52/$B52</f>
        <v>0.85144230769230766</v>
      </c>
      <c r="E52" s="121">
        <f>not_parti_hrs!E52/$B52</f>
        <v>0.6908653846153846</v>
      </c>
      <c r="F52" s="121">
        <f>not_parti_hrs!F52/$B52</f>
        <v>7.6923076923076927E-2</v>
      </c>
      <c r="G52" s="121">
        <f>not_parti_hrs!G52/$B52</f>
        <v>6.6346153846153846E-2</v>
      </c>
      <c r="H52" s="121">
        <f>not_parti_hrs!H52/$B52</f>
        <v>1.6826923076923076E-2</v>
      </c>
      <c r="I52" s="121">
        <f>not_parti_hrs!I52/$B52</f>
        <v>4.807692307692308E-4</v>
      </c>
    </row>
    <row r="53" spans="1:9" ht="12.75" customHeight="1" x14ac:dyDescent="0.15">
      <c r="A53" s="58" t="s">
        <v>51</v>
      </c>
      <c r="B53" s="26">
        <f>not_parti_hrs!B53</f>
        <v>2414</v>
      </c>
      <c r="C53" s="158">
        <f>not_parti_hrs!C53/$B53</f>
        <v>0.40637945318972657</v>
      </c>
      <c r="D53" s="155">
        <f>not_parti_hrs!D53/$B53</f>
        <v>0.59362054681027343</v>
      </c>
      <c r="E53" s="121">
        <f>not_parti_hrs!E53/$B53</f>
        <v>0.44283347141673574</v>
      </c>
      <c r="F53" s="121">
        <f>not_parti_hrs!F53/$B53</f>
        <v>4.4739022369511182E-2</v>
      </c>
      <c r="G53" s="121">
        <f>not_parti_hrs!G53/$B53</f>
        <v>8.4092792046396025E-2</v>
      </c>
      <c r="H53" s="121">
        <f>not_parti_hrs!H53/$B53</f>
        <v>2.1541010770505385E-2</v>
      </c>
      <c r="I53" s="121">
        <f>not_parti_hrs!I53/$B53</f>
        <v>0</v>
      </c>
    </row>
    <row r="54" spans="1:9" ht="12.75" customHeight="1" x14ac:dyDescent="0.15">
      <c r="A54" s="58" t="s">
        <v>52</v>
      </c>
      <c r="B54" s="26">
        <f>not_parti_hrs!B54</f>
        <v>429</v>
      </c>
      <c r="C54" s="158">
        <f>not_parti_hrs!C54/$B54</f>
        <v>0.58041958041958042</v>
      </c>
      <c r="D54" s="155">
        <f>not_parti_hrs!D54/$B54</f>
        <v>0.41958041958041958</v>
      </c>
      <c r="E54" s="121">
        <f>not_parti_hrs!E54/$B54</f>
        <v>0.23310023310023309</v>
      </c>
      <c r="F54" s="121">
        <f>not_parti_hrs!F54/$B54</f>
        <v>9.3240093240093247E-2</v>
      </c>
      <c r="G54" s="121">
        <f>not_parti_hrs!G54/$B54</f>
        <v>6.9930069930069935E-2</v>
      </c>
      <c r="H54" s="121">
        <f>not_parti_hrs!H54/$B54</f>
        <v>2.097902097902098E-2</v>
      </c>
      <c r="I54" s="121">
        <f>not_parti_hrs!I54/$B54</f>
        <v>0</v>
      </c>
    </row>
    <row r="55" spans="1:9" ht="12.75" customHeight="1" x14ac:dyDescent="0.15">
      <c r="A55" s="58" t="s">
        <v>53</v>
      </c>
      <c r="B55" s="26">
        <f>not_parti_hrs!B55</f>
        <v>12870</v>
      </c>
      <c r="C55" s="158">
        <f>not_parti_hrs!C55/$B55</f>
        <v>0.34017094017094018</v>
      </c>
      <c r="D55" s="155">
        <f>not_parti_hrs!D55/$B55</f>
        <v>0.65975135975135979</v>
      </c>
      <c r="E55" s="121">
        <f>not_parti_hrs!E55/$B55</f>
        <v>0.55291375291375289</v>
      </c>
      <c r="F55" s="121">
        <f>not_parti_hrs!F55/$B55</f>
        <v>3.4421134421134418E-2</v>
      </c>
      <c r="G55" s="121">
        <f>not_parti_hrs!G55/$B55</f>
        <v>2.641802641802642E-2</v>
      </c>
      <c r="H55" s="121">
        <f>not_parti_hrs!H55/$B55</f>
        <v>4.5920745920745923E-2</v>
      </c>
      <c r="I55" s="121">
        <f>not_parti_hrs!I55/$B55</f>
        <v>0</v>
      </c>
    </row>
    <row r="56" spans="1:9" ht="12.75" customHeight="1" x14ac:dyDescent="0.15">
      <c r="A56" s="58" t="s">
        <v>54</v>
      </c>
      <c r="B56" s="26">
        <f>not_parti_hrs!B56</f>
        <v>7615</v>
      </c>
      <c r="C56" s="158">
        <f>not_parti_hrs!C56/$B56</f>
        <v>0.22153644123440577</v>
      </c>
      <c r="D56" s="155">
        <f>not_parti_hrs!D56/$B56</f>
        <v>0.77833223900196979</v>
      </c>
      <c r="E56" s="121">
        <f>not_parti_hrs!E56/$B56</f>
        <v>0.69126723571897575</v>
      </c>
      <c r="F56" s="121">
        <f>not_parti_hrs!F56/$B56</f>
        <v>3.4799737360472753E-2</v>
      </c>
      <c r="G56" s="121">
        <f>not_parti_hrs!G56/$B56</f>
        <v>3.9658568614576492E-2</v>
      </c>
      <c r="H56" s="121">
        <f>not_parti_hrs!H56/$B56</f>
        <v>1.2606697307944845E-2</v>
      </c>
      <c r="I56" s="121">
        <f>not_parti_hrs!I56/$B56</f>
        <v>0</v>
      </c>
    </row>
    <row r="57" spans="1:9" ht="12.75" customHeight="1" x14ac:dyDescent="0.15">
      <c r="A57" s="58" t="s">
        <v>55</v>
      </c>
      <c r="B57" s="26">
        <f>not_parti_hrs!B57</f>
        <v>1627</v>
      </c>
      <c r="C57" s="158">
        <f>not_parti_hrs!C57/$B57</f>
        <v>0.11432083589428396</v>
      </c>
      <c r="D57" s="155">
        <f>not_parti_hrs!D57/$B57</f>
        <v>0.88567916410571601</v>
      </c>
      <c r="E57" s="121">
        <f>not_parti_hrs!E57/$B57</f>
        <v>0.66011063306699447</v>
      </c>
      <c r="F57" s="121">
        <f>not_parti_hrs!F57/$B57</f>
        <v>0.17148125384142593</v>
      </c>
      <c r="G57" s="121">
        <f>not_parti_hrs!G57/$B57</f>
        <v>3.9336201598033187E-2</v>
      </c>
      <c r="H57" s="121">
        <f>not_parti_hrs!H57/$B57</f>
        <v>1.3521819299323909E-2</v>
      </c>
      <c r="I57" s="121">
        <f>not_parti_hrs!I57/$B57</f>
        <v>1.2292562999385371E-3</v>
      </c>
    </row>
    <row r="58" spans="1:9" ht="12.75" customHeight="1" x14ac:dyDescent="0.15">
      <c r="A58" s="58" t="s">
        <v>56</v>
      </c>
      <c r="B58" s="26">
        <f>not_parti_hrs!B58</f>
        <v>1617</v>
      </c>
      <c r="C58" s="158">
        <f>not_parti_hrs!C58/$B58</f>
        <v>0.47928262213976502</v>
      </c>
      <c r="D58" s="155">
        <f>not_parti_hrs!D58/$B58</f>
        <v>0.52071737786023498</v>
      </c>
      <c r="E58" s="121">
        <f>not_parti_hrs!E58/$B58</f>
        <v>0.37600494743351887</v>
      </c>
      <c r="F58" s="121">
        <f>not_parti_hrs!F58/$B58</f>
        <v>6.7408781694495976E-2</v>
      </c>
      <c r="G58" s="121">
        <f>not_parti_hrs!G58/$B58</f>
        <v>5.9369202226345084E-2</v>
      </c>
      <c r="H58" s="121">
        <f>not_parti_hrs!H58/$B58</f>
        <v>1.7934446505875078E-2</v>
      </c>
      <c r="I58" s="121">
        <f>not_parti_hrs!I58/$B58</f>
        <v>0</v>
      </c>
    </row>
    <row r="59" spans="1:9" ht="12.75" customHeight="1" x14ac:dyDescent="0.15">
      <c r="A59" s="58" t="s">
        <v>57</v>
      </c>
      <c r="B59" s="26">
        <f>not_parti_hrs!B59</f>
        <v>243</v>
      </c>
      <c r="C59" s="158">
        <f>not_parti_hrs!C59/$B59</f>
        <v>0.11934156378600823</v>
      </c>
      <c r="D59" s="155">
        <f>not_parti_hrs!D59/$B59</f>
        <v>0.87654320987654322</v>
      </c>
      <c r="E59" s="121">
        <f>not_parti_hrs!E59/$B59</f>
        <v>0.81893004115226342</v>
      </c>
      <c r="F59" s="121">
        <f>not_parti_hrs!F59/$B59</f>
        <v>1.646090534979424E-2</v>
      </c>
      <c r="G59" s="121">
        <f>not_parti_hrs!G59/$B59</f>
        <v>2.8806584362139918E-2</v>
      </c>
      <c r="H59" s="121">
        <f>not_parti_hrs!H59/$B59</f>
        <v>1.2345679012345678E-2</v>
      </c>
      <c r="I59" s="121">
        <f>not_parti_hrs!I59/$B59</f>
        <v>0</v>
      </c>
    </row>
    <row r="60" spans="1:9" ht="12.75" customHeight="1" x14ac:dyDescent="0.15">
      <c r="A60" s="58" t="s">
        <v>58</v>
      </c>
      <c r="B60" s="26">
        <f>not_parti_hrs!B60</f>
        <v>11472</v>
      </c>
      <c r="C60" s="158">
        <f>not_parti_hrs!C60/$B60</f>
        <v>0.45109832635983266</v>
      </c>
      <c r="D60" s="155">
        <f>not_parti_hrs!D60/$B60</f>
        <v>0.54898884239888424</v>
      </c>
      <c r="E60" s="121">
        <f>not_parti_hrs!E60/$B60</f>
        <v>0.4863145048814505</v>
      </c>
      <c r="F60" s="121">
        <f>not_parti_hrs!F60/$B60</f>
        <v>2.3535564853556484E-2</v>
      </c>
      <c r="G60" s="121">
        <f>not_parti_hrs!G60/$B60</f>
        <v>2.5889121338912136E-2</v>
      </c>
      <c r="H60" s="121">
        <f>not_parti_hrs!H60/$B60</f>
        <v>1.1070432357043235E-2</v>
      </c>
      <c r="I60" s="121">
        <f>not_parti_hrs!I60/$B60</f>
        <v>2.1792189679218968E-3</v>
      </c>
    </row>
    <row r="61" spans="1:9" ht="7.5" customHeight="1" x14ac:dyDescent="0.15">
      <c r="A61" s="60"/>
      <c r="B61" s="73" t="s">
        <v>2</v>
      </c>
      <c r="C61" s="160" t="s">
        <v>2</v>
      </c>
      <c r="D61" s="156" t="s">
        <v>2</v>
      </c>
      <c r="E61" s="61" t="s">
        <v>2</v>
      </c>
      <c r="F61" s="61" t="s">
        <v>2</v>
      </c>
      <c r="G61" s="61" t="s">
        <v>2</v>
      </c>
      <c r="H61" s="61" t="s">
        <v>2</v>
      </c>
      <c r="I61" s="61" t="s">
        <v>2</v>
      </c>
    </row>
    <row r="62" spans="1:9" ht="12.75" customHeight="1" x14ac:dyDescent="0.15">
      <c r="A62" s="58" t="s">
        <v>59</v>
      </c>
      <c r="B62" s="26">
        <f>not_parti_hrs!B62</f>
        <v>20405</v>
      </c>
      <c r="C62" s="158">
        <f>not_parti_hrs!C62/$B62</f>
        <v>0.32864493996569466</v>
      </c>
      <c r="D62" s="155">
        <f>not_parti_hrs!D62/$B62</f>
        <v>0.67135506003430534</v>
      </c>
      <c r="E62" s="121">
        <f>not_parti_hrs!E62/$B62</f>
        <v>0.53251654006370985</v>
      </c>
      <c r="F62" s="121">
        <f>not_parti_hrs!F62/$B62</f>
        <v>5.5427591276647883E-2</v>
      </c>
      <c r="G62" s="121">
        <f>not_parti_hrs!G62/$B62</f>
        <v>4.694927713795638E-2</v>
      </c>
      <c r="H62" s="121">
        <f>not_parti_hrs!H62/$B62</f>
        <v>3.0090664052928203E-2</v>
      </c>
      <c r="I62" s="121">
        <f>not_parti_hrs!I62/$B62</f>
        <v>6.3709875030629748E-3</v>
      </c>
    </row>
    <row r="63" spans="1:9" ht="12.75" customHeight="1" x14ac:dyDescent="0.15">
      <c r="A63" s="58" t="s">
        <v>60</v>
      </c>
      <c r="B63" s="26">
        <f>not_parti_hrs!B63</f>
        <v>1943</v>
      </c>
      <c r="C63" s="158">
        <f>not_parti_hrs!C63/$B63</f>
        <v>0.40452907874420996</v>
      </c>
      <c r="D63" s="155">
        <f>not_parti_hrs!D63/$B63</f>
        <v>0.59598558929490475</v>
      </c>
      <c r="E63" s="121">
        <f>not_parti_hrs!E63/$B63</f>
        <v>0.38033968090581577</v>
      </c>
      <c r="F63" s="121">
        <f>not_parti_hrs!F63/$B63</f>
        <v>8.5434894493051985E-2</v>
      </c>
      <c r="G63" s="121">
        <f>not_parti_hrs!G63/$B63</f>
        <v>9.5213587236232633E-2</v>
      </c>
      <c r="H63" s="121">
        <f>not_parti_hrs!H63/$B63</f>
        <v>3.1394750386001029E-2</v>
      </c>
      <c r="I63" s="121">
        <f>not_parti_hrs!I63/$B63</f>
        <v>3.0880082346886259E-3</v>
      </c>
    </row>
    <row r="64" spans="1:9" ht="12.75" customHeight="1" x14ac:dyDescent="0.15">
      <c r="A64" s="58" t="s">
        <v>61</v>
      </c>
      <c r="B64" s="26">
        <f>not_parti_hrs!B64</f>
        <v>5067</v>
      </c>
      <c r="C64" s="158">
        <f>not_parti_hrs!C64/$B64</f>
        <v>0.42885336491020326</v>
      </c>
      <c r="D64" s="155">
        <f>not_parti_hrs!D64/$B64</f>
        <v>0.57094927965265441</v>
      </c>
      <c r="E64" s="121">
        <f>not_parti_hrs!E64/$B64</f>
        <v>0.43872113676731794</v>
      </c>
      <c r="F64" s="121">
        <f>not_parti_hrs!F64/$B64</f>
        <v>8.052101835405566E-2</v>
      </c>
      <c r="G64" s="121">
        <f>not_parti_hrs!G64/$B64</f>
        <v>3.9471087428458652E-2</v>
      </c>
      <c r="H64" s="121">
        <f>not_parti_hrs!H64/$B64</f>
        <v>1.1841326228537596E-2</v>
      </c>
      <c r="I64" s="121">
        <f>not_parti_hrs!I64/$B64</f>
        <v>5.9206631142687976E-4</v>
      </c>
    </row>
    <row r="65" spans="1:9" ht="12.75" customHeight="1" x14ac:dyDescent="0.15">
      <c r="A65" s="59" t="s">
        <v>62</v>
      </c>
      <c r="B65" s="27">
        <f>not_parti_hrs!B65</f>
        <v>163</v>
      </c>
      <c r="C65" s="161">
        <f>not_parti_hrs!C65/$B65</f>
        <v>0.71165644171779141</v>
      </c>
      <c r="D65" s="157">
        <f>not_parti_hrs!D65/$B65</f>
        <v>0.28834355828220859</v>
      </c>
      <c r="E65" s="97">
        <f>not_parti_hrs!E65/$B65</f>
        <v>7.3619631901840496E-2</v>
      </c>
      <c r="F65" s="97">
        <f>not_parti_hrs!F65/$B65</f>
        <v>8.5889570552147243E-2</v>
      </c>
      <c r="G65" s="97">
        <f>not_parti_hrs!G65/$B65</f>
        <v>9.815950920245399E-2</v>
      </c>
      <c r="H65" s="97">
        <f>not_parti_hrs!H65/$B65</f>
        <v>3.0674846625766871E-2</v>
      </c>
      <c r="I65" s="97">
        <f>not_parti_hrs!I65/$B65</f>
        <v>0</v>
      </c>
    </row>
    <row r="66" spans="1:9" ht="15" customHeight="1" x14ac:dyDescent="0.15">
      <c r="A66" s="302" t="s">
        <v>138</v>
      </c>
      <c r="B66" s="302"/>
      <c r="C66" s="302"/>
      <c r="D66" s="302"/>
      <c r="E66" s="302"/>
      <c r="F66" s="302"/>
      <c r="G66" s="302"/>
      <c r="H66" s="302"/>
      <c r="I66" s="302"/>
    </row>
    <row r="67" spans="1:9" ht="15" customHeight="1" x14ac:dyDescent="0.15">
      <c r="A67" s="98"/>
    </row>
  </sheetData>
  <mergeCells count="5">
    <mergeCell ref="A1:I1"/>
    <mergeCell ref="A66:I66"/>
    <mergeCell ref="D3:I3"/>
    <mergeCell ref="A2:I2"/>
    <mergeCell ref="B3:C3"/>
  </mergeCells>
  <phoneticPr fontId="0" type="noConversion"/>
  <pageMargins left="0.25" right="0.25" top="0.25" bottom="0.25" header="0.5" footer="0.5"/>
  <pageSetup scale="83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I66"/>
  <sheetViews>
    <sheetView zoomScaleNormal="100" workbookViewId="0">
      <selection activeCell="G7" sqref="G7"/>
    </sheetView>
  </sheetViews>
  <sheetFormatPr baseColWidth="10" defaultColWidth="9.1640625" defaultRowHeight="13" x14ac:dyDescent="0.15"/>
  <cols>
    <col min="1" max="1" width="15.6640625" style="2" customWidth="1"/>
    <col min="2" max="2" width="16" style="2" bestFit="1" customWidth="1"/>
    <col min="3" max="3" width="16.5" style="2" bestFit="1" customWidth="1"/>
    <col min="4" max="4" width="19" style="2" bestFit="1" customWidth="1"/>
    <col min="5" max="5" width="17.5" style="2" customWidth="1"/>
    <col min="6" max="6" width="19.33203125" style="2" customWidth="1"/>
    <col min="7" max="7" width="19.83203125" style="2" customWidth="1"/>
    <col min="8" max="16384" width="9.1640625" style="2"/>
  </cols>
  <sheetData>
    <row r="1" spans="1:9" ht="56.25" customHeight="1" x14ac:dyDescent="0.15">
      <c r="A1" s="266" t="s">
        <v>194</v>
      </c>
      <c r="B1" s="266"/>
      <c r="C1" s="266"/>
      <c r="D1" s="266"/>
      <c r="E1" s="266"/>
      <c r="F1" s="266"/>
      <c r="G1" s="266"/>
      <c r="H1" s="7"/>
      <c r="I1" s="7" t="s">
        <v>2</v>
      </c>
    </row>
    <row r="2" spans="1:9" ht="12.75" customHeight="1" x14ac:dyDescent="0.15">
      <c r="A2" s="279" t="str">
        <f>FINAL2!$A$2</f>
        <v>ACF/OFA: 06/07/2017</v>
      </c>
      <c r="B2" s="279"/>
      <c r="C2" s="279"/>
      <c r="D2" s="279"/>
      <c r="E2" s="279"/>
      <c r="F2" s="279"/>
      <c r="G2" s="279"/>
    </row>
    <row r="3" spans="1:9" s="3" customFormat="1" ht="67.5" customHeight="1" x14ac:dyDescent="0.15">
      <c r="A3" s="101" t="s">
        <v>0</v>
      </c>
      <c r="B3" s="28" t="s">
        <v>118</v>
      </c>
      <c r="C3" s="28" t="s">
        <v>101</v>
      </c>
      <c r="D3" s="28" t="s">
        <v>102</v>
      </c>
      <c r="E3" s="122" t="s">
        <v>103</v>
      </c>
      <c r="F3" s="122" t="s">
        <v>104</v>
      </c>
      <c r="G3" s="122" t="s">
        <v>130</v>
      </c>
    </row>
    <row r="4" spans="1:9" ht="12.75" customHeight="1" x14ac:dyDescent="0.15">
      <c r="A4" s="44" t="s">
        <v>3</v>
      </c>
      <c r="B4" s="26">
        <f>SUM(B6:B64)</f>
        <v>1523735</v>
      </c>
      <c r="C4" s="26">
        <f>SUM(C6:C64)</f>
        <v>848880</v>
      </c>
      <c r="D4" s="26">
        <f>SUM(D6:D64)</f>
        <v>72313</v>
      </c>
      <c r="E4" s="26">
        <f>SUM(E6:E64)</f>
        <v>109027</v>
      </c>
      <c r="F4" s="26">
        <f>SUM(F6:F64)</f>
        <v>6454</v>
      </c>
      <c r="G4" s="38">
        <f>F4/C4</f>
        <v>7.6029591932899824E-3</v>
      </c>
    </row>
    <row r="5" spans="1:9" ht="7.5" customHeight="1" x14ac:dyDescent="0.15">
      <c r="A5" s="60"/>
      <c r="B5" s="73"/>
      <c r="C5" s="73"/>
      <c r="D5" s="73"/>
      <c r="E5" s="73"/>
      <c r="F5" s="73"/>
      <c r="G5" s="123"/>
    </row>
    <row r="6" spans="1:9" ht="12.75" customHeight="1" x14ac:dyDescent="0.15">
      <c r="A6" s="58" t="s">
        <v>10</v>
      </c>
      <c r="B6" s="26">
        <v>11239</v>
      </c>
      <c r="C6" s="26">
        <v>4204</v>
      </c>
      <c r="D6" s="26">
        <v>1169</v>
      </c>
      <c r="E6" s="26">
        <v>387</v>
      </c>
      <c r="F6" s="53">
        <v>0</v>
      </c>
      <c r="G6" s="121">
        <f t="shared" ref="G6:G64" si="0">F6/C6</f>
        <v>0</v>
      </c>
    </row>
    <row r="7" spans="1:9" ht="12.75" customHeight="1" x14ac:dyDescent="0.15">
      <c r="A7" s="58" t="s">
        <v>11</v>
      </c>
      <c r="B7" s="26">
        <v>3009</v>
      </c>
      <c r="C7" s="26">
        <v>1840</v>
      </c>
      <c r="D7" s="26">
        <v>334</v>
      </c>
      <c r="E7" s="26">
        <v>203</v>
      </c>
      <c r="F7" s="53">
        <v>0</v>
      </c>
      <c r="G7" s="121">
        <f t="shared" si="0"/>
        <v>0</v>
      </c>
    </row>
    <row r="8" spans="1:9" ht="12.75" customHeight="1" x14ac:dyDescent="0.15">
      <c r="A8" s="58" t="s">
        <v>12</v>
      </c>
      <c r="B8" s="26">
        <v>9922</v>
      </c>
      <c r="C8" s="26">
        <v>3143</v>
      </c>
      <c r="D8" s="26">
        <v>964</v>
      </c>
      <c r="E8" s="26">
        <v>514</v>
      </c>
      <c r="F8" s="26">
        <v>91</v>
      </c>
      <c r="G8" s="121">
        <f t="shared" si="0"/>
        <v>2.8953229398663696E-2</v>
      </c>
    </row>
    <row r="9" spans="1:9" ht="12.75" customHeight="1" x14ac:dyDescent="0.15">
      <c r="A9" s="58" t="s">
        <v>13</v>
      </c>
      <c r="B9" s="26">
        <v>3825</v>
      </c>
      <c r="C9" s="26">
        <v>1563</v>
      </c>
      <c r="D9" s="26">
        <v>578</v>
      </c>
      <c r="E9" s="26">
        <v>121</v>
      </c>
      <c r="F9" s="53">
        <v>0</v>
      </c>
      <c r="G9" s="121">
        <f t="shared" si="0"/>
        <v>0</v>
      </c>
    </row>
    <row r="10" spans="1:9" ht="12.75" customHeight="1" x14ac:dyDescent="0.15">
      <c r="A10" s="58" t="s">
        <v>14</v>
      </c>
      <c r="B10" s="26">
        <v>589935</v>
      </c>
      <c r="C10" s="26">
        <v>410275</v>
      </c>
      <c r="D10" s="26">
        <v>15852</v>
      </c>
      <c r="E10" s="26">
        <v>36680</v>
      </c>
      <c r="F10" s="53">
        <v>481</v>
      </c>
      <c r="G10" s="121">
        <f t="shared" si="0"/>
        <v>1.1723843763329475E-3</v>
      </c>
    </row>
    <row r="11" spans="1:9" ht="12.75" customHeight="1" x14ac:dyDescent="0.15">
      <c r="A11" s="58" t="s">
        <v>15</v>
      </c>
      <c r="B11" s="26">
        <v>16461</v>
      </c>
      <c r="C11" s="26">
        <v>9431</v>
      </c>
      <c r="D11" s="26">
        <v>1415</v>
      </c>
      <c r="E11" s="26">
        <v>2203</v>
      </c>
      <c r="F11" s="26">
        <v>118</v>
      </c>
      <c r="G11" s="121">
        <f t="shared" si="0"/>
        <v>1.2511928745626127E-2</v>
      </c>
    </row>
    <row r="12" spans="1:9" ht="12.75" customHeight="1" x14ac:dyDescent="0.15">
      <c r="A12" s="58" t="s">
        <v>16</v>
      </c>
      <c r="B12" s="26">
        <v>11401</v>
      </c>
      <c r="C12" s="26">
        <v>4947</v>
      </c>
      <c r="D12" s="26">
        <v>1331</v>
      </c>
      <c r="E12" s="26">
        <v>27</v>
      </c>
      <c r="F12" s="53">
        <v>0</v>
      </c>
      <c r="G12" s="121">
        <f t="shared" si="0"/>
        <v>0</v>
      </c>
    </row>
    <row r="13" spans="1:9" ht="12.75" customHeight="1" x14ac:dyDescent="0.15">
      <c r="A13" s="58" t="s">
        <v>17</v>
      </c>
      <c r="B13" s="26">
        <v>4254</v>
      </c>
      <c r="C13" s="26">
        <v>853</v>
      </c>
      <c r="D13" s="26">
        <v>421</v>
      </c>
      <c r="E13" s="26">
        <v>80</v>
      </c>
      <c r="F13" s="26">
        <v>7</v>
      </c>
      <c r="G13" s="121">
        <f t="shared" si="0"/>
        <v>8.2063305978898014E-3</v>
      </c>
    </row>
    <row r="14" spans="1:9" ht="12.75" customHeight="1" x14ac:dyDescent="0.15">
      <c r="A14" s="58" t="s">
        <v>84</v>
      </c>
      <c r="B14" s="26">
        <v>5472</v>
      </c>
      <c r="C14" s="26">
        <v>3327</v>
      </c>
      <c r="D14" s="26">
        <v>2</v>
      </c>
      <c r="E14" s="53">
        <v>0</v>
      </c>
      <c r="F14" s="53">
        <v>0</v>
      </c>
      <c r="G14" s="121">
        <f t="shared" si="0"/>
        <v>0</v>
      </c>
    </row>
    <row r="15" spans="1:9" ht="12.75" customHeight="1" x14ac:dyDescent="0.15">
      <c r="A15" s="58" t="s">
        <v>18</v>
      </c>
      <c r="B15" s="26">
        <v>47592</v>
      </c>
      <c r="C15" s="26">
        <v>6385</v>
      </c>
      <c r="D15" s="26">
        <v>2296</v>
      </c>
      <c r="E15" s="26">
        <v>689</v>
      </c>
      <c r="F15" s="53">
        <v>0</v>
      </c>
      <c r="G15" s="121">
        <f t="shared" si="0"/>
        <v>0</v>
      </c>
    </row>
    <row r="16" spans="1:9" ht="7.5" customHeight="1" x14ac:dyDescent="0.15">
      <c r="A16" s="60"/>
      <c r="B16" s="73"/>
      <c r="C16" s="73"/>
      <c r="D16" s="73"/>
      <c r="E16" s="73"/>
      <c r="F16" s="73"/>
      <c r="G16" s="61" t="s">
        <v>2</v>
      </c>
    </row>
    <row r="17" spans="1:7" ht="12.75" customHeight="1" x14ac:dyDescent="0.15">
      <c r="A17" s="58" t="s">
        <v>19</v>
      </c>
      <c r="B17" s="26">
        <v>12807</v>
      </c>
      <c r="C17" s="26">
        <v>2005</v>
      </c>
      <c r="D17" s="26">
        <v>416</v>
      </c>
      <c r="E17" s="53">
        <v>0</v>
      </c>
      <c r="F17" s="53">
        <v>0</v>
      </c>
      <c r="G17" s="121">
        <f t="shared" si="0"/>
        <v>0</v>
      </c>
    </row>
    <row r="18" spans="1:7" ht="12.75" customHeight="1" x14ac:dyDescent="0.15">
      <c r="A18" s="58" t="s">
        <v>20</v>
      </c>
      <c r="B18" s="26">
        <v>896</v>
      </c>
      <c r="C18" s="26">
        <v>249</v>
      </c>
      <c r="D18" s="26">
        <v>16</v>
      </c>
      <c r="E18" s="26">
        <v>75</v>
      </c>
      <c r="F18" s="53">
        <v>0</v>
      </c>
      <c r="G18" s="121">
        <f t="shared" si="0"/>
        <v>0</v>
      </c>
    </row>
    <row r="19" spans="1:7" ht="12.75" customHeight="1" x14ac:dyDescent="0.15">
      <c r="A19" s="58" t="s">
        <v>21</v>
      </c>
      <c r="B19" s="26">
        <v>6412</v>
      </c>
      <c r="C19" s="26">
        <v>4073</v>
      </c>
      <c r="D19" s="26">
        <v>298</v>
      </c>
      <c r="E19" s="26">
        <v>175</v>
      </c>
      <c r="F19" s="26">
        <v>162</v>
      </c>
      <c r="G19" s="121">
        <f t="shared" si="0"/>
        <v>3.9774122268598083E-2</v>
      </c>
    </row>
    <row r="20" spans="1:7" ht="12.75" customHeight="1" x14ac:dyDescent="0.15">
      <c r="A20" s="58" t="s">
        <v>22</v>
      </c>
      <c r="B20" s="26">
        <v>1919</v>
      </c>
      <c r="C20" s="26">
        <v>43</v>
      </c>
      <c r="D20" s="26">
        <v>21</v>
      </c>
      <c r="E20" s="53">
        <v>0</v>
      </c>
      <c r="F20" s="53">
        <v>0</v>
      </c>
      <c r="G20" s="121">
        <f t="shared" si="0"/>
        <v>0</v>
      </c>
    </row>
    <row r="21" spans="1:7" ht="12.75" customHeight="1" x14ac:dyDescent="0.15">
      <c r="A21" s="58" t="s">
        <v>23</v>
      </c>
      <c r="B21" s="26">
        <v>15722</v>
      </c>
      <c r="C21" s="26">
        <v>5418</v>
      </c>
      <c r="D21" s="26">
        <v>30</v>
      </c>
      <c r="E21" s="26">
        <v>149</v>
      </c>
      <c r="F21" s="53">
        <v>0</v>
      </c>
      <c r="G21" s="121">
        <f t="shared" si="0"/>
        <v>0</v>
      </c>
    </row>
    <row r="22" spans="1:7" ht="12.75" customHeight="1" x14ac:dyDescent="0.15">
      <c r="A22" s="58" t="s">
        <v>24</v>
      </c>
      <c r="B22" s="26">
        <v>8216</v>
      </c>
      <c r="C22" s="26">
        <v>1584</v>
      </c>
      <c r="D22" s="26">
        <v>517</v>
      </c>
      <c r="E22" s="26">
        <v>116</v>
      </c>
      <c r="F22" s="53">
        <v>0</v>
      </c>
      <c r="G22" s="121">
        <f t="shared" si="0"/>
        <v>0</v>
      </c>
    </row>
    <row r="23" spans="1:7" ht="12.75" customHeight="1" x14ac:dyDescent="0.15">
      <c r="A23" s="58" t="s">
        <v>25</v>
      </c>
      <c r="B23" s="26">
        <v>12362</v>
      </c>
      <c r="C23" s="26">
        <v>5291</v>
      </c>
      <c r="D23" s="26">
        <v>704</v>
      </c>
      <c r="E23" s="26">
        <v>910</v>
      </c>
      <c r="F23" s="53">
        <v>0</v>
      </c>
      <c r="G23" s="121">
        <f t="shared" si="0"/>
        <v>0</v>
      </c>
    </row>
    <row r="24" spans="1:7" ht="12.75" customHeight="1" x14ac:dyDescent="0.15">
      <c r="A24" s="58" t="s">
        <v>26</v>
      </c>
      <c r="B24" s="26">
        <v>5279</v>
      </c>
      <c r="C24" s="26">
        <v>2220</v>
      </c>
      <c r="D24" s="26">
        <v>383</v>
      </c>
      <c r="E24" s="26">
        <v>60</v>
      </c>
      <c r="F24" s="53">
        <v>0</v>
      </c>
      <c r="G24" s="121">
        <f t="shared" si="0"/>
        <v>0</v>
      </c>
    </row>
    <row r="25" spans="1:7" ht="12.75" customHeight="1" x14ac:dyDescent="0.15">
      <c r="A25" s="58" t="s">
        <v>27</v>
      </c>
      <c r="B25" s="26">
        <v>22776</v>
      </c>
      <c r="C25" s="26">
        <v>5946</v>
      </c>
      <c r="D25" s="26">
        <v>1230</v>
      </c>
      <c r="E25" s="26">
        <v>516</v>
      </c>
      <c r="F25" s="26">
        <v>5</v>
      </c>
      <c r="G25" s="121">
        <f t="shared" si="0"/>
        <v>8.4090144635048773E-4</v>
      </c>
    </row>
    <row r="26" spans="1:7" ht="12.75" customHeight="1" x14ac:dyDescent="0.15">
      <c r="A26" s="58" t="s">
        <v>28</v>
      </c>
      <c r="B26" s="26">
        <v>5657</v>
      </c>
      <c r="C26" s="26">
        <v>1798</v>
      </c>
      <c r="D26" s="26">
        <v>219</v>
      </c>
      <c r="E26" s="26">
        <v>130</v>
      </c>
      <c r="F26" s="53">
        <v>0</v>
      </c>
      <c r="G26" s="121">
        <f t="shared" si="0"/>
        <v>0</v>
      </c>
    </row>
    <row r="27" spans="1:7" ht="7.5" customHeight="1" x14ac:dyDescent="0.15">
      <c r="A27" s="60"/>
      <c r="B27" s="73"/>
      <c r="C27" s="73"/>
      <c r="D27" s="73"/>
      <c r="E27" s="73"/>
      <c r="F27" s="73"/>
      <c r="G27" s="61" t="s">
        <v>2</v>
      </c>
    </row>
    <row r="28" spans="1:7" ht="12.75" customHeight="1" x14ac:dyDescent="0.15">
      <c r="A28" s="58" t="s">
        <v>29</v>
      </c>
      <c r="B28" s="26">
        <v>20377</v>
      </c>
      <c r="C28" s="26">
        <v>18201</v>
      </c>
      <c r="D28" s="26">
        <v>227</v>
      </c>
      <c r="E28" s="26">
        <v>89</v>
      </c>
      <c r="F28" s="53">
        <v>0</v>
      </c>
      <c r="G28" s="121">
        <f t="shared" si="0"/>
        <v>0</v>
      </c>
    </row>
    <row r="29" spans="1:7" ht="12.75" customHeight="1" x14ac:dyDescent="0.15">
      <c r="A29" s="58" t="s">
        <v>30</v>
      </c>
      <c r="B29" s="26">
        <v>21254</v>
      </c>
      <c r="C29" s="26">
        <v>10518</v>
      </c>
      <c r="D29" s="26">
        <v>1605</v>
      </c>
      <c r="E29" s="26">
        <v>4077</v>
      </c>
      <c r="F29" s="26">
        <v>121</v>
      </c>
      <c r="G29" s="121">
        <f t="shared" si="0"/>
        <v>1.1504088229701464E-2</v>
      </c>
    </row>
    <row r="30" spans="1:7" ht="12.75" customHeight="1" x14ac:dyDescent="0.15">
      <c r="A30" s="58" t="s">
        <v>31</v>
      </c>
      <c r="B30" s="26">
        <v>55393</v>
      </c>
      <c r="C30" s="26">
        <v>38910</v>
      </c>
      <c r="D30" s="26">
        <v>2304</v>
      </c>
      <c r="E30" s="26">
        <v>9577</v>
      </c>
      <c r="F30" s="53">
        <v>0</v>
      </c>
      <c r="G30" s="121">
        <f t="shared" si="0"/>
        <v>0</v>
      </c>
    </row>
    <row r="31" spans="1:7" ht="12.75" customHeight="1" x14ac:dyDescent="0.15">
      <c r="A31" s="58" t="s">
        <v>32</v>
      </c>
      <c r="B31" s="26">
        <v>16943</v>
      </c>
      <c r="C31" s="26">
        <v>5025</v>
      </c>
      <c r="D31" s="26">
        <v>1715</v>
      </c>
      <c r="E31" s="26">
        <v>341</v>
      </c>
      <c r="F31" s="26">
        <v>14</v>
      </c>
      <c r="G31" s="121">
        <f t="shared" si="0"/>
        <v>2.7860696517412937E-3</v>
      </c>
    </row>
    <row r="32" spans="1:7" ht="12.75" customHeight="1" x14ac:dyDescent="0.15">
      <c r="A32" s="58" t="s">
        <v>33</v>
      </c>
      <c r="B32" s="26">
        <v>19296</v>
      </c>
      <c r="C32" s="26">
        <v>7498</v>
      </c>
      <c r="D32" s="26">
        <v>2517</v>
      </c>
      <c r="E32" s="26">
        <v>232</v>
      </c>
      <c r="F32" s="53">
        <v>0</v>
      </c>
      <c r="G32" s="121">
        <f t="shared" si="0"/>
        <v>0</v>
      </c>
    </row>
    <row r="33" spans="1:7" ht="12.75" customHeight="1" x14ac:dyDescent="0.15">
      <c r="A33" s="58" t="s">
        <v>34</v>
      </c>
      <c r="B33" s="26">
        <v>5924</v>
      </c>
      <c r="C33" s="26">
        <v>1977</v>
      </c>
      <c r="D33" s="26">
        <v>761</v>
      </c>
      <c r="E33" s="26">
        <v>65</v>
      </c>
      <c r="F33" s="53">
        <v>0</v>
      </c>
      <c r="G33" s="121">
        <f t="shared" si="0"/>
        <v>0</v>
      </c>
    </row>
    <row r="34" spans="1:7" ht="12.75" customHeight="1" x14ac:dyDescent="0.15">
      <c r="A34" s="58" t="s">
        <v>35</v>
      </c>
      <c r="B34" s="26">
        <v>19236</v>
      </c>
      <c r="C34" s="26">
        <v>11879</v>
      </c>
      <c r="D34" s="26">
        <v>1520</v>
      </c>
      <c r="E34" s="26">
        <v>1987</v>
      </c>
      <c r="F34" s="26">
        <v>78</v>
      </c>
      <c r="G34" s="121">
        <f t="shared" si="0"/>
        <v>6.5662092768751582E-3</v>
      </c>
    </row>
    <row r="35" spans="1:7" ht="12.75" customHeight="1" x14ac:dyDescent="0.15">
      <c r="A35" s="58" t="s">
        <v>36</v>
      </c>
      <c r="B35" s="26">
        <v>3110</v>
      </c>
      <c r="C35" s="26">
        <v>1018</v>
      </c>
      <c r="D35" s="26">
        <v>537</v>
      </c>
      <c r="E35" s="53">
        <v>1</v>
      </c>
      <c r="F35" s="53">
        <v>0</v>
      </c>
      <c r="G35" s="121">
        <f t="shared" si="0"/>
        <v>0</v>
      </c>
    </row>
    <row r="36" spans="1:7" ht="12.75" customHeight="1" x14ac:dyDescent="0.15">
      <c r="A36" s="58" t="s">
        <v>37</v>
      </c>
      <c r="B36" s="26">
        <v>5313</v>
      </c>
      <c r="C36" s="26">
        <v>1950</v>
      </c>
      <c r="D36" s="26">
        <v>416</v>
      </c>
      <c r="E36" s="26">
        <v>233</v>
      </c>
      <c r="F36" s="53">
        <v>0</v>
      </c>
      <c r="G36" s="121">
        <f t="shared" si="0"/>
        <v>0</v>
      </c>
    </row>
    <row r="37" spans="1:7" ht="12.75" customHeight="1" x14ac:dyDescent="0.15">
      <c r="A37" s="58" t="s">
        <v>38</v>
      </c>
      <c r="B37" s="26">
        <v>9389</v>
      </c>
      <c r="C37" s="26">
        <v>4422</v>
      </c>
      <c r="D37" s="26">
        <v>307</v>
      </c>
      <c r="E37" s="26">
        <v>237</v>
      </c>
      <c r="F37" s="53">
        <v>15</v>
      </c>
      <c r="G37" s="121">
        <f t="shared" si="0"/>
        <v>3.3921302578018998E-3</v>
      </c>
    </row>
    <row r="38" spans="1:7" ht="7.5" customHeight="1" x14ac:dyDescent="0.15">
      <c r="A38" s="60"/>
      <c r="B38" s="73"/>
      <c r="C38" s="73"/>
      <c r="D38" s="73"/>
      <c r="E38" s="73"/>
      <c r="F38" s="73"/>
      <c r="G38" s="61" t="s">
        <v>2</v>
      </c>
    </row>
    <row r="39" spans="1:7" ht="12.75" customHeight="1" x14ac:dyDescent="0.15">
      <c r="A39" s="58" t="s">
        <v>39</v>
      </c>
      <c r="B39" s="26">
        <v>5021</v>
      </c>
      <c r="C39" s="26">
        <v>3270</v>
      </c>
      <c r="D39" s="26">
        <v>338</v>
      </c>
      <c r="E39" s="26">
        <v>407</v>
      </c>
      <c r="F39" s="26">
        <v>57</v>
      </c>
      <c r="G39" s="121">
        <f t="shared" si="0"/>
        <v>1.743119266055046E-2</v>
      </c>
    </row>
    <row r="40" spans="1:7" ht="12.75" customHeight="1" x14ac:dyDescent="0.15">
      <c r="A40" s="58" t="s">
        <v>40</v>
      </c>
      <c r="B40" s="26">
        <v>18210</v>
      </c>
      <c r="C40" s="26">
        <v>9394</v>
      </c>
      <c r="D40" s="26">
        <v>2029</v>
      </c>
      <c r="E40" s="26">
        <v>1217</v>
      </c>
      <c r="F40" s="53">
        <v>0</v>
      </c>
      <c r="G40" s="121">
        <f t="shared" si="0"/>
        <v>0</v>
      </c>
    </row>
    <row r="41" spans="1:7" ht="12.75" customHeight="1" x14ac:dyDescent="0.15">
      <c r="A41" s="58" t="s">
        <v>41</v>
      </c>
      <c r="B41" s="26">
        <v>11586</v>
      </c>
      <c r="C41" s="26">
        <v>5020</v>
      </c>
      <c r="D41" s="26">
        <v>1201</v>
      </c>
      <c r="E41" s="26">
        <v>270</v>
      </c>
      <c r="F41" s="53">
        <v>0</v>
      </c>
      <c r="G41" s="121">
        <f t="shared" si="0"/>
        <v>0</v>
      </c>
    </row>
    <row r="42" spans="1:7" ht="12.75" customHeight="1" x14ac:dyDescent="0.15">
      <c r="A42" s="58" t="s">
        <v>42</v>
      </c>
      <c r="B42" s="26">
        <v>144569</v>
      </c>
      <c r="C42" s="26">
        <v>92176</v>
      </c>
      <c r="D42" s="26">
        <v>3347</v>
      </c>
      <c r="E42" s="26">
        <v>18977</v>
      </c>
      <c r="F42" s="26">
        <v>843</v>
      </c>
      <c r="G42" s="121">
        <f t="shared" si="0"/>
        <v>9.1455476479777812E-3</v>
      </c>
    </row>
    <row r="43" spans="1:7" ht="12.75" customHeight="1" x14ac:dyDescent="0.15">
      <c r="A43" s="58" t="s">
        <v>43</v>
      </c>
      <c r="B43" s="26">
        <v>17284</v>
      </c>
      <c r="C43" s="26">
        <v>3434</v>
      </c>
      <c r="D43" s="26">
        <v>810</v>
      </c>
      <c r="E43" s="26">
        <v>1</v>
      </c>
      <c r="F43" s="53">
        <v>0</v>
      </c>
      <c r="G43" s="121">
        <f t="shared" si="0"/>
        <v>0</v>
      </c>
    </row>
    <row r="44" spans="1:7" ht="12.75" customHeight="1" x14ac:dyDescent="0.15">
      <c r="A44" s="58" t="s">
        <v>44</v>
      </c>
      <c r="B44" s="26">
        <v>1105</v>
      </c>
      <c r="C44" s="26">
        <v>344</v>
      </c>
      <c r="D44" s="26">
        <v>248</v>
      </c>
      <c r="E44" s="26">
        <v>4</v>
      </c>
      <c r="F44" s="53">
        <v>0</v>
      </c>
      <c r="G44" s="121">
        <f t="shared" si="0"/>
        <v>0</v>
      </c>
    </row>
    <row r="45" spans="1:7" ht="12.75" customHeight="1" x14ac:dyDescent="0.15">
      <c r="A45" s="58" t="s">
        <v>45</v>
      </c>
      <c r="B45" s="26">
        <v>57644</v>
      </c>
      <c r="C45" s="26">
        <v>9934</v>
      </c>
      <c r="D45" s="26">
        <v>1799</v>
      </c>
      <c r="E45" s="26">
        <v>476</v>
      </c>
      <c r="F45" s="53">
        <v>0</v>
      </c>
      <c r="G45" s="121">
        <f t="shared" si="0"/>
        <v>0</v>
      </c>
    </row>
    <row r="46" spans="1:7" ht="12.75" customHeight="1" x14ac:dyDescent="0.15">
      <c r="A46" s="58" t="s">
        <v>46</v>
      </c>
      <c r="B46" s="26">
        <v>7160</v>
      </c>
      <c r="C46" s="26">
        <v>1844</v>
      </c>
      <c r="D46" s="26">
        <v>410</v>
      </c>
      <c r="E46" s="26">
        <v>30</v>
      </c>
      <c r="F46" s="53">
        <v>0</v>
      </c>
      <c r="G46" s="121">
        <f t="shared" si="0"/>
        <v>0</v>
      </c>
    </row>
    <row r="47" spans="1:7" ht="12.75" customHeight="1" x14ac:dyDescent="0.15">
      <c r="A47" s="58" t="s">
        <v>47</v>
      </c>
      <c r="B47" s="26">
        <v>51401</v>
      </c>
      <c r="C47" s="26">
        <v>42123</v>
      </c>
      <c r="D47" s="26">
        <v>2543</v>
      </c>
      <c r="E47" s="26">
        <v>5441</v>
      </c>
      <c r="F47" s="26">
        <v>2384</v>
      </c>
      <c r="G47" s="121">
        <f t="shared" si="0"/>
        <v>5.6596158868076819E-2</v>
      </c>
    </row>
    <row r="48" spans="1:7" ht="12.75" customHeight="1" x14ac:dyDescent="0.15">
      <c r="A48" s="58" t="s">
        <v>48</v>
      </c>
      <c r="B48" s="26">
        <v>57897</v>
      </c>
      <c r="C48" s="26">
        <v>30151</v>
      </c>
      <c r="D48" s="26">
        <v>7318</v>
      </c>
      <c r="E48" s="26">
        <v>9825</v>
      </c>
      <c r="F48" s="26">
        <v>1251</v>
      </c>
      <c r="G48" s="121">
        <f t="shared" si="0"/>
        <v>4.149116115551723E-2</v>
      </c>
    </row>
    <row r="49" spans="1:7" ht="7.5" customHeight="1" x14ac:dyDescent="0.15">
      <c r="A49" s="60"/>
      <c r="B49" s="73"/>
      <c r="C49" s="73"/>
      <c r="D49" s="73"/>
      <c r="E49" s="73"/>
      <c r="F49" s="73"/>
      <c r="G49" s="61" t="s">
        <v>2</v>
      </c>
    </row>
    <row r="50" spans="1:7" ht="12.75" customHeight="1" x14ac:dyDescent="0.15">
      <c r="A50" s="58" t="s">
        <v>49</v>
      </c>
      <c r="B50" s="26">
        <v>8834</v>
      </c>
      <c r="C50" s="26">
        <v>7252</v>
      </c>
      <c r="D50" s="26">
        <v>484</v>
      </c>
      <c r="E50" s="26">
        <v>1278</v>
      </c>
      <c r="F50" s="53">
        <v>0</v>
      </c>
      <c r="G50" s="121">
        <f t="shared" si="0"/>
        <v>0</v>
      </c>
    </row>
    <row r="51" spans="1:7" ht="12.75" customHeight="1" x14ac:dyDescent="0.15">
      <c r="A51" s="58" t="s">
        <v>50</v>
      </c>
      <c r="B51" s="26">
        <v>4076</v>
      </c>
      <c r="C51" s="26">
        <v>2080</v>
      </c>
      <c r="D51" s="26">
        <v>399</v>
      </c>
      <c r="E51" s="26">
        <v>253</v>
      </c>
      <c r="F51" s="26">
        <v>26</v>
      </c>
      <c r="G51" s="121">
        <f t="shared" si="0"/>
        <v>1.2500000000000001E-2</v>
      </c>
    </row>
    <row r="52" spans="1:7" ht="12.75" customHeight="1" x14ac:dyDescent="0.15">
      <c r="A52" s="58" t="s">
        <v>51</v>
      </c>
      <c r="B52" s="26">
        <v>9536</v>
      </c>
      <c r="C52" s="26">
        <v>2414</v>
      </c>
      <c r="D52" s="26">
        <v>781</v>
      </c>
      <c r="E52" s="26">
        <v>27</v>
      </c>
      <c r="F52" s="53">
        <v>27</v>
      </c>
      <c r="G52" s="121">
        <f t="shared" si="0"/>
        <v>1.1184755592377795E-2</v>
      </c>
    </row>
    <row r="53" spans="1:7" ht="12.75" customHeight="1" x14ac:dyDescent="0.15">
      <c r="A53" s="58" t="s">
        <v>52</v>
      </c>
      <c r="B53" s="26">
        <v>3044</v>
      </c>
      <c r="C53" s="26">
        <v>429</v>
      </c>
      <c r="D53" s="26">
        <v>160</v>
      </c>
      <c r="E53" s="53">
        <v>0</v>
      </c>
      <c r="F53" s="53">
        <v>0</v>
      </c>
      <c r="G53" s="121">
        <f t="shared" si="0"/>
        <v>0</v>
      </c>
    </row>
    <row r="54" spans="1:7" ht="12.75" customHeight="1" x14ac:dyDescent="0.15">
      <c r="A54" s="58" t="s">
        <v>53</v>
      </c>
      <c r="B54" s="26">
        <v>30942</v>
      </c>
      <c r="C54" s="26">
        <v>12870</v>
      </c>
      <c r="D54" s="26">
        <v>1821</v>
      </c>
      <c r="E54" s="26">
        <v>4104</v>
      </c>
      <c r="F54" s="53">
        <v>0</v>
      </c>
      <c r="G54" s="121">
        <f t="shared" si="0"/>
        <v>0</v>
      </c>
    </row>
    <row r="55" spans="1:7" ht="12.75" customHeight="1" x14ac:dyDescent="0.15">
      <c r="A55" s="58" t="s">
        <v>54</v>
      </c>
      <c r="B55" s="26">
        <v>29567</v>
      </c>
      <c r="C55" s="26">
        <v>7615</v>
      </c>
      <c r="D55" s="26">
        <v>1056</v>
      </c>
      <c r="E55" s="26">
        <v>2294</v>
      </c>
      <c r="F55" s="53">
        <v>0</v>
      </c>
      <c r="G55" s="121">
        <f t="shared" si="0"/>
        <v>0</v>
      </c>
    </row>
    <row r="56" spans="1:7" ht="12.75" customHeight="1" x14ac:dyDescent="0.15">
      <c r="A56" s="58" t="s">
        <v>55</v>
      </c>
      <c r="B56" s="26">
        <v>3789</v>
      </c>
      <c r="C56" s="26">
        <v>1627</v>
      </c>
      <c r="D56" s="53">
        <v>169</v>
      </c>
      <c r="E56" s="26">
        <v>280</v>
      </c>
      <c r="F56" s="53">
        <v>0</v>
      </c>
      <c r="G56" s="121">
        <f t="shared" si="0"/>
        <v>0</v>
      </c>
    </row>
    <row r="57" spans="1:7" ht="12.75" customHeight="1" x14ac:dyDescent="0.15">
      <c r="A57" s="58" t="s">
        <v>56</v>
      </c>
      <c r="B57" s="26">
        <v>3302</v>
      </c>
      <c r="C57" s="26">
        <v>1617</v>
      </c>
      <c r="D57" s="26">
        <v>297</v>
      </c>
      <c r="E57" s="26">
        <v>26</v>
      </c>
      <c r="F57" s="53">
        <v>3</v>
      </c>
      <c r="G57" s="121">
        <f t="shared" si="0"/>
        <v>1.8552875695732839E-3</v>
      </c>
    </row>
    <row r="58" spans="1:7" ht="12.75" customHeight="1" x14ac:dyDescent="0.15">
      <c r="A58" s="58" t="s">
        <v>57</v>
      </c>
      <c r="B58" s="26">
        <v>280</v>
      </c>
      <c r="C58" s="26">
        <v>243</v>
      </c>
      <c r="D58" s="53">
        <v>0</v>
      </c>
      <c r="E58" s="26">
        <v>14</v>
      </c>
      <c r="F58" s="53">
        <v>0</v>
      </c>
      <c r="G58" s="121">
        <f t="shared" si="0"/>
        <v>0</v>
      </c>
    </row>
    <row r="59" spans="1:7" ht="12.75" customHeight="1" x14ac:dyDescent="0.15">
      <c r="A59" s="58" t="s">
        <v>58</v>
      </c>
      <c r="B59" s="26">
        <v>23153</v>
      </c>
      <c r="C59" s="26">
        <v>11472</v>
      </c>
      <c r="D59" s="26">
        <v>1526</v>
      </c>
      <c r="E59" s="26">
        <v>1745</v>
      </c>
      <c r="F59" s="53">
        <v>0</v>
      </c>
      <c r="G59" s="121">
        <f t="shared" si="0"/>
        <v>0</v>
      </c>
    </row>
    <row r="60" spans="1:7" ht="7.5" customHeight="1" x14ac:dyDescent="0.15">
      <c r="A60" s="60"/>
      <c r="B60" s="73"/>
      <c r="C60" s="73"/>
      <c r="D60" s="73"/>
      <c r="E60" s="73"/>
      <c r="F60" s="73"/>
      <c r="G60" s="61" t="s">
        <v>2</v>
      </c>
    </row>
    <row r="61" spans="1:7" ht="12.75" customHeight="1" x14ac:dyDescent="0.15">
      <c r="A61" s="58" t="s">
        <v>59</v>
      </c>
      <c r="B61" s="26">
        <v>37250</v>
      </c>
      <c r="C61" s="26">
        <v>20405</v>
      </c>
      <c r="D61" s="26">
        <v>2703</v>
      </c>
      <c r="E61" s="26">
        <v>1067</v>
      </c>
      <c r="F61" s="26">
        <v>738</v>
      </c>
      <c r="G61" s="121">
        <f t="shared" si="0"/>
        <v>3.6167605978926737E-2</v>
      </c>
    </row>
    <row r="62" spans="1:7" ht="12.75" customHeight="1" x14ac:dyDescent="0.15">
      <c r="A62" s="58" t="s">
        <v>60</v>
      </c>
      <c r="B62" s="26">
        <v>7249</v>
      </c>
      <c r="C62" s="26">
        <v>1943</v>
      </c>
      <c r="D62" s="26">
        <v>428</v>
      </c>
      <c r="E62" s="26">
        <v>201</v>
      </c>
      <c r="F62" s="26">
        <v>17</v>
      </c>
      <c r="G62" s="121">
        <f t="shared" si="0"/>
        <v>8.7493566649511061E-3</v>
      </c>
    </row>
    <row r="63" spans="1:7" ht="12.75" customHeight="1" x14ac:dyDescent="0.15">
      <c r="A63" s="58" t="s">
        <v>61</v>
      </c>
      <c r="B63" s="26">
        <v>19017</v>
      </c>
      <c r="C63" s="26">
        <v>5067</v>
      </c>
      <c r="D63" s="26">
        <v>2319</v>
      </c>
      <c r="E63" s="26">
        <v>1216</v>
      </c>
      <c r="F63" s="26">
        <v>16</v>
      </c>
      <c r="G63" s="121">
        <f t="shared" si="0"/>
        <v>3.1576869942766925E-3</v>
      </c>
    </row>
    <row r="64" spans="1:7" ht="12.75" customHeight="1" x14ac:dyDescent="0.15">
      <c r="A64" s="59" t="s">
        <v>62</v>
      </c>
      <c r="B64" s="27">
        <v>428</v>
      </c>
      <c r="C64" s="27">
        <v>163</v>
      </c>
      <c r="D64" s="27">
        <v>22</v>
      </c>
      <c r="E64" s="54">
        <v>0</v>
      </c>
      <c r="F64" s="54">
        <v>0</v>
      </c>
      <c r="G64" s="97">
        <f t="shared" si="0"/>
        <v>0</v>
      </c>
    </row>
    <row r="65" spans="1:7" ht="12.75" customHeight="1" x14ac:dyDescent="0.15">
      <c r="A65" s="284" t="s">
        <v>83</v>
      </c>
      <c r="B65" s="284"/>
      <c r="C65" s="284"/>
      <c r="D65" s="284"/>
      <c r="E65" s="284"/>
      <c r="F65" s="284"/>
      <c r="G65" s="284"/>
    </row>
    <row r="66" spans="1:7" ht="15" customHeight="1" x14ac:dyDescent="0.15"/>
  </sheetData>
  <mergeCells count="3">
    <mergeCell ref="A2:G2"/>
    <mergeCell ref="A1:G1"/>
    <mergeCell ref="A65:G65"/>
  </mergeCells>
  <pageMargins left="0.25" right="0.25" top="0.25" bottom="0.25" header="0.3" footer="0.3"/>
  <pageSetup scale="8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P71"/>
  <sheetViews>
    <sheetView zoomScale="130" zoomScaleNormal="130" zoomScaleSheetLayoutView="100" workbookViewId="0">
      <selection sqref="A1:I1"/>
    </sheetView>
  </sheetViews>
  <sheetFormatPr baseColWidth="10" defaultColWidth="9.1640625" defaultRowHeight="12.75" customHeight="1" x14ac:dyDescent="0.15"/>
  <cols>
    <col min="1" max="1" width="15.6640625" style="10" customWidth="1"/>
    <col min="2" max="2" width="9.33203125" style="10" customWidth="1"/>
    <col min="3" max="3" width="11.5" style="10" customWidth="1"/>
    <col min="4" max="4" width="9.33203125" style="10" customWidth="1"/>
    <col min="5" max="5" width="9.1640625" style="10" hidden="1" customWidth="1"/>
    <col min="6" max="6" width="2.1640625" style="10" customWidth="1"/>
    <col min="7" max="7" width="9.33203125" style="10" customWidth="1"/>
    <col min="8" max="8" width="11.5" style="10" customWidth="1"/>
    <col min="9" max="9" width="9.33203125" style="10" customWidth="1"/>
    <col min="10" max="13" width="9" style="10" customWidth="1"/>
    <col min="14" max="18" width="9.1640625" style="10" customWidth="1"/>
    <col min="19" max="16384" width="9.1640625" style="10"/>
  </cols>
  <sheetData>
    <row r="1" spans="1:16" ht="51" customHeight="1" x14ac:dyDescent="0.15">
      <c r="A1" s="225" t="s">
        <v>178</v>
      </c>
      <c r="B1" s="225"/>
      <c r="C1" s="225"/>
      <c r="D1" s="225"/>
      <c r="E1" s="225"/>
      <c r="F1" s="225"/>
      <c r="G1" s="225"/>
      <c r="H1" s="225"/>
      <c r="I1" s="225"/>
      <c r="J1" s="165"/>
      <c r="P1" s="13"/>
    </row>
    <row r="2" spans="1:16" ht="12.75" customHeight="1" thickBot="1" x14ac:dyDescent="0.2">
      <c r="A2" s="226" t="str">
        <f>FINAL2!$A$2</f>
        <v>ACF/OFA: 06/07/2017</v>
      </c>
      <c r="B2" s="226"/>
      <c r="C2" s="226"/>
      <c r="D2" s="226"/>
      <c r="E2" s="226"/>
      <c r="F2" s="226"/>
      <c r="G2" s="226"/>
      <c r="H2" s="226"/>
      <c r="I2" s="226"/>
    </row>
    <row r="3" spans="1:16" s="12" customFormat="1" ht="12.75" customHeight="1" thickBot="1" x14ac:dyDescent="0.2">
      <c r="A3" s="227" t="s">
        <v>0</v>
      </c>
      <c r="B3" s="234" t="s">
        <v>86</v>
      </c>
      <c r="C3" s="234"/>
      <c r="D3" s="234"/>
      <c r="E3" s="39"/>
      <c r="F3" s="236" t="s">
        <v>201</v>
      </c>
      <c r="G3" s="234" t="s">
        <v>64</v>
      </c>
      <c r="H3" s="235"/>
      <c r="I3" s="235"/>
      <c r="J3" s="40"/>
      <c r="K3" s="40"/>
      <c r="L3" s="42"/>
      <c r="M3" s="42"/>
    </row>
    <row r="4" spans="1:16" s="41" customFormat="1" ht="12.75" customHeight="1" x14ac:dyDescent="0.15">
      <c r="A4" s="228"/>
      <c r="B4" s="227" t="s">
        <v>85</v>
      </c>
      <c r="C4" s="230" t="s">
        <v>142</v>
      </c>
      <c r="D4" s="230" t="s">
        <v>143</v>
      </c>
      <c r="E4" s="14"/>
      <c r="F4" s="236"/>
      <c r="G4" s="232" t="s">
        <v>85</v>
      </c>
      <c r="H4" s="230" t="s">
        <v>142</v>
      </c>
      <c r="I4" s="230" t="s">
        <v>143</v>
      </c>
    </row>
    <row r="5" spans="1:16" s="41" customFormat="1" ht="12.75" customHeight="1" thickBot="1" x14ac:dyDescent="0.2">
      <c r="A5" s="229"/>
      <c r="B5" s="229"/>
      <c r="C5" s="231"/>
      <c r="D5" s="231"/>
      <c r="E5" s="15"/>
      <c r="F5" s="236"/>
      <c r="G5" s="233"/>
      <c r="H5" s="231"/>
      <c r="I5" s="231"/>
      <c r="J5" s="18"/>
      <c r="K5" s="18"/>
      <c r="L5" s="18"/>
    </row>
    <row r="6" spans="1:16" s="41" customFormat="1" ht="12.75" customHeight="1" x14ac:dyDescent="0.15">
      <c r="A6" s="177" t="s">
        <v>3</v>
      </c>
      <c r="B6" s="81">
        <f>FINAL2!B6</f>
        <v>0.51900000000000002</v>
      </c>
      <c r="C6" s="200" t="s">
        <v>172</v>
      </c>
      <c r="D6" s="201" t="s">
        <v>172</v>
      </c>
      <c r="E6" s="178"/>
      <c r="F6" s="236"/>
      <c r="G6" s="81">
        <f>FINAL2!F6</f>
        <v>0.70799999999999996</v>
      </c>
      <c r="H6" s="200" t="s">
        <v>172</v>
      </c>
      <c r="I6" s="201" t="s">
        <v>172</v>
      </c>
      <c r="J6" s="18"/>
      <c r="K6" s="18"/>
      <c r="L6" s="18"/>
    </row>
    <row r="7" spans="1:16" ht="7.5" customHeight="1" x14ac:dyDescent="0.15">
      <c r="A7" s="43"/>
      <c r="B7" s="81"/>
      <c r="C7" s="197"/>
      <c r="D7" s="197"/>
      <c r="E7" s="179"/>
      <c r="F7" s="236"/>
      <c r="G7" s="81"/>
      <c r="H7" s="197"/>
      <c r="I7" s="197"/>
      <c r="K7" s="1"/>
      <c r="L7" s="1"/>
      <c r="M7" s="1"/>
      <c r="N7" s="1"/>
    </row>
    <row r="8" spans="1:16" ht="12.75" customHeight="1" x14ac:dyDescent="0.15">
      <c r="A8" s="43" t="s">
        <v>10</v>
      </c>
      <c r="B8" s="81">
        <f>FINAL2!B8</f>
        <v>0.55600000000000005</v>
      </c>
      <c r="C8" s="193">
        <f>CRC!C6</f>
        <v>0</v>
      </c>
      <c r="D8" s="202" t="str">
        <f>IF((B8-C8)&lt;0,"No","Yes")</f>
        <v>Yes</v>
      </c>
      <c r="E8" s="179"/>
      <c r="F8" s="236"/>
      <c r="G8" s="81">
        <f>FINAL2!F8</f>
        <v>0.57399999999999995</v>
      </c>
      <c r="H8" s="194">
        <f>CRC!F6</f>
        <v>0.16774365762339094</v>
      </c>
      <c r="I8" s="202" t="str">
        <f t="shared" ref="I8:I13" si="0">IF((G8-H8)&lt;0, "No", "Yes")</f>
        <v>Yes</v>
      </c>
      <c r="K8" s="1"/>
      <c r="L8" s="1"/>
      <c r="M8" s="1"/>
      <c r="N8" s="1"/>
    </row>
    <row r="9" spans="1:16" ht="12.75" customHeight="1" x14ac:dyDescent="0.15">
      <c r="A9" s="43" t="s">
        <v>11</v>
      </c>
      <c r="B9" s="81">
        <f>FINAL2!B9</f>
        <v>0.38500000000000001</v>
      </c>
      <c r="C9" s="193">
        <f>CRC!C7</f>
        <v>0.26691913022233082</v>
      </c>
      <c r="D9" s="202" t="str">
        <f>IF((B9-C9)&lt;0,"No","Yes")</f>
        <v>Yes</v>
      </c>
      <c r="E9" s="179"/>
      <c r="F9" s="236"/>
      <c r="G9" s="81">
        <f>FINAL2!F9</f>
        <v>0.49299999999999999</v>
      </c>
      <c r="H9" s="194">
        <f>CRC!F7</f>
        <v>0.55888689407540393</v>
      </c>
      <c r="I9" s="202" t="str">
        <f t="shared" si="0"/>
        <v>No</v>
      </c>
      <c r="K9" s="176"/>
      <c r="L9" s="1"/>
      <c r="M9" s="1"/>
      <c r="N9" s="16"/>
    </row>
    <row r="10" spans="1:16" ht="12.75" customHeight="1" x14ac:dyDescent="0.15">
      <c r="A10" s="43" t="s">
        <v>12</v>
      </c>
      <c r="B10" s="81">
        <f>FINAL2!B10</f>
        <v>0.31</v>
      </c>
      <c r="C10" s="193">
        <f>CRC!C8</f>
        <v>0</v>
      </c>
      <c r="D10" s="202" t="str">
        <f t="shared" ref="D10:D17" si="1">IF((B10-C10)&lt;0,"No","Yes")</f>
        <v>Yes</v>
      </c>
      <c r="E10" s="179"/>
      <c r="F10" s="236"/>
      <c r="G10" s="81">
        <f>FINAL2!F10</f>
        <v>0.71499999999999997</v>
      </c>
      <c r="H10" s="194">
        <f>CRC!F8</f>
        <v>0.24776044768008765</v>
      </c>
      <c r="I10" s="202" t="str">
        <f t="shared" si="0"/>
        <v>Yes</v>
      </c>
      <c r="K10" s="1"/>
      <c r="L10" s="1"/>
      <c r="M10" s="1"/>
      <c r="N10" s="1"/>
    </row>
    <row r="11" spans="1:16" ht="12.75" customHeight="1" x14ac:dyDescent="0.15">
      <c r="A11" s="43" t="s">
        <v>13</v>
      </c>
      <c r="B11" s="81">
        <f>FINAL2!B11</f>
        <v>0.44700000000000001</v>
      </c>
      <c r="C11" s="193">
        <f>CRC!C9</f>
        <v>0</v>
      </c>
      <c r="D11" s="202" t="str">
        <f t="shared" si="1"/>
        <v>Yes</v>
      </c>
      <c r="E11" s="179"/>
      <c r="F11" s="236"/>
      <c r="G11" s="81">
        <f>FINAL2!F11</f>
        <v>0.33600000000000002</v>
      </c>
      <c r="H11" s="194">
        <f>CRC!F9</f>
        <v>0.18990094893615217</v>
      </c>
      <c r="I11" s="202" t="str">
        <f t="shared" si="0"/>
        <v>Yes</v>
      </c>
      <c r="K11" s="1"/>
      <c r="L11" s="1"/>
      <c r="M11" s="1"/>
      <c r="N11" s="1"/>
    </row>
    <row r="12" spans="1:16" ht="12.75" customHeight="1" x14ac:dyDescent="0.15">
      <c r="A12" s="43" t="s">
        <v>14</v>
      </c>
      <c r="B12" s="81">
        <f>FINAL2!B12</f>
        <v>0.60699999999999998</v>
      </c>
      <c r="C12" s="193">
        <f>CRC!C10</f>
        <v>0.5</v>
      </c>
      <c r="D12" s="202" t="str">
        <f t="shared" si="1"/>
        <v>Yes</v>
      </c>
      <c r="E12" s="179"/>
      <c r="F12" s="236"/>
      <c r="G12" s="81">
        <f>FINAL2!F12</f>
        <v>0.69900000000000007</v>
      </c>
      <c r="H12" s="194">
        <f>CRC!F10</f>
        <v>0.9</v>
      </c>
      <c r="I12" s="202" t="str">
        <f t="shared" si="0"/>
        <v>No</v>
      </c>
      <c r="K12" s="1"/>
      <c r="L12" s="1"/>
      <c r="M12" s="1"/>
      <c r="N12" s="1"/>
    </row>
    <row r="13" spans="1:16" ht="12.75" customHeight="1" x14ac:dyDescent="0.15">
      <c r="A13" s="43" t="s">
        <v>15</v>
      </c>
      <c r="B13" s="81">
        <f>FINAL2!B13</f>
        <v>0.20300000000000001</v>
      </c>
      <c r="C13" s="193">
        <f>CRC!C11</f>
        <v>0.32722932761212548</v>
      </c>
      <c r="D13" s="202" t="str">
        <f t="shared" si="1"/>
        <v>No</v>
      </c>
      <c r="E13" s="179"/>
      <c r="F13" s="236"/>
      <c r="G13" s="81">
        <f>FINAL2!F13</f>
        <v>0.184</v>
      </c>
      <c r="H13" s="194">
        <f>CRC!F11</f>
        <v>0.72722932761212555</v>
      </c>
      <c r="I13" s="202" t="str">
        <f t="shared" si="0"/>
        <v>No</v>
      </c>
      <c r="M13" s="1"/>
      <c r="N13" s="1" t="s">
        <v>2</v>
      </c>
    </row>
    <row r="14" spans="1:16" ht="12.75" customHeight="1" x14ac:dyDescent="0.15">
      <c r="A14" s="43" t="s">
        <v>16</v>
      </c>
      <c r="B14" s="81">
        <f>FINAL2!B14</f>
        <v>0.47100000000000003</v>
      </c>
      <c r="C14" s="193">
        <f>CRC!C12</f>
        <v>0.125983055475202</v>
      </c>
      <c r="D14" s="202" t="str">
        <f t="shared" si="1"/>
        <v>Yes</v>
      </c>
      <c r="E14" s="179"/>
      <c r="F14" s="236"/>
      <c r="G14" s="180" t="s">
        <v>1</v>
      </c>
      <c r="H14" s="175" t="s">
        <v>172</v>
      </c>
      <c r="I14" s="175" t="s">
        <v>172</v>
      </c>
      <c r="M14" s="1"/>
      <c r="N14" s="1"/>
    </row>
    <row r="15" spans="1:16" ht="12.75" customHeight="1" x14ac:dyDescent="0.15">
      <c r="A15" s="43" t="s">
        <v>17</v>
      </c>
      <c r="B15" s="81">
        <f>FINAL2!B15</f>
        <v>0.377</v>
      </c>
      <c r="C15" s="193">
        <f>CRC!C13</f>
        <v>6.1346742168655766E-2</v>
      </c>
      <c r="D15" s="202" t="str">
        <f t="shared" si="1"/>
        <v>Yes</v>
      </c>
      <c r="E15" s="179"/>
      <c r="F15" s="236"/>
      <c r="G15" s="180" t="s">
        <v>1</v>
      </c>
      <c r="H15" s="175" t="s">
        <v>172</v>
      </c>
      <c r="I15" s="175" t="s">
        <v>172</v>
      </c>
      <c r="M15" s="1"/>
      <c r="N15" s="16" t="s">
        <v>2</v>
      </c>
    </row>
    <row r="16" spans="1:16" ht="12.75" customHeight="1" x14ac:dyDescent="0.15">
      <c r="A16" s="43" t="s">
        <v>84</v>
      </c>
      <c r="B16" s="81">
        <f>FINAL2!B16</f>
        <v>0.5</v>
      </c>
      <c r="C16" s="193">
        <f>CRC!C14</f>
        <v>0.29573157278700823</v>
      </c>
      <c r="D16" s="202" t="str">
        <f t="shared" si="1"/>
        <v>Yes</v>
      </c>
      <c r="E16" s="179"/>
      <c r="F16" s="236"/>
      <c r="G16" s="180" t="s">
        <v>1</v>
      </c>
      <c r="H16" s="175" t="s">
        <v>172</v>
      </c>
      <c r="I16" s="175" t="s">
        <v>172</v>
      </c>
      <c r="N16" s="1"/>
    </row>
    <row r="17" spans="1:14" ht="12.75" customHeight="1" x14ac:dyDescent="0.15">
      <c r="A17" s="43" t="s">
        <v>18</v>
      </c>
      <c r="B17" s="81">
        <f>FINAL2!B17</f>
        <v>0.436</v>
      </c>
      <c r="C17" s="193">
        <f>CRC!C15</f>
        <v>0.23472496998281694</v>
      </c>
      <c r="D17" s="202" t="str">
        <f t="shared" si="1"/>
        <v>Yes</v>
      </c>
      <c r="E17" s="179"/>
      <c r="F17" s="236"/>
      <c r="G17" s="81">
        <f>FINAL2!F17</f>
        <v>0.61</v>
      </c>
      <c r="H17" s="194">
        <f>CRC!F15</f>
        <v>0.30127748520571018</v>
      </c>
      <c r="I17" s="202" t="str">
        <f>IF((G17-H17)&lt;0, "No", "Yes")</f>
        <v>Yes</v>
      </c>
      <c r="N17" s="1"/>
    </row>
    <row r="18" spans="1:14" ht="7.5" customHeight="1" x14ac:dyDescent="0.15">
      <c r="A18" s="43"/>
      <c r="B18" s="81"/>
      <c r="C18" s="193"/>
      <c r="D18" s="202"/>
      <c r="E18" s="179"/>
      <c r="F18" s="236"/>
      <c r="G18" s="81"/>
      <c r="H18" s="197"/>
      <c r="I18" s="202"/>
      <c r="N18" s="16" t="s">
        <v>2</v>
      </c>
    </row>
    <row r="19" spans="1:14" ht="12.75" customHeight="1" x14ac:dyDescent="0.15">
      <c r="A19" s="43" t="s">
        <v>19</v>
      </c>
      <c r="B19" s="81">
        <f>FINAL2!B19</f>
        <v>0.57299999999999995</v>
      </c>
      <c r="C19" s="193">
        <f>CRC!C17</f>
        <v>0</v>
      </c>
      <c r="D19" s="202" t="str">
        <f t="shared" ref="D19:D28" si="2">IF((B19-C19)&lt;0,"No","Yes")</f>
        <v>Yes</v>
      </c>
      <c r="E19" s="179"/>
      <c r="F19" s="236"/>
      <c r="G19" s="180" t="s">
        <v>1</v>
      </c>
      <c r="H19" s="175" t="s">
        <v>172</v>
      </c>
      <c r="I19" s="175" t="s">
        <v>172</v>
      </c>
      <c r="J19" s="10" t="s">
        <v>2</v>
      </c>
      <c r="N19" s="1"/>
    </row>
    <row r="20" spans="1:14" ht="12.75" customHeight="1" x14ac:dyDescent="0.15">
      <c r="A20" s="43" t="s">
        <v>20</v>
      </c>
      <c r="B20" s="81">
        <f>FINAL2!B20</f>
        <v>0.191</v>
      </c>
      <c r="C20" s="193">
        <f>CRC!C18</f>
        <v>0.5</v>
      </c>
      <c r="D20" s="202" t="str">
        <f t="shared" si="2"/>
        <v>No</v>
      </c>
      <c r="E20" s="179"/>
      <c r="F20" s="236"/>
      <c r="G20" s="81">
        <f>FINAL2!F20</f>
        <v>0.316</v>
      </c>
      <c r="H20" s="194">
        <f>CRC!F18</f>
        <v>0.9</v>
      </c>
      <c r="I20" s="202" t="str">
        <f>IF((G20-H20)&lt;0, "No", "Yes")</f>
        <v>No</v>
      </c>
      <c r="N20" s="1"/>
    </row>
    <row r="21" spans="1:14" ht="12.75" customHeight="1" x14ac:dyDescent="0.15">
      <c r="A21" s="43" t="s">
        <v>21</v>
      </c>
      <c r="B21" s="81">
        <f>FINAL2!B21</f>
        <v>0.40799999999999997</v>
      </c>
      <c r="C21" s="193">
        <f>CRC!C19</f>
        <v>0</v>
      </c>
      <c r="D21" s="202" t="str">
        <f t="shared" si="2"/>
        <v>Yes</v>
      </c>
      <c r="E21" s="179"/>
      <c r="F21" s="236"/>
      <c r="G21" s="81">
        <f>FINAL2!F21</f>
        <v>0.53100000000000003</v>
      </c>
      <c r="H21" s="194">
        <f>CRC!F19</f>
        <v>0.23806192480995847</v>
      </c>
      <c r="I21" s="202" t="str">
        <f>IF((G21-H21)&lt;0, "No", "Yes")</f>
        <v>Yes</v>
      </c>
      <c r="N21" s="1"/>
    </row>
    <row r="22" spans="1:14" ht="12.75" customHeight="1" x14ac:dyDescent="0.15">
      <c r="A22" s="43" t="s">
        <v>22</v>
      </c>
      <c r="B22" s="81">
        <f>FINAL2!B22</f>
        <v>0.59299999999999997</v>
      </c>
      <c r="C22" s="193">
        <f>CRC!C20</f>
        <v>0.5</v>
      </c>
      <c r="D22" s="202" t="str">
        <f t="shared" si="2"/>
        <v>Yes</v>
      </c>
      <c r="E22" s="179"/>
      <c r="F22" s="236"/>
      <c r="G22" s="180" t="s">
        <v>1</v>
      </c>
      <c r="H22" s="175" t="s">
        <v>172</v>
      </c>
      <c r="I22" s="175" t="s">
        <v>172</v>
      </c>
      <c r="N22" s="1"/>
    </row>
    <row r="23" spans="1:14" ht="12.75" customHeight="1" x14ac:dyDescent="0.15">
      <c r="A23" s="43" t="s">
        <v>23</v>
      </c>
      <c r="B23" s="81">
        <f>FINAL2!B23</f>
        <v>0.72400000000000009</v>
      </c>
      <c r="C23" s="193">
        <f>CRC!C21</f>
        <v>0.5</v>
      </c>
      <c r="D23" s="202" t="str">
        <f t="shared" si="2"/>
        <v>Yes</v>
      </c>
      <c r="E23" s="179"/>
      <c r="F23" s="236"/>
      <c r="G23" s="180" t="s">
        <v>1</v>
      </c>
      <c r="H23" s="175" t="s">
        <v>172</v>
      </c>
      <c r="I23" s="175" t="s">
        <v>172</v>
      </c>
      <c r="N23" s="1"/>
    </row>
    <row r="24" spans="1:14" ht="12.75" customHeight="1" x14ac:dyDescent="0.15">
      <c r="A24" s="43" t="s">
        <v>24</v>
      </c>
      <c r="B24" s="81">
        <f>FINAL2!B24</f>
        <v>0.29499999999999998</v>
      </c>
      <c r="C24" s="193">
        <f>CRC!C22</f>
        <v>0</v>
      </c>
      <c r="D24" s="202" t="str">
        <f t="shared" si="2"/>
        <v>Yes</v>
      </c>
      <c r="E24" s="179"/>
      <c r="F24" s="236"/>
      <c r="G24" s="81">
        <f>FINAL2!F24</f>
        <v>0.37</v>
      </c>
      <c r="H24" s="194">
        <f>CRC!F22</f>
        <v>0</v>
      </c>
      <c r="I24" s="202" t="str">
        <f>IF((G24-H24)&lt;0, "No", "Yes")</f>
        <v>Yes</v>
      </c>
      <c r="N24" s="1"/>
    </row>
    <row r="25" spans="1:14" ht="12.75" customHeight="1" x14ac:dyDescent="0.15">
      <c r="A25" s="43" t="s">
        <v>25</v>
      </c>
      <c r="B25" s="81">
        <f>FINAL2!B25</f>
        <v>0.36700000000000005</v>
      </c>
      <c r="C25" s="193">
        <f>CRC!C23</f>
        <v>1.8089542284678573E-2</v>
      </c>
      <c r="D25" s="202" t="str">
        <f t="shared" si="2"/>
        <v>Yes</v>
      </c>
      <c r="E25" s="179"/>
      <c r="F25" s="236"/>
      <c r="G25" s="81">
        <f>FINAL2!F25</f>
        <v>0.34899999999999998</v>
      </c>
      <c r="H25" s="194">
        <f>CRC!F23</f>
        <v>0.23641215246158542</v>
      </c>
      <c r="I25" s="202" t="str">
        <f>IF((G25-H25)&lt;0, "No", "Yes")</f>
        <v>Yes</v>
      </c>
      <c r="N25" s="1"/>
    </row>
    <row r="26" spans="1:14" ht="12.75" customHeight="1" x14ac:dyDescent="0.15">
      <c r="A26" s="43" t="s">
        <v>26</v>
      </c>
      <c r="B26" s="81">
        <f>FINAL2!B26</f>
        <v>0.41899999999999998</v>
      </c>
      <c r="C26" s="193">
        <f>CRC!C24</f>
        <v>0</v>
      </c>
      <c r="D26" s="202" t="str">
        <f t="shared" si="2"/>
        <v>Yes</v>
      </c>
      <c r="E26" s="179"/>
      <c r="F26" s="236"/>
      <c r="G26" s="81">
        <f>FINAL2!F26</f>
        <v>0.46500000000000002</v>
      </c>
      <c r="H26" s="194">
        <f>CRC!F24</f>
        <v>0.30860832026512763</v>
      </c>
      <c r="I26" s="202" t="str">
        <f>IF((G26-H26)&lt;0, "No", "Yes")</f>
        <v>Yes</v>
      </c>
      <c r="N26" s="1"/>
    </row>
    <row r="27" spans="1:14" ht="12.75" customHeight="1" x14ac:dyDescent="0.15">
      <c r="A27" s="43" t="s">
        <v>27</v>
      </c>
      <c r="B27" s="81">
        <f>FINAL2!B27</f>
        <v>0.45500000000000002</v>
      </c>
      <c r="C27" s="193">
        <f>CRC!C25</f>
        <v>0.14470653403991285</v>
      </c>
      <c r="D27" s="202" t="str">
        <f t="shared" si="2"/>
        <v>Yes</v>
      </c>
      <c r="E27" s="179"/>
      <c r="F27" s="236"/>
      <c r="G27" s="81">
        <f>FINAL2!F27</f>
        <v>0.50900000000000001</v>
      </c>
      <c r="H27" s="194">
        <f>CRC!F25</f>
        <v>0.54470653403991287</v>
      </c>
      <c r="I27" s="202" t="str">
        <f>IF((G27-H27)&lt;0, "No", "Yes")</f>
        <v>No</v>
      </c>
      <c r="N27" s="1"/>
    </row>
    <row r="28" spans="1:14" ht="12.75" customHeight="1" x14ac:dyDescent="0.15">
      <c r="A28" s="43" t="s">
        <v>28</v>
      </c>
      <c r="B28" s="81">
        <f>FINAL2!B28</f>
        <v>0.14099999999999999</v>
      </c>
      <c r="C28" s="193">
        <f>CRC!C26</f>
        <v>0</v>
      </c>
      <c r="D28" s="202" t="str">
        <f t="shared" si="2"/>
        <v>Yes</v>
      </c>
      <c r="E28" s="179"/>
      <c r="F28" s="236"/>
      <c r="G28" s="180" t="s">
        <v>1</v>
      </c>
      <c r="H28" s="175" t="s">
        <v>172</v>
      </c>
      <c r="I28" s="175" t="s">
        <v>172</v>
      </c>
      <c r="N28" s="1"/>
    </row>
    <row r="29" spans="1:14" ht="7.5" customHeight="1" x14ac:dyDescent="0.15">
      <c r="A29" s="43"/>
      <c r="B29" s="81"/>
      <c r="C29" s="193"/>
      <c r="D29" s="202"/>
      <c r="E29" s="179"/>
      <c r="F29" s="236"/>
      <c r="G29" s="81"/>
      <c r="H29" s="197"/>
      <c r="I29" s="202"/>
      <c r="N29" s="1"/>
    </row>
    <row r="30" spans="1:14" ht="12.75" customHeight="1" x14ac:dyDescent="0.15">
      <c r="A30" s="43" t="s">
        <v>29</v>
      </c>
      <c r="B30" s="81">
        <f>FINAL2!B30</f>
        <v>0.86799999999999999</v>
      </c>
      <c r="C30" s="193">
        <f>CRC!C28</f>
        <v>0.5</v>
      </c>
      <c r="D30" s="202" t="str">
        <f t="shared" ref="D30:D39" si="3">IF((B30-C30)&lt;0,"No","Yes")</f>
        <v>Yes</v>
      </c>
      <c r="E30" s="179"/>
      <c r="F30" s="236"/>
      <c r="G30" s="81">
        <f>FINAL2!F30</f>
        <v>0.97699999999999998</v>
      </c>
      <c r="H30" s="194">
        <f>CRC!F28</f>
        <v>0.9</v>
      </c>
      <c r="I30" s="202" t="str">
        <f>IF((G30-H30)&lt;0, "No", "Yes")</f>
        <v>Yes</v>
      </c>
      <c r="N30" s="1"/>
    </row>
    <row r="31" spans="1:14" ht="12.75" customHeight="1" x14ac:dyDescent="0.15">
      <c r="A31" s="43" t="s">
        <v>30</v>
      </c>
      <c r="B31" s="81">
        <f>FINAL2!B31</f>
        <v>0.32799999999999996</v>
      </c>
      <c r="C31" s="193">
        <f>CRC!C29</f>
        <v>0.14550344266733789</v>
      </c>
      <c r="D31" s="202" t="str">
        <f t="shared" si="3"/>
        <v>Yes</v>
      </c>
      <c r="E31" s="179"/>
      <c r="F31" s="236"/>
      <c r="G31" s="180" t="s">
        <v>1</v>
      </c>
      <c r="H31" s="175" t="s">
        <v>172</v>
      </c>
      <c r="I31" s="175" t="s">
        <v>172</v>
      </c>
      <c r="J31" s="10" t="s">
        <v>2</v>
      </c>
      <c r="N31" s="16"/>
    </row>
    <row r="32" spans="1:14" ht="12.75" customHeight="1" x14ac:dyDescent="0.15">
      <c r="A32" s="43" t="s">
        <v>31</v>
      </c>
      <c r="B32" s="81">
        <f>FINAL2!B32</f>
        <v>0.64300000000000002</v>
      </c>
      <c r="C32" s="193">
        <f>CRC!C30</f>
        <v>0.5</v>
      </c>
      <c r="D32" s="202" t="str">
        <f t="shared" si="3"/>
        <v>Yes</v>
      </c>
      <c r="E32" s="179"/>
      <c r="F32" s="236"/>
      <c r="G32" s="81">
        <f>FINAL2!F32</f>
        <v>0.94599999999999995</v>
      </c>
      <c r="H32" s="194">
        <f>CRC!F30</f>
        <v>0.9</v>
      </c>
      <c r="I32" s="202" t="str">
        <f>IF((G32-H32)&lt;0, "No", "Yes")</f>
        <v>Yes</v>
      </c>
      <c r="N32" s="1"/>
    </row>
    <row r="33" spans="1:14" ht="12.75" customHeight="1" x14ac:dyDescent="0.15">
      <c r="A33" s="43" t="s">
        <v>32</v>
      </c>
      <c r="B33" s="81">
        <f>FINAL2!B33</f>
        <v>0.65200000000000002</v>
      </c>
      <c r="C33" s="193">
        <f>CRC!C31</f>
        <v>0</v>
      </c>
      <c r="D33" s="202" t="str">
        <f t="shared" si="3"/>
        <v>Yes</v>
      </c>
      <c r="E33" s="179"/>
      <c r="F33" s="236"/>
      <c r="G33" s="180" t="s">
        <v>1</v>
      </c>
      <c r="H33" s="175" t="s">
        <v>172</v>
      </c>
      <c r="I33" s="175" t="s">
        <v>172</v>
      </c>
      <c r="N33" s="1"/>
    </row>
    <row r="34" spans="1:14" ht="12.75" customHeight="1" x14ac:dyDescent="0.15">
      <c r="A34" s="43" t="s">
        <v>33</v>
      </c>
      <c r="B34" s="81">
        <f>FINAL2!B34</f>
        <v>0.39399999999999996</v>
      </c>
      <c r="C34" s="193">
        <f>CRC!C32</f>
        <v>0.32383933552346122</v>
      </c>
      <c r="D34" s="202" t="str">
        <f t="shared" si="3"/>
        <v>Yes</v>
      </c>
      <c r="E34" s="179"/>
      <c r="F34" s="236"/>
      <c r="G34" s="180" t="s">
        <v>1</v>
      </c>
      <c r="H34" s="175" t="s">
        <v>172</v>
      </c>
      <c r="I34" s="175" t="s">
        <v>172</v>
      </c>
      <c r="N34" s="1"/>
    </row>
    <row r="35" spans="1:14" ht="12.75" customHeight="1" x14ac:dyDescent="0.15">
      <c r="A35" s="43" t="s">
        <v>34</v>
      </c>
      <c r="B35" s="81">
        <f>FINAL2!B35</f>
        <v>0.60799999999999998</v>
      </c>
      <c r="C35" s="193">
        <f>CRC!C33</f>
        <v>0.5</v>
      </c>
      <c r="D35" s="202" t="str">
        <f t="shared" si="3"/>
        <v>Yes</v>
      </c>
      <c r="E35" s="179"/>
      <c r="F35" s="236"/>
      <c r="G35" s="180" t="s">
        <v>1</v>
      </c>
      <c r="H35" s="175" t="s">
        <v>172</v>
      </c>
      <c r="I35" s="175" t="s">
        <v>172</v>
      </c>
      <c r="N35" s="1"/>
    </row>
    <row r="36" spans="1:14" ht="12.75" customHeight="1" x14ac:dyDescent="0.15">
      <c r="A36" s="43" t="s">
        <v>35</v>
      </c>
      <c r="B36" s="81">
        <f>FINAL2!B36</f>
        <v>0.26899999999999996</v>
      </c>
      <c r="C36" s="193">
        <f>CRC!C34</f>
        <v>8.4287297811410089E-3</v>
      </c>
      <c r="D36" s="202" t="str">
        <f t="shared" si="3"/>
        <v>Yes</v>
      </c>
      <c r="E36" s="179"/>
      <c r="F36" s="236"/>
      <c r="G36" s="180" t="s">
        <v>1</v>
      </c>
      <c r="H36" s="175" t="s">
        <v>172</v>
      </c>
      <c r="I36" s="175" t="s">
        <v>172</v>
      </c>
      <c r="N36" s="1"/>
    </row>
    <row r="37" spans="1:14" ht="12.75" customHeight="1" x14ac:dyDescent="0.15">
      <c r="A37" s="43" t="s">
        <v>36</v>
      </c>
      <c r="B37" s="81">
        <f>FINAL2!B37</f>
        <v>0.40200000000000002</v>
      </c>
      <c r="C37" s="193">
        <f>CRC!C35</f>
        <v>0.12912172239814124</v>
      </c>
      <c r="D37" s="202" t="str">
        <f t="shared" si="3"/>
        <v>Yes</v>
      </c>
      <c r="E37" s="179"/>
      <c r="F37" s="236"/>
      <c r="G37" s="81">
        <f>FINAL2!F37</f>
        <v>0.36399999999999999</v>
      </c>
      <c r="H37" s="194">
        <f>CRC!F35</f>
        <v>0.31567411294225123</v>
      </c>
      <c r="I37" s="202" t="str">
        <f>IF((G37-H37)&lt;0, "No", "Yes")</f>
        <v>Yes</v>
      </c>
      <c r="N37" s="1"/>
    </row>
    <row r="38" spans="1:14" ht="12.75" customHeight="1" x14ac:dyDescent="0.15">
      <c r="A38" s="43" t="s">
        <v>37</v>
      </c>
      <c r="B38" s="81">
        <f>FINAL2!B38</f>
        <v>0.44500000000000001</v>
      </c>
      <c r="C38" s="193">
        <f>CRC!C36</f>
        <v>0</v>
      </c>
      <c r="D38" s="202" t="str">
        <f t="shared" si="3"/>
        <v>Yes</v>
      </c>
      <c r="E38" s="179"/>
      <c r="F38" s="236"/>
      <c r="G38" s="180" t="s">
        <v>1</v>
      </c>
      <c r="H38" s="175" t="s">
        <v>172</v>
      </c>
      <c r="I38" s="175" t="s">
        <v>172</v>
      </c>
      <c r="N38" s="1"/>
    </row>
    <row r="39" spans="1:14" ht="12.75" customHeight="1" x14ac:dyDescent="0.15">
      <c r="A39" s="43" t="s">
        <v>38</v>
      </c>
      <c r="B39" s="81">
        <f>FINAL2!B39</f>
        <v>0.35399999999999998</v>
      </c>
      <c r="C39" s="193">
        <f>CRC!C37</f>
        <v>0.5</v>
      </c>
      <c r="D39" s="202" t="str">
        <f t="shared" si="3"/>
        <v>No</v>
      </c>
      <c r="E39" s="179"/>
      <c r="F39" s="236"/>
      <c r="G39" s="81">
        <f>FINAL2!F39</f>
        <v>0.41600000000000004</v>
      </c>
      <c r="H39" s="194">
        <f>CRC!F37</f>
        <v>0.9</v>
      </c>
      <c r="I39" s="202" t="str">
        <f>IF((G39-H39)&lt;0, "No", "Yes")</f>
        <v>No</v>
      </c>
      <c r="N39" s="1"/>
    </row>
    <row r="40" spans="1:14" ht="7.5" customHeight="1" x14ac:dyDescent="0.15">
      <c r="A40" s="43"/>
      <c r="B40" s="81"/>
      <c r="C40" s="193"/>
      <c r="D40" s="202"/>
      <c r="E40" s="179"/>
      <c r="F40" s="236"/>
      <c r="G40" s="81"/>
      <c r="H40" s="197"/>
      <c r="I40" s="202"/>
      <c r="L40" s="56"/>
      <c r="N40" s="1"/>
    </row>
    <row r="41" spans="1:14" ht="12.75" customHeight="1" x14ac:dyDescent="0.15">
      <c r="A41" s="43" t="s">
        <v>39</v>
      </c>
      <c r="B41" s="81">
        <f>FINAL2!B41</f>
        <v>0.8</v>
      </c>
      <c r="C41" s="193">
        <f>CRC!C39</f>
        <v>0.5</v>
      </c>
      <c r="D41" s="202" t="str">
        <f t="shared" ref="D41:D50" si="4">IF((B41-C41)&lt;0,"No","Yes")</f>
        <v>Yes</v>
      </c>
      <c r="E41" s="179"/>
      <c r="F41" s="236"/>
      <c r="G41" s="180" t="s">
        <v>1</v>
      </c>
      <c r="H41" s="175" t="s">
        <v>172</v>
      </c>
      <c r="I41" s="175" t="s">
        <v>172</v>
      </c>
      <c r="N41" s="1"/>
    </row>
    <row r="42" spans="1:14" ht="12.75" customHeight="1" x14ac:dyDescent="0.15">
      <c r="A42" s="43" t="s">
        <v>40</v>
      </c>
      <c r="B42" s="81">
        <f>FINAL2!B42</f>
        <v>0.27399999999999997</v>
      </c>
      <c r="C42" s="193">
        <f>CRC!C40</f>
        <v>0</v>
      </c>
      <c r="D42" s="202" t="str">
        <f t="shared" si="4"/>
        <v>Yes</v>
      </c>
      <c r="E42" s="179"/>
      <c r="F42" s="236"/>
      <c r="G42" s="180" t="s">
        <v>1</v>
      </c>
      <c r="H42" s="175" t="s">
        <v>172</v>
      </c>
      <c r="I42" s="175" t="s">
        <v>172</v>
      </c>
      <c r="N42" s="1"/>
    </row>
    <row r="43" spans="1:14" ht="12.75" customHeight="1" x14ac:dyDescent="0.15">
      <c r="A43" s="43" t="s">
        <v>41</v>
      </c>
      <c r="B43" s="81">
        <f>FINAL2!B43</f>
        <v>0.54700000000000004</v>
      </c>
      <c r="C43" s="193">
        <f>CRC!C41</f>
        <v>0</v>
      </c>
      <c r="D43" s="202" t="str">
        <f t="shared" si="4"/>
        <v>Yes</v>
      </c>
      <c r="E43" s="179"/>
      <c r="F43" s="236"/>
      <c r="G43" s="81">
        <f>FINAL2!F43</f>
        <v>0.63300000000000001</v>
      </c>
      <c r="H43" s="194">
        <f>CRC!F41</f>
        <v>0.28407562354312699</v>
      </c>
      <c r="I43" s="202" t="str">
        <f>IF((G43-H43)&lt;0, "No", "Yes")</f>
        <v>Yes</v>
      </c>
      <c r="N43" s="1"/>
    </row>
    <row r="44" spans="1:14" ht="12.75" customHeight="1" x14ac:dyDescent="0.15">
      <c r="A44" s="43" t="s">
        <v>42</v>
      </c>
      <c r="B44" s="81">
        <f>FINAL2!B44</f>
        <v>0.312</v>
      </c>
      <c r="C44" s="193">
        <f>CRC!C42</f>
        <v>0.13434011038194482</v>
      </c>
      <c r="D44" s="202" t="str">
        <f t="shared" si="4"/>
        <v>Yes</v>
      </c>
      <c r="E44" s="179"/>
      <c r="F44" s="236"/>
      <c r="G44" s="180" t="s">
        <v>1</v>
      </c>
      <c r="H44" s="175" t="s">
        <v>172</v>
      </c>
      <c r="I44" s="175" t="s">
        <v>172</v>
      </c>
      <c r="N44" s="1"/>
    </row>
    <row r="45" spans="1:14" ht="12.75" customHeight="1" x14ac:dyDescent="0.15">
      <c r="A45" s="43" t="s">
        <v>43</v>
      </c>
      <c r="B45" s="81">
        <f>FINAL2!B45</f>
        <v>0.223</v>
      </c>
      <c r="C45" s="193">
        <f>CRC!C43</f>
        <v>0</v>
      </c>
      <c r="D45" s="202" t="str">
        <f t="shared" si="4"/>
        <v>Yes</v>
      </c>
      <c r="E45" s="179"/>
      <c r="F45" s="236"/>
      <c r="G45" s="81">
        <f>FINAL2!F45</f>
        <v>0.183</v>
      </c>
      <c r="H45" s="194">
        <f>CRC!F43</f>
        <v>0.30970446205380975</v>
      </c>
      <c r="I45" s="202" t="str">
        <f>IF((G45-H45)&lt;0, "No", "Yes")</f>
        <v>No</v>
      </c>
      <c r="N45" s="1"/>
    </row>
    <row r="46" spans="1:14" ht="12.75" customHeight="1" x14ac:dyDescent="0.15">
      <c r="A46" s="43" t="s">
        <v>44</v>
      </c>
      <c r="B46" s="81">
        <f>FINAL2!B46</f>
        <v>0.68200000000000005</v>
      </c>
      <c r="C46" s="193">
        <f>CRC!C44</f>
        <v>0</v>
      </c>
      <c r="D46" s="202" t="str">
        <f t="shared" si="4"/>
        <v>Yes</v>
      </c>
      <c r="E46" s="179"/>
      <c r="F46" s="236"/>
      <c r="G46" s="180" t="s">
        <v>1</v>
      </c>
      <c r="H46" s="175" t="s">
        <v>172</v>
      </c>
      <c r="I46" s="175" t="s">
        <v>172</v>
      </c>
      <c r="N46" s="1"/>
    </row>
    <row r="47" spans="1:14" ht="12.75" customHeight="1" x14ac:dyDescent="0.15">
      <c r="A47" s="43" t="s">
        <v>45</v>
      </c>
      <c r="B47" s="81">
        <f>FINAL2!B47</f>
        <v>0.52300000000000002</v>
      </c>
      <c r="C47" s="193">
        <f>CRC!C45</f>
        <v>0.22016884008000254</v>
      </c>
      <c r="D47" s="202" t="str">
        <f t="shared" si="4"/>
        <v>Yes</v>
      </c>
      <c r="E47" s="179"/>
      <c r="F47" s="236"/>
      <c r="G47" s="81">
        <f>FINAL2!F47</f>
        <v>0.60899999999999999</v>
      </c>
      <c r="H47" s="194">
        <f>CRC!F45</f>
        <v>0.31292413095059513</v>
      </c>
      <c r="I47" s="202" t="str">
        <f>IF((G47-H47)&lt;0, "No", "Yes")</f>
        <v>Yes</v>
      </c>
      <c r="N47" s="1"/>
    </row>
    <row r="48" spans="1:14" ht="12.75" customHeight="1" x14ac:dyDescent="0.15">
      <c r="A48" s="43" t="s">
        <v>46</v>
      </c>
      <c r="B48" s="81">
        <f>FINAL2!B48</f>
        <v>0.30599999999999999</v>
      </c>
      <c r="C48" s="193">
        <f>CRC!C46</f>
        <v>9.0656837571440385E-2</v>
      </c>
      <c r="D48" s="202" t="str">
        <f t="shared" si="4"/>
        <v>Yes</v>
      </c>
      <c r="E48" s="179"/>
      <c r="F48" s="236"/>
      <c r="G48" s="180" t="s">
        <v>1</v>
      </c>
      <c r="H48" s="175" t="s">
        <v>172</v>
      </c>
      <c r="I48" s="175" t="s">
        <v>172</v>
      </c>
    </row>
    <row r="49" spans="1:14" ht="12.75" customHeight="1" x14ac:dyDescent="0.15">
      <c r="A49" s="43" t="s">
        <v>47</v>
      </c>
      <c r="B49" s="81">
        <f>FINAL2!B49</f>
        <v>0.72900000000000009</v>
      </c>
      <c r="C49" s="193">
        <f>CRC!C47</f>
        <v>0.5</v>
      </c>
      <c r="D49" s="202" t="str">
        <f t="shared" si="4"/>
        <v>Yes</v>
      </c>
      <c r="E49" s="179"/>
      <c r="F49" s="236"/>
      <c r="G49" s="81">
        <f>FINAL2!F49</f>
        <v>0.98699999999999999</v>
      </c>
      <c r="H49" s="194">
        <f>CRC!F47</f>
        <v>0.9</v>
      </c>
      <c r="I49" s="202" t="str">
        <f>IF((G49-H49)&lt;0, "No", "Yes")</f>
        <v>Yes</v>
      </c>
    </row>
    <row r="50" spans="1:14" ht="12.75" customHeight="1" x14ac:dyDescent="0.15">
      <c r="A50" s="43" t="s">
        <v>48</v>
      </c>
      <c r="B50" s="81">
        <f>FINAL2!B50</f>
        <v>0.25700000000000001</v>
      </c>
      <c r="C50" s="193">
        <f>CRC!C48</f>
        <v>0.1739719265178224</v>
      </c>
      <c r="D50" s="202" t="str">
        <f t="shared" si="4"/>
        <v>Yes</v>
      </c>
      <c r="E50" s="179"/>
      <c r="F50" s="236"/>
      <c r="G50" s="81">
        <f>FINAL2!F50</f>
        <v>0.51900000000000002</v>
      </c>
      <c r="H50" s="194">
        <f>CRC!F48</f>
        <v>0.24453988872274879</v>
      </c>
      <c r="I50" s="202" t="str">
        <f>IF((G50-H50)&lt;0, "No", "Yes")</f>
        <v>Yes</v>
      </c>
    </row>
    <row r="51" spans="1:14" ht="7.5" customHeight="1" x14ac:dyDescent="0.15">
      <c r="A51" s="43"/>
      <c r="B51" s="81"/>
      <c r="C51" s="193"/>
      <c r="D51" s="202"/>
      <c r="E51" s="179"/>
      <c r="F51" s="236"/>
      <c r="G51" s="81"/>
      <c r="H51" s="197"/>
      <c r="I51" s="202"/>
    </row>
    <row r="52" spans="1:14" ht="12.75" customHeight="1" x14ac:dyDescent="0.15">
      <c r="A52" s="43" t="s">
        <v>49</v>
      </c>
      <c r="B52" s="81">
        <f>FINAL2!B52</f>
        <v>0.17499999999999999</v>
      </c>
      <c r="C52" s="193">
        <f>CRC!C50</f>
        <v>0</v>
      </c>
      <c r="D52" s="202" t="str">
        <f t="shared" ref="D52:D61" si="5">IF((B52-C52)&lt;0,"No","Yes")</f>
        <v>Yes</v>
      </c>
      <c r="E52" s="179"/>
      <c r="F52" s="236"/>
      <c r="G52" s="180" t="s">
        <v>1</v>
      </c>
      <c r="H52" s="175" t="s">
        <v>172</v>
      </c>
      <c r="I52" s="175" t="s">
        <v>172</v>
      </c>
    </row>
    <row r="53" spans="1:14" ht="12.75" customHeight="1" x14ac:dyDescent="0.15">
      <c r="A53" s="43" t="s">
        <v>50</v>
      </c>
      <c r="B53" s="81">
        <f>FINAL2!B53</f>
        <v>0.14899999999999999</v>
      </c>
      <c r="C53" s="193">
        <f>CRC!C51</f>
        <v>0</v>
      </c>
      <c r="D53" s="202" t="str">
        <f t="shared" si="5"/>
        <v>Yes</v>
      </c>
      <c r="E53" s="179"/>
      <c r="F53" s="236"/>
      <c r="G53" s="81">
        <f>FINAL2!F53</f>
        <v>0.12</v>
      </c>
      <c r="H53" s="194">
        <f>CRC!F51</f>
        <v>0.34768101687221009</v>
      </c>
      <c r="I53" s="202" t="str">
        <f>IF((G53-H53)&lt;0, "No", "Yes")</f>
        <v>No</v>
      </c>
    </row>
    <row r="54" spans="1:14" ht="12.75" customHeight="1" x14ac:dyDescent="0.15">
      <c r="A54" s="43" t="s">
        <v>51</v>
      </c>
      <c r="B54" s="81">
        <f>FINAL2!B54</f>
        <v>0.41100000000000003</v>
      </c>
      <c r="C54" s="193">
        <f>CRC!C52</f>
        <v>6.1156510656688423E-2</v>
      </c>
      <c r="D54" s="202" t="str">
        <f t="shared" si="5"/>
        <v>Yes</v>
      </c>
      <c r="E54" s="179"/>
      <c r="F54" s="236"/>
      <c r="G54" s="180" t="s">
        <v>1</v>
      </c>
      <c r="H54" s="175" t="s">
        <v>172</v>
      </c>
      <c r="I54" s="175" t="s">
        <v>172</v>
      </c>
    </row>
    <row r="55" spans="1:14" ht="12.75" customHeight="1" x14ac:dyDescent="0.15">
      <c r="A55" s="43" t="s">
        <v>52</v>
      </c>
      <c r="B55" s="81">
        <f>FINAL2!B55</f>
        <v>0.58200000000000007</v>
      </c>
      <c r="C55" s="193">
        <f>CRC!C53</f>
        <v>0.5</v>
      </c>
      <c r="D55" s="202" t="str">
        <f t="shared" si="5"/>
        <v>Yes</v>
      </c>
      <c r="E55" s="179"/>
      <c r="F55" s="236"/>
      <c r="G55" s="180" t="s">
        <v>1</v>
      </c>
      <c r="H55" s="175" t="s">
        <v>172</v>
      </c>
      <c r="I55" s="175" t="s">
        <v>172</v>
      </c>
    </row>
    <row r="56" spans="1:14" ht="12.75" customHeight="1" x14ac:dyDescent="0.15">
      <c r="A56" s="43" t="s">
        <v>53</v>
      </c>
      <c r="B56" s="81">
        <f>FINAL2!B56</f>
        <v>0.34200000000000003</v>
      </c>
      <c r="C56" s="193">
        <f>CRC!C54</f>
        <v>0</v>
      </c>
      <c r="D56" s="202" t="str">
        <f t="shared" si="5"/>
        <v>Yes</v>
      </c>
      <c r="E56" s="179"/>
      <c r="F56" s="236"/>
      <c r="G56" s="182">
        <f>FINAL2!F56</f>
        <v>0.13800000000000001</v>
      </c>
      <c r="H56" s="194">
        <f>CRC!F54</f>
        <v>0.33523614535604374</v>
      </c>
      <c r="I56" s="202" t="str">
        <f>IF((G56-H56)&lt;0, "No", "Yes")</f>
        <v>No</v>
      </c>
    </row>
    <row r="57" spans="1:14" ht="12.75" customHeight="1" x14ac:dyDescent="0.15">
      <c r="A57" s="43" t="s">
        <v>54</v>
      </c>
      <c r="B57" s="81">
        <f>FINAL2!B57</f>
        <v>0.222</v>
      </c>
      <c r="C57" s="193">
        <f>CRC!C55</f>
        <v>0</v>
      </c>
      <c r="D57" s="202" t="str">
        <f t="shared" si="5"/>
        <v>Yes</v>
      </c>
      <c r="E57" s="179"/>
      <c r="F57" s="236"/>
      <c r="G57" s="180" t="s">
        <v>1</v>
      </c>
      <c r="H57" s="175" t="s">
        <v>172</v>
      </c>
      <c r="I57" s="175" t="s">
        <v>172</v>
      </c>
      <c r="N57" s="11" t="s">
        <v>2</v>
      </c>
    </row>
    <row r="58" spans="1:14" ht="12.75" customHeight="1" x14ac:dyDescent="0.15">
      <c r="A58" s="43" t="s">
        <v>55</v>
      </c>
      <c r="B58" s="81">
        <f>FINAL2!B58</f>
        <v>0.115</v>
      </c>
      <c r="C58" s="193">
        <f>CRC!C56</f>
        <v>0</v>
      </c>
      <c r="D58" s="202" t="str">
        <f t="shared" si="5"/>
        <v>Yes</v>
      </c>
      <c r="E58" s="179"/>
      <c r="F58" s="236"/>
      <c r="G58" s="180" t="s">
        <v>1</v>
      </c>
      <c r="H58" s="175" t="s">
        <v>172</v>
      </c>
      <c r="I58" s="175" t="s">
        <v>172</v>
      </c>
    </row>
    <row r="59" spans="1:14" ht="12.75" customHeight="1" x14ac:dyDescent="0.15">
      <c r="A59" s="43" t="s">
        <v>56</v>
      </c>
      <c r="B59" s="81">
        <f>FINAL2!B59</f>
        <v>0.48</v>
      </c>
      <c r="C59" s="193">
        <f>CRC!C57</f>
        <v>0.26637599954590235</v>
      </c>
      <c r="D59" s="202" t="str">
        <f t="shared" si="5"/>
        <v>Yes</v>
      </c>
      <c r="E59" s="179"/>
      <c r="F59" s="236"/>
      <c r="G59" s="81">
        <f>FINAL2!F59</f>
        <v>0.56799999999999995</v>
      </c>
      <c r="H59" s="194">
        <f>CRC!F57</f>
        <v>0.53495787540928696</v>
      </c>
      <c r="I59" s="202" t="str">
        <f>IF((G59-H59)&lt;0, "No", "Yes")</f>
        <v>Yes</v>
      </c>
    </row>
    <row r="60" spans="1:14" ht="12.75" customHeight="1" x14ac:dyDescent="0.15">
      <c r="A60" s="43" t="s">
        <v>57</v>
      </c>
      <c r="B60" s="81">
        <f>FINAL2!B60</f>
        <v>0.121</v>
      </c>
      <c r="C60" s="193">
        <f>CRC!C58</f>
        <v>0</v>
      </c>
      <c r="D60" s="202" t="str">
        <f t="shared" si="5"/>
        <v>Yes</v>
      </c>
      <c r="E60" s="179"/>
      <c r="F60" s="236"/>
      <c r="G60" s="180" t="s">
        <v>1</v>
      </c>
      <c r="H60" s="175" t="s">
        <v>172</v>
      </c>
      <c r="I60" s="175" t="s">
        <v>172</v>
      </c>
    </row>
    <row r="61" spans="1:14" ht="12.75" customHeight="1" x14ac:dyDescent="0.15">
      <c r="A61" s="43" t="s">
        <v>58</v>
      </c>
      <c r="B61" s="81">
        <f>FINAL2!B61</f>
        <v>0.45100000000000001</v>
      </c>
      <c r="C61" s="193">
        <f>CRC!C59</f>
        <v>0.16193298942712436</v>
      </c>
      <c r="D61" s="202" t="str">
        <f t="shared" si="5"/>
        <v>Yes</v>
      </c>
      <c r="E61" s="179"/>
      <c r="F61" s="236"/>
      <c r="G61" s="180" t="s">
        <v>1</v>
      </c>
      <c r="H61" s="175" t="s">
        <v>172</v>
      </c>
      <c r="I61" s="175" t="s">
        <v>172</v>
      </c>
    </row>
    <row r="62" spans="1:14" ht="7.5" customHeight="1" x14ac:dyDescent="0.15">
      <c r="A62" s="43"/>
      <c r="B62" s="81"/>
      <c r="C62" s="193"/>
      <c r="D62" s="202"/>
      <c r="E62" s="179"/>
      <c r="F62" s="236"/>
      <c r="G62" s="81"/>
      <c r="H62" s="197"/>
      <c r="I62" s="202"/>
    </row>
    <row r="63" spans="1:14" ht="12.75" customHeight="1" x14ac:dyDescent="0.15">
      <c r="A63" s="43" t="s">
        <v>59</v>
      </c>
      <c r="B63" s="81">
        <f>FINAL2!B63</f>
        <v>0.32400000000000001</v>
      </c>
      <c r="C63" s="193">
        <f>CRC!C61</f>
        <v>4.7265777456401037E-2</v>
      </c>
      <c r="D63" s="202" t="str">
        <f>IF((B63-C63)&lt;0,"No","Yes")</f>
        <v>Yes</v>
      </c>
      <c r="E63" s="179"/>
      <c r="F63" s="236"/>
      <c r="G63" s="81">
        <f>FINAL2!F63</f>
        <v>0.46399999999999997</v>
      </c>
      <c r="H63" s="194">
        <f>CRC!F61</f>
        <v>0.44726577745640106</v>
      </c>
      <c r="I63" s="202" t="str">
        <f>IF((G63-H63)&lt;0, "No", "Yes")</f>
        <v>Yes</v>
      </c>
    </row>
    <row r="64" spans="1:14" ht="12.75" customHeight="1" x14ac:dyDescent="0.15">
      <c r="A64" s="43" t="s">
        <v>60</v>
      </c>
      <c r="B64" s="81">
        <f>FINAL2!B64</f>
        <v>0.37200000000000005</v>
      </c>
      <c r="C64" s="193">
        <f>CRC!C62</f>
        <v>0.13711180124223604</v>
      </c>
      <c r="D64" s="202" t="str">
        <f>IF((B64-C64)&lt;0,"No","Yes")</f>
        <v>Yes</v>
      </c>
      <c r="E64" s="179"/>
      <c r="F64" s="236"/>
      <c r="G64" s="180" t="s">
        <v>1</v>
      </c>
      <c r="H64" s="175" t="s">
        <v>172</v>
      </c>
      <c r="I64" s="175" t="s">
        <v>172</v>
      </c>
    </row>
    <row r="65" spans="1:9" ht="12.75" customHeight="1" x14ac:dyDescent="0.15">
      <c r="A65" s="43" t="s">
        <v>61</v>
      </c>
      <c r="B65" s="81">
        <f>FINAL2!B65</f>
        <v>0.42100000000000004</v>
      </c>
      <c r="C65" s="193">
        <f>CRC!C63</f>
        <v>0.43501163250645497</v>
      </c>
      <c r="D65" s="202" t="str">
        <f>IF((B65-C65)&lt;0,"No","Yes")</f>
        <v>No</v>
      </c>
      <c r="E65" s="179"/>
      <c r="F65" s="236"/>
      <c r="G65" s="81">
        <f>FINAL2!F65</f>
        <v>0.442</v>
      </c>
      <c r="H65" s="194">
        <f>CRC!F63</f>
        <v>0.83501163250645505</v>
      </c>
      <c r="I65" s="202" t="str">
        <f>IF((G65-H65)&lt;0, "No", "Yes")</f>
        <v>No</v>
      </c>
    </row>
    <row r="66" spans="1:9" ht="12.75" customHeight="1" x14ac:dyDescent="0.15">
      <c r="A66" s="45" t="s">
        <v>62</v>
      </c>
      <c r="B66" s="181">
        <f>FINAL2!B66</f>
        <v>0.71599999999999997</v>
      </c>
      <c r="C66" s="198">
        <f>CRC!C64</f>
        <v>0.5</v>
      </c>
      <c r="D66" s="203" t="str">
        <f>IF((B66-C66)&lt;0,"No","Yes")</f>
        <v>Yes</v>
      </c>
      <c r="E66" s="179"/>
      <c r="F66" s="236"/>
      <c r="G66" s="181">
        <f>FINAL2!F66</f>
        <v>0.752</v>
      </c>
      <c r="H66" s="198">
        <f>CRC!F64</f>
        <v>0.9</v>
      </c>
      <c r="I66" s="203" t="str">
        <f>IF((G66-H66)&lt;0, "No", "Yes")</f>
        <v>No</v>
      </c>
    </row>
    <row r="67" spans="1:9" ht="36.75" customHeight="1" x14ac:dyDescent="0.15">
      <c r="A67" s="223" t="s">
        <v>144</v>
      </c>
      <c r="B67" s="224"/>
      <c r="C67" s="224"/>
      <c r="D67" s="224"/>
      <c r="E67" s="224"/>
      <c r="F67" s="224"/>
      <c r="G67" s="224"/>
      <c r="H67" s="224"/>
      <c r="I67" s="224"/>
    </row>
    <row r="68" spans="1:9" ht="12.75" customHeight="1" x14ac:dyDescent="0.15">
      <c r="A68" s="17"/>
      <c r="B68" s="17"/>
      <c r="C68" s="17"/>
      <c r="D68" s="17"/>
      <c r="E68" s="17"/>
      <c r="F68" s="17"/>
      <c r="G68" s="17"/>
      <c r="H68" s="17"/>
      <c r="I68" s="17"/>
    </row>
    <row r="71" spans="1:9" ht="12.75" customHeight="1" x14ac:dyDescent="0.15">
      <c r="A71" s="19" t="s">
        <v>2</v>
      </c>
      <c r="B71" s="20"/>
    </row>
  </sheetData>
  <mergeCells count="13">
    <mergeCell ref="A67:I67"/>
    <mergeCell ref="A1:I1"/>
    <mergeCell ref="A2:I2"/>
    <mergeCell ref="A3:A5"/>
    <mergeCell ref="B4:B5"/>
    <mergeCell ref="C4:C5"/>
    <mergeCell ref="D4:D5"/>
    <mergeCell ref="G4:G5"/>
    <mergeCell ref="H4:H5"/>
    <mergeCell ref="I4:I5"/>
    <mergeCell ref="B3:D3"/>
    <mergeCell ref="G3:I3"/>
    <mergeCell ref="F3:F66"/>
  </mergeCells>
  <phoneticPr fontId="0" type="noConversion"/>
  <conditionalFormatting sqref="D8">
    <cfRule type="expression" dxfId="23" priority="28" stopIfTrue="1">
      <formula>B8&lt;C8</formula>
    </cfRule>
  </conditionalFormatting>
  <conditionalFormatting sqref="D9:D17">
    <cfRule type="expression" dxfId="22" priority="27" stopIfTrue="1">
      <formula>B9&lt;C9</formula>
    </cfRule>
  </conditionalFormatting>
  <conditionalFormatting sqref="D19:D28">
    <cfRule type="expression" dxfId="21" priority="26" stopIfTrue="1">
      <formula>B19&lt;C19</formula>
    </cfRule>
  </conditionalFormatting>
  <conditionalFormatting sqref="D30:D39">
    <cfRule type="expression" dxfId="20" priority="25" stopIfTrue="1">
      <formula>B30&lt;C30</formula>
    </cfRule>
  </conditionalFormatting>
  <conditionalFormatting sqref="D41:D50">
    <cfRule type="expression" dxfId="19" priority="23" stopIfTrue="1">
      <formula>B41&lt;C41</formula>
    </cfRule>
  </conditionalFormatting>
  <conditionalFormatting sqref="D52:D61">
    <cfRule type="expression" dxfId="18" priority="22" stopIfTrue="1">
      <formula>B52&lt;C52</formula>
    </cfRule>
  </conditionalFormatting>
  <conditionalFormatting sqref="D63:D66">
    <cfRule type="expression" dxfId="17" priority="21" stopIfTrue="1">
      <formula>B63&lt;C63</formula>
    </cfRule>
  </conditionalFormatting>
  <conditionalFormatting sqref="I8">
    <cfRule type="expression" dxfId="16" priority="18" stopIfTrue="1">
      <formula>$H$8&gt;$G$8</formula>
    </cfRule>
  </conditionalFormatting>
  <conditionalFormatting sqref="I9">
    <cfRule type="expression" dxfId="15" priority="17" stopIfTrue="1">
      <formula>$H$9&gt;$G$9</formula>
    </cfRule>
  </conditionalFormatting>
  <conditionalFormatting sqref="I10">
    <cfRule type="expression" dxfId="14" priority="16" stopIfTrue="1">
      <formula>$H$10&gt;$G$10</formula>
    </cfRule>
  </conditionalFormatting>
  <conditionalFormatting sqref="I11">
    <cfRule type="expression" dxfId="13" priority="15" stopIfTrue="1">
      <formula>$H$11&gt;$G$11</formula>
    </cfRule>
  </conditionalFormatting>
  <conditionalFormatting sqref="I12">
    <cfRule type="expression" dxfId="12" priority="14" stopIfTrue="1">
      <formula>$H$12&gt;$G$12</formula>
    </cfRule>
  </conditionalFormatting>
  <conditionalFormatting sqref="I13">
    <cfRule type="expression" dxfId="11" priority="13" stopIfTrue="1">
      <formula>$H$13&gt;$G$13</formula>
    </cfRule>
  </conditionalFormatting>
  <conditionalFormatting sqref="I17">
    <cfRule type="expression" dxfId="10" priority="12" stopIfTrue="1">
      <formula>$H$17&gt;$G$17</formula>
    </cfRule>
  </conditionalFormatting>
  <conditionalFormatting sqref="I20">
    <cfRule type="expression" dxfId="9" priority="11" stopIfTrue="1">
      <formula>$H$20&gt;$G$20</formula>
    </cfRule>
  </conditionalFormatting>
  <conditionalFormatting sqref="I21">
    <cfRule type="expression" dxfId="8" priority="10" stopIfTrue="1">
      <formula>H21&gt;G21</formula>
    </cfRule>
  </conditionalFormatting>
  <conditionalFormatting sqref="I24">
    <cfRule type="expression" dxfId="7" priority="8" stopIfTrue="1">
      <formula>H24&gt;G24</formula>
    </cfRule>
  </conditionalFormatting>
  <conditionalFormatting sqref="I25">
    <cfRule type="expression" dxfId="6" priority="7" stopIfTrue="1">
      <formula>H25&gt;G25</formula>
    </cfRule>
  </conditionalFormatting>
  <conditionalFormatting sqref="I26">
    <cfRule type="expression" dxfId="5" priority="6" stopIfTrue="1">
      <formula>H26&gt;G26</formula>
    </cfRule>
  </conditionalFormatting>
  <conditionalFormatting sqref="I27">
    <cfRule type="expression" dxfId="4" priority="5" stopIfTrue="1">
      <formula>H27&gt;G27</formula>
    </cfRule>
  </conditionalFormatting>
  <conditionalFormatting sqref="I30">
    <cfRule type="expression" dxfId="3" priority="4" stopIfTrue="1">
      <formula>H30&gt;G30</formula>
    </cfRule>
  </conditionalFormatting>
  <conditionalFormatting sqref="I39 I37 I32">
    <cfRule type="expression" dxfId="2" priority="3" stopIfTrue="1">
      <formula>H32&gt;G32</formula>
    </cfRule>
  </conditionalFormatting>
  <conditionalFormatting sqref="I65:I66 I63 I59 I53 I49:I50 I47 I45 I43">
    <cfRule type="expression" dxfId="1" priority="2" stopIfTrue="1">
      <formula>H43&gt;G43</formula>
    </cfRule>
  </conditionalFormatting>
  <conditionalFormatting sqref="I56">
    <cfRule type="expression" dxfId="0" priority="1" stopIfTrue="1">
      <formula>H56&gt;G56</formula>
    </cfRule>
  </conditionalFormatting>
  <printOptions horizontalCentered="1" verticalCentered="1"/>
  <pageMargins left="0.25" right="0.25" top="0.25" bottom="0.25" header="0" footer="0"/>
  <pageSetup scale="85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L67"/>
  <sheetViews>
    <sheetView zoomScaleNormal="100" workbookViewId="0">
      <selection activeCell="B6" sqref="B6:K64"/>
    </sheetView>
  </sheetViews>
  <sheetFormatPr baseColWidth="10" defaultColWidth="9.1640625" defaultRowHeight="13" x14ac:dyDescent="0.15"/>
  <cols>
    <col min="1" max="1" width="15.6640625" style="2" customWidth="1"/>
    <col min="2" max="3" width="10.6640625" style="2" customWidth="1"/>
    <col min="4" max="4" width="11.33203125" style="2" bestFit="1" customWidth="1"/>
    <col min="5" max="5" width="7.6640625" style="2" bestFit="1" customWidth="1"/>
    <col min="6" max="6" width="12.5" style="2" customWidth="1"/>
    <col min="7" max="7" width="12" style="2" customWidth="1"/>
    <col min="8" max="8" width="10.6640625" style="2" customWidth="1"/>
    <col min="9" max="9" width="12.33203125" style="2" bestFit="1" customWidth="1"/>
    <col min="10" max="10" width="12.5" style="2" customWidth="1"/>
    <col min="11" max="11" width="10.6640625" style="2" bestFit="1" customWidth="1"/>
    <col min="12" max="16384" width="9.1640625" style="2"/>
  </cols>
  <sheetData>
    <row r="1" spans="1:12" ht="55.5" customHeight="1" x14ac:dyDescent="0.15">
      <c r="A1" s="311" t="s">
        <v>195</v>
      </c>
      <c r="B1" s="311"/>
      <c r="C1" s="311"/>
      <c r="D1" s="311"/>
      <c r="E1" s="311"/>
      <c r="F1" s="311"/>
      <c r="G1" s="311"/>
      <c r="H1" s="311"/>
      <c r="I1" s="311"/>
      <c r="J1" s="311"/>
      <c r="K1" s="311"/>
      <c r="L1" s="7"/>
    </row>
    <row r="2" spans="1:12" ht="12.75" customHeight="1" x14ac:dyDescent="0.15">
      <c r="A2" s="304" t="str">
        <f>FINAL2!$A$2</f>
        <v>ACF/OFA: 06/07/2017</v>
      </c>
      <c r="B2" s="304"/>
      <c r="C2" s="304"/>
      <c r="D2" s="304"/>
      <c r="E2" s="304"/>
      <c r="F2" s="304"/>
      <c r="G2" s="304"/>
      <c r="H2" s="304"/>
      <c r="I2" s="304"/>
      <c r="J2" s="304"/>
      <c r="K2" s="304"/>
    </row>
    <row r="3" spans="1:12" ht="39" customHeight="1" x14ac:dyDescent="0.15">
      <c r="A3" s="125" t="s">
        <v>0</v>
      </c>
      <c r="B3" s="126" t="s">
        <v>131</v>
      </c>
      <c r="C3" s="126" t="s">
        <v>132</v>
      </c>
      <c r="D3" s="126" t="s">
        <v>105</v>
      </c>
      <c r="E3" s="126" t="s">
        <v>100</v>
      </c>
      <c r="F3" s="126" t="s">
        <v>106</v>
      </c>
      <c r="G3" s="126" t="s">
        <v>107</v>
      </c>
      <c r="H3" s="126" t="s">
        <v>108</v>
      </c>
      <c r="I3" s="126" t="s">
        <v>109</v>
      </c>
      <c r="J3" s="126" t="s">
        <v>110</v>
      </c>
      <c r="K3" s="126" t="s">
        <v>111</v>
      </c>
    </row>
    <row r="4" spans="1:12" s="3" customFormat="1" ht="12.75" customHeight="1" x14ac:dyDescent="0.15">
      <c r="A4" s="44" t="s">
        <v>3</v>
      </c>
      <c r="B4" s="127">
        <f>SUM(B6:B64)</f>
        <v>1114952</v>
      </c>
      <c r="C4" s="127">
        <f t="shared" ref="C4:K4" si="0">SUM(C6:C64)</f>
        <v>19631</v>
      </c>
      <c r="D4" s="127">
        <f t="shared" si="0"/>
        <v>3292</v>
      </c>
      <c r="E4" s="127">
        <f t="shared" si="0"/>
        <v>7589</v>
      </c>
      <c r="F4" s="127">
        <f t="shared" si="0"/>
        <v>2214</v>
      </c>
      <c r="G4" s="127">
        <f t="shared" si="0"/>
        <v>4209</v>
      </c>
      <c r="H4" s="127">
        <f t="shared" si="0"/>
        <v>2229</v>
      </c>
      <c r="I4" s="127">
        <f t="shared" si="0"/>
        <v>403</v>
      </c>
      <c r="J4" s="127">
        <f t="shared" si="0"/>
        <v>391</v>
      </c>
      <c r="K4" s="130">
        <f t="shared" si="0"/>
        <v>1</v>
      </c>
    </row>
    <row r="5" spans="1:12" ht="7.5" customHeight="1" x14ac:dyDescent="0.15">
      <c r="A5" s="60"/>
      <c r="B5" s="128"/>
      <c r="C5" s="128"/>
      <c r="D5" s="128"/>
      <c r="E5" s="128"/>
      <c r="F5" s="128"/>
      <c r="G5" s="128"/>
      <c r="H5" s="128"/>
      <c r="I5" s="128"/>
      <c r="J5" s="128"/>
      <c r="K5" s="128"/>
    </row>
    <row r="6" spans="1:12" ht="12.75" customHeight="1" x14ac:dyDescent="0.15">
      <c r="A6" s="58" t="s">
        <v>10</v>
      </c>
      <c r="B6" s="129">
        <v>5491</v>
      </c>
      <c r="C6" s="130">
        <v>170</v>
      </c>
      <c r="D6" s="130">
        <v>89</v>
      </c>
      <c r="E6" s="130">
        <v>24</v>
      </c>
      <c r="F6" s="130">
        <v>0</v>
      </c>
      <c r="G6" s="130">
        <v>22</v>
      </c>
      <c r="H6" s="130">
        <v>35</v>
      </c>
      <c r="I6" s="130">
        <v>0</v>
      </c>
      <c r="J6" s="130">
        <v>9</v>
      </c>
      <c r="K6" s="130">
        <v>0</v>
      </c>
    </row>
    <row r="7" spans="1:12" ht="12.75" customHeight="1" x14ac:dyDescent="0.15">
      <c r="A7" s="58" t="s">
        <v>11</v>
      </c>
      <c r="B7" s="130">
        <v>2535</v>
      </c>
      <c r="C7" s="130">
        <v>0</v>
      </c>
      <c r="D7" s="130">
        <v>0</v>
      </c>
      <c r="E7" s="130">
        <v>0</v>
      </c>
      <c r="F7" s="130">
        <v>0</v>
      </c>
      <c r="G7" s="130">
        <v>0</v>
      </c>
      <c r="H7" s="130">
        <v>0</v>
      </c>
      <c r="I7" s="130">
        <v>0</v>
      </c>
      <c r="J7" s="130">
        <v>0</v>
      </c>
      <c r="K7" s="130">
        <v>0</v>
      </c>
    </row>
    <row r="8" spans="1:12" ht="12.75" customHeight="1" x14ac:dyDescent="0.15">
      <c r="A8" s="58" t="s">
        <v>12</v>
      </c>
      <c r="B8" s="129">
        <v>4344</v>
      </c>
      <c r="C8" s="130">
        <v>66</v>
      </c>
      <c r="D8" s="130">
        <v>12</v>
      </c>
      <c r="E8" s="130">
        <v>23</v>
      </c>
      <c r="F8" s="130">
        <v>18</v>
      </c>
      <c r="G8" s="130">
        <v>14</v>
      </c>
      <c r="H8" s="130">
        <v>0</v>
      </c>
      <c r="I8" s="130">
        <v>0</v>
      </c>
      <c r="J8" s="130">
        <v>3</v>
      </c>
      <c r="K8" s="130">
        <v>0</v>
      </c>
    </row>
    <row r="9" spans="1:12" ht="12.75" customHeight="1" x14ac:dyDescent="0.15">
      <c r="A9" s="58" t="s">
        <v>13</v>
      </c>
      <c r="B9" s="130">
        <v>2226</v>
      </c>
      <c r="C9" s="130">
        <v>0</v>
      </c>
      <c r="D9" s="130">
        <v>0</v>
      </c>
      <c r="E9" s="130">
        <v>0</v>
      </c>
      <c r="F9" s="130">
        <v>0</v>
      </c>
      <c r="G9" s="130">
        <v>0</v>
      </c>
      <c r="H9" s="130">
        <v>0</v>
      </c>
      <c r="I9" s="130">
        <v>0</v>
      </c>
      <c r="J9" s="130">
        <v>0</v>
      </c>
      <c r="K9" s="130">
        <v>0</v>
      </c>
    </row>
    <row r="10" spans="1:12" ht="12.75" customHeight="1" x14ac:dyDescent="0.15">
      <c r="A10" s="58" t="s">
        <v>14</v>
      </c>
      <c r="B10" s="129">
        <v>568081</v>
      </c>
      <c r="C10" s="130">
        <v>8900</v>
      </c>
      <c r="D10" s="130">
        <v>549</v>
      </c>
      <c r="E10" s="130">
        <v>4525</v>
      </c>
      <c r="F10" s="130">
        <v>555</v>
      </c>
      <c r="G10" s="130">
        <v>2073</v>
      </c>
      <c r="H10" s="130">
        <v>1009</v>
      </c>
      <c r="I10" s="130">
        <v>188</v>
      </c>
      <c r="J10" s="130">
        <v>0</v>
      </c>
      <c r="K10" s="130">
        <v>0</v>
      </c>
    </row>
    <row r="11" spans="1:12" ht="12.75" customHeight="1" x14ac:dyDescent="0.15">
      <c r="A11" s="58" t="s">
        <v>15</v>
      </c>
      <c r="B11" s="129">
        <v>12550</v>
      </c>
      <c r="C11" s="130">
        <v>845</v>
      </c>
      <c r="D11" s="130">
        <v>202</v>
      </c>
      <c r="E11" s="130">
        <v>260</v>
      </c>
      <c r="F11" s="130">
        <v>155</v>
      </c>
      <c r="G11" s="130">
        <v>198</v>
      </c>
      <c r="H11" s="130">
        <v>20</v>
      </c>
      <c r="I11" s="130">
        <v>15</v>
      </c>
      <c r="J11" s="130">
        <v>2</v>
      </c>
      <c r="K11" s="130">
        <v>0</v>
      </c>
    </row>
    <row r="12" spans="1:12" ht="12.75" customHeight="1" x14ac:dyDescent="0.15">
      <c r="A12" s="58" t="s">
        <v>16</v>
      </c>
      <c r="B12" s="130">
        <v>5976</v>
      </c>
      <c r="C12" s="130">
        <v>395</v>
      </c>
      <c r="D12" s="130">
        <v>0</v>
      </c>
      <c r="E12" s="130">
        <v>355</v>
      </c>
      <c r="F12" s="130">
        <v>0</v>
      </c>
      <c r="G12" s="130">
        <v>36</v>
      </c>
      <c r="H12" s="130">
        <v>0</v>
      </c>
      <c r="I12" s="130">
        <v>9</v>
      </c>
      <c r="J12" s="130">
        <v>0</v>
      </c>
      <c r="K12" s="130">
        <v>0</v>
      </c>
    </row>
    <row r="13" spans="1:12" ht="12.75" customHeight="1" x14ac:dyDescent="0.15">
      <c r="A13" s="58" t="s">
        <v>17</v>
      </c>
      <c r="B13" s="129">
        <v>1295</v>
      </c>
      <c r="C13" s="130">
        <v>21</v>
      </c>
      <c r="D13" s="130">
        <v>8</v>
      </c>
      <c r="E13" s="130">
        <v>7</v>
      </c>
      <c r="F13" s="130">
        <v>0</v>
      </c>
      <c r="G13" s="130">
        <v>6</v>
      </c>
      <c r="H13" s="130">
        <v>0</v>
      </c>
      <c r="I13" s="130">
        <v>0</v>
      </c>
      <c r="J13" s="130">
        <v>0</v>
      </c>
      <c r="K13" s="130">
        <v>0</v>
      </c>
    </row>
    <row r="14" spans="1:12" ht="12.75" customHeight="1" x14ac:dyDescent="0.15">
      <c r="A14" s="58" t="s">
        <v>84</v>
      </c>
      <c r="B14" s="130">
        <v>3328</v>
      </c>
      <c r="C14" s="130">
        <v>0</v>
      </c>
      <c r="D14" s="130">
        <v>0</v>
      </c>
      <c r="E14" s="130">
        <v>0</v>
      </c>
      <c r="F14" s="130">
        <v>0</v>
      </c>
      <c r="G14" s="130">
        <v>0</v>
      </c>
      <c r="H14" s="130">
        <v>0</v>
      </c>
      <c r="I14" s="130">
        <v>0</v>
      </c>
      <c r="J14" s="130">
        <v>0</v>
      </c>
      <c r="K14" s="130">
        <v>0</v>
      </c>
    </row>
    <row r="15" spans="1:12" ht="12.75" customHeight="1" x14ac:dyDescent="0.15">
      <c r="A15" s="58" t="s">
        <v>18</v>
      </c>
      <c r="B15" s="129">
        <v>9249</v>
      </c>
      <c r="C15" s="130">
        <v>332</v>
      </c>
      <c r="D15" s="130">
        <v>11</v>
      </c>
      <c r="E15" s="130">
        <v>134</v>
      </c>
      <c r="F15" s="130">
        <v>124</v>
      </c>
      <c r="G15" s="130">
        <v>60</v>
      </c>
      <c r="H15" s="130">
        <v>6</v>
      </c>
      <c r="I15" s="130">
        <v>0</v>
      </c>
      <c r="J15" s="130">
        <v>0</v>
      </c>
      <c r="K15" s="130">
        <v>0</v>
      </c>
    </row>
    <row r="16" spans="1:12" ht="7.5" customHeight="1" x14ac:dyDescent="0.15">
      <c r="A16" s="60"/>
      <c r="B16" s="128"/>
      <c r="C16" s="131"/>
      <c r="D16" s="131"/>
      <c r="E16" s="131"/>
      <c r="F16" s="131"/>
      <c r="G16" s="131"/>
      <c r="H16" s="131"/>
      <c r="I16" s="131"/>
      <c r="J16" s="131"/>
      <c r="K16" s="131"/>
    </row>
    <row r="17" spans="1:11" ht="12.75" customHeight="1" x14ac:dyDescent="0.15">
      <c r="A17" s="58" t="s">
        <v>19</v>
      </c>
      <c r="B17" s="130">
        <v>2427</v>
      </c>
      <c r="C17" s="130">
        <v>0</v>
      </c>
      <c r="D17" s="130">
        <v>0</v>
      </c>
      <c r="E17" s="130">
        <v>0</v>
      </c>
      <c r="F17" s="130">
        <v>0</v>
      </c>
      <c r="G17" s="130">
        <v>0</v>
      </c>
      <c r="H17" s="130">
        <v>0</v>
      </c>
      <c r="I17" s="130">
        <v>0</v>
      </c>
      <c r="J17" s="130">
        <v>0</v>
      </c>
      <c r="K17" s="130">
        <v>0</v>
      </c>
    </row>
    <row r="18" spans="1:11" ht="12.75" customHeight="1" x14ac:dyDescent="0.15">
      <c r="A18" s="58" t="s">
        <v>20</v>
      </c>
      <c r="B18" s="129">
        <v>326</v>
      </c>
      <c r="C18" s="130">
        <v>30</v>
      </c>
      <c r="D18" s="130">
        <v>29</v>
      </c>
      <c r="E18" s="130">
        <v>0</v>
      </c>
      <c r="F18" s="130">
        <v>0</v>
      </c>
      <c r="G18" s="130">
        <v>0</v>
      </c>
      <c r="H18" s="130">
        <v>0</v>
      </c>
      <c r="I18" s="130">
        <v>0</v>
      </c>
      <c r="J18" s="130">
        <v>0</v>
      </c>
      <c r="K18" s="130">
        <v>0</v>
      </c>
    </row>
    <row r="19" spans="1:11" ht="12.75" customHeight="1" x14ac:dyDescent="0.15">
      <c r="A19" s="58" t="s">
        <v>21</v>
      </c>
      <c r="B19" s="129">
        <v>5480</v>
      </c>
      <c r="C19" s="130">
        <v>17</v>
      </c>
      <c r="D19" s="130">
        <v>12</v>
      </c>
      <c r="E19" s="130">
        <v>2</v>
      </c>
      <c r="F19" s="130">
        <v>0</v>
      </c>
      <c r="G19" s="130">
        <v>2</v>
      </c>
      <c r="H19" s="130">
        <v>0</v>
      </c>
      <c r="I19" s="130">
        <v>0</v>
      </c>
      <c r="J19" s="130">
        <v>0</v>
      </c>
      <c r="K19" s="130">
        <v>0</v>
      </c>
    </row>
    <row r="20" spans="1:11" ht="12.75" customHeight="1" x14ac:dyDescent="0.15">
      <c r="A20" s="58" t="s">
        <v>22</v>
      </c>
      <c r="B20" s="130">
        <v>63</v>
      </c>
      <c r="C20" s="130">
        <v>0</v>
      </c>
      <c r="D20" s="130">
        <v>0</v>
      </c>
      <c r="E20" s="130">
        <v>0</v>
      </c>
      <c r="F20" s="130">
        <v>0</v>
      </c>
      <c r="G20" s="130">
        <v>0</v>
      </c>
      <c r="H20" s="130">
        <v>0</v>
      </c>
      <c r="I20" s="130">
        <v>0</v>
      </c>
      <c r="J20" s="130">
        <v>0</v>
      </c>
      <c r="K20" s="130">
        <v>0</v>
      </c>
    </row>
    <row r="21" spans="1:11" ht="12.75" customHeight="1" x14ac:dyDescent="0.15">
      <c r="A21" s="58" t="s">
        <v>23</v>
      </c>
      <c r="B21" s="130">
        <v>5479</v>
      </c>
      <c r="C21" s="130">
        <v>0</v>
      </c>
      <c r="D21" s="130">
        <v>0</v>
      </c>
      <c r="E21" s="130">
        <v>0</v>
      </c>
      <c r="F21" s="130">
        <v>0</v>
      </c>
      <c r="G21" s="130">
        <v>0</v>
      </c>
      <c r="H21" s="130">
        <v>0</v>
      </c>
      <c r="I21" s="130">
        <v>0</v>
      </c>
      <c r="J21" s="130">
        <v>0</v>
      </c>
      <c r="K21" s="130">
        <v>0</v>
      </c>
    </row>
    <row r="22" spans="1:11" ht="12.75" customHeight="1" x14ac:dyDescent="0.15">
      <c r="A22" s="58" t="s">
        <v>24</v>
      </c>
      <c r="B22" s="129">
        <v>2247</v>
      </c>
      <c r="C22" s="130">
        <v>10</v>
      </c>
      <c r="D22" s="130">
        <v>1</v>
      </c>
      <c r="E22" s="130">
        <v>9</v>
      </c>
      <c r="F22" s="130">
        <v>0</v>
      </c>
      <c r="G22" s="130">
        <v>0</v>
      </c>
      <c r="H22" s="130">
        <v>0</v>
      </c>
      <c r="I22" s="130">
        <v>0</v>
      </c>
      <c r="J22" s="130">
        <v>0</v>
      </c>
      <c r="K22" s="130">
        <v>0</v>
      </c>
    </row>
    <row r="23" spans="1:11" ht="12.75" customHeight="1" x14ac:dyDescent="0.15">
      <c r="A23" s="58" t="s">
        <v>25</v>
      </c>
      <c r="B23" s="129">
        <v>8209</v>
      </c>
      <c r="C23" s="130">
        <v>37</v>
      </c>
      <c r="D23" s="130">
        <v>2</v>
      </c>
      <c r="E23" s="130">
        <v>0</v>
      </c>
      <c r="F23" s="130">
        <v>0</v>
      </c>
      <c r="G23" s="130">
        <v>36</v>
      </c>
      <c r="H23" s="130">
        <v>0</v>
      </c>
      <c r="I23" s="130">
        <v>0</v>
      </c>
      <c r="J23" s="130">
        <v>0</v>
      </c>
      <c r="K23" s="130">
        <v>0</v>
      </c>
    </row>
    <row r="24" spans="1:11" ht="12.75" customHeight="1" x14ac:dyDescent="0.15">
      <c r="A24" s="58" t="s">
        <v>26</v>
      </c>
      <c r="B24" s="130">
        <v>2960</v>
      </c>
      <c r="C24" s="130">
        <v>1</v>
      </c>
      <c r="D24" s="130">
        <v>0</v>
      </c>
      <c r="E24" s="130">
        <v>1</v>
      </c>
      <c r="F24" s="130">
        <v>0</v>
      </c>
      <c r="G24" s="130">
        <v>0</v>
      </c>
      <c r="H24" s="130">
        <v>0</v>
      </c>
      <c r="I24" s="130">
        <v>0</v>
      </c>
      <c r="J24" s="130">
        <v>0</v>
      </c>
      <c r="K24" s="130">
        <v>0</v>
      </c>
    </row>
    <row r="25" spans="1:11" ht="12.75" customHeight="1" x14ac:dyDescent="0.15">
      <c r="A25" s="58" t="s">
        <v>27</v>
      </c>
      <c r="B25" s="129">
        <v>7759</v>
      </c>
      <c r="C25" s="130">
        <v>302</v>
      </c>
      <c r="D25" s="130">
        <v>53</v>
      </c>
      <c r="E25" s="130">
        <v>9</v>
      </c>
      <c r="F25" s="130">
        <v>183</v>
      </c>
      <c r="G25" s="130">
        <v>24</v>
      </c>
      <c r="H25" s="130">
        <v>18</v>
      </c>
      <c r="I25" s="130">
        <v>21</v>
      </c>
      <c r="J25" s="130">
        <v>0</v>
      </c>
      <c r="K25" s="130">
        <v>0</v>
      </c>
    </row>
    <row r="26" spans="1:11" ht="12.75" customHeight="1" x14ac:dyDescent="0.15">
      <c r="A26" s="58" t="s">
        <v>28</v>
      </c>
      <c r="B26" s="129">
        <v>2024</v>
      </c>
      <c r="C26" s="130">
        <v>15</v>
      </c>
      <c r="D26" s="130">
        <v>3</v>
      </c>
      <c r="E26" s="130">
        <v>1</v>
      </c>
      <c r="F26" s="130">
        <v>4</v>
      </c>
      <c r="G26" s="130">
        <v>6</v>
      </c>
      <c r="H26" s="130">
        <v>0</v>
      </c>
      <c r="I26" s="130">
        <v>0</v>
      </c>
      <c r="J26" s="130">
        <v>1</v>
      </c>
      <c r="K26" s="130">
        <v>0</v>
      </c>
    </row>
    <row r="27" spans="1:11" ht="7.5" customHeight="1" x14ac:dyDescent="0.15">
      <c r="A27" s="60"/>
      <c r="B27" s="128"/>
      <c r="C27" s="131"/>
      <c r="D27" s="131"/>
      <c r="E27" s="131"/>
      <c r="F27" s="131"/>
      <c r="G27" s="131"/>
      <c r="H27" s="131"/>
      <c r="I27" s="131"/>
      <c r="J27" s="131"/>
      <c r="K27" s="131"/>
    </row>
    <row r="28" spans="1:11" ht="12.75" customHeight="1" x14ac:dyDescent="0.15">
      <c r="A28" s="58" t="s">
        <v>29</v>
      </c>
      <c r="B28" s="129">
        <v>25943</v>
      </c>
      <c r="C28" s="130">
        <v>57</v>
      </c>
      <c r="D28" s="130">
        <v>2</v>
      </c>
      <c r="E28" s="130">
        <v>3</v>
      </c>
      <c r="F28" s="130">
        <v>10</v>
      </c>
      <c r="G28" s="130">
        <v>14</v>
      </c>
      <c r="H28" s="130">
        <v>16</v>
      </c>
      <c r="I28" s="130">
        <v>12</v>
      </c>
      <c r="J28" s="130">
        <v>2</v>
      </c>
      <c r="K28" s="130">
        <v>0</v>
      </c>
    </row>
    <row r="29" spans="1:11" ht="12.75" customHeight="1" x14ac:dyDescent="0.15">
      <c r="A29" s="58" t="s">
        <v>30</v>
      </c>
      <c r="B29" s="129">
        <v>12324</v>
      </c>
      <c r="C29" s="130">
        <v>1284</v>
      </c>
      <c r="D29" s="130">
        <v>821</v>
      </c>
      <c r="E29" s="130">
        <v>217</v>
      </c>
      <c r="F29" s="130">
        <v>76</v>
      </c>
      <c r="G29" s="130">
        <v>143</v>
      </c>
      <c r="H29" s="130">
        <v>417</v>
      </c>
      <c r="I29" s="130">
        <v>0</v>
      </c>
      <c r="J29" s="130">
        <v>10</v>
      </c>
      <c r="K29" s="130">
        <v>0</v>
      </c>
    </row>
    <row r="30" spans="1:11" ht="12.75" customHeight="1" x14ac:dyDescent="0.15">
      <c r="A30" s="58" t="s">
        <v>31</v>
      </c>
      <c r="B30" s="130">
        <v>42486</v>
      </c>
      <c r="C30" s="130">
        <v>454</v>
      </c>
      <c r="D30" s="130">
        <v>0</v>
      </c>
      <c r="E30" s="130">
        <v>59</v>
      </c>
      <c r="F30" s="130">
        <v>16</v>
      </c>
      <c r="G30" s="130">
        <v>273</v>
      </c>
      <c r="H30" s="130">
        <v>0</v>
      </c>
      <c r="I30" s="130">
        <v>18</v>
      </c>
      <c r="J30" s="130">
        <v>87</v>
      </c>
      <c r="K30" s="130">
        <v>0</v>
      </c>
    </row>
    <row r="31" spans="1:11" ht="12.75" customHeight="1" x14ac:dyDescent="0.15">
      <c r="A31" s="58" t="s">
        <v>32</v>
      </c>
      <c r="B31" s="129">
        <v>6741</v>
      </c>
      <c r="C31" s="130">
        <v>423</v>
      </c>
      <c r="D31" s="130">
        <v>23</v>
      </c>
      <c r="E31" s="130">
        <v>265</v>
      </c>
      <c r="F31" s="130">
        <v>99</v>
      </c>
      <c r="G31" s="130">
        <v>55</v>
      </c>
      <c r="H31" s="130">
        <v>6</v>
      </c>
      <c r="I31" s="130">
        <v>0</v>
      </c>
      <c r="J31" s="130">
        <v>3</v>
      </c>
      <c r="K31" s="130">
        <v>0</v>
      </c>
    </row>
    <row r="32" spans="1:11" ht="12.75" customHeight="1" x14ac:dyDescent="0.15">
      <c r="A32" s="58" t="s">
        <v>33</v>
      </c>
      <c r="B32" s="129">
        <v>10023</v>
      </c>
      <c r="C32" s="130">
        <v>137</v>
      </c>
      <c r="D32" s="130">
        <v>6</v>
      </c>
      <c r="E32" s="130">
        <v>8</v>
      </c>
      <c r="F32" s="130">
        <v>0</v>
      </c>
      <c r="G32" s="130">
        <v>29</v>
      </c>
      <c r="H32" s="130">
        <v>24</v>
      </c>
      <c r="I32" s="130">
        <v>0</v>
      </c>
      <c r="J32" s="130">
        <v>70</v>
      </c>
      <c r="K32" s="130">
        <v>0</v>
      </c>
    </row>
    <row r="33" spans="1:11" ht="12.75" customHeight="1" x14ac:dyDescent="0.15">
      <c r="A33" s="58" t="s">
        <v>34</v>
      </c>
      <c r="B33" s="129">
        <v>2737</v>
      </c>
      <c r="C33" s="130">
        <v>143</v>
      </c>
      <c r="D33" s="130">
        <v>29</v>
      </c>
      <c r="E33" s="130">
        <v>5</v>
      </c>
      <c r="F33" s="130">
        <v>72</v>
      </c>
      <c r="G33" s="130">
        <v>35</v>
      </c>
      <c r="H33" s="130">
        <v>2</v>
      </c>
      <c r="I33" s="130">
        <v>6</v>
      </c>
      <c r="J33" s="130">
        <v>0</v>
      </c>
      <c r="K33" s="130">
        <v>0</v>
      </c>
    </row>
    <row r="34" spans="1:11" ht="12.75" customHeight="1" x14ac:dyDescent="0.15">
      <c r="A34" s="58" t="s">
        <v>35</v>
      </c>
      <c r="B34" s="129">
        <v>13424</v>
      </c>
      <c r="C34" s="130">
        <v>90</v>
      </c>
      <c r="D34" s="130">
        <v>16</v>
      </c>
      <c r="E34" s="130">
        <v>9</v>
      </c>
      <c r="F34" s="130">
        <v>15</v>
      </c>
      <c r="G34" s="130">
        <v>37</v>
      </c>
      <c r="H34" s="130">
        <v>8</v>
      </c>
      <c r="I34" s="130">
        <v>0</v>
      </c>
      <c r="J34" s="130">
        <v>7</v>
      </c>
      <c r="K34" s="130">
        <v>0</v>
      </c>
    </row>
    <row r="35" spans="1:11" ht="12.75" customHeight="1" x14ac:dyDescent="0.15">
      <c r="A35" s="58" t="s">
        <v>36</v>
      </c>
      <c r="B35" s="129">
        <v>1780</v>
      </c>
      <c r="C35" s="130">
        <v>272</v>
      </c>
      <c r="D35" s="130">
        <v>147</v>
      </c>
      <c r="E35" s="130">
        <v>86</v>
      </c>
      <c r="F35" s="130">
        <v>18</v>
      </c>
      <c r="G35" s="130">
        <v>25</v>
      </c>
      <c r="H35" s="130">
        <v>1</v>
      </c>
      <c r="I35" s="130">
        <v>1</v>
      </c>
      <c r="J35" s="130">
        <v>3</v>
      </c>
      <c r="K35" s="130">
        <v>0</v>
      </c>
    </row>
    <row r="36" spans="1:11" ht="12.75" customHeight="1" x14ac:dyDescent="0.15">
      <c r="A36" s="58" t="s">
        <v>37</v>
      </c>
      <c r="B36" s="129">
        <v>2301</v>
      </c>
      <c r="C36" s="130">
        <v>84</v>
      </c>
      <c r="D36" s="130">
        <v>12</v>
      </c>
      <c r="E36" s="130">
        <v>10</v>
      </c>
      <c r="F36" s="130">
        <v>8</v>
      </c>
      <c r="G36" s="130">
        <v>15</v>
      </c>
      <c r="H36" s="130">
        <v>4</v>
      </c>
      <c r="I36" s="130">
        <v>37</v>
      </c>
      <c r="J36" s="130">
        <v>0</v>
      </c>
      <c r="K36" s="130">
        <v>0</v>
      </c>
    </row>
    <row r="37" spans="1:11" ht="12.75" customHeight="1" x14ac:dyDescent="0.15">
      <c r="A37" s="58" t="s">
        <v>38</v>
      </c>
      <c r="B37" s="130">
        <v>5382</v>
      </c>
      <c r="C37" s="130">
        <v>16</v>
      </c>
      <c r="D37" s="130">
        <v>0</v>
      </c>
      <c r="E37" s="130">
        <v>0</v>
      </c>
      <c r="F37" s="130">
        <v>5</v>
      </c>
      <c r="G37" s="130">
        <v>4</v>
      </c>
      <c r="H37" s="130">
        <v>1</v>
      </c>
      <c r="I37" s="130">
        <v>5</v>
      </c>
      <c r="J37" s="130">
        <v>0</v>
      </c>
      <c r="K37" s="130">
        <v>0</v>
      </c>
    </row>
    <row r="38" spans="1:11" ht="7.5" customHeight="1" x14ac:dyDescent="0.15">
      <c r="A38" s="60"/>
      <c r="B38" s="128"/>
      <c r="C38" s="131"/>
      <c r="D38" s="131"/>
      <c r="E38" s="131"/>
      <c r="F38" s="131"/>
      <c r="G38" s="131"/>
      <c r="H38" s="131"/>
      <c r="I38" s="131"/>
      <c r="J38" s="131"/>
      <c r="K38" s="131"/>
    </row>
    <row r="39" spans="1:11" ht="12.75" customHeight="1" x14ac:dyDescent="0.15">
      <c r="A39" s="58" t="s">
        <v>39</v>
      </c>
      <c r="B39" s="129">
        <v>3650</v>
      </c>
      <c r="C39" s="130">
        <v>76</v>
      </c>
      <c r="D39" s="130">
        <v>8</v>
      </c>
      <c r="E39" s="130">
        <v>19</v>
      </c>
      <c r="F39" s="130">
        <v>38</v>
      </c>
      <c r="G39" s="130">
        <v>11</v>
      </c>
      <c r="H39" s="130">
        <v>2</v>
      </c>
      <c r="I39" s="130">
        <v>0</v>
      </c>
      <c r="J39" s="130">
        <v>2</v>
      </c>
      <c r="K39" s="130">
        <v>0</v>
      </c>
    </row>
    <row r="40" spans="1:11" ht="12.75" customHeight="1" x14ac:dyDescent="0.15">
      <c r="A40" s="58" t="s">
        <v>40</v>
      </c>
      <c r="B40" s="129">
        <v>11499</v>
      </c>
      <c r="C40" s="130">
        <v>59</v>
      </c>
      <c r="D40" s="130">
        <v>26</v>
      </c>
      <c r="E40" s="130">
        <v>4</v>
      </c>
      <c r="F40" s="130">
        <v>0</v>
      </c>
      <c r="G40" s="130">
        <v>29</v>
      </c>
      <c r="H40" s="130">
        <v>0</v>
      </c>
      <c r="I40" s="130">
        <v>0</v>
      </c>
      <c r="J40" s="130">
        <v>0</v>
      </c>
      <c r="K40" s="130">
        <v>0</v>
      </c>
    </row>
    <row r="41" spans="1:11" ht="12.75" customHeight="1" x14ac:dyDescent="0.15">
      <c r="A41" s="58" t="s">
        <v>41</v>
      </c>
      <c r="B41" s="129">
        <v>7050</v>
      </c>
      <c r="C41" s="130">
        <v>108</v>
      </c>
      <c r="D41" s="130">
        <v>23</v>
      </c>
      <c r="E41" s="130">
        <v>32</v>
      </c>
      <c r="F41" s="130">
        <v>23</v>
      </c>
      <c r="G41" s="130">
        <v>26</v>
      </c>
      <c r="H41" s="130">
        <v>0</v>
      </c>
      <c r="I41" s="130">
        <v>0</v>
      </c>
      <c r="J41" s="130">
        <v>5</v>
      </c>
      <c r="K41" s="130">
        <v>0</v>
      </c>
    </row>
    <row r="42" spans="1:11" ht="12.75" customHeight="1" x14ac:dyDescent="0.15">
      <c r="A42" s="58" t="s">
        <v>42</v>
      </c>
      <c r="B42" s="129">
        <v>105826</v>
      </c>
      <c r="C42" s="130">
        <v>374</v>
      </c>
      <c r="D42" s="130">
        <v>141</v>
      </c>
      <c r="E42" s="130">
        <v>79</v>
      </c>
      <c r="F42" s="130">
        <v>0</v>
      </c>
      <c r="G42" s="130">
        <v>55</v>
      </c>
      <c r="H42" s="130">
        <v>84</v>
      </c>
      <c r="I42" s="130">
        <v>15</v>
      </c>
      <c r="J42" s="130">
        <v>0</v>
      </c>
      <c r="K42" s="130">
        <v>0</v>
      </c>
    </row>
    <row r="43" spans="1:11" ht="12.75" customHeight="1" x14ac:dyDescent="0.15">
      <c r="A43" s="58" t="s">
        <v>43</v>
      </c>
      <c r="B43" s="129">
        <v>4404</v>
      </c>
      <c r="C43" s="130">
        <v>185</v>
      </c>
      <c r="D43" s="130">
        <v>47</v>
      </c>
      <c r="E43" s="130">
        <v>122</v>
      </c>
      <c r="F43" s="130">
        <v>0</v>
      </c>
      <c r="G43" s="130">
        <v>16</v>
      </c>
      <c r="H43" s="130">
        <v>0</v>
      </c>
      <c r="I43" s="130">
        <v>0</v>
      </c>
      <c r="J43" s="130">
        <v>0</v>
      </c>
      <c r="K43" s="130">
        <v>0</v>
      </c>
    </row>
    <row r="44" spans="1:11" ht="12.75" customHeight="1" x14ac:dyDescent="0.15">
      <c r="A44" s="58" t="s">
        <v>44</v>
      </c>
      <c r="B44" s="129">
        <v>593</v>
      </c>
      <c r="C44" s="130">
        <v>41</v>
      </c>
      <c r="D44" s="130">
        <v>29</v>
      </c>
      <c r="E44" s="130">
        <v>5</v>
      </c>
      <c r="F44" s="130">
        <v>0</v>
      </c>
      <c r="G44" s="130">
        <v>4</v>
      </c>
      <c r="H44" s="130">
        <v>0</v>
      </c>
      <c r="I44" s="130">
        <v>2</v>
      </c>
      <c r="J44" s="130">
        <v>1</v>
      </c>
      <c r="K44" s="130">
        <v>0</v>
      </c>
    </row>
    <row r="45" spans="1:11" ht="12.75" customHeight="1" x14ac:dyDescent="0.15">
      <c r="A45" s="58" t="s">
        <v>45</v>
      </c>
      <c r="B45" s="129">
        <v>12800</v>
      </c>
      <c r="C45" s="130">
        <v>1129</v>
      </c>
      <c r="D45" s="130">
        <v>680</v>
      </c>
      <c r="E45" s="130">
        <v>171</v>
      </c>
      <c r="F45" s="130">
        <v>93</v>
      </c>
      <c r="G45" s="130">
        <v>174</v>
      </c>
      <c r="H45" s="130">
        <v>53</v>
      </c>
      <c r="I45" s="130">
        <v>7</v>
      </c>
      <c r="J45" s="130">
        <v>25</v>
      </c>
      <c r="K45" s="130">
        <v>0</v>
      </c>
    </row>
    <row r="46" spans="1:11" ht="12.75" customHeight="1" x14ac:dyDescent="0.15">
      <c r="A46" s="58" t="s">
        <v>46</v>
      </c>
      <c r="B46" s="129">
        <v>2254</v>
      </c>
      <c r="C46" s="130">
        <v>337</v>
      </c>
      <c r="D46" s="130">
        <v>45</v>
      </c>
      <c r="E46" s="130">
        <v>45</v>
      </c>
      <c r="F46" s="130">
        <v>43</v>
      </c>
      <c r="G46" s="130">
        <v>149</v>
      </c>
      <c r="H46" s="130">
        <v>0</v>
      </c>
      <c r="I46" s="130">
        <v>50</v>
      </c>
      <c r="J46" s="130">
        <v>8</v>
      </c>
      <c r="K46" s="130">
        <v>0</v>
      </c>
    </row>
    <row r="47" spans="1:11" ht="12.75" customHeight="1" x14ac:dyDescent="0.15">
      <c r="A47" s="58" t="s">
        <v>47</v>
      </c>
      <c r="B47" s="129">
        <v>58919</v>
      </c>
      <c r="C47" s="130">
        <v>209</v>
      </c>
      <c r="D47" s="130">
        <v>99</v>
      </c>
      <c r="E47" s="130">
        <v>92</v>
      </c>
      <c r="F47" s="130">
        <v>0</v>
      </c>
      <c r="G47" s="130">
        <v>9</v>
      </c>
      <c r="H47" s="130">
        <v>1</v>
      </c>
      <c r="I47" s="130">
        <v>3</v>
      </c>
      <c r="J47" s="130">
        <v>8</v>
      </c>
      <c r="K47" s="130">
        <v>0</v>
      </c>
    </row>
    <row r="48" spans="1:11" ht="12.75" customHeight="1" x14ac:dyDescent="0.15">
      <c r="A48" s="58" t="s">
        <v>48</v>
      </c>
      <c r="B48" s="130">
        <v>38230</v>
      </c>
      <c r="C48" s="130">
        <v>894</v>
      </c>
      <c r="D48" s="130">
        <v>0</v>
      </c>
      <c r="E48" s="130">
        <v>237</v>
      </c>
      <c r="F48" s="130">
        <v>382</v>
      </c>
      <c r="G48" s="130">
        <v>238</v>
      </c>
      <c r="H48" s="130">
        <v>37</v>
      </c>
      <c r="I48" s="130">
        <v>0</v>
      </c>
      <c r="J48" s="130">
        <v>0</v>
      </c>
      <c r="K48" s="130">
        <v>0</v>
      </c>
    </row>
    <row r="49" spans="1:11" ht="7.5" customHeight="1" x14ac:dyDescent="0.15">
      <c r="A49" s="60"/>
      <c r="B49" s="128"/>
      <c r="C49" s="131"/>
      <c r="D49" s="131"/>
      <c r="E49" s="131"/>
      <c r="F49" s="131"/>
      <c r="G49" s="131"/>
      <c r="H49" s="131"/>
      <c r="I49" s="131"/>
      <c r="J49" s="131"/>
      <c r="K49" s="131"/>
    </row>
    <row r="50" spans="1:11" ht="12.75" customHeight="1" x14ac:dyDescent="0.15">
      <c r="A50" s="58" t="s">
        <v>49</v>
      </c>
      <c r="B50" s="129">
        <v>8007</v>
      </c>
      <c r="C50" s="130">
        <v>13</v>
      </c>
      <c r="D50" s="130">
        <v>3</v>
      </c>
      <c r="E50" s="130">
        <v>0</v>
      </c>
      <c r="F50" s="130">
        <v>3</v>
      </c>
      <c r="G50" s="130">
        <v>7</v>
      </c>
      <c r="H50" s="130">
        <v>0</v>
      </c>
      <c r="I50" s="130">
        <v>0</v>
      </c>
      <c r="J50" s="130">
        <v>0</v>
      </c>
      <c r="K50" s="130">
        <v>0</v>
      </c>
    </row>
    <row r="51" spans="1:11" ht="12.75" customHeight="1" x14ac:dyDescent="0.15">
      <c r="A51" s="58" t="s">
        <v>50</v>
      </c>
      <c r="B51" s="129">
        <v>2659</v>
      </c>
      <c r="C51" s="130">
        <v>152</v>
      </c>
      <c r="D51" s="130">
        <v>32</v>
      </c>
      <c r="E51" s="130">
        <v>36</v>
      </c>
      <c r="F51" s="130">
        <v>0</v>
      </c>
      <c r="G51" s="130">
        <v>48</v>
      </c>
      <c r="H51" s="130">
        <v>0</v>
      </c>
      <c r="I51" s="130">
        <v>5</v>
      </c>
      <c r="J51" s="130">
        <v>33</v>
      </c>
      <c r="K51" s="130">
        <v>0</v>
      </c>
    </row>
    <row r="52" spans="1:11" ht="12.75" customHeight="1" x14ac:dyDescent="0.15">
      <c r="A52" s="58" t="s">
        <v>51</v>
      </c>
      <c r="B52" s="129">
        <v>3176</v>
      </c>
      <c r="C52" s="130">
        <v>31</v>
      </c>
      <c r="D52" s="130">
        <v>10</v>
      </c>
      <c r="E52" s="130">
        <v>10</v>
      </c>
      <c r="F52" s="130">
        <v>0</v>
      </c>
      <c r="G52" s="130">
        <v>8</v>
      </c>
      <c r="H52" s="130">
        <v>0</v>
      </c>
      <c r="I52" s="130">
        <v>0</v>
      </c>
      <c r="J52" s="130">
        <v>3</v>
      </c>
      <c r="K52" s="130">
        <v>0</v>
      </c>
    </row>
    <row r="53" spans="1:11" ht="12.75" customHeight="1" x14ac:dyDescent="0.15">
      <c r="A53" s="58" t="s">
        <v>52</v>
      </c>
      <c r="B53" s="130">
        <v>589</v>
      </c>
      <c r="C53" s="130">
        <v>84</v>
      </c>
      <c r="D53" s="130">
        <v>0</v>
      </c>
      <c r="E53" s="130">
        <v>3</v>
      </c>
      <c r="F53" s="130">
        <v>76</v>
      </c>
      <c r="G53" s="130">
        <v>2</v>
      </c>
      <c r="H53" s="130">
        <v>0</v>
      </c>
      <c r="I53" s="130">
        <v>2</v>
      </c>
      <c r="J53" s="130">
        <v>0</v>
      </c>
      <c r="K53" s="130">
        <v>1</v>
      </c>
    </row>
    <row r="54" spans="1:11" ht="12.75" customHeight="1" x14ac:dyDescent="0.15">
      <c r="A54" s="58" t="s">
        <v>53</v>
      </c>
      <c r="B54" s="129">
        <v>15020</v>
      </c>
      <c r="C54" s="130">
        <v>178</v>
      </c>
      <c r="D54" s="130">
        <v>4</v>
      </c>
      <c r="E54" s="130">
        <v>0</v>
      </c>
      <c r="F54" s="130">
        <v>50</v>
      </c>
      <c r="G54" s="130">
        <v>69</v>
      </c>
      <c r="H54" s="130">
        <v>67</v>
      </c>
      <c r="I54" s="130">
        <v>0</v>
      </c>
      <c r="J54" s="130">
        <v>0</v>
      </c>
      <c r="K54" s="130">
        <v>0</v>
      </c>
    </row>
    <row r="55" spans="1:11" ht="12.75" customHeight="1" x14ac:dyDescent="0.15">
      <c r="A55" s="58" t="s">
        <v>54</v>
      </c>
      <c r="B55" s="130">
        <v>8658</v>
      </c>
      <c r="C55" s="130">
        <v>0</v>
      </c>
      <c r="D55" s="130">
        <v>0</v>
      </c>
      <c r="E55" s="130">
        <v>0</v>
      </c>
      <c r="F55" s="130">
        <v>0</v>
      </c>
      <c r="G55" s="130">
        <v>0</v>
      </c>
      <c r="H55" s="130">
        <v>0</v>
      </c>
      <c r="I55" s="130">
        <v>0</v>
      </c>
      <c r="J55" s="130">
        <v>0</v>
      </c>
      <c r="K55" s="130">
        <v>0</v>
      </c>
    </row>
    <row r="56" spans="1:11" ht="12.75" customHeight="1" x14ac:dyDescent="0.15">
      <c r="A56" s="58" t="s">
        <v>55</v>
      </c>
      <c r="B56" s="129">
        <v>1838</v>
      </c>
      <c r="C56" s="130">
        <v>15</v>
      </c>
      <c r="D56" s="130">
        <v>3</v>
      </c>
      <c r="E56" s="130">
        <v>2</v>
      </c>
      <c r="F56" s="130">
        <v>0</v>
      </c>
      <c r="G56" s="130">
        <v>5</v>
      </c>
      <c r="H56" s="130">
        <v>6</v>
      </c>
      <c r="I56" s="130">
        <v>0</v>
      </c>
      <c r="J56" s="130">
        <v>0</v>
      </c>
      <c r="K56" s="130">
        <v>0</v>
      </c>
    </row>
    <row r="57" spans="1:11" ht="12.75" customHeight="1" x14ac:dyDescent="0.15">
      <c r="A57" s="58" t="s">
        <v>56</v>
      </c>
      <c r="B57" s="129">
        <v>2270</v>
      </c>
      <c r="C57" s="130">
        <v>52</v>
      </c>
      <c r="D57" s="130">
        <v>7</v>
      </c>
      <c r="E57" s="130">
        <v>4</v>
      </c>
      <c r="F57" s="130">
        <v>33</v>
      </c>
      <c r="G57" s="130">
        <v>3</v>
      </c>
      <c r="H57" s="130">
        <v>0</v>
      </c>
      <c r="I57" s="130">
        <v>0</v>
      </c>
      <c r="J57" s="130">
        <v>6</v>
      </c>
      <c r="K57" s="130">
        <v>0</v>
      </c>
    </row>
    <row r="58" spans="1:11" ht="12.75" customHeight="1" x14ac:dyDescent="0.15">
      <c r="A58" s="58" t="s">
        <v>57</v>
      </c>
      <c r="B58" s="129">
        <v>245</v>
      </c>
      <c r="C58" s="130">
        <v>7</v>
      </c>
      <c r="D58" s="130">
        <v>5</v>
      </c>
      <c r="E58" s="130">
        <v>0</v>
      </c>
      <c r="F58" s="130">
        <v>0</v>
      </c>
      <c r="G58" s="130">
        <v>0</v>
      </c>
      <c r="H58" s="130">
        <v>1</v>
      </c>
      <c r="I58" s="130">
        <v>0</v>
      </c>
      <c r="J58" s="130">
        <v>0</v>
      </c>
      <c r="K58" s="130">
        <v>0</v>
      </c>
    </row>
    <row r="59" spans="1:11" ht="12.75" customHeight="1" x14ac:dyDescent="0.15">
      <c r="A59" s="58" t="s">
        <v>58</v>
      </c>
      <c r="B59" s="130">
        <v>12994</v>
      </c>
      <c r="C59" s="130">
        <v>8</v>
      </c>
      <c r="D59" s="130">
        <v>0</v>
      </c>
      <c r="E59" s="130">
        <v>1</v>
      </c>
      <c r="F59" s="130">
        <v>3</v>
      </c>
      <c r="G59" s="130">
        <v>2</v>
      </c>
      <c r="H59" s="130">
        <v>0</v>
      </c>
      <c r="I59" s="130">
        <v>2</v>
      </c>
      <c r="J59" s="130">
        <v>0</v>
      </c>
      <c r="K59" s="130">
        <v>0</v>
      </c>
    </row>
    <row r="60" spans="1:11" ht="7.5" customHeight="1" x14ac:dyDescent="0.15">
      <c r="A60" s="60"/>
      <c r="B60" s="128"/>
      <c r="C60" s="131"/>
      <c r="D60" s="131"/>
      <c r="E60" s="131"/>
      <c r="F60" s="131"/>
      <c r="G60" s="131"/>
      <c r="H60" s="131"/>
      <c r="I60" s="131"/>
      <c r="J60" s="131"/>
      <c r="K60" s="131"/>
    </row>
    <row r="61" spans="1:11" ht="12.75" customHeight="1" x14ac:dyDescent="0.15">
      <c r="A61" s="58" t="s">
        <v>59</v>
      </c>
      <c r="B61" s="129">
        <v>28648</v>
      </c>
      <c r="C61" s="130">
        <v>1336</v>
      </c>
      <c r="D61" s="130">
        <v>53</v>
      </c>
      <c r="E61" s="130">
        <v>614</v>
      </c>
      <c r="F61" s="130">
        <v>81</v>
      </c>
      <c r="G61" s="130">
        <v>189</v>
      </c>
      <c r="H61" s="130">
        <v>411</v>
      </c>
      <c r="I61" s="130">
        <v>2</v>
      </c>
      <c r="J61" s="130">
        <v>92</v>
      </c>
      <c r="K61" s="130">
        <v>0</v>
      </c>
    </row>
    <row r="62" spans="1:11" ht="12.75" customHeight="1" x14ac:dyDescent="0.15">
      <c r="A62" s="58" t="s">
        <v>60</v>
      </c>
      <c r="B62" s="129">
        <v>2400</v>
      </c>
      <c r="C62" s="130">
        <v>170</v>
      </c>
      <c r="D62" s="130">
        <v>13</v>
      </c>
      <c r="E62" s="130">
        <v>64</v>
      </c>
      <c r="F62" s="130">
        <v>31</v>
      </c>
      <c r="G62" s="130">
        <v>54</v>
      </c>
      <c r="H62" s="130">
        <v>0</v>
      </c>
      <c r="I62" s="130">
        <v>2</v>
      </c>
      <c r="J62" s="130">
        <v>10</v>
      </c>
      <c r="K62" s="130">
        <v>0</v>
      </c>
    </row>
    <row r="63" spans="1:11" ht="12.75" customHeight="1" x14ac:dyDescent="0.15">
      <c r="A63" s="58" t="s">
        <v>61</v>
      </c>
      <c r="B63" s="129">
        <v>7832</v>
      </c>
      <c r="C63" s="130">
        <v>72</v>
      </c>
      <c r="D63" s="130">
        <v>37</v>
      </c>
      <c r="E63" s="130">
        <v>37</v>
      </c>
      <c r="F63" s="130">
        <v>0</v>
      </c>
      <c r="G63" s="130">
        <v>4</v>
      </c>
      <c r="H63" s="130">
        <v>0</v>
      </c>
      <c r="I63" s="130">
        <v>1</v>
      </c>
      <c r="J63" s="130">
        <v>1</v>
      </c>
      <c r="K63" s="130">
        <v>0</v>
      </c>
    </row>
    <row r="64" spans="1:11" ht="12.75" customHeight="1" x14ac:dyDescent="0.15">
      <c r="A64" s="59" t="s">
        <v>62</v>
      </c>
      <c r="B64" s="132">
        <v>201</v>
      </c>
      <c r="C64" s="132">
        <v>0</v>
      </c>
      <c r="D64" s="132">
        <v>0</v>
      </c>
      <c r="E64" s="132">
        <v>0</v>
      </c>
      <c r="F64" s="132">
        <v>0</v>
      </c>
      <c r="G64" s="132">
        <v>0</v>
      </c>
      <c r="H64" s="132">
        <v>0</v>
      </c>
      <c r="I64" s="132">
        <v>0</v>
      </c>
      <c r="J64" s="132">
        <v>0</v>
      </c>
      <c r="K64" s="132">
        <v>0</v>
      </c>
    </row>
    <row r="65" spans="1:11" ht="12.75" customHeight="1" x14ac:dyDescent="0.15">
      <c r="A65" s="124"/>
      <c r="B65" s="124"/>
      <c r="C65" s="124"/>
      <c r="D65" s="124"/>
      <c r="E65" s="124"/>
      <c r="F65" s="124"/>
      <c r="G65" s="124"/>
      <c r="H65" s="124"/>
      <c r="I65" s="124"/>
      <c r="J65" s="124"/>
      <c r="K65" s="124"/>
    </row>
    <row r="66" spans="1:11" ht="15" customHeight="1" x14ac:dyDescent="0.15"/>
    <row r="67" spans="1:11" ht="15" customHeight="1" x14ac:dyDescent="0.15"/>
  </sheetData>
  <mergeCells count="2">
    <mergeCell ref="A2:K2"/>
    <mergeCell ref="A1:K1"/>
  </mergeCells>
  <pageMargins left="0.25" right="0.25" top="0.25" bottom="0.25" header="0.3" footer="0.3"/>
  <pageSetup scale="82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J66"/>
  <sheetViews>
    <sheetView zoomScaleNormal="100" workbookViewId="0">
      <selection activeCell="L12" sqref="L12"/>
    </sheetView>
  </sheetViews>
  <sheetFormatPr baseColWidth="10" defaultColWidth="9.1640625" defaultRowHeight="13" x14ac:dyDescent="0.15"/>
  <cols>
    <col min="1" max="1" width="15.6640625" style="2" customWidth="1"/>
    <col min="2" max="2" width="11.33203125" style="2" bestFit="1" customWidth="1"/>
    <col min="3" max="3" width="9.1640625" style="2"/>
    <col min="4" max="4" width="11.33203125" style="2" bestFit="1" customWidth="1"/>
    <col min="5" max="5" width="11.6640625" style="2" bestFit="1" customWidth="1"/>
    <col min="6" max="6" width="9.6640625" style="2" bestFit="1" customWidth="1"/>
    <col min="7" max="7" width="12.33203125" style="2" bestFit="1" customWidth="1"/>
    <col min="8" max="8" width="11.5" style="2" bestFit="1" customWidth="1"/>
    <col min="9" max="9" width="10.5" style="2" bestFit="1" customWidth="1"/>
    <col min="10" max="10" width="10.6640625" style="2" bestFit="1" customWidth="1"/>
    <col min="11" max="16384" width="9.1640625" style="2"/>
  </cols>
  <sheetData>
    <row r="1" spans="1:10" ht="54.75" customHeight="1" x14ac:dyDescent="0.15">
      <c r="A1" s="311" t="s">
        <v>196</v>
      </c>
      <c r="B1" s="311"/>
      <c r="C1" s="311"/>
      <c r="D1" s="311"/>
      <c r="E1" s="311"/>
      <c r="F1" s="311"/>
      <c r="G1" s="311"/>
      <c r="H1" s="311"/>
      <c r="I1" s="311"/>
      <c r="J1" s="311"/>
    </row>
    <row r="2" spans="1:10" ht="12.75" customHeight="1" x14ac:dyDescent="0.15">
      <c r="A2" s="304" t="str">
        <f>FINAL2!$A$2</f>
        <v>ACF/OFA: 06/07/2017</v>
      </c>
      <c r="B2" s="304"/>
      <c r="C2" s="304"/>
      <c r="D2" s="304"/>
      <c r="E2" s="304"/>
      <c r="F2" s="304"/>
      <c r="G2" s="304"/>
      <c r="H2" s="304"/>
      <c r="I2" s="304"/>
      <c r="J2" s="304"/>
    </row>
    <row r="3" spans="1:10" s="3" customFormat="1" ht="39" customHeight="1" x14ac:dyDescent="0.15">
      <c r="A3" s="125" t="s">
        <v>0</v>
      </c>
      <c r="B3" s="126" t="s">
        <v>105</v>
      </c>
      <c r="C3" s="126" t="s">
        <v>100</v>
      </c>
      <c r="D3" s="126" t="s">
        <v>106</v>
      </c>
      <c r="E3" s="126" t="s">
        <v>107</v>
      </c>
      <c r="F3" s="126" t="s">
        <v>108</v>
      </c>
      <c r="G3" s="126" t="s">
        <v>109</v>
      </c>
      <c r="H3" s="126" t="s">
        <v>110</v>
      </c>
      <c r="I3" s="126" t="s">
        <v>111</v>
      </c>
      <c r="J3" s="133" t="s">
        <v>97</v>
      </c>
    </row>
    <row r="4" spans="1:10" ht="12.75" customHeight="1" x14ac:dyDescent="0.15">
      <c r="A4" s="44" t="s">
        <v>3</v>
      </c>
      <c r="B4" s="134">
        <f>SUM(B6:B64)</f>
        <v>7291</v>
      </c>
      <c r="C4" s="134">
        <f t="shared" ref="C4:J4" si="0">SUM(C6:C64)</f>
        <v>14582</v>
      </c>
      <c r="D4" s="134">
        <f t="shared" si="0"/>
        <v>4876</v>
      </c>
      <c r="E4" s="134">
        <f t="shared" si="0"/>
        <v>9020</v>
      </c>
      <c r="F4" s="134">
        <f t="shared" si="0"/>
        <v>3300</v>
      </c>
      <c r="G4" s="134">
        <f t="shared" si="0"/>
        <v>604</v>
      </c>
      <c r="H4" s="134">
        <f t="shared" si="0"/>
        <v>710</v>
      </c>
      <c r="I4" s="134">
        <f t="shared" si="0"/>
        <v>1</v>
      </c>
      <c r="J4" s="135">
        <f t="shared" si="0"/>
        <v>40378.619722993491</v>
      </c>
    </row>
    <row r="5" spans="1:10" ht="7.5" customHeight="1" x14ac:dyDescent="0.15">
      <c r="A5" s="60"/>
      <c r="B5" s="136"/>
      <c r="C5" s="136"/>
      <c r="D5" s="136"/>
      <c r="E5" s="136"/>
      <c r="F5" s="136"/>
      <c r="G5" s="136"/>
      <c r="H5" s="136"/>
      <c r="I5" s="136"/>
      <c r="J5" s="137"/>
    </row>
    <row r="6" spans="1:10" ht="12.75" customHeight="1" x14ac:dyDescent="0.15">
      <c r="A6" s="58" t="s">
        <v>10</v>
      </c>
      <c r="B6" s="134">
        <v>168</v>
      </c>
      <c r="C6" s="134">
        <v>53</v>
      </c>
      <c r="D6" s="134">
        <v>0</v>
      </c>
      <c r="E6" s="134">
        <v>39</v>
      </c>
      <c r="F6" s="134">
        <v>70</v>
      </c>
      <c r="G6" s="134">
        <v>0</v>
      </c>
      <c r="H6" s="134">
        <v>23</v>
      </c>
      <c r="I6" s="134">
        <v>0</v>
      </c>
      <c r="J6" s="55">
        <v>352.41666666999998</v>
      </c>
    </row>
    <row r="7" spans="1:10" ht="12.75" customHeight="1" x14ac:dyDescent="0.15">
      <c r="A7" s="58" t="s">
        <v>11</v>
      </c>
      <c r="B7" s="134">
        <v>0</v>
      </c>
      <c r="C7" s="134">
        <v>0</v>
      </c>
      <c r="D7" s="134">
        <v>0</v>
      </c>
      <c r="E7" s="134">
        <v>0</v>
      </c>
      <c r="F7" s="134">
        <v>0</v>
      </c>
      <c r="G7" s="134">
        <v>0</v>
      </c>
      <c r="H7" s="134">
        <v>0</v>
      </c>
      <c r="I7" s="134">
        <v>0</v>
      </c>
      <c r="J7" s="75">
        <v>0</v>
      </c>
    </row>
    <row r="8" spans="1:10" ht="12.75" customHeight="1" x14ac:dyDescent="0.15">
      <c r="A8" s="58" t="s">
        <v>12</v>
      </c>
      <c r="B8" s="134">
        <v>70</v>
      </c>
      <c r="C8" s="134">
        <v>137</v>
      </c>
      <c r="D8" s="134">
        <v>98</v>
      </c>
      <c r="E8" s="134">
        <v>89</v>
      </c>
      <c r="F8" s="134">
        <v>0</v>
      </c>
      <c r="G8" s="134">
        <v>0</v>
      </c>
      <c r="H8" s="134">
        <v>18</v>
      </c>
      <c r="I8" s="134">
        <v>0</v>
      </c>
      <c r="J8" s="75">
        <v>411.83333333000002</v>
      </c>
    </row>
    <row r="9" spans="1:10" ht="12.75" customHeight="1" x14ac:dyDescent="0.15">
      <c r="A9" s="58" t="s">
        <v>13</v>
      </c>
      <c r="B9" s="134">
        <v>0</v>
      </c>
      <c r="C9" s="134">
        <v>0</v>
      </c>
      <c r="D9" s="134">
        <v>0</v>
      </c>
      <c r="E9" s="134">
        <v>0</v>
      </c>
      <c r="F9" s="134">
        <v>0</v>
      </c>
      <c r="G9" s="134">
        <v>0</v>
      </c>
      <c r="H9" s="134">
        <v>0</v>
      </c>
      <c r="I9" s="134">
        <v>0</v>
      </c>
      <c r="J9" s="75">
        <v>0</v>
      </c>
    </row>
    <row r="10" spans="1:10" ht="12.75" customHeight="1" x14ac:dyDescent="0.15">
      <c r="A10" s="58" t="s">
        <v>14</v>
      </c>
      <c r="B10" s="134">
        <v>1777</v>
      </c>
      <c r="C10" s="134">
        <v>7964</v>
      </c>
      <c r="D10" s="134">
        <v>801</v>
      </c>
      <c r="E10" s="134">
        <v>4249</v>
      </c>
      <c r="F10" s="134">
        <v>1445</v>
      </c>
      <c r="G10" s="134">
        <v>188</v>
      </c>
      <c r="H10" s="134">
        <v>0</v>
      </c>
      <c r="I10" s="134">
        <v>0</v>
      </c>
      <c r="J10" s="55">
        <v>16423.713479999999</v>
      </c>
    </row>
    <row r="11" spans="1:10" ht="12.75" customHeight="1" x14ac:dyDescent="0.15">
      <c r="A11" s="58" t="s">
        <v>15</v>
      </c>
      <c r="B11" s="134">
        <v>535</v>
      </c>
      <c r="C11" s="134">
        <v>884</v>
      </c>
      <c r="D11" s="134">
        <v>432</v>
      </c>
      <c r="E11" s="134">
        <v>574</v>
      </c>
      <c r="F11" s="134">
        <v>41</v>
      </c>
      <c r="G11" s="134">
        <v>28</v>
      </c>
      <c r="H11" s="134">
        <v>5</v>
      </c>
      <c r="I11" s="134">
        <v>0</v>
      </c>
      <c r="J11" s="55">
        <v>2497.4811552000001</v>
      </c>
    </row>
    <row r="12" spans="1:10" ht="12.75" customHeight="1" x14ac:dyDescent="0.15">
      <c r="A12" s="58" t="s">
        <v>16</v>
      </c>
      <c r="B12" s="134">
        <v>0</v>
      </c>
      <c r="C12" s="134">
        <v>637</v>
      </c>
      <c r="D12" s="134">
        <v>0</v>
      </c>
      <c r="E12" s="134">
        <v>63</v>
      </c>
      <c r="F12" s="134">
        <v>0</v>
      </c>
      <c r="G12" s="134">
        <v>9</v>
      </c>
      <c r="H12" s="134">
        <v>0</v>
      </c>
      <c r="I12" s="134">
        <v>0</v>
      </c>
      <c r="J12" s="55">
        <v>708.97951192000005</v>
      </c>
    </row>
    <row r="13" spans="1:10" ht="12.75" customHeight="1" x14ac:dyDescent="0.15">
      <c r="A13" s="58" t="s">
        <v>17</v>
      </c>
      <c r="B13" s="134">
        <v>11</v>
      </c>
      <c r="C13" s="134">
        <v>11</v>
      </c>
      <c r="D13" s="134">
        <v>0</v>
      </c>
      <c r="E13" s="134">
        <v>7</v>
      </c>
      <c r="F13" s="134">
        <v>0</v>
      </c>
      <c r="G13" s="134">
        <v>0</v>
      </c>
      <c r="H13" s="134">
        <v>0</v>
      </c>
      <c r="I13" s="134">
        <v>0</v>
      </c>
      <c r="J13" s="55">
        <v>28.583752731000001</v>
      </c>
    </row>
    <row r="14" spans="1:10" ht="12.75" customHeight="1" x14ac:dyDescent="0.15">
      <c r="A14" s="58" t="s">
        <v>84</v>
      </c>
      <c r="B14" s="134">
        <v>0</v>
      </c>
      <c r="C14" s="134">
        <v>0</v>
      </c>
      <c r="D14" s="134">
        <v>0</v>
      </c>
      <c r="E14" s="134">
        <v>0</v>
      </c>
      <c r="F14" s="134">
        <v>0</v>
      </c>
      <c r="G14" s="134">
        <v>0</v>
      </c>
      <c r="H14" s="134">
        <v>0</v>
      </c>
      <c r="I14" s="134">
        <v>0</v>
      </c>
      <c r="J14" s="75">
        <v>0</v>
      </c>
    </row>
    <row r="15" spans="1:10" ht="12.75" customHeight="1" x14ac:dyDescent="0.15">
      <c r="A15" s="58" t="s">
        <v>18</v>
      </c>
      <c r="B15" s="134">
        <v>27</v>
      </c>
      <c r="C15" s="134">
        <v>271</v>
      </c>
      <c r="D15" s="134">
        <v>255</v>
      </c>
      <c r="E15" s="134">
        <v>252</v>
      </c>
      <c r="F15" s="134">
        <v>16</v>
      </c>
      <c r="G15" s="134">
        <v>0</v>
      </c>
      <c r="H15" s="134">
        <v>0</v>
      </c>
      <c r="I15" s="134">
        <v>0</v>
      </c>
      <c r="J15" s="55">
        <v>820.17070707000005</v>
      </c>
    </row>
    <row r="16" spans="1:10" ht="7.5" customHeight="1" x14ac:dyDescent="0.15">
      <c r="A16" s="60"/>
      <c r="B16" s="136"/>
      <c r="C16" s="136"/>
      <c r="D16" s="136"/>
      <c r="E16" s="136"/>
      <c r="F16" s="136"/>
      <c r="G16" s="136"/>
      <c r="H16" s="136"/>
      <c r="I16" s="136"/>
      <c r="J16" s="74"/>
    </row>
    <row r="17" spans="1:10" ht="12.75" customHeight="1" x14ac:dyDescent="0.15">
      <c r="A17" s="58" t="s">
        <v>19</v>
      </c>
      <c r="B17" s="134">
        <v>0</v>
      </c>
      <c r="C17" s="134">
        <v>0</v>
      </c>
      <c r="D17" s="134">
        <v>0</v>
      </c>
      <c r="E17" s="134">
        <v>0</v>
      </c>
      <c r="F17" s="134">
        <v>0</v>
      </c>
      <c r="G17" s="134">
        <v>0</v>
      </c>
      <c r="H17" s="134">
        <v>0</v>
      </c>
      <c r="I17" s="134">
        <v>0</v>
      </c>
      <c r="J17" s="75">
        <v>0</v>
      </c>
    </row>
    <row r="18" spans="1:10" ht="12.75" customHeight="1" x14ac:dyDescent="0.15">
      <c r="A18" s="58" t="s">
        <v>20</v>
      </c>
      <c r="B18" s="134">
        <v>59</v>
      </c>
      <c r="C18" s="134">
        <v>0</v>
      </c>
      <c r="D18" s="134">
        <v>0</v>
      </c>
      <c r="E18" s="134">
        <v>1</v>
      </c>
      <c r="F18" s="134">
        <v>0</v>
      </c>
      <c r="G18" s="134">
        <v>0</v>
      </c>
      <c r="H18" s="134">
        <v>0</v>
      </c>
      <c r="I18" s="134">
        <v>0</v>
      </c>
      <c r="J18" s="55">
        <v>59.602929899000003</v>
      </c>
    </row>
    <row r="19" spans="1:10" ht="12.75" customHeight="1" x14ac:dyDescent="0.15">
      <c r="A19" s="58" t="s">
        <v>21</v>
      </c>
      <c r="B19" s="134">
        <v>21</v>
      </c>
      <c r="C19" s="134">
        <v>5</v>
      </c>
      <c r="D19" s="134">
        <v>1</v>
      </c>
      <c r="E19" s="134">
        <v>4</v>
      </c>
      <c r="F19" s="134">
        <v>1</v>
      </c>
      <c r="G19" s="134">
        <v>1</v>
      </c>
      <c r="H19" s="134">
        <v>0</v>
      </c>
      <c r="I19" s="134">
        <v>0</v>
      </c>
      <c r="J19" s="55">
        <v>32</v>
      </c>
    </row>
    <row r="20" spans="1:10" ht="12.75" customHeight="1" x14ac:dyDescent="0.15">
      <c r="A20" s="58" t="s">
        <v>22</v>
      </c>
      <c r="B20" s="134">
        <v>0</v>
      </c>
      <c r="C20" s="134">
        <v>1</v>
      </c>
      <c r="D20" s="134">
        <v>0</v>
      </c>
      <c r="E20" s="134">
        <v>0</v>
      </c>
      <c r="F20" s="134">
        <v>0</v>
      </c>
      <c r="G20" s="134">
        <v>0</v>
      </c>
      <c r="H20" s="134">
        <v>0</v>
      </c>
      <c r="I20" s="134">
        <v>0</v>
      </c>
      <c r="J20" s="55">
        <v>0.91666666669999997</v>
      </c>
    </row>
    <row r="21" spans="1:10" ht="12.75" customHeight="1" x14ac:dyDescent="0.15">
      <c r="A21" s="58" t="s">
        <v>23</v>
      </c>
      <c r="B21" s="134">
        <v>0</v>
      </c>
      <c r="C21" s="134">
        <v>0</v>
      </c>
      <c r="D21" s="134">
        <v>0</v>
      </c>
      <c r="E21" s="134">
        <v>0</v>
      </c>
      <c r="F21" s="134">
        <v>0</v>
      </c>
      <c r="G21" s="134">
        <v>0</v>
      </c>
      <c r="H21" s="134">
        <v>0</v>
      </c>
      <c r="I21" s="134">
        <v>0</v>
      </c>
      <c r="J21" s="75">
        <v>0</v>
      </c>
    </row>
    <row r="22" spans="1:10" ht="12.75" customHeight="1" x14ac:dyDescent="0.15">
      <c r="A22" s="58" t="s">
        <v>24</v>
      </c>
      <c r="B22" s="134">
        <v>2</v>
      </c>
      <c r="C22" s="134">
        <v>11</v>
      </c>
      <c r="D22" s="134">
        <v>0</v>
      </c>
      <c r="E22" s="134">
        <v>0</v>
      </c>
      <c r="F22" s="134">
        <v>0</v>
      </c>
      <c r="G22" s="134">
        <v>0</v>
      </c>
      <c r="H22" s="134">
        <v>0</v>
      </c>
      <c r="I22" s="134">
        <v>0</v>
      </c>
      <c r="J22" s="55">
        <v>13.333333333000001</v>
      </c>
    </row>
    <row r="23" spans="1:10" ht="12.75" customHeight="1" x14ac:dyDescent="0.15">
      <c r="A23" s="58" t="s">
        <v>25</v>
      </c>
      <c r="B23" s="134">
        <v>3</v>
      </c>
      <c r="C23" s="134">
        <v>0</v>
      </c>
      <c r="D23" s="134">
        <v>0</v>
      </c>
      <c r="E23" s="134">
        <v>82</v>
      </c>
      <c r="F23" s="134">
        <v>0</v>
      </c>
      <c r="G23" s="134">
        <v>0</v>
      </c>
      <c r="H23" s="134">
        <v>0</v>
      </c>
      <c r="I23" s="134">
        <v>0</v>
      </c>
      <c r="J23" s="55">
        <v>85.5</v>
      </c>
    </row>
    <row r="24" spans="1:10" ht="12.75" customHeight="1" x14ac:dyDescent="0.15">
      <c r="A24" s="58" t="s">
        <v>26</v>
      </c>
      <c r="B24" s="134">
        <v>0</v>
      </c>
      <c r="C24" s="134">
        <v>5</v>
      </c>
      <c r="D24" s="134">
        <v>0</v>
      </c>
      <c r="E24" s="134">
        <v>0</v>
      </c>
      <c r="F24" s="134">
        <v>0</v>
      </c>
      <c r="G24" s="134">
        <v>0</v>
      </c>
      <c r="H24" s="134">
        <v>0</v>
      </c>
      <c r="I24" s="134">
        <v>0</v>
      </c>
      <c r="J24" s="55">
        <v>4.9777777778000001</v>
      </c>
    </row>
    <row r="25" spans="1:10" ht="12.75" customHeight="1" x14ac:dyDescent="0.15">
      <c r="A25" s="58" t="s">
        <v>27</v>
      </c>
      <c r="B25" s="134">
        <v>135</v>
      </c>
      <c r="C25" s="134">
        <v>26</v>
      </c>
      <c r="D25" s="134">
        <v>498</v>
      </c>
      <c r="E25" s="134">
        <v>67</v>
      </c>
      <c r="F25" s="134">
        <v>43</v>
      </c>
      <c r="G25" s="134">
        <v>42</v>
      </c>
      <c r="H25" s="134">
        <v>0</v>
      </c>
      <c r="I25" s="134">
        <v>0</v>
      </c>
      <c r="J25" s="55">
        <v>810.75647134999997</v>
      </c>
    </row>
    <row r="26" spans="1:10" ht="12.75" customHeight="1" x14ac:dyDescent="0.15">
      <c r="A26" s="58" t="s">
        <v>28</v>
      </c>
      <c r="B26" s="134">
        <v>6</v>
      </c>
      <c r="C26" s="134">
        <v>2</v>
      </c>
      <c r="D26" s="134">
        <v>8</v>
      </c>
      <c r="E26" s="134">
        <v>12</v>
      </c>
      <c r="F26" s="134">
        <v>0</v>
      </c>
      <c r="G26" s="134">
        <v>0</v>
      </c>
      <c r="H26" s="134">
        <v>1</v>
      </c>
      <c r="I26" s="134">
        <v>0</v>
      </c>
      <c r="J26" s="55">
        <v>28.583333332999999</v>
      </c>
    </row>
    <row r="27" spans="1:10" ht="7.5" customHeight="1" x14ac:dyDescent="0.15">
      <c r="A27" s="60"/>
      <c r="B27" s="136"/>
      <c r="C27" s="136"/>
      <c r="D27" s="136"/>
      <c r="E27" s="136"/>
      <c r="F27" s="136"/>
      <c r="G27" s="136"/>
      <c r="H27" s="136"/>
      <c r="I27" s="136"/>
      <c r="J27" s="74"/>
    </row>
    <row r="28" spans="1:10" ht="12.75" customHeight="1" x14ac:dyDescent="0.15">
      <c r="A28" s="58" t="s">
        <v>29</v>
      </c>
      <c r="B28" s="134">
        <v>4</v>
      </c>
      <c r="C28" s="134">
        <v>6</v>
      </c>
      <c r="D28" s="134">
        <v>17</v>
      </c>
      <c r="E28" s="134">
        <v>23</v>
      </c>
      <c r="F28" s="134">
        <v>29</v>
      </c>
      <c r="G28" s="134">
        <v>16</v>
      </c>
      <c r="H28" s="134">
        <v>3</v>
      </c>
      <c r="I28" s="134">
        <v>0</v>
      </c>
      <c r="J28" s="55">
        <v>97</v>
      </c>
    </row>
    <row r="29" spans="1:10" ht="12.75" customHeight="1" x14ac:dyDescent="0.15">
      <c r="A29" s="58" t="s">
        <v>30</v>
      </c>
      <c r="B29" s="134">
        <v>1357</v>
      </c>
      <c r="C29" s="134">
        <v>347</v>
      </c>
      <c r="D29" s="134">
        <v>111</v>
      </c>
      <c r="E29" s="134">
        <v>292</v>
      </c>
      <c r="F29" s="134">
        <v>497</v>
      </c>
      <c r="G29" s="134">
        <v>0</v>
      </c>
      <c r="H29" s="134">
        <v>10</v>
      </c>
      <c r="I29" s="134">
        <v>0</v>
      </c>
      <c r="J29" s="55">
        <v>2614.4912064999999</v>
      </c>
    </row>
    <row r="30" spans="1:10" ht="12.75" customHeight="1" x14ac:dyDescent="0.15">
      <c r="A30" s="58" t="s">
        <v>31</v>
      </c>
      <c r="B30" s="134">
        <v>0</v>
      </c>
      <c r="C30" s="134">
        <v>114</v>
      </c>
      <c r="D30" s="134">
        <v>31</v>
      </c>
      <c r="E30" s="134">
        <v>434</v>
      </c>
      <c r="F30" s="134">
        <v>0</v>
      </c>
      <c r="G30" s="134">
        <v>21</v>
      </c>
      <c r="H30" s="134">
        <v>144</v>
      </c>
      <c r="I30" s="134">
        <v>0</v>
      </c>
      <c r="J30" s="55">
        <v>745.20432315999994</v>
      </c>
    </row>
    <row r="31" spans="1:10" ht="12.75" customHeight="1" x14ac:dyDescent="0.15">
      <c r="A31" s="58" t="s">
        <v>32</v>
      </c>
      <c r="B31" s="134">
        <v>87</v>
      </c>
      <c r="C31" s="134">
        <v>685</v>
      </c>
      <c r="D31" s="134">
        <v>270</v>
      </c>
      <c r="E31" s="134">
        <v>124</v>
      </c>
      <c r="F31" s="134">
        <v>6</v>
      </c>
      <c r="G31" s="134">
        <v>0</v>
      </c>
      <c r="H31" s="134">
        <v>15</v>
      </c>
      <c r="I31" s="134">
        <v>0</v>
      </c>
      <c r="J31" s="55">
        <v>1188.6418180000001</v>
      </c>
    </row>
    <row r="32" spans="1:10" ht="12.75" customHeight="1" x14ac:dyDescent="0.15">
      <c r="A32" s="58" t="s">
        <v>33</v>
      </c>
      <c r="B32" s="134">
        <v>8</v>
      </c>
      <c r="C32" s="134">
        <v>13</v>
      </c>
      <c r="D32" s="134">
        <v>0</v>
      </c>
      <c r="E32" s="134">
        <v>58</v>
      </c>
      <c r="F32" s="134">
        <v>44</v>
      </c>
      <c r="G32" s="134">
        <v>0</v>
      </c>
      <c r="H32" s="134">
        <v>137</v>
      </c>
      <c r="I32" s="134">
        <v>0</v>
      </c>
      <c r="J32" s="55">
        <v>259.91666666999998</v>
      </c>
    </row>
    <row r="33" spans="1:10" ht="12.75" customHeight="1" x14ac:dyDescent="0.15">
      <c r="A33" s="58" t="s">
        <v>34</v>
      </c>
      <c r="B33" s="134">
        <v>225</v>
      </c>
      <c r="C33" s="134">
        <v>69</v>
      </c>
      <c r="D33" s="134">
        <v>940</v>
      </c>
      <c r="E33" s="134">
        <v>358</v>
      </c>
      <c r="F33" s="134">
        <v>32</v>
      </c>
      <c r="G33" s="134">
        <v>27</v>
      </c>
      <c r="H33" s="134">
        <v>0</v>
      </c>
      <c r="I33" s="134">
        <v>0</v>
      </c>
      <c r="J33" s="55">
        <v>1650.8506556</v>
      </c>
    </row>
    <row r="34" spans="1:10" ht="12.75" customHeight="1" x14ac:dyDescent="0.15">
      <c r="A34" s="58" t="s">
        <v>35</v>
      </c>
      <c r="B34" s="134">
        <v>22</v>
      </c>
      <c r="C34" s="134">
        <v>16</v>
      </c>
      <c r="D34" s="134">
        <v>20</v>
      </c>
      <c r="E34" s="134">
        <v>62</v>
      </c>
      <c r="F34" s="134">
        <v>12</v>
      </c>
      <c r="G34" s="134">
        <v>0</v>
      </c>
      <c r="H34" s="134">
        <v>14</v>
      </c>
      <c r="I34" s="134">
        <v>0</v>
      </c>
      <c r="J34" s="55">
        <v>145.68448462000001</v>
      </c>
    </row>
    <row r="35" spans="1:10" ht="12.75" customHeight="1" x14ac:dyDescent="0.15">
      <c r="A35" s="58" t="s">
        <v>36</v>
      </c>
      <c r="B35" s="134">
        <v>346</v>
      </c>
      <c r="C35" s="134">
        <v>195</v>
      </c>
      <c r="D35" s="134">
        <v>40</v>
      </c>
      <c r="E35" s="134">
        <v>65</v>
      </c>
      <c r="F35" s="134">
        <v>2</v>
      </c>
      <c r="G35" s="134">
        <v>1</v>
      </c>
      <c r="H35" s="134">
        <v>8</v>
      </c>
      <c r="I35" s="134">
        <v>0</v>
      </c>
      <c r="J35" s="55">
        <v>657.16666667000004</v>
      </c>
    </row>
    <row r="36" spans="1:10" ht="12.75" customHeight="1" x14ac:dyDescent="0.15">
      <c r="A36" s="58" t="s">
        <v>37</v>
      </c>
      <c r="B36" s="134">
        <v>17</v>
      </c>
      <c r="C36" s="134">
        <v>13</v>
      </c>
      <c r="D36" s="134">
        <v>12</v>
      </c>
      <c r="E36" s="134">
        <v>22</v>
      </c>
      <c r="F36" s="134">
        <v>4</v>
      </c>
      <c r="G36" s="134">
        <v>42</v>
      </c>
      <c r="H36" s="134">
        <v>0</v>
      </c>
      <c r="I36" s="134">
        <v>0</v>
      </c>
      <c r="J36" s="55">
        <v>110.59845407</v>
      </c>
    </row>
    <row r="37" spans="1:10" ht="12.75" customHeight="1" x14ac:dyDescent="0.15">
      <c r="A37" s="58" t="s">
        <v>38</v>
      </c>
      <c r="B37" s="134">
        <v>0</v>
      </c>
      <c r="C37" s="134">
        <v>0</v>
      </c>
      <c r="D37" s="134">
        <v>11</v>
      </c>
      <c r="E37" s="134">
        <v>8</v>
      </c>
      <c r="F37" s="134">
        <v>2</v>
      </c>
      <c r="G37" s="134">
        <v>11</v>
      </c>
      <c r="H37" s="134">
        <v>0</v>
      </c>
      <c r="I37" s="134">
        <v>0</v>
      </c>
      <c r="J37" s="55">
        <v>32.901530901000001</v>
      </c>
    </row>
    <row r="38" spans="1:10" ht="7.5" customHeight="1" x14ac:dyDescent="0.15">
      <c r="A38" s="60"/>
      <c r="B38" s="136"/>
      <c r="C38" s="136"/>
      <c r="D38" s="136"/>
      <c r="E38" s="136"/>
      <c r="F38" s="136"/>
      <c r="G38" s="136"/>
      <c r="H38" s="136"/>
      <c r="I38" s="136"/>
      <c r="J38" s="74"/>
    </row>
    <row r="39" spans="1:10" ht="12.75" customHeight="1" x14ac:dyDescent="0.15">
      <c r="A39" s="58" t="s">
        <v>39</v>
      </c>
      <c r="B39" s="134">
        <v>14</v>
      </c>
      <c r="C39" s="134">
        <v>31</v>
      </c>
      <c r="D39" s="134">
        <v>66</v>
      </c>
      <c r="E39" s="134">
        <v>19</v>
      </c>
      <c r="F39" s="134">
        <v>3</v>
      </c>
      <c r="G39" s="134">
        <v>0</v>
      </c>
      <c r="H39" s="134">
        <v>3</v>
      </c>
      <c r="I39" s="134">
        <v>0</v>
      </c>
      <c r="J39" s="55">
        <v>135.91666667000001</v>
      </c>
    </row>
    <row r="40" spans="1:10" ht="12.75" customHeight="1" x14ac:dyDescent="0.15">
      <c r="A40" s="58" t="s">
        <v>40</v>
      </c>
      <c r="B40" s="134">
        <v>26</v>
      </c>
      <c r="C40" s="134">
        <v>4</v>
      </c>
      <c r="D40" s="134">
        <v>0</v>
      </c>
      <c r="E40" s="134">
        <v>29</v>
      </c>
      <c r="F40" s="134">
        <v>0</v>
      </c>
      <c r="G40" s="134">
        <v>0</v>
      </c>
      <c r="H40" s="134">
        <v>0</v>
      </c>
      <c r="I40" s="134">
        <v>0</v>
      </c>
      <c r="J40" s="55">
        <v>59</v>
      </c>
    </row>
    <row r="41" spans="1:10" ht="12.75" customHeight="1" x14ac:dyDescent="0.15">
      <c r="A41" s="58" t="s">
        <v>41</v>
      </c>
      <c r="B41" s="134">
        <v>36</v>
      </c>
      <c r="C41" s="134">
        <v>76</v>
      </c>
      <c r="D41" s="134">
        <v>32</v>
      </c>
      <c r="E41" s="134">
        <v>37</v>
      </c>
      <c r="F41" s="134">
        <v>0</v>
      </c>
      <c r="G41" s="134">
        <v>0</v>
      </c>
      <c r="H41" s="134">
        <v>5</v>
      </c>
      <c r="I41" s="134">
        <v>0</v>
      </c>
      <c r="J41" s="55">
        <v>185.40454170999999</v>
      </c>
    </row>
    <row r="42" spans="1:10" ht="12.75" customHeight="1" x14ac:dyDescent="0.15">
      <c r="A42" s="58" t="s">
        <v>42</v>
      </c>
      <c r="B42" s="134">
        <v>393</v>
      </c>
      <c r="C42" s="134">
        <v>223</v>
      </c>
      <c r="D42" s="134">
        <v>0</v>
      </c>
      <c r="E42" s="134">
        <v>110</v>
      </c>
      <c r="F42" s="134">
        <v>177</v>
      </c>
      <c r="G42" s="134">
        <v>30</v>
      </c>
      <c r="H42" s="134">
        <v>0</v>
      </c>
      <c r="I42" s="134">
        <v>0</v>
      </c>
      <c r="J42" s="55">
        <v>932.68975688</v>
      </c>
    </row>
    <row r="43" spans="1:10" ht="12.75" customHeight="1" x14ac:dyDescent="0.15">
      <c r="A43" s="58" t="s">
        <v>43</v>
      </c>
      <c r="B43" s="134">
        <v>79</v>
      </c>
      <c r="C43" s="134">
        <v>291</v>
      </c>
      <c r="D43" s="134">
        <v>0</v>
      </c>
      <c r="E43" s="134">
        <v>17</v>
      </c>
      <c r="F43" s="134">
        <v>0</v>
      </c>
      <c r="G43" s="134">
        <v>0</v>
      </c>
      <c r="H43" s="134">
        <v>0</v>
      </c>
      <c r="I43" s="134">
        <v>0</v>
      </c>
      <c r="J43" s="55">
        <v>387.27680006000003</v>
      </c>
    </row>
    <row r="44" spans="1:10" ht="12.75" customHeight="1" x14ac:dyDescent="0.15">
      <c r="A44" s="58" t="s">
        <v>44</v>
      </c>
      <c r="B44" s="134">
        <v>69</v>
      </c>
      <c r="C44" s="134">
        <v>12</v>
      </c>
      <c r="D44" s="134">
        <v>0</v>
      </c>
      <c r="E44" s="134">
        <v>9</v>
      </c>
      <c r="F44" s="134">
        <v>0</v>
      </c>
      <c r="G44" s="134">
        <v>6</v>
      </c>
      <c r="H44" s="134">
        <v>1</v>
      </c>
      <c r="I44" s="134">
        <v>0</v>
      </c>
      <c r="J44" s="55">
        <v>97.083333332999999</v>
      </c>
    </row>
    <row r="45" spans="1:10" ht="12.75" customHeight="1" x14ac:dyDescent="0.15">
      <c r="A45" s="58" t="s">
        <v>45</v>
      </c>
      <c r="B45" s="134">
        <v>1236</v>
      </c>
      <c r="C45" s="134">
        <v>234</v>
      </c>
      <c r="D45" s="134">
        <v>136</v>
      </c>
      <c r="E45" s="134">
        <v>257</v>
      </c>
      <c r="F45" s="134">
        <v>91</v>
      </c>
      <c r="G45" s="134">
        <v>14</v>
      </c>
      <c r="H45" s="134">
        <v>31</v>
      </c>
      <c r="I45" s="134">
        <v>0</v>
      </c>
      <c r="J45" s="55">
        <v>1998.4419098999999</v>
      </c>
    </row>
    <row r="46" spans="1:10" ht="12.75" customHeight="1" x14ac:dyDescent="0.15">
      <c r="A46" s="58" t="s">
        <v>46</v>
      </c>
      <c r="B46" s="134">
        <v>120</v>
      </c>
      <c r="C46" s="134">
        <v>126</v>
      </c>
      <c r="D46" s="134">
        <v>120</v>
      </c>
      <c r="E46" s="134">
        <v>422</v>
      </c>
      <c r="F46" s="134">
        <v>0</v>
      </c>
      <c r="G46" s="134">
        <v>145</v>
      </c>
      <c r="H46" s="134">
        <v>25</v>
      </c>
      <c r="I46" s="134">
        <v>0</v>
      </c>
      <c r="J46" s="55">
        <v>957.16666667000004</v>
      </c>
    </row>
    <row r="47" spans="1:10" ht="12.75" customHeight="1" x14ac:dyDescent="0.15">
      <c r="A47" s="58" t="s">
        <v>47</v>
      </c>
      <c r="B47" s="134">
        <v>153</v>
      </c>
      <c r="C47" s="134">
        <v>154</v>
      </c>
      <c r="D47" s="134">
        <v>1</v>
      </c>
      <c r="E47" s="134">
        <v>23</v>
      </c>
      <c r="F47" s="134">
        <v>1</v>
      </c>
      <c r="G47" s="134">
        <v>5</v>
      </c>
      <c r="H47" s="134">
        <v>32</v>
      </c>
      <c r="I47" s="134">
        <v>0</v>
      </c>
      <c r="J47" s="55">
        <v>368.5</v>
      </c>
    </row>
    <row r="48" spans="1:10" ht="12.75" customHeight="1" x14ac:dyDescent="0.15">
      <c r="A48" s="58" t="s">
        <v>48</v>
      </c>
      <c r="B48" s="134">
        <v>0</v>
      </c>
      <c r="C48" s="134">
        <v>367</v>
      </c>
      <c r="D48" s="134">
        <v>479</v>
      </c>
      <c r="E48" s="134">
        <v>355</v>
      </c>
      <c r="F48" s="134">
        <v>74</v>
      </c>
      <c r="G48" s="134">
        <v>0</v>
      </c>
      <c r="H48" s="134">
        <v>0</v>
      </c>
      <c r="I48" s="134">
        <v>0</v>
      </c>
      <c r="J48" s="55">
        <v>1276.2003915</v>
      </c>
    </row>
    <row r="49" spans="1:10" ht="7.5" customHeight="1" x14ac:dyDescent="0.15">
      <c r="A49" s="60"/>
      <c r="B49" s="136"/>
      <c r="C49" s="136"/>
      <c r="D49" s="136"/>
      <c r="E49" s="136"/>
      <c r="F49" s="136"/>
      <c r="G49" s="136"/>
      <c r="H49" s="136"/>
      <c r="I49" s="136"/>
      <c r="J49" s="74"/>
    </row>
    <row r="50" spans="1:10" ht="12.75" customHeight="1" x14ac:dyDescent="0.15">
      <c r="A50" s="58" t="s">
        <v>49</v>
      </c>
      <c r="B50" s="134">
        <v>13</v>
      </c>
      <c r="C50" s="134">
        <v>0</v>
      </c>
      <c r="D50" s="134">
        <v>13</v>
      </c>
      <c r="E50" s="134">
        <v>17</v>
      </c>
      <c r="F50" s="134">
        <v>0</v>
      </c>
      <c r="G50" s="134">
        <v>0</v>
      </c>
      <c r="H50" s="134">
        <v>0</v>
      </c>
      <c r="I50" s="134">
        <v>0</v>
      </c>
      <c r="J50" s="55">
        <v>42.381157027</v>
      </c>
    </row>
    <row r="51" spans="1:10" ht="12.75" customHeight="1" x14ac:dyDescent="0.15">
      <c r="A51" s="58" t="s">
        <v>50</v>
      </c>
      <c r="B51" s="134">
        <v>45</v>
      </c>
      <c r="C51" s="134">
        <v>58</v>
      </c>
      <c r="D51" s="134">
        <v>0</v>
      </c>
      <c r="E51" s="134">
        <v>71</v>
      </c>
      <c r="F51" s="134">
        <v>0</v>
      </c>
      <c r="G51" s="134">
        <v>5</v>
      </c>
      <c r="H51" s="134">
        <v>55</v>
      </c>
      <c r="I51" s="134">
        <v>0</v>
      </c>
      <c r="J51" s="55">
        <v>234.17120774</v>
      </c>
    </row>
    <row r="52" spans="1:10" ht="12.75" customHeight="1" x14ac:dyDescent="0.15">
      <c r="A52" s="58" t="s">
        <v>51</v>
      </c>
      <c r="B52" s="134">
        <v>20</v>
      </c>
      <c r="C52" s="134">
        <v>16</v>
      </c>
      <c r="D52" s="134">
        <v>0</v>
      </c>
      <c r="E52" s="134">
        <v>23</v>
      </c>
      <c r="F52" s="134">
        <v>0</v>
      </c>
      <c r="G52" s="134">
        <v>0</v>
      </c>
      <c r="H52" s="134">
        <v>3</v>
      </c>
      <c r="I52" s="134">
        <v>0</v>
      </c>
      <c r="J52" s="55">
        <v>62.174234748000003</v>
      </c>
    </row>
    <row r="53" spans="1:10" ht="12.75" customHeight="1" x14ac:dyDescent="0.15">
      <c r="A53" s="58" t="s">
        <v>52</v>
      </c>
      <c r="B53" s="134">
        <v>0</v>
      </c>
      <c r="C53" s="134">
        <v>3</v>
      </c>
      <c r="D53" s="134">
        <v>127</v>
      </c>
      <c r="E53" s="134">
        <v>3</v>
      </c>
      <c r="F53" s="134">
        <v>0</v>
      </c>
      <c r="G53" s="134">
        <v>2</v>
      </c>
      <c r="H53" s="134">
        <v>2</v>
      </c>
      <c r="I53" s="134">
        <v>1</v>
      </c>
      <c r="J53" s="55">
        <v>136.96419438999999</v>
      </c>
    </row>
    <row r="54" spans="1:10" ht="12.75" customHeight="1" x14ac:dyDescent="0.15">
      <c r="A54" s="58" t="s">
        <v>53</v>
      </c>
      <c r="B54" s="134">
        <v>7</v>
      </c>
      <c r="C54" s="134">
        <v>0</v>
      </c>
      <c r="D54" s="134">
        <v>87</v>
      </c>
      <c r="E54" s="134">
        <v>114</v>
      </c>
      <c r="F54" s="134">
        <v>83</v>
      </c>
      <c r="G54" s="134">
        <v>0</v>
      </c>
      <c r="H54" s="134">
        <v>0</v>
      </c>
      <c r="I54" s="134">
        <v>0</v>
      </c>
      <c r="J54" s="55">
        <v>290.61597795</v>
      </c>
    </row>
    <row r="55" spans="1:10" ht="12.75" customHeight="1" x14ac:dyDescent="0.15">
      <c r="A55" s="58" t="s">
        <v>54</v>
      </c>
      <c r="B55" s="134">
        <v>0</v>
      </c>
      <c r="C55" s="134">
        <v>0</v>
      </c>
      <c r="D55" s="134">
        <v>0</v>
      </c>
      <c r="E55" s="134">
        <v>0</v>
      </c>
      <c r="F55" s="134">
        <v>0</v>
      </c>
      <c r="G55" s="134">
        <v>0</v>
      </c>
      <c r="H55" s="134">
        <v>0</v>
      </c>
      <c r="I55" s="134">
        <v>0</v>
      </c>
      <c r="J55" s="75">
        <v>0</v>
      </c>
    </row>
    <row r="56" spans="1:10" ht="12.75" customHeight="1" x14ac:dyDescent="0.15">
      <c r="A56" s="58" t="s">
        <v>55</v>
      </c>
      <c r="B56" s="134">
        <v>4</v>
      </c>
      <c r="C56" s="134">
        <v>5</v>
      </c>
      <c r="D56" s="134">
        <v>0</v>
      </c>
      <c r="E56" s="134">
        <v>9</v>
      </c>
      <c r="F56" s="134">
        <v>8</v>
      </c>
      <c r="G56" s="134">
        <v>0</v>
      </c>
      <c r="H56" s="134">
        <v>0</v>
      </c>
      <c r="I56" s="134">
        <v>0</v>
      </c>
      <c r="J56" s="55">
        <v>25.583333332999999</v>
      </c>
    </row>
    <row r="57" spans="1:10" ht="12.75" customHeight="1" x14ac:dyDescent="0.15">
      <c r="A57" s="58" t="s">
        <v>56</v>
      </c>
      <c r="B57" s="134">
        <v>12</v>
      </c>
      <c r="C57" s="134">
        <v>5</v>
      </c>
      <c r="D57" s="134">
        <v>51</v>
      </c>
      <c r="E57" s="134">
        <v>5</v>
      </c>
      <c r="F57" s="134">
        <v>0</v>
      </c>
      <c r="G57" s="134">
        <v>0</v>
      </c>
      <c r="H57" s="134">
        <v>12</v>
      </c>
      <c r="I57" s="134">
        <v>0</v>
      </c>
      <c r="J57" s="55">
        <v>84.916666667000001</v>
      </c>
    </row>
    <row r="58" spans="1:10" ht="12.75" customHeight="1" x14ac:dyDescent="0.15">
      <c r="A58" s="58" t="s">
        <v>57</v>
      </c>
      <c r="B58" s="134">
        <v>11</v>
      </c>
      <c r="C58" s="134">
        <v>0</v>
      </c>
      <c r="D58" s="134">
        <v>0</v>
      </c>
      <c r="E58" s="134">
        <v>1</v>
      </c>
      <c r="F58" s="134">
        <v>3</v>
      </c>
      <c r="G58" s="134">
        <v>0</v>
      </c>
      <c r="H58" s="134">
        <v>0</v>
      </c>
      <c r="I58" s="134">
        <v>0</v>
      </c>
      <c r="J58" s="55">
        <v>14.416666666999999</v>
      </c>
    </row>
    <row r="59" spans="1:10" ht="12.75" customHeight="1" x14ac:dyDescent="0.15">
      <c r="A59" s="58" t="s">
        <v>58</v>
      </c>
      <c r="B59" s="134">
        <v>0</v>
      </c>
      <c r="C59" s="134">
        <v>1</v>
      </c>
      <c r="D59" s="134">
        <v>9</v>
      </c>
      <c r="E59" s="134">
        <v>5</v>
      </c>
      <c r="F59" s="134">
        <v>0</v>
      </c>
      <c r="G59" s="134">
        <v>3</v>
      </c>
      <c r="H59" s="134">
        <v>0</v>
      </c>
      <c r="I59" s="134">
        <v>0</v>
      </c>
      <c r="J59" s="75">
        <v>18.166666667000001</v>
      </c>
    </row>
    <row r="60" spans="1:10" ht="7.5" customHeight="1" x14ac:dyDescent="0.15">
      <c r="A60" s="60"/>
      <c r="B60" s="136"/>
      <c r="C60" s="136"/>
      <c r="D60" s="136"/>
      <c r="E60" s="136"/>
      <c r="F60" s="136"/>
      <c r="G60" s="136"/>
      <c r="H60" s="136"/>
      <c r="I60" s="136"/>
      <c r="J60" s="74"/>
    </row>
    <row r="61" spans="1:10" ht="12.75" customHeight="1" x14ac:dyDescent="0.15">
      <c r="A61" s="58" t="s">
        <v>59</v>
      </c>
      <c r="B61" s="134">
        <v>93</v>
      </c>
      <c r="C61" s="134">
        <v>1324</v>
      </c>
      <c r="D61" s="134">
        <v>148</v>
      </c>
      <c r="E61" s="134">
        <v>486</v>
      </c>
      <c r="F61" s="134">
        <v>615</v>
      </c>
      <c r="G61" s="134">
        <v>3</v>
      </c>
      <c r="H61" s="134">
        <v>143</v>
      </c>
      <c r="I61" s="134">
        <v>0</v>
      </c>
      <c r="J61" s="55">
        <v>2812.3333333</v>
      </c>
    </row>
    <row r="62" spans="1:10" ht="12.75" customHeight="1" x14ac:dyDescent="0.15">
      <c r="A62" s="58" t="s">
        <v>60</v>
      </c>
      <c r="B62" s="134">
        <v>31</v>
      </c>
      <c r="C62" s="134">
        <v>131</v>
      </c>
      <c r="D62" s="134">
        <v>62</v>
      </c>
      <c r="E62" s="134">
        <v>117</v>
      </c>
      <c r="F62" s="134">
        <v>1</v>
      </c>
      <c r="G62" s="134">
        <v>4</v>
      </c>
      <c r="H62" s="134">
        <v>19</v>
      </c>
      <c r="I62" s="134">
        <v>0</v>
      </c>
      <c r="J62" s="55">
        <v>364.49381054999998</v>
      </c>
    </row>
    <row r="63" spans="1:10" ht="12.75" customHeight="1" x14ac:dyDescent="0.15">
      <c r="A63" s="58" t="s">
        <v>61</v>
      </c>
      <c r="B63" s="134">
        <v>49</v>
      </c>
      <c r="C63" s="134">
        <v>56</v>
      </c>
      <c r="D63" s="134">
        <v>0</v>
      </c>
      <c r="E63" s="134">
        <v>6</v>
      </c>
      <c r="F63" s="134">
        <v>0</v>
      </c>
      <c r="G63" s="134">
        <v>1</v>
      </c>
      <c r="H63" s="134">
        <v>1</v>
      </c>
      <c r="I63" s="134">
        <v>0</v>
      </c>
      <c r="J63" s="55">
        <v>113.41748176</v>
      </c>
    </row>
    <row r="64" spans="1:10" ht="12.75" customHeight="1" x14ac:dyDescent="0.15">
      <c r="A64" s="59" t="s">
        <v>62</v>
      </c>
      <c r="B64" s="138">
        <v>0</v>
      </c>
      <c r="C64" s="138">
        <v>0</v>
      </c>
      <c r="D64" s="138">
        <v>0</v>
      </c>
      <c r="E64" s="138">
        <v>0</v>
      </c>
      <c r="F64" s="138">
        <v>0</v>
      </c>
      <c r="G64" s="138">
        <v>0</v>
      </c>
      <c r="H64" s="138">
        <v>0</v>
      </c>
      <c r="I64" s="138">
        <v>0</v>
      </c>
      <c r="J64" s="78">
        <v>0</v>
      </c>
    </row>
    <row r="65" spans="1:9" ht="15" customHeight="1" x14ac:dyDescent="0.15">
      <c r="A65" s="124"/>
      <c r="B65" s="124"/>
      <c r="C65" s="124"/>
      <c r="D65" s="124"/>
      <c r="E65" s="124"/>
      <c r="F65" s="124"/>
      <c r="G65" s="124"/>
      <c r="H65" s="124"/>
      <c r="I65" s="124"/>
    </row>
    <row r="66" spans="1:9" ht="15" customHeight="1" x14ac:dyDescent="0.15"/>
  </sheetData>
  <mergeCells count="2">
    <mergeCell ref="A2:J2"/>
    <mergeCell ref="A1:J1"/>
  </mergeCells>
  <pageMargins left="0.25" right="0.25" top="0.25" bottom="0.25" header="0.3" footer="0.3"/>
  <pageSetup scale="91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L66"/>
  <sheetViews>
    <sheetView zoomScaleNormal="100" workbookViewId="0">
      <selection activeCell="B6" sqref="B6:K64"/>
    </sheetView>
  </sheetViews>
  <sheetFormatPr baseColWidth="10" defaultColWidth="9.1640625" defaultRowHeight="13" x14ac:dyDescent="0.15"/>
  <cols>
    <col min="1" max="1" width="15.6640625" style="2" customWidth="1"/>
    <col min="2" max="2" width="9.6640625" style="2" bestFit="1" customWidth="1"/>
    <col min="3" max="3" width="9.83203125" style="2" customWidth="1"/>
    <col min="4" max="4" width="11.6640625" style="2" customWidth="1"/>
    <col min="5" max="5" width="10.5" style="2" customWidth="1"/>
    <col min="6" max="6" width="11.1640625" style="2" customWidth="1"/>
    <col min="7" max="7" width="12.83203125" style="2" customWidth="1"/>
    <col min="8" max="8" width="8.83203125" style="2" customWidth="1"/>
    <col min="9" max="10" width="12.1640625" style="2" customWidth="1"/>
    <col min="11" max="11" width="10.33203125" style="2" customWidth="1"/>
    <col min="12" max="16384" width="9.1640625" style="2"/>
  </cols>
  <sheetData>
    <row r="1" spans="1:12" ht="51" customHeight="1" x14ac:dyDescent="0.15">
      <c r="A1" s="311" t="s">
        <v>197</v>
      </c>
      <c r="B1" s="311"/>
      <c r="C1" s="311"/>
      <c r="D1" s="311"/>
      <c r="E1" s="311"/>
      <c r="F1" s="311"/>
      <c r="G1" s="311"/>
      <c r="H1" s="311"/>
      <c r="I1" s="311"/>
      <c r="J1" s="311"/>
      <c r="K1" s="311"/>
      <c r="L1" s="7"/>
    </row>
    <row r="2" spans="1:12" ht="12.75" customHeight="1" x14ac:dyDescent="0.15">
      <c r="A2" s="279" t="str">
        <f>FINAL2!$A$2</f>
        <v>ACF/OFA: 06/07/2017</v>
      </c>
      <c r="B2" s="279"/>
      <c r="C2" s="279"/>
      <c r="D2" s="279"/>
      <c r="E2" s="279"/>
      <c r="F2" s="279"/>
      <c r="G2" s="279"/>
      <c r="H2" s="279"/>
      <c r="I2" s="279"/>
      <c r="J2" s="279"/>
      <c r="K2" s="279"/>
    </row>
    <row r="3" spans="1:12" s="3" customFormat="1" ht="52.5" customHeight="1" x14ac:dyDescent="0.15">
      <c r="A3" s="125" t="s">
        <v>0</v>
      </c>
      <c r="B3" s="126" t="s">
        <v>131</v>
      </c>
      <c r="C3" s="126" t="s">
        <v>140</v>
      </c>
      <c r="D3" s="126" t="s">
        <v>105</v>
      </c>
      <c r="E3" s="126" t="s">
        <v>100</v>
      </c>
      <c r="F3" s="126" t="s">
        <v>106</v>
      </c>
      <c r="G3" s="126" t="s">
        <v>107</v>
      </c>
      <c r="H3" s="126" t="s">
        <v>108</v>
      </c>
      <c r="I3" s="126" t="s">
        <v>109</v>
      </c>
      <c r="J3" s="126" t="s">
        <v>110</v>
      </c>
      <c r="K3" s="126" t="s">
        <v>111</v>
      </c>
    </row>
    <row r="4" spans="1:12" ht="12.75" customHeight="1" x14ac:dyDescent="0.15">
      <c r="A4" s="44" t="s">
        <v>3</v>
      </c>
      <c r="B4" s="139">
        <f>SUM(B6:B64)</f>
        <v>1114952</v>
      </c>
      <c r="C4" s="139">
        <f t="shared" ref="C4:K4" si="0">SUM(C6:C64)</f>
        <v>12361</v>
      </c>
      <c r="D4" s="139">
        <f t="shared" si="0"/>
        <v>2957</v>
      </c>
      <c r="E4" s="139">
        <f t="shared" si="0"/>
        <v>4754</v>
      </c>
      <c r="F4" s="139">
        <f t="shared" si="0"/>
        <v>1351</v>
      </c>
      <c r="G4" s="139">
        <f t="shared" si="0"/>
        <v>2042</v>
      </c>
      <c r="H4" s="139">
        <f t="shared" si="0"/>
        <v>1004</v>
      </c>
      <c r="I4" s="139">
        <f t="shared" si="0"/>
        <v>358</v>
      </c>
      <c r="J4" s="139">
        <f t="shared" si="0"/>
        <v>428</v>
      </c>
      <c r="K4" s="139">
        <f t="shared" si="0"/>
        <v>0</v>
      </c>
    </row>
    <row r="5" spans="1:12" ht="6.75" customHeight="1" x14ac:dyDescent="0.15">
      <c r="A5" s="60"/>
      <c r="B5" s="140"/>
      <c r="C5" s="140"/>
      <c r="D5" s="140"/>
      <c r="E5" s="140"/>
      <c r="F5" s="140"/>
      <c r="G5" s="140"/>
      <c r="H5" s="140"/>
      <c r="I5" s="140"/>
      <c r="J5" s="140"/>
      <c r="K5" s="140"/>
    </row>
    <row r="6" spans="1:12" ht="12.75" customHeight="1" x14ac:dyDescent="0.15">
      <c r="A6" s="58" t="s">
        <v>10</v>
      </c>
      <c r="B6" s="139">
        <v>5491</v>
      </c>
      <c r="C6" s="139">
        <v>82</v>
      </c>
      <c r="D6" s="139">
        <v>45</v>
      </c>
      <c r="E6" s="139">
        <v>15</v>
      </c>
      <c r="F6" s="139">
        <v>0</v>
      </c>
      <c r="G6" s="139">
        <v>10</v>
      </c>
      <c r="H6" s="139">
        <v>14</v>
      </c>
      <c r="I6" s="139">
        <v>0</v>
      </c>
      <c r="J6" s="139">
        <v>2</v>
      </c>
      <c r="K6" s="139">
        <v>0</v>
      </c>
    </row>
    <row r="7" spans="1:12" ht="12.75" customHeight="1" x14ac:dyDescent="0.15">
      <c r="A7" s="58" t="s">
        <v>11</v>
      </c>
      <c r="B7" s="139">
        <v>2535</v>
      </c>
      <c r="C7" s="139">
        <v>0</v>
      </c>
      <c r="D7" s="139">
        <v>0</v>
      </c>
      <c r="E7" s="139">
        <v>0</v>
      </c>
      <c r="F7" s="139">
        <v>0</v>
      </c>
      <c r="G7" s="139">
        <v>0</v>
      </c>
      <c r="H7" s="139">
        <v>0</v>
      </c>
      <c r="I7" s="139">
        <v>0</v>
      </c>
      <c r="J7" s="139">
        <v>0</v>
      </c>
      <c r="K7" s="139">
        <v>0</v>
      </c>
    </row>
    <row r="8" spans="1:12" ht="12.75" customHeight="1" x14ac:dyDescent="0.15">
      <c r="A8" s="58" t="s">
        <v>12</v>
      </c>
      <c r="B8" s="139">
        <v>4344</v>
      </c>
      <c r="C8" s="139">
        <v>90</v>
      </c>
      <c r="D8" s="139">
        <v>16</v>
      </c>
      <c r="E8" s="139">
        <v>39</v>
      </c>
      <c r="F8" s="139">
        <v>24</v>
      </c>
      <c r="G8" s="139">
        <v>13</v>
      </c>
      <c r="H8" s="139">
        <v>0</v>
      </c>
      <c r="I8" s="139">
        <v>0</v>
      </c>
      <c r="J8" s="139">
        <v>3</v>
      </c>
      <c r="K8" s="139">
        <v>0</v>
      </c>
    </row>
    <row r="9" spans="1:12" ht="12.75" customHeight="1" x14ac:dyDescent="0.15">
      <c r="A9" s="58" t="s">
        <v>13</v>
      </c>
      <c r="B9" s="139">
        <v>2226</v>
      </c>
      <c r="C9" s="139">
        <v>0</v>
      </c>
      <c r="D9" s="139">
        <v>0</v>
      </c>
      <c r="E9" s="139">
        <v>0</v>
      </c>
      <c r="F9" s="139">
        <v>0</v>
      </c>
      <c r="G9" s="139">
        <v>0</v>
      </c>
      <c r="H9" s="139">
        <v>0</v>
      </c>
      <c r="I9" s="139">
        <v>0</v>
      </c>
      <c r="J9" s="139">
        <v>0</v>
      </c>
      <c r="K9" s="139">
        <v>0</v>
      </c>
    </row>
    <row r="10" spans="1:12" ht="12.75" customHeight="1" x14ac:dyDescent="0.15">
      <c r="A10" s="58" t="s">
        <v>14</v>
      </c>
      <c r="B10" s="139">
        <v>568081</v>
      </c>
      <c r="C10" s="139">
        <v>4304</v>
      </c>
      <c r="D10" s="139">
        <v>304</v>
      </c>
      <c r="E10" s="139">
        <v>2313</v>
      </c>
      <c r="F10" s="139">
        <v>56</v>
      </c>
      <c r="G10" s="139">
        <v>895</v>
      </c>
      <c r="H10" s="139">
        <v>363</v>
      </c>
      <c r="I10" s="139">
        <v>124</v>
      </c>
      <c r="J10" s="139">
        <v>247</v>
      </c>
      <c r="K10" s="139">
        <v>0</v>
      </c>
    </row>
    <row r="11" spans="1:12" ht="12.75" customHeight="1" x14ac:dyDescent="0.15">
      <c r="A11" s="58" t="s">
        <v>15</v>
      </c>
      <c r="B11" s="139">
        <v>12550</v>
      </c>
      <c r="C11" s="139">
        <v>956</v>
      </c>
      <c r="D11" s="139">
        <v>248</v>
      </c>
      <c r="E11" s="139">
        <v>385</v>
      </c>
      <c r="F11" s="139">
        <v>151</v>
      </c>
      <c r="G11" s="139">
        <v>162</v>
      </c>
      <c r="H11" s="139">
        <v>2</v>
      </c>
      <c r="I11" s="139">
        <v>8</v>
      </c>
      <c r="J11" s="139">
        <v>8</v>
      </c>
      <c r="K11" s="139">
        <v>0</v>
      </c>
    </row>
    <row r="12" spans="1:12" ht="12.75" customHeight="1" x14ac:dyDescent="0.15">
      <c r="A12" s="58" t="s">
        <v>16</v>
      </c>
      <c r="B12" s="139">
        <v>5976</v>
      </c>
      <c r="C12" s="139">
        <v>99</v>
      </c>
      <c r="D12" s="139">
        <v>0</v>
      </c>
      <c r="E12" s="139">
        <v>64</v>
      </c>
      <c r="F12" s="139">
        <v>4</v>
      </c>
      <c r="G12" s="139">
        <v>21</v>
      </c>
      <c r="H12" s="139">
        <v>0</v>
      </c>
      <c r="I12" s="139">
        <v>10</v>
      </c>
      <c r="J12" s="139">
        <v>0</v>
      </c>
      <c r="K12" s="139">
        <v>0</v>
      </c>
    </row>
    <row r="13" spans="1:12" ht="12.75" customHeight="1" x14ac:dyDescent="0.15">
      <c r="A13" s="58" t="s">
        <v>17</v>
      </c>
      <c r="B13" s="139">
        <v>1295</v>
      </c>
      <c r="C13" s="139">
        <v>13</v>
      </c>
      <c r="D13" s="139">
        <v>6</v>
      </c>
      <c r="E13" s="139">
        <v>7</v>
      </c>
      <c r="F13" s="139">
        <v>0</v>
      </c>
      <c r="G13" s="139">
        <v>0</v>
      </c>
      <c r="H13" s="139">
        <v>0</v>
      </c>
      <c r="I13" s="139">
        <v>0</v>
      </c>
      <c r="J13" s="139">
        <v>0</v>
      </c>
      <c r="K13" s="139">
        <v>0</v>
      </c>
    </row>
    <row r="14" spans="1:12" ht="12.75" customHeight="1" x14ac:dyDescent="0.15">
      <c r="A14" s="58" t="s">
        <v>84</v>
      </c>
      <c r="B14" s="139">
        <v>3328</v>
      </c>
      <c r="C14" s="139">
        <v>0</v>
      </c>
      <c r="D14" s="139">
        <v>0</v>
      </c>
      <c r="E14" s="139">
        <v>0</v>
      </c>
      <c r="F14" s="139">
        <v>0</v>
      </c>
      <c r="G14" s="139">
        <v>0</v>
      </c>
      <c r="H14" s="139">
        <v>0</v>
      </c>
      <c r="I14" s="139">
        <v>0</v>
      </c>
      <c r="J14" s="139">
        <v>0</v>
      </c>
      <c r="K14" s="139">
        <v>0</v>
      </c>
    </row>
    <row r="15" spans="1:12" ht="12.75" customHeight="1" x14ac:dyDescent="0.15">
      <c r="A15" s="58" t="s">
        <v>18</v>
      </c>
      <c r="B15" s="139">
        <v>9249</v>
      </c>
      <c r="C15" s="139">
        <v>356</v>
      </c>
      <c r="D15" s="139">
        <v>4</v>
      </c>
      <c r="E15" s="139">
        <v>94</v>
      </c>
      <c r="F15" s="139">
        <v>160</v>
      </c>
      <c r="G15" s="139">
        <v>87</v>
      </c>
      <c r="H15" s="139">
        <v>21</v>
      </c>
      <c r="I15" s="139">
        <v>0</v>
      </c>
      <c r="J15" s="139">
        <v>0</v>
      </c>
      <c r="K15" s="139">
        <v>0</v>
      </c>
    </row>
    <row r="16" spans="1:12" ht="6.75" customHeight="1" x14ac:dyDescent="0.15">
      <c r="A16" s="60"/>
      <c r="B16" s="140"/>
      <c r="C16" s="140"/>
      <c r="D16" s="140"/>
      <c r="E16" s="140"/>
      <c r="F16" s="140"/>
      <c r="G16" s="140"/>
      <c r="H16" s="140"/>
      <c r="I16" s="140"/>
      <c r="J16" s="140"/>
      <c r="K16" s="140"/>
    </row>
    <row r="17" spans="1:11" ht="12.75" customHeight="1" x14ac:dyDescent="0.15">
      <c r="A17" s="58" t="s">
        <v>19</v>
      </c>
      <c r="B17" s="139">
        <v>2427</v>
      </c>
      <c r="C17" s="139">
        <v>0</v>
      </c>
      <c r="D17" s="139">
        <v>0</v>
      </c>
      <c r="E17" s="139">
        <v>0</v>
      </c>
      <c r="F17" s="139">
        <v>0</v>
      </c>
      <c r="G17" s="139">
        <v>0</v>
      </c>
      <c r="H17" s="139">
        <v>0</v>
      </c>
      <c r="I17" s="139">
        <v>0</v>
      </c>
      <c r="J17" s="139">
        <v>0</v>
      </c>
      <c r="K17" s="139">
        <v>0</v>
      </c>
    </row>
    <row r="18" spans="1:11" ht="12.75" customHeight="1" x14ac:dyDescent="0.15">
      <c r="A18" s="58" t="s">
        <v>20</v>
      </c>
      <c r="B18" s="139">
        <v>326</v>
      </c>
      <c r="C18" s="139">
        <v>9</v>
      </c>
      <c r="D18" s="139">
        <v>8</v>
      </c>
      <c r="E18" s="139">
        <v>0</v>
      </c>
      <c r="F18" s="139">
        <v>0</v>
      </c>
      <c r="G18" s="139">
        <v>0</v>
      </c>
      <c r="H18" s="139">
        <v>0</v>
      </c>
      <c r="I18" s="139">
        <v>0</v>
      </c>
      <c r="J18" s="139">
        <v>0</v>
      </c>
      <c r="K18" s="139">
        <v>0</v>
      </c>
    </row>
    <row r="19" spans="1:11" ht="12.75" customHeight="1" x14ac:dyDescent="0.15">
      <c r="A19" s="58" t="s">
        <v>21</v>
      </c>
      <c r="B19" s="139">
        <v>5480</v>
      </c>
      <c r="C19" s="139">
        <v>16</v>
      </c>
      <c r="D19" s="139">
        <v>11</v>
      </c>
      <c r="E19" s="139">
        <v>4</v>
      </c>
      <c r="F19" s="139">
        <v>0</v>
      </c>
      <c r="G19" s="139">
        <v>1</v>
      </c>
      <c r="H19" s="139">
        <v>0</v>
      </c>
      <c r="I19" s="139">
        <v>0</v>
      </c>
      <c r="J19" s="139">
        <v>0</v>
      </c>
      <c r="K19" s="139">
        <v>0</v>
      </c>
    </row>
    <row r="20" spans="1:11" ht="12.75" customHeight="1" x14ac:dyDescent="0.15">
      <c r="A20" s="58" t="s">
        <v>22</v>
      </c>
      <c r="B20" s="139">
        <v>63</v>
      </c>
      <c r="C20" s="139">
        <v>0</v>
      </c>
      <c r="D20" s="139">
        <v>0</v>
      </c>
      <c r="E20" s="139">
        <v>0</v>
      </c>
      <c r="F20" s="139">
        <v>0</v>
      </c>
      <c r="G20" s="139">
        <v>0</v>
      </c>
      <c r="H20" s="139">
        <v>0</v>
      </c>
      <c r="I20" s="139">
        <v>0</v>
      </c>
      <c r="J20" s="139">
        <v>0</v>
      </c>
      <c r="K20" s="139">
        <v>0</v>
      </c>
    </row>
    <row r="21" spans="1:11" ht="12.75" customHeight="1" x14ac:dyDescent="0.15">
      <c r="A21" s="58" t="s">
        <v>23</v>
      </c>
      <c r="B21" s="139">
        <v>5479</v>
      </c>
      <c r="C21" s="139">
        <v>84</v>
      </c>
      <c r="D21" s="139">
        <v>77</v>
      </c>
      <c r="E21" s="139">
        <v>6</v>
      </c>
      <c r="F21" s="139">
        <v>0</v>
      </c>
      <c r="G21" s="139">
        <v>0</v>
      </c>
      <c r="H21" s="139">
        <v>0</v>
      </c>
      <c r="I21" s="139">
        <v>0</v>
      </c>
      <c r="J21" s="139">
        <v>0</v>
      </c>
      <c r="K21" s="139">
        <v>0</v>
      </c>
    </row>
    <row r="22" spans="1:11" ht="12.75" customHeight="1" x14ac:dyDescent="0.15">
      <c r="A22" s="58" t="s">
        <v>24</v>
      </c>
      <c r="B22" s="139">
        <v>2247</v>
      </c>
      <c r="C22" s="139">
        <v>17</v>
      </c>
      <c r="D22" s="139">
        <v>4</v>
      </c>
      <c r="E22" s="139">
        <v>12</v>
      </c>
      <c r="F22" s="139">
        <v>0</v>
      </c>
      <c r="G22" s="139">
        <v>1</v>
      </c>
      <c r="H22" s="139">
        <v>0</v>
      </c>
      <c r="I22" s="139">
        <v>1</v>
      </c>
      <c r="J22" s="139">
        <v>0</v>
      </c>
      <c r="K22" s="139">
        <v>0</v>
      </c>
    </row>
    <row r="23" spans="1:11" ht="12.75" customHeight="1" x14ac:dyDescent="0.15">
      <c r="A23" s="58" t="s">
        <v>25</v>
      </c>
      <c r="B23" s="139">
        <v>8209</v>
      </c>
      <c r="C23" s="139">
        <v>5</v>
      </c>
      <c r="D23" s="139">
        <v>1</v>
      </c>
      <c r="E23" s="139">
        <v>0</v>
      </c>
      <c r="F23" s="139">
        <v>0</v>
      </c>
      <c r="G23" s="139">
        <v>5</v>
      </c>
      <c r="H23" s="139">
        <v>0</v>
      </c>
      <c r="I23" s="139">
        <v>0</v>
      </c>
      <c r="J23" s="139">
        <v>0</v>
      </c>
      <c r="K23" s="139">
        <v>0</v>
      </c>
    </row>
    <row r="24" spans="1:11" ht="12.75" customHeight="1" x14ac:dyDescent="0.15">
      <c r="A24" s="58" t="s">
        <v>26</v>
      </c>
      <c r="B24" s="139">
        <v>2960</v>
      </c>
      <c r="C24" s="139">
        <v>4</v>
      </c>
      <c r="D24" s="139">
        <v>2</v>
      </c>
      <c r="E24" s="139">
        <v>2</v>
      </c>
      <c r="F24" s="139">
        <v>0</v>
      </c>
      <c r="G24" s="139">
        <v>0</v>
      </c>
      <c r="H24" s="139">
        <v>0</v>
      </c>
      <c r="I24" s="139">
        <v>0</v>
      </c>
      <c r="J24" s="139">
        <v>0</v>
      </c>
      <c r="K24" s="139">
        <v>0</v>
      </c>
    </row>
    <row r="25" spans="1:11" ht="12.75" customHeight="1" x14ac:dyDescent="0.15">
      <c r="A25" s="58" t="s">
        <v>27</v>
      </c>
      <c r="B25" s="139">
        <v>7759</v>
      </c>
      <c r="C25" s="139">
        <v>234</v>
      </c>
      <c r="D25" s="139">
        <v>49</v>
      </c>
      <c r="E25" s="139">
        <v>10</v>
      </c>
      <c r="F25" s="139">
        <v>134</v>
      </c>
      <c r="G25" s="139">
        <v>15</v>
      </c>
      <c r="H25" s="139">
        <v>14</v>
      </c>
      <c r="I25" s="139">
        <v>14</v>
      </c>
      <c r="J25" s="139">
        <v>0</v>
      </c>
      <c r="K25" s="139">
        <v>0</v>
      </c>
    </row>
    <row r="26" spans="1:11" ht="13.5" customHeight="1" x14ac:dyDescent="0.15">
      <c r="A26" s="58" t="s">
        <v>28</v>
      </c>
      <c r="B26" s="139">
        <v>2024</v>
      </c>
      <c r="C26" s="139">
        <v>8</v>
      </c>
      <c r="D26" s="139">
        <v>3</v>
      </c>
      <c r="E26" s="139">
        <v>1</v>
      </c>
      <c r="F26" s="139">
        <v>2</v>
      </c>
      <c r="G26" s="139">
        <v>1</v>
      </c>
      <c r="H26" s="139">
        <v>0</v>
      </c>
      <c r="I26" s="139">
        <v>0</v>
      </c>
      <c r="J26" s="139">
        <v>1</v>
      </c>
      <c r="K26" s="139">
        <v>0</v>
      </c>
    </row>
    <row r="27" spans="1:11" ht="6.75" customHeight="1" x14ac:dyDescent="0.15">
      <c r="A27" s="60"/>
      <c r="B27" s="140"/>
      <c r="C27" s="140"/>
      <c r="D27" s="140"/>
      <c r="E27" s="140"/>
      <c r="F27" s="140"/>
      <c r="G27" s="140"/>
      <c r="H27" s="140"/>
      <c r="I27" s="140"/>
      <c r="J27" s="140"/>
      <c r="K27" s="140"/>
    </row>
    <row r="28" spans="1:11" ht="12.75" customHeight="1" x14ac:dyDescent="0.15">
      <c r="A28" s="58" t="s">
        <v>29</v>
      </c>
      <c r="B28" s="139">
        <v>25943</v>
      </c>
      <c r="C28" s="139">
        <v>57</v>
      </c>
      <c r="D28" s="139">
        <v>2</v>
      </c>
      <c r="E28" s="139">
        <v>12</v>
      </c>
      <c r="F28" s="139">
        <v>14</v>
      </c>
      <c r="G28" s="139">
        <v>10</v>
      </c>
      <c r="H28" s="139">
        <v>9</v>
      </c>
      <c r="I28" s="139">
        <v>9</v>
      </c>
      <c r="J28" s="139">
        <v>1</v>
      </c>
      <c r="K28" s="139">
        <v>0</v>
      </c>
    </row>
    <row r="29" spans="1:11" ht="12.75" customHeight="1" x14ac:dyDescent="0.15">
      <c r="A29" s="58" t="s">
        <v>30</v>
      </c>
      <c r="B29" s="139">
        <v>12324</v>
      </c>
      <c r="C29" s="139">
        <v>297</v>
      </c>
      <c r="D29" s="139">
        <v>207</v>
      </c>
      <c r="E29" s="139">
        <v>68</v>
      </c>
      <c r="F29" s="139">
        <v>22</v>
      </c>
      <c r="G29" s="139">
        <v>13</v>
      </c>
      <c r="H29" s="139">
        <v>0</v>
      </c>
      <c r="I29" s="139">
        <v>0</v>
      </c>
      <c r="J29" s="139">
        <v>0</v>
      </c>
      <c r="K29" s="139">
        <v>0</v>
      </c>
    </row>
    <row r="30" spans="1:11" ht="12.75" customHeight="1" x14ac:dyDescent="0.15">
      <c r="A30" s="58" t="s">
        <v>31</v>
      </c>
      <c r="B30" s="139">
        <v>42486</v>
      </c>
      <c r="C30" s="139">
        <v>88</v>
      </c>
      <c r="D30" s="139">
        <v>0</v>
      </c>
      <c r="E30" s="139">
        <v>15</v>
      </c>
      <c r="F30" s="139">
        <v>0</v>
      </c>
      <c r="G30" s="139">
        <v>50</v>
      </c>
      <c r="H30" s="139">
        <v>0</v>
      </c>
      <c r="I30" s="139">
        <v>0</v>
      </c>
      <c r="J30" s="139">
        <v>22</v>
      </c>
      <c r="K30" s="139">
        <v>0</v>
      </c>
    </row>
    <row r="31" spans="1:11" ht="12.75" customHeight="1" x14ac:dyDescent="0.15">
      <c r="A31" s="58" t="s">
        <v>32</v>
      </c>
      <c r="B31" s="139">
        <v>6741</v>
      </c>
      <c r="C31" s="139">
        <v>321</v>
      </c>
      <c r="D31" s="139">
        <v>24</v>
      </c>
      <c r="E31" s="139">
        <v>227</v>
      </c>
      <c r="F31" s="139">
        <v>57</v>
      </c>
      <c r="G31" s="139">
        <v>30</v>
      </c>
      <c r="H31" s="139">
        <v>0</v>
      </c>
      <c r="I31" s="139">
        <v>0</v>
      </c>
      <c r="J31" s="139">
        <v>0</v>
      </c>
      <c r="K31" s="139">
        <v>0</v>
      </c>
    </row>
    <row r="32" spans="1:11" ht="12.75" customHeight="1" x14ac:dyDescent="0.15">
      <c r="A32" s="58" t="s">
        <v>33</v>
      </c>
      <c r="B32" s="139">
        <v>10023</v>
      </c>
      <c r="C32" s="139">
        <v>100</v>
      </c>
      <c r="D32" s="139">
        <v>2</v>
      </c>
      <c r="E32" s="139">
        <v>8</v>
      </c>
      <c r="F32" s="139">
        <v>0</v>
      </c>
      <c r="G32" s="139">
        <v>12</v>
      </c>
      <c r="H32" s="139">
        <v>13</v>
      </c>
      <c r="I32" s="139">
        <v>0</v>
      </c>
      <c r="J32" s="139">
        <v>66</v>
      </c>
      <c r="K32" s="139">
        <v>0</v>
      </c>
    </row>
    <row r="33" spans="1:11" ht="12.75" customHeight="1" x14ac:dyDescent="0.15">
      <c r="A33" s="58" t="s">
        <v>34</v>
      </c>
      <c r="B33" s="139">
        <v>2737</v>
      </c>
      <c r="C33" s="139">
        <v>96</v>
      </c>
      <c r="D33" s="139">
        <v>26</v>
      </c>
      <c r="E33" s="139">
        <v>3</v>
      </c>
      <c r="F33" s="139">
        <v>49</v>
      </c>
      <c r="G33" s="139">
        <v>16</v>
      </c>
      <c r="H33" s="139">
        <v>0</v>
      </c>
      <c r="I33" s="139">
        <v>2</v>
      </c>
      <c r="J33" s="139">
        <v>2</v>
      </c>
      <c r="K33" s="139">
        <v>0</v>
      </c>
    </row>
    <row r="34" spans="1:11" ht="12.75" customHeight="1" x14ac:dyDescent="0.15">
      <c r="A34" s="58" t="s">
        <v>35</v>
      </c>
      <c r="B34" s="139">
        <v>13424</v>
      </c>
      <c r="C34" s="139">
        <v>120</v>
      </c>
      <c r="D34" s="139">
        <v>18</v>
      </c>
      <c r="E34" s="139">
        <v>39</v>
      </c>
      <c r="F34" s="139">
        <v>13</v>
      </c>
      <c r="G34" s="139">
        <v>36</v>
      </c>
      <c r="H34" s="139">
        <v>12</v>
      </c>
      <c r="I34" s="139">
        <v>0</v>
      </c>
      <c r="J34" s="139">
        <v>6</v>
      </c>
      <c r="K34" s="139">
        <v>0</v>
      </c>
    </row>
    <row r="35" spans="1:11" ht="12.75" customHeight="1" x14ac:dyDescent="0.15">
      <c r="A35" s="58" t="s">
        <v>36</v>
      </c>
      <c r="B35" s="139">
        <v>1780</v>
      </c>
      <c r="C35" s="139">
        <v>172</v>
      </c>
      <c r="D35" s="139">
        <v>98</v>
      </c>
      <c r="E35" s="139">
        <v>62</v>
      </c>
      <c r="F35" s="139">
        <v>8</v>
      </c>
      <c r="G35" s="139">
        <v>7</v>
      </c>
      <c r="H35" s="139">
        <v>1</v>
      </c>
      <c r="I35" s="139">
        <v>0</v>
      </c>
      <c r="J35" s="139">
        <v>2</v>
      </c>
      <c r="K35" s="139">
        <v>0</v>
      </c>
    </row>
    <row r="36" spans="1:11" ht="12.75" customHeight="1" x14ac:dyDescent="0.15">
      <c r="A36" s="58" t="s">
        <v>37</v>
      </c>
      <c r="B36" s="139">
        <v>2301</v>
      </c>
      <c r="C36" s="139">
        <v>52</v>
      </c>
      <c r="D36" s="139">
        <v>10</v>
      </c>
      <c r="E36" s="139">
        <v>12</v>
      </c>
      <c r="F36" s="139">
        <v>4</v>
      </c>
      <c r="G36" s="139">
        <v>3</v>
      </c>
      <c r="H36" s="139">
        <v>0</v>
      </c>
      <c r="I36" s="139">
        <v>24</v>
      </c>
      <c r="J36" s="139">
        <v>0</v>
      </c>
      <c r="K36" s="139">
        <v>0</v>
      </c>
    </row>
    <row r="37" spans="1:11" ht="12.75" customHeight="1" x14ac:dyDescent="0.15">
      <c r="A37" s="58" t="s">
        <v>38</v>
      </c>
      <c r="B37" s="139">
        <v>5382</v>
      </c>
      <c r="C37" s="139">
        <v>20</v>
      </c>
      <c r="D37" s="139">
        <v>4</v>
      </c>
      <c r="E37" s="139">
        <v>0</v>
      </c>
      <c r="F37" s="139">
        <v>7</v>
      </c>
      <c r="G37" s="139">
        <v>1</v>
      </c>
      <c r="H37" s="139">
        <v>3</v>
      </c>
      <c r="I37" s="139">
        <v>5</v>
      </c>
      <c r="J37" s="139">
        <v>0</v>
      </c>
      <c r="K37" s="139">
        <v>0</v>
      </c>
    </row>
    <row r="38" spans="1:11" ht="6.75" customHeight="1" x14ac:dyDescent="0.15">
      <c r="A38" s="60"/>
      <c r="B38" s="140"/>
      <c r="C38" s="140"/>
      <c r="D38" s="140"/>
      <c r="E38" s="140"/>
      <c r="F38" s="140"/>
      <c r="G38" s="140"/>
      <c r="H38" s="140"/>
      <c r="I38" s="140"/>
      <c r="J38" s="140"/>
      <c r="K38" s="140"/>
    </row>
    <row r="39" spans="1:11" ht="12.75" customHeight="1" x14ac:dyDescent="0.15">
      <c r="A39" s="58" t="s">
        <v>39</v>
      </c>
      <c r="B39" s="139">
        <v>3650</v>
      </c>
      <c r="C39" s="139">
        <v>62</v>
      </c>
      <c r="D39" s="139">
        <v>5</v>
      </c>
      <c r="E39" s="139">
        <v>22</v>
      </c>
      <c r="F39" s="139">
        <v>33</v>
      </c>
      <c r="G39" s="139">
        <v>5</v>
      </c>
      <c r="H39" s="139">
        <v>1</v>
      </c>
      <c r="I39" s="139">
        <v>0</v>
      </c>
      <c r="J39" s="139">
        <v>1</v>
      </c>
      <c r="K39" s="139">
        <v>0</v>
      </c>
    </row>
    <row r="40" spans="1:11" ht="12.75" customHeight="1" x14ac:dyDescent="0.15">
      <c r="A40" s="58" t="s">
        <v>40</v>
      </c>
      <c r="B40" s="139">
        <v>11499</v>
      </c>
      <c r="C40" s="139">
        <v>938</v>
      </c>
      <c r="D40" s="139">
        <v>700</v>
      </c>
      <c r="E40" s="139">
        <v>53</v>
      </c>
      <c r="F40" s="139">
        <v>15</v>
      </c>
      <c r="G40" s="139">
        <v>137</v>
      </c>
      <c r="H40" s="139">
        <v>299</v>
      </c>
      <c r="I40" s="139">
        <v>67</v>
      </c>
      <c r="J40" s="139">
        <v>0</v>
      </c>
      <c r="K40" s="139">
        <v>0</v>
      </c>
    </row>
    <row r="41" spans="1:11" ht="12.75" customHeight="1" x14ac:dyDescent="0.15">
      <c r="A41" s="58" t="s">
        <v>41</v>
      </c>
      <c r="B41" s="139">
        <v>7050</v>
      </c>
      <c r="C41" s="139">
        <v>360</v>
      </c>
      <c r="D41" s="139">
        <v>79</v>
      </c>
      <c r="E41" s="139">
        <v>211</v>
      </c>
      <c r="F41" s="139">
        <v>44</v>
      </c>
      <c r="G41" s="139">
        <v>25</v>
      </c>
      <c r="H41" s="139">
        <v>10</v>
      </c>
      <c r="I41" s="139">
        <v>0</v>
      </c>
      <c r="J41" s="139">
        <v>0</v>
      </c>
      <c r="K41" s="139">
        <v>0</v>
      </c>
    </row>
    <row r="42" spans="1:11" ht="12.75" customHeight="1" x14ac:dyDescent="0.15">
      <c r="A42" s="58" t="s">
        <v>42</v>
      </c>
      <c r="B42" s="139">
        <v>105826</v>
      </c>
      <c r="C42" s="139">
        <v>471</v>
      </c>
      <c r="D42" s="139">
        <v>325</v>
      </c>
      <c r="E42" s="139">
        <v>63</v>
      </c>
      <c r="F42" s="139">
        <v>0</v>
      </c>
      <c r="G42" s="139">
        <v>0</v>
      </c>
      <c r="H42" s="139">
        <v>68</v>
      </c>
      <c r="I42" s="139">
        <v>15</v>
      </c>
      <c r="J42" s="139">
        <v>0</v>
      </c>
      <c r="K42" s="139">
        <v>0</v>
      </c>
    </row>
    <row r="43" spans="1:11" ht="12.75" customHeight="1" x14ac:dyDescent="0.15">
      <c r="A43" s="58" t="s">
        <v>43</v>
      </c>
      <c r="B43" s="139">
        <v>4404</v>
      </c>
      <c r="C43" s="139">
        <v>74</v>
      </c>
      <c r="D43" s="139">
        <v>26</v>
      </c>
      <c r="E43" s="139">
        <v>30</v>
      </c>
      <c r="F43" s="139">
        <v>0</v>
      </c>
      <c r="G43" s="139">
        <v>17</v>
      </c>
      <c r="H43" s="139">
        <v>0</v>
      </c>
      <c r="I43" s="139">
        <v>0</v>
      </c>
      <c r="J43" s="139">
        <v>0</v>
      </c>
      <c r="K43" s="139">
        <v>0</v>
      </c>
    </row>
    <row r="44" spans="1:11" ht="12.75" customHeight="1" x14ac:dyDescent="0.15">
      <c r="A44" s="58" t="s">
        <v>44</v>
      </c>
      <c r="B44" s="139">
        <v>593</v>
      </c>
      <c r="C44" s="139">
        <v>20</v>
      </c>
      <c r="D44" s="139">
        <v>17</v>
      </c>
      <c r="E44" s="139">
        <v>0</v>
      </c>
      <c r="F44" s="139">
        <v>0</v>
      </c>
      <c r="G44" s="139">
        <v>0</v>
      </c>
      <c r="H44" s="139">
        <v>0</v>
      </c>
      <c r="I44" s="139">
        <v>3</v>
      </c>
      <c r="J44" s="139">
        <v>0</v>
      </c>
      <c r="K44" s="139">
        <v>0</v>
      </c>
    </row>
    <row r="45" spans="1:11" ht="12.75" customHeight="1" x14ac:dyDescent="0.15">
      <c r="A45" s="58" t="s">
        <v>45</v>
      </c>
      <c r="B45" s="139">
        <v>12800</v>
      </c>
      <c r="C45" s="139">
        <v>130</v>
      </c>
      <c r="D45" s="139">
        <v>64</v>
      </c>
      <c r="E45" s="139">
        <v>13</v>
      </c>
      <c r="F45" s="139">
        <v>13</v>
      </c>
      <c r="G45" s="139">
        <v>29</v>
      </c>
      <c r="H45" s="139">
        <v>13</v>
      </c>
      <c r="I45" s="139">
        <v>0</v>
      </c>
      <c r="J45" s="139">
        <v>0</v>
      </c>
      <c r="K45" s="139">
        <v>0</v>
      </c>
    </row>
    <row r="46" spans="1:11" ht="12.75" customHeight="1" x14ac:dyDescent="0.15">
      <c r="A46" s="58" t="s">
        <v>46</v>
      </c>
      <c r="B46" s="139">
        <v>2254</v>
      </c>
      <c r="C46" s="139">
        <v>276</v>
      </c>
      <c r="D46" s="139">
        <v>42</v>
      </c>
      <c r="E46" s="139">
        <v>39</v>
      </c>
      <c r="F46" s="139">
        <v>28</v>
      </c>
      <c r="G46" s="139">
        <v>117</v>
      </c>
      <c r="H46" s="139">
        <v>0</v>
      </c>
      <c r="I46" s="139">
        <v>51</v>
      </c>
      <c r="J46" s="139">
        <v>4</v>
      </c>
      <c r="K46" s="139">
        <v>0</v>
      </c>
    </row>
    <row r="47" spans="1:11" ht="12.75" customHeight="1" x14ac:dyDescent="0.15">
      <c r="A47" s="58" t="s">
        <v>47</v>
      </c>
      <c r="B47" s="139">
        <v>58919</v>
      </c>
      <c r="C47" s="139">
        <v>734</v>
      </c>
      <c r="D47" s="139">
        <v>293</v>
      </c>
      <c r="E47" s="139">
        <v>376</v>
      </c>
      <c r="F47" s="139">
        <v>3</v>
      </c>
      <c r="G47" s="139">
        <v>29</v>
      </c>
      <c r="H47" s="139">
        <v>5</v>
      </c>
      <c r="I47" s="139">
        <v>12</v>
      </c>
      <c r="J47" s="139">
        <v>41</v>
      </c>
      <c r="K47" s="139">
        <v>0</v>
      </c>
    </row>
    <row r="48" spans="1:11" ht="12.75" customHeight="1" x14ac:dyDescent="0.15">
      <c r="A48" s="58" t="s">
        <v>48</v>
      </c>
      <c r="B48" s="139">
        <v>38230</v>
      </c>
      <c r="C48" s="139">
        <v>904</v>
      </c>
      <c r="D48" s="139">
        <v>0</v>
      </c>
      <c r="E48" s="139">
        <v>282</v>
      </c>
      <c r="F48" s="139">
        <v>381</v>
      </c>
      <c r="G48" s="139">
        <v>168</v>
      </c>
      <c r="H48" s="139">
        <v>101</v>
      </c>
      <c r="I48" s="139">
        <v>4</v>
      </c>
      <c r="J48" s="139">
        <v>0</v>
      </c>
      <c r="K48" s="139">
        <v>0</v>
      </c>
    </row>
    <row r="49" spans="1:11" ht="6.75" customHeight="1" x14ac:dyDescent="0.15">
      <c r="A49" s="60"/>
      <c r="B49" s="140"/>
      <c r="C49" s="140"/>
      <c r="D49" s="140"/>
      <c r="E49" s="140"/>
      <c r="F49" s="140"/>
      <c r="G49" s="140"/>
      <c r="H49" s="140"/>
      <c r="I49" s="140"/>
      <c r="J49" s="140"/>
      <c r="K49" s="140"/>
    </row>
    <row r="50" spans="1:11" ht="12.75" customHeight="1" x14ac:dyDescent="0.15">
      <c r="A50" s="58" t="s">
        <v>49</v>
      </c>
      <c r="B50" s="139">
        <v>8007</v>
      </c>
      <c r="C50" s="139">
        <v>6</v>
      </c>
      <c r="D50" s="139">
        <v>3</v>
      </c>
      <c r="E50" s="139">
        <v>0</v>
      </c>
      <c r="F50" s="139">
        <v>3</v>
      </c>
      <c r="G50" s="139">
        <v>0</v>
      </c>
      <c r="H50" s="139">
        <v>0</v>
      </c>
      <c r="I50" s="139">
        <v>0</v>
      </c>
      <c r="J50" s="139">
        <v>0</v>
      </c>
      <c r="K50" s="139">
        <v>0</v>
      </c>
    </row>
    <row r="51" spans="1:11" ht="12.75" customHeight="1" x14ac:dyDescent="0.15">
      <c r="A51" s="58" t="s">
        <v>50</v>
      </c>
      <c r="B51" s="139">
        <v>2659</v>
      </c>
      <c r="C51" s="139">
        <v>31</v>
      </c>
      <c r="D51" s="139">
        <v>5</v>
      </c>
      <c r="E51" s="139">
        <v>15</v>
      </c>
      <c r="F51" s="139">
        <v>0</v>
      </c>
      <c r="G51" s="139">
        <v>7</v>
      </c>
      <c r="H51" s="139">
        <v>0</v>
      </c>
      <c r="I51" s="139">
        <v>4</v>
      </c>
      <c r="J51" s="139">
        <v>0</v>
      </c>
      <c r="K51" s="139">
        <v>0</v>
      </c>
    </row>
    <row r="52" spans="1:11" ht="12.75" customHeight="1" x14ac:dyDescent="0.15">
      <c r="A52" s="58" t="s">
        <v>51</v>
      </c>
      <c r="B52" s="139">
        <v>3176</v>
      </c>
      <c r="C52" s="139">
        <v>10</v>
      </c>
      <c r="D52" s="139">
        <v>4</v>
      </c>
      <c r="E52" s="139">
        <v>0</v>
      </c>
      <c r="F52" s="139">
        <v>0</v>
      </c>
      <c r="G52" s="139">
        <v>3</v>
      </c>
      <c r="H52" s="139">
        <v>0</v>
      </c>
      <c r="I52" s="139">
        <v>0</v>
      </c>
      <c r="J52" s="139">
        <v>3</v>
      </c>
      <c r="K52" s="139">
        <v>0</v>
      </c>
    </row>
    <row r="53" spans="1:11" ht="12.75" customHeight="1" x14ac:dyDescent="0.15">
      <c r="A53" s="58" t="s">
        <v>52</v>
      </c>
      <c r="B53" s="139">
        <v>589</v>
      </c>
      <c r="C53" s="139">
        <v>38</v>
      </c>
      <c r="D53" s="139">
        <v>0</v>
      </c>
      <c r="E53" s="139">
        <v>6</v>
      </c>
      <c r="F53" s="139">
        <v>30</v>
      </c>
      <c r="G53" s="139">
        <v>2</v>
      </c>
      <c r="H53" s="139">
        <v>0</v>
      </c>
      <c r="I53" s="139">
        <v>1</v>
      </c>
      <c r="J53" s="139">
        <v>0</v>
      </c>
      <c r="K53" s="139">
        <v>0</v>
      </c>
    </row>
    <row r="54" spans="1:11" ht="12.75" customHeight="1" x14ac:dyDescent="0.15">
      <c r="A54" s="58" t="s">
        <v>53</v>
      </c>
      <c r="B54" s="139">
        <v>15020</v>
      </c>
      <c r="C54" s="139">
        <v>219</v>
      </c>
      <c r="D54" s="139">
        <v>105</v>
      </c>
      <c r="E54" s="139">
        <v>26</v>
      </c>
      <c r="F54" s="139">
        <v>12</v>
      </c>
      <c r="G54" s="139">
        <v>55</v>
      </c>
      <c r="H54" s="139">
        <v>46</v>
      </c>
      <c r="I54" s="139">
        <v>0</v>
      </c>
      <c r="J54" s="139">
        <v>0</v>
      </c>
      <c r="K54" s="139">
        <v>0</v>
      </c>
    </row>
    <row r="55" spans="1:11" ht="12.75" customHeight="1" x14ac:dyDescent="0.15">
      <c r="A55" s="58" t="s">
        <v>54</v>
      </c>
      <c r="B55" s="139">
        <v>8658</v>
      </c>
      <c r="C55" s="139">
        <v>0</v>
      </c>
      <c r="D55" s="139">
        <v>0</v>
      </c>
      <c r="E55" s="139">
        <v>0</v>
      </c>
      <c r="F55" s="139">
        <v>0</v>
      </c>
      <c r="G55" s="139">
        <v>0</v>
      </c>
      <c r="H55" s="139">
        <v>0</v>
      </c>
      <c r="I55" s="139">
        <v>0</v>
      </c>
      <c r="J55" s="139">
        <v>0</v>
      </c>
      <c r="K55" s="139">
        <v>0</v>
      </c>
    </row>
    <row r="56" spans="1:11" ht="12.75" customHeight="1" x14ac:dyDescent="0.15">
      <c r="A56" s="58" t="s">
        <v>55</v>
      </c>
      <c r="B56" s="139">
        <v>1838</v>
      </c>
      <c r="C56" s="139">
        <v>5</v>
      </c>
      <c r="D56" s="139">
        <v>0</v>
      </c>
      <c r="E56" s="139">
        <v>2</v>
      </c>
      <c r="F56" s="139">
        <v>0</v>
      </c>
      <c r="G56" s="139">
        <v>3</v>
      </c>
      <c r="H56" s="139">
        <v>0</v>
      </c>
      <c r="I56" s="139">
        <v>0</v>
      </c>
      <c r="J56" s="139">
        <v>0</v>
      </c>
      <c r="K56" s="139">
        <v>0</v>
      </c>
    </row>
    <row r="57" spans="1:11" ht="12.75" customHeight="1" x14ac:dyDescent="0.15">
      <c r="A57" s="58" t="s">
        <v>56</v>
      </c>
      <c r="B57" s="139">
        <v>2270</v>
      </c>
      <c r="C57" s="139">
        <v>67</v>
      </c>
      <c r="D57" s="139">
        <v>7</v>
      </c>
      <c r="E57" s="139">
        <v>6</v>
      </c>
      <c r="F57" s="139">
        <v>45</v>
      </c>
      <c r="G57" s="139">
        <v>3</v>
      </c>
      <c r="H57" s="139">
        <v>0</v>
      </c>
      <c r="I57" s="139">
        <v>1</v>
      </c>
      <c r="J57" s="139">
        <v>7</v>
      </c>
      <c r="K57" s="139">
        <v>0</v>
      </c>
    </row>
    <row r="58" spans="1:11" ht="12.75" customHeight="1" x14ac:dyDescent="0.15">
      <c r="A58" s="58" t="s">
        <v>57</v>
      </c>
      <c r="B58" s="139">
        <v>245</v>
      </c>
      <c r="C58" s="139">
        <v>4</v>
      </c>
      <c r="D58" s="139">
        <v>3</v>
      </c>
      <c r="E58" s="139">
        <v>0</v>
      </c>
      <c r="F58" s="139">
        <v>0</v>
      </c>
      <c r="G58" s="139">
        <v>0</v>
      </c>
      <c r="H58" s="139">
        <v>1</v>
      </c>
      <c r="I58" s="139">
        <v>0</v>
      </c>
      <c r="J58" s="139">
        <v>0</v>
      </c>
      <c r="K58" s="139">
        <v>0</v>
      </c>
    </row>
    <row r="59" spans="1:11" ht="12.75" customHeight="1" x14ac:dyDescent="0.15">
      <c r="A59" s="58" t="s">
        <v>58</v>
      </c>
      <c r="B59" s="139">
        <v>12994</v>
      </c>
      <c r="C59" s="139">
        <v>2</v>
      </c>
      <c r="D59" s="139">
        <v>0</v>
      </c>
      <c r="E59" s="139">
        <v>0</v>
      </c>
      <c r="F59" s="139">
        <v>1</v>
      </c>
      <c r="G59" s="139">
        <v>0</v>
      </c>
      <c r="H59" s="139">
        <v>0</v>
      </c>
      <c r="I59" s="139">
        <v>1</v>
      </c>
      <c r="J59" s="139">
        <v>0</v>
      </c>
      <c r="K59" s="139">
        <v>0</v>
      </c>
    </row>
    <row r="60" spans="1:11" ht="6.75" customHeight="1" x14ac:dyDescent="0.15">
      <c r="A60" s="60"/>
      <c r="B60" s="140"/>
      <c r="C60" s="140"/>
      <c r="D60" s="140"/>
      <c r="E60" s="140"/>
      <c r="F60" s="140"/>
      <c r="G60" s="140"/>
      <c r="H60" s="140"/>
      <c r="I60" s="140"/>
      <c r="J60" s="140"/>
      <c r="K60" s="140"/>
    </row>
    <row r="61" spans="1:11" ht="12.75" customHeight="1" x14ac:dyDescent="0.15">
      <c r="A61" s="58" t="s">
        <v>59</v>
      </c>
      <c r="B61" s="139">
        <v>28648</v>
      </c>
      <c r="C61" s="139">
        <v>95</v>
      </c>
      <c r="D61" s="139">
        <v>5</v>
      </c>
      <c r="E61" s="139">
        <v>62</v>
      </c>
      <c r="F61" s="139">
        <v>15</v>
      </c>
      <c r="G61" s="139">
        <v>7</v>
      </c>
      <c r="H61" s="139">
        <v>6</v>
      </c>
      <c r="I61" s="139">
        <v>0</v>
      </c>
      <c r="J61" s="139">
        <v>1</v>
      </c>
      <c r="K61" s="139">
        <v>0</v>
      </c>
    </row>
    <row r="62" spans="1:11" ht="12.75" customHeight="1" x14ac:dyDescent="0.15">
      <c r="A62" s="58" t="s">
        <v>60</v>
      </c>
      <c r="B62" s="139">
        <v>2400</v>
      </c>
      <c r="C62" s="139">
        <v>115</v>
      </c>
      <c r="D62" s="139">
        <v>8</v>
      </c>
      <c r="E62" s="139">
        <v>44</v>
      </c>
      <c r="F62" s="139">
        <v>23</v>
      </c>
      <c r="G62" s="139">
        <v>33</v>
      </c>
      <c r="H62" s="139">
        <v>1</v>
      </c>
      <c r="I62" s="139">
        <v>1</v>
      </c>
      <c r="J62" s="139">
        <v>9</v>
      </c>
      <c r="K62" s="139">
        <v>0</v>
      </c>
    </row>
    <row r="63" spans="1:11" ht="12.75" customHeight="1" x14ac:dyDescent="0.15">
      <c r="A63" s="58" t="s">
        <v>61</v>
      </c>
      <c r="B63" s="139">
        <v>7832</v>
      </c>
      <c r="C63" s="139">
        <v>200</v>
      </c>
      <c r="D63" s="139">
        <v>97</v>
      </c>
      <c r="E63" s="139">
        <v>106</v>
      </c>
      <c r="F63" s="139">
        <v>0</v>
      </c>
      <c r="G63" s="139">
        <v>13</v>
      </c>
      <c r="H63" s="139">
        <v>1</v>
      </c>
      <c r="I63" s="139">
        <v>1</v>
      </c>
      <c r="J63" s="139">
        <v>2</v>
      </c>
      <c r="K63" s="139">
        <v>0</v>
      </c>
    </row>
    <row r="64" spans="1:11" ht="12.75" customHeight="1" x14ac:dyDescent="0.15">
      <c r="A64" s="59" t="s">
        <v>62</v>
      </c>
      <c r="B64" s="141">
        <v>201</v>
      </c>
      <c r="C64" s="141">
        <v>0</v>
      </c>
      <c r="D64" s="141">
        <v>0</v>
      </c>
      <c r="E64" s="141">
        <v>0</v>
      </c>
      <c r="F64" s="141">
        <v>0</v>
      </c>
      <c r="G64" s="141">
        <v>0</v>
      </c>
      <c r="H64" s="141">
        <v>0</v>
      </c>
      <c r="I64" s="141">
        <v>0</v>
      </c>
      <c r="J64" s="141">
        <v>0</v>
      </c>
      <c r="K64" s="141">
        <v>0</v>
      </c>
    </row>
    <row r="65" spans="1:11" ht="15" customHeight="1" x14ac:dyDescent="0.15">
      <c r="A65" s="124"/>
      <c r="B65" s="124"/>
      <c r="C65" s="124"/>
      <c r="D65" s="124"/>
      <c r="E65" s="124"/>
      <c r="F65" s="124"/>
      <c r="G65" s="124"/>
      <c r="H65" s="124"/>
      <c r="I65" s="124"/>
      <c r="J65" s="124"/>
      <c r="K65" s="124"/>
    </row>
    <row r="66" spans="1:11" ht="15" customHeight="1" x14ac:dyDescent="0.15"/>
  </sheetData>
  <mergeCells count="2">
    <mergeCell ref="A2:K2"/>
    <mergeCell ref="A1:K1"/>
  </mergeCells>
  <pageMargins left="0.25" right="0.25" top="0.25" bottom="0.25" header="0.3" footer="0.3"/>
  <pageSetup scale="83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J66"/>
  <sheetViews>
    <sheetView zoomScaleNormal="100" workbookViewId="0">
      <selection activeCell="B6" sqref="B6:J64"/>
    </sheetView>
  </sheetViews>
  <sheetFormatPr baseColWidth="10" defaultColWidth="9.1640625" defaultRowHeight="13" x14ac:dyDescent="0.15"/>
  <cols>
    <col min="1" max="1" width="15.6640625" style="2" customWidth="1"/>
    <col min="2" max="2" width="11.33203125" style="2" bestFit="1" customWidth="1"/>
    <col min="3" max="3" width="7.5" style="2" bestFit="1" customWidth="1"/>
    <col min="4" max="4" width="11.6640625" style="2" customWidth="1"/>
    <col min="5" max="5" width="12.6640625" style="2" customWidth="1"/>
    <col min="6" max="6" width="10.33203125" style="2" customWidth="1"/>
    <col min="7" max="7" width="13.5" style="2" customWidth="1"/>
    <col min="8" max="8" width="13" style="2" customWidth="1"/>
    <col min="9" max="10" width="10.33203125" style="2" customWidth="1"/>
    <col min="11" max="16384" width="9.1640625" style="2"/>
  </cols>
  <sheetData>
    <row r="1" spans="1:10" ht="54" customHeight="1" x14ac:dyDescent="0.15">
      <c r="A1" s="311" t="s">
        <v>198</v>
      </c>
      <c r="B1" s="311"/>
      <c r="C1" s="311"/>
      <c r="D1" s="311"/>
      <c r="E1" s="311"/>
      <c r="F1" s="311"/>
      <c r="G1" s="311"/>
      <c r="H1" s="311"/>
      <c r="I1" s="311"/>
      <c r="J1" s="311"/>
    </row>
    <row r="2" spans="1:10" ht="12.75" customHeight="1" x14ac:dyDescent="0.15">
      <c r="A2" s="304" t="str">
        <f>FINAL2!$A$2</f>
        <v>ACF/OFA: 06/07/2017</v>
      </c>
      <c r="B2" s="304"/>
      <c r="C2" s="304"/>
      <c r="D2" s="304"/>
      <c r="E2" s="304"/>
      <c r="F2" s="304"/>
      <c r="G2" s="304"/>
      <c r="H2" s="304"/>
      <c r="I2" s="304"/>
      <c r="J2" s="304"/>
    </row>
    <row r="3" spans="1:10" s="3" customFormat="1" ht="39.75" customHeight="1" x14ac:dyDescent="0.15">
      <c r="A3" s="125" t="s">
        <v>0</v>
      </c>
      <c r="B3" s="126" t="s">
        <v>139</v>
      </c>
      <c r="C3" s="126" t="s">
        <v>100</v>
      </c>
      <c r="D3" s="126" t="s">
        <v>106</v>
      </c>
      <c r="E3" s="126" t="s">
        <v>107</v>
      </c>
      <c r="F3" s="126" t="s">
        <v>108</v>
      </c>
      <c r="G3" s="126" t="s">
        <v>109</v>
      </c>
      <c r="H3" s="126" t="s">
        <v>110</v>
      </c>
      <c r="I3" s="126" t="s">
        <v>111</v>
      </c>
      <c r="J3" s="133" t="s">
        <v>97</v>
      </c>
    </row>
    <row r="4" spans="1:10" ht="12.75" customHeight="1" x14ac:dyDescent="0.15">
      <c r="A4" s="44" t="s">
        <v>3</v>
      </c>
      <c r="B4" s="130">
        <f>SUM(B6:B64)</f>
        <v>7753</v>
      </c>
      <c r="C4" s="130">
        <f t="shared" ref="C4:J4" si="0">SUM(C6:C64)</f>
        <v>12142</v>
      </c>
      <c r="D4" s="130">
        <f t="shared" si="0"/>
        <v>3883</v>
      </c>
      <c r="E4" s="130">
        <f t="shared" si="0"/>
        <v>5054</v>
      </c>
      <c r="F4" s="130">
        <f t="shared" si="0"/>
        <v>2362</v>
      </c>
      <c r="G4" s="130">
        <f t="shared" si="0"/>
        <v>867</v>
      </c>
      <c r="H4" s="130">
        <f t="shared" si="0"/>
        <v>976</v>
      </c>
      <c r="I4" s="130">
        <f t="shared" si="0"/>
        <v>0</v>
      </c>
      <c r="J4" s="75">
        <f t="shared" si="0"/>
        <v>33031</v>
      </c>
    </row>
    <row r="5" spans="1:10" ht="6.75" customHeight="1" x14ac:dyDescent="0.15">
      <c r="A5" s="60"/>
      <c r="B5" s="131"/>
      <c r="C5" s="131"/>
      <c r="D5" s="131"/>
      <c r="E5" s="131"/>
      <c r="F5" s="131"/>
      <c r="G5" s="131"/>
      <c r="H5" s="131"/>
      <c r="I5" s="131"/>
      <c r="J5" s="142"/>
    </row>
    <row r="6" spans="1:10" ht="12.75" customHeight="1" x14ac:dyDescent="0.15">
      <c r="A6" s="58" t="s">
        <v>10</v>
      </c>
      <c r="B6" s="130">
        <v>122</v>
      </c>
      <c r="C6" s="130">
        <v>42</v>
      </c>
      <c r="D6" s="130">
        <v>0</v>
      </c>
      <c r="E6" s="130">
        <v>24</v>
      </c>
      <c r="F6" s="130">
        <v>34</v>
      </c>
      <c r="G6" s="130">
        <v>0</v>
      </c>
      <c r="H6" s="130">
        <v>6</v>
      </c>
      <c r="I6" s="130">
        <v>0</v>
      </c>
      <c r="J6" s="75">
        <v>228</v>
      </c>
    </row>
    <row r="7" spans="1:10" ht="12.75" customHeight="1" x14ac:dyDescent="0.15">
      <c r="A7" s="58" t="s">
        <v>11</v>
      </c>
      <c r="B7" s="130">
        <v>0</v>
      </c>
      <c r="C7" s="130">
        <v>0</v>
      </c>
      <c r="D7" s="130">
        <v>0</v>
      </c>
      <c r="E7" s="130">
        <v>0</v>
      </c>
      <c r="F7" s="130">
        <v>0</v>
      </c>
      <c r="G7" s="130">
        <v>0</v>
      </c>
      <c r="H7" s="130">
        <v>0</v>
      </c>
      <c r="I7" s="130">
        <v>0</v>
      </c>
      <c r="J7" s="75">
        <v>0</v>
      </c>
    </row>
    <row r="8" spans="1:10" ht="12.75" customHeight="1" x14ac:dyDescent="0.15">
      <c r="A8" s="58" t="s">
        <v>12</v>
      </c>
      <c r="B8" s="130">
        <v>132</v>
      </c>
      <c r="C8" s="130">
        <v>324</v>
      </c>
      <c r="D8" s="130">
        <v>182</v>
      </c>
      <c r="E8" s="130">
        <v>109</v>
      </c>
      <c r="F8" s="130">
        <v>0</v>
      </c>
      <c r="G8" s="130">
        <v>0</v>
      </c>
      <c r="H8" s="130">
        <v>26</v>
      </c>
      <c r="I8" s="130">
        <v>0</v>
      </c>
      <c r="J8" s="75">
        <v>773</v>
      </c>
    </row>
    <row r="9" spans="1:10" ht="12.75" customHeight="1" x14ac:dyDescent="0.15">
      <c r="A9" s="58" t="s">
        <v>13</v>
      </c>
      <c r="B9" s="130">
        <v>0</v>
      </c>
      <c r="C9" s="130">
        <v>0</v>
      </c>
      <c r="D9" s="130">
        <v>0</v>
      </c>
      <c r="E9" s="130">
        <v>0</v>
      </c>
      <c r="F9" s="130">
        <v>0</v>
      </c>
      <c r="G9" s="130">
        <v>0</v>
      </c>
      <c r="H9" s="130">
        <v>0</v>
      </c>
      <c r="I9" s="130">
        <v>0</v>
      </c>
      <c r="J9" s="75">
        <v>0</v>
      </c>
    </row>
    <row r="10" spans="1:10" ht="12.75" customHeight="1" x14ac:dyDescent="0.15">
      <c r="A10" s="58" t="s">
        <v>14</v>
      </c>
      <c r="B10" s="130">
        <v>549</v>
      </c>
      <c r="C10" s="130">
        <v>4969</v>
      </c>
      <c r="D10" s="130">
        <v>226</v>
      </c>
      <c r="E10" s="130">
        <v>1852</v>
      </c>
      <c r="F10" s="130">
        <v>1084</v>
      </c>
      <c r="G10" s="130">
        <v>370</v>
      </c>
      <c r="H10" s="130">
        <v>494</v>
      </c>
      <c r="I10" s="130">
        <v>0</v>
      </c>
      <c r="J10" s="75">
        <v>9544</v>
      </c>
    </row>
    <row r="11" spans="1:10" ht="12.75" customHeight="1" x14ac:dyDescent="0.15">
      <c r="A11" s="58" t="s">
        <v>15</v>
      </c>
      <c r="B11" s="130">
        <v>933</v>
      </c>
      <c r="C11" s="130">
        <v>1557</v>
      </c>
      <c r="D11" s="130">
        <v>581</v>
      </c>
      <c r="E11" s="130">
        <v>551</v>
      </c>
      <c r="F11" s="130">
        <v>6</v>
      </c>
      <c r="G11" s="130">
        <v>15</v>
      </c>
      <c r="H11" s="130">
        <v>15</v>
      </c>
      <c r="I11" s="130">
        <v>0</v>
      </c>
      <c r="J11" s="75">
        <v>3658</v>
      </c>
    </row>
    <row r="12" spans="1:10" ht="12.75" customHeight="1" x14ac:dyDescent="0.15">
      <c r="A12" s="58" t="s">
        <v>16</v>
      </c>
      <c r="B12" s="130">
        <v>0</v>
      </c>
      <c r="C12" s="130">
        <v>115</v>
      </c>
      <c r="D12" s="130">
        <v>9</v>
      </c>
      <c r="E12" s="130">
        <v>65</v>
      </c>
      <c r="F12" s="130">
        <v>0</v>
      </c>
      <c r="G12" s="130">
        <v>10</v>
      </c>
      <c r="H12" s="130">
        <v>0</v>
      </c>
      <c r="I12" s="130">
        <v>0</v>
      </c>
      <c r="J12" s="75">
        <v>198</v>
      </c>
    </row>
    <row r="13" spans="1:10" ht="12.75" customHeight="1" x14ac:dyDescent="0.15">
      <c r="A13" s="58" t="s">
        <v>17</v>
      </c>
      <c r="B13" s="130">
        <v>9</v>
      </c>
      <c r="C13" s="130">
        <v>13</v>
      </c>
      <c r="D13" s="130">
        <v>0</v>
      </c>
      <c r="E13" s="130">
        <v>0</v>
      </c>
      <c r="F13" s="130">
        <v>0</v>
      </c>
      <c r="G13" s="130">
        <v>0</v>
      </c>
      <c r="H13" s="130">
        <v>0</v>
      </c>
      <c r="I13" s="130">
        <v>0</v>
      </c>
      <c r="J13" s="75">
        <v>23</v>
      </c>
    </row>
    <row r="14" spans="1:10" ht="12.75" customHeight="1" x14ac:dyDescent="0.15">
      <c r="A14" s="58" t="s">
        <v>84</v>
      </c>
      <c r="B14" s="130">
        <v>0</v>
      </c>
      <c r="C14" s="130">
        <v>0</v>
      </c>
      <c r="D14" s="130">
        <v>0</v>
      </c>
      <c r="E14" s="130">
        <v>0</v>
      </c>
      <c r="F14" s="130">
        <v>0</v>
      </c>
      <c r="G14" s="130">
        <v>0</v>
      </c>
      <c r="H14" s="130">
        <v>0</v>
      </c>
      <c r="I14" s="130">
        <v>0</v>
      </c>
      <c r="J14" s="75">
        <v>0</v>
      </c>
    </row>
    <row r="15" spans="1:10" ht="12.75" customHeight="1" x14ac:dyDescent="0.15">
      <c r="A15" s="58" t="s">
        <v>18</v>
      </c>
      <c r="B15" s="130">
        <v>9</v>
      </c>
      <c r="C15" s="130">
        <v>322</v>
      </c>
      <c r="D15" s="130">
        <v>478</v>
      </c>
      <c r="E15" s="130">
        <v>146</v>
      </c>
      <c r="F15" s="130">
        <v>83</v>
      </c>
      <c r="G15" s="130">
        <v>2</v>
      </c>
      <c r="H15" s="130">
        <v>0</v>
      </c>
      <c r="I15" s="130">
        <v>0</v>
      </c>
      <c r="J15" s="75">
        <v>1040</v>
      </c>
    </row>
    <row r="16" spans="1:10" ht="6.75" customHeight="1" x14ac:dyDescent="0.15">
      <c r="A16" s="60"/>
      <c r="B16" s="131"/>
      <c r="C16" s="131"/>
      <c r="D16" s="131"/>
      <c r="E16" s="131"/>
      <c r="F16" s="131"/>
      <c r="G16" s="131"/>
      <c r="H16" s="131"/>
      <c r="I16" s="131"/>
      <c r="J16" s="142"/>
    </row>
    <row r="17" spans="1:10" ht="12.75" customHeight="1" x14ac:dyDescent="0.15">
      <c r="A17" s="58" t="s">
        <v>19</v>
      </c>
      <c r="B17" s="130">
        <v>0</v>
      </c>
      <c r="C17" s="130">
        <v>0</v>
      </c>
      <c r="D17" s="130">
        <v>0</v>
      </c>
      <c r="E17" s="130">
        <v>0</v>
      </c>
      <c r="F17" s="130">
        <v>0</v>
      </c>
      <c r="G17" s="130">
        <v>0</v>
      </c>
      <c r="H17" s="130">
        <v>0</v>
      </c>
      <c r="I17" s="130">
        <v>0</v>
      </c>
      <c r="J17" s="75">
        <v>0</v>
      </c>
    </row>
    <row r="18" spans="1:10" ht="12.75" customHeight="1" x14ac:dyDescent="0.15">
      <c r="A18" s="58" t="s">
        <v>20</v>
      </c>
      <c r="B18" s="130">
        <v>18</v>
      </c>
      <c r="C18" s="130">
        <v>0</v>
      </c>
      <c r="D18" s="130">
        <v>0</v>
      </c>
      <c r="E18" s="130">
        <v>0</v>
      </c>
      <c r="F18" s="130">
        <v>0</v>
      </c>
      <c r="G18" s="130">
        <v>0</v>
      </c>
      <c r="H18" s="130">
        <v>0</v>
      </c>
      <c r="I18" s="130">
        <v>0</v>
      </c>
      <c r="J18" s="75">
        <v>19</v>
      </c>
    </row>
    <row r="19" spans="1:10" ht="12.75" customHeight="1" x14ac:dyDescent="0.15">
      <c r="A19" s="58" t="s">
        <v>21</v>
      </c>
      <c r="B19" s="130">
        <v>24</v>
      </c>
      <c r="C19" s="130">
        <v>14</v>
      </c>
      <c r="D19" s="130">
        <v>1</v>
      </c>
      <c r="E19" s="130">
        <v>2</v>
      </c>
      <c r="F19" s="130">
        <v>0</v>
      </c>
      <c r="G19" s="130">
        <v>0</v>
      </c>
      <c r="H19" s="130">
        <v>0</v>
      </c>
      <c r="I19" s="130">
        <v>0</v>
      </c>
      <c r="J19" s="75">
        <v>42</v>
      </c>
    </row>
    <row r="20" spans="1:10" ht="12.75" customHeight="1" x14ac:dyDescent="0.15">
      <c r="A20" s="58" t="s">
        <v>22</v>
      </c>
      <c r="B20" s="130">
        <v>0</v>
      </c>
      <c r="C20" s="130">
        <v>1</v>
      </c>
      <c r="D20" s="130">
        <v>0</v>
      </c>
      <c r="E20" s="130">
        <v>0</v>
      </c>
      <c r="F20" s="130">
        <v>0</v>
      </c>
      <c r="G20" s="130">
        <v>0</v>
      </c>
      <c r="H20" s="130">
        <v>0</v>
      </c>
      <c r="I20" s="130">
        <v>0</v>
      </c>
      <c r="J20" s="75">
        <v>1</v>
      </c>
    </row>
    <row r="21" spans="1:10" ht="12.75" customHeight="1" x14ac:dyDescent="0.15">
      <c r="A21" s="58" t="s">
        <v>23</v>
      </c>
      <c r="B21" s="130">
        <v>135</v>
      </c>
      <c r="C21" s="130">
        <v>6</v>
      </c>
      <c r="D21" s="130">
        <v>1</v>
      </c>
      <c r="E21" s="130">
        <v>0</v>
      </c>
      <c r="F21" s="130">
        <v>0</v>
      </c>
      <c r="G21" s="130">
        <v>0</v>
      </c>
      <c r="H21" s="130">
        <v>0</v>
      </c>
      <c r="I21" s="130">
        <v>0</v>
      </c>
      <c r="J21" s="75">
        <v>142</v>
      </c>
    </row>
    <row r="22" spans="1:10" ht="12.75" customHeight="1" x14ac:dyDescent="0.15">
      <c r="A22" s="58" t="s">
        <v>24</v>
      </c>
      <c r="B22" s="130">
        <v>9</v>
      </c>
      <c r="C22" s="130">
        <v>20</v>
      </c>
      <c r="D22" s="130">
        <v>0</v>
      </c>
      <c r="E22" s="130">
        <v>1</v>
      </c>
      <c r="F22" s="130">
        <v>0</v>
      </c>
      <c r="G22" s="130">
        <v>1</v>
      </c>
      <c r="H22" s="130">
        <v>0</v>
      </c>
      <c r="I22" s="130">
        <v>0</v>
      </c>
      <c r="J22" s="75">
        <v>31</v>
      </c>
    </row>
    <row r="23" spans="1:10" ht="12.75" customHeight="1" x14ac:dyDescent="0.15">
      <c r="A23" s="58" t="s">
        <v>25</v>
      </c>
      <c r="B23" s="130">
        <v>2</v>
      </c>
      <c r="C23" s="130">
        <v>0</v>
      </c>
      <c r="D23" s="130">
        <v>0</v>
      </c>
      <c r="E23" s="130">
        <v>11</v>
      </c>
      <c r="F23" s="130">
        <v>0</v>
      </c>
      <c r="G23" s="130">
        <v>0</v>
      </c>
      <c r="H23" s="130">
        <v>0</v>
      </c>
      <c r="I23" s="130">
        <v>0</v>
      </c>
      <c r="J23" s="75">
        <v>13</v>
      </c>
    </row>
    <row r="24" spans="1:10" ht="12.75" customHeight="1" x14ac:dyDescent="0.15">
      <c r="A24" s="58" t="s">
        <v>26</v>
      </c>
      <c r="B24" s="130">
        <v>20</v>
      </c>
      <c r="C24" s="130">
        <v>2</v>
      </c>
      <c r="D24" s="130">
        <v>0</v>
      </c>
      <c r="E24" s="130">
        <v>0</v>
      </c>
      <c r="F24" s="130">
        <v>0</v>
      </c>
      <c r="G24" s="130">
        <v>0</v>
      </c>
      <c r="H24" s="130">
        <v>0</v>
      </c>
      <c r="I24" s="130">
        <v>0</v>
      </c>
      <c r="J24" s="75">
        <v>22</v>
      </c>
    </row>
    <row r="25" spans="1:10" ht="12.75" customHeight="1" x14ac:dyDescent="0.15">
      <c r="A25" s="58" t="s">
        <v>27</v>
      </c>
      <c r="B25" s="130">
        <v>121</v>
      </c>
      <c r="C25" s="130">
        <v>27</v>
      </c>
      <c r="D25" s="130">
        <v>338</v>
      </c>
      <c r="E25" s="130">
        <v>38</v>
      </c>
      <c r="F25" s="130">
        <v>32</v>
      </c>
      <c r="G25" s="130">
        <v>29</v>
      </c>
      <c r="H25" s="130">
        <v>0</v>
      </c>
      <c r="I25" s="130">
        <v>0</v>
      </c>
      <c r="J25" s="75">
        <v>584</v>
      </c>
    </row>
    <row r="26" spans="1:10" ht="12.75" customHeight="1" x14ac:dyDescent="0.15">
      <c r="A26" s="58" t="s">
        <v>28</v>
      </c>
      <c r="B26" s="130">
        <v>8</v>
      </c>
      <c r="C26" s="130">
        <v>2</v>
      </c>
      <c r="D26" s="130">
        <v>5</v>
      </c>
      <c r="E26" s="130">
        <v>3</v>
      </c>
      <c r="F26" s="130">
        <v>0</v>
      </c>
      <c r="G26" s="130">
        <v>0</v>
      </c>
      <c r="H26" s="130">
        <v>1</v>
      </c>
      <c r="I26" s="130">
        <v>0</v>
      </c>
      <c r="J26" s="75">
        <v>19</v>
      </c>
    </row>
    <row r="27" spans="1:10" ht="6.75" customHeight="1" x14ac:dyDescent="0.15">
      <c r="A27" s="60"/>
      <c r="B27" s="131"/>
      <c r="C27" s="131"/>
      <c r="D27" s="131"/>
      <c r="E27" s="131"/>
      <c r="F27" s="131"/>
      <c r="G27" s="131"/>
      <c r="H27" s="131"/>
      <c r="I27" s="131"/>
      <c r="J27" s="142"/>
    </row>
    <row r="28" spans="1:10" ht="12.75" customHeight="1" x14ac:dyDescent="0.15">
      <c r="A28" s="58" t="s">
        <v>29</v>
      </c>
      <c r="B28" s="130">
        <v>4</v>
      </c>
      <c r="C28" s="130">
        <v>22</v>
      </c>
      <c r="D28" s="130">
        <v>32</v>
      </c>
      <c r="E28" s="130">
        <v>20</v>
      </c>
      <c r="F28" s="130">
        <v>20</v>
      </c>
      <c r="G28" s="130">
        <v>12</v>
      </c>
      <c r="H28" s="130">
        <v>3</v>
      </c>
      <c r="I28" s="130">
        <v>0</v>
      </c>
      <c r="J28" s="75">
        <v>113</v>
      </c>
    </row>
    <row r="29" spans="1:10" ht="12.75" customHeight="1" x14ac:dyDescent="0.15">
      <c r="A29" s="58" t="s">
        <v>30</v>
      </c>
      <c r="B29" s="130">
        <v>468</v>
      </c>
      <c r="C29" s="130">
        <v>177</v>
      </c>
      <c r="D29" s="130">
        <v>48</v>
      </c>
      <c r="E29" s="130">
        <v>13</v>
      </c>
      <c r="F29" s="130">
        <v>0</v>
      </c>
      <c r="G29" s="130">
        <v>0</v>
      </c>
      <c r="H29" s="130">
        <v>0</v>
      </c>
      <c r="I29" s="130">
        <v>0</v>
      </c>
      <c r="J29" s="75">
        <v>706</v>
      </c>
    </row>
    <row r="30" spans="1:10" ht="12.75" customHeight="1" x14ac:dyDescent="0.15">
      <c r="A30" s="58" t="s">
        <v>31</v>
      </c>
      <c r="B30" s="130">
        <v>0</v>
      </c>
      <c r="C30" s="130">
        <v>31</v>
      </c>
      <c r="D30" s="130">
        <v>0</v>
      </c>
      <c r="E30" s="130">
        <v>100</v>
      </c>
      <c r="F30" s="130">
        <v>0</v>
      </c>
      <c r="G30" s="130">
        <v>0</v>
      </c>
      <c r="H30" s="130">
        <v>48</v>
      </c>
      <c r="I30" s="130">
        <v>0</v>
      </c>
      <c r="J30" s="75">
        <v>179</v>
      </c>
    </row>
    <row r="31" spans="1:10" ht="12.75" customHeight="1" x14ac:dyDescent="0.15">
      <c r="A31" s="58" t="s">
        <v>32</v>
      </c>
      <c r="B31" s="130">
        <v>55</v>
      </c>
      <c r="C31" s="130">
        <v>503</v>
      </c>
      <c r="D31" s="130">
        <v>151</v>
      </c>
      <c r="E31" s="130">
        <v>78</v>
      </c>
      <c r="F31" s="130">
        <v>0</v>
      </c>
      <c r="G31" s="130">
        <v>0</v>
      </c>
      <c r="H31" s="130">
        <v>0</v>
      </c>
      <c r="I31" s="130">
        <v>0</v>
      </c>
      <c r="J31" s="75">
        <v>787</v>
      </c>
    </row>
    <row r="32" spans="1:10" ht="12.75" customHeight="1" x14ac:dyDescent="0.15">
      <c r="A32" s="58" t="s">
        <v>33</v>
      </c>
      <c r="B32" s="130">
        <v>4</v>
      </c>
      <c r="C32" s="130">
        <v>17</v>
      </c>
      <c r="D32" s="130">
        <v>0</v>
      </c>
      <c r="E32" s="130">
        <v>30</v>
      </c>
      <c r="F32" s="130">
        <v>30</v>
      </c>
      <c r="G32" s="130">
        <v>0</v>
      </c>
      <c r="H32" s="130">
        <v>165</v>
      </c>
      <c r="I32" s="130">
        <v>0</v>
      </c>
      <c r="J32" s="75">
        <v>247</v>
      </c>
    </row>
    <row r="33" spans="1:10" ht="12.75" customHeight="1" x14ac:dyDescent="0.15">
      <c r="A33" s="58" t="s">
        <v>34</v>
      </c>
      <c r="B33" s="130">
        <v>259</v>
      </c>
      <c r="C33" s="130">
        <v>27</v>
      </c>
      <c r="D33" s="130">
        <v>486</v>
      </c>
      <c r="E33" s="130">
        <v>144</v>
      </c>
      <c r="F33" s="130">
        <v>0</v>
      </c>
      <c r="G33" s="130">
        <v>15</v>
      </c>
      <c r="H33" s="130">
        <v>13</v>
      </c>
      <c r="I33" s="130">
        <v>0</v>
      </c>
      <c r="J33" s="75">
        <v>945</v>
      </c>
    </row>
    <row r="34" spans="1:10" ht="12.75" customHeight="1" x14ac:dyDescent="0.15">
      <c r="A34" s="58" t="s">
        <v>35</v>
      </c>
      <c r="B34" s="130">
        <v>36</v>
      </c>
      <c r="C34" s="130">
        <v>92</v>
      </c>
      <c r="D34" s="130">
        <v>24</v>
      </c>
      <c r="E34" s="130">
        <v>74</v>
      </c>
      <c r="F34" s="130">
        <v>22</v>
      </c>
      <c r="G34" s="130">
        <v>0</v>
      </c>
      <c r="H34" s="130">
        <v>13</v>
      </c>
      <c r="I34" s="130">
        <v>0</v>
      </c>
      <c r="J34" s="75">
        <v>261</v>
      </c>
    </row>
    <row r="35" spans="1:10" ht="12.75" customHeight="1" x14ac:dyDescent="0.15">
      <c r="A35" s="58" t="s">
        <v>36</v>
      </c>
      <c r="B35" s="130">
        <v>302</v>
      </c>
      <c r="C35" s="130">
        <v>186</v>
      </c>
      <c r="D35" s="130">
        <v>24</v>
      </c>
      <c r="E35" s="130">
        <v>19</v>
      </c>
      <c r="F35" s="130">
        <v>2</v>
      </c>
      <c r="G35" s="130">
        <v>1</v>
      </c>
      <c r="H35" s="130">
        <v>6</v>
      </c>
      <c r="I35" s="130">
        <v>0</v>
      </c>
      <c r="J35" s="75">
        <v>539</v>
      </c>
    </row>
    <row r="36" spans="1:10" ht="12.75" customHeight="1" x14ac:dyDescent="0.15">
      <c r="A36" s="58" t="s">
        <v>37</v>
      </c>
      <c r="B36" s="130">
        <v>17</v>
      </c>
      <c r="C36" s="130">
        <v>20</v>
      </c>
      <c r="D36" s="130">
        <v>8</v>
      </c>
      <c r="E36" s="130">
        <v>4</v>
      </c>
      <c r="F36" s="130">
        <v>1</v>
      </c>
      <c r="G36" s="130">
        <v>33</v>
      </c>
      <c r="H36" s="130">
        <v>0</v>
      </c>
      <c r="I36" s="130">
        <v>0</v>
      </c>
      <c r="J36" s="75">
        <v>82</v>
      </c>
    </row>
    <row r="37" spans="1:10" ht="12.75" customHeight="1" x14ac:dyDescent="0.15">
      <c r="A37" s="58" t="s">
        <v>38</v>
      </c>
      <c r="B37" s="130">
        <v>8</v>
      </c>
      <c r="C37" s="130">
        <v>0</v>
      </c>
      <c r="D37" s="130">
        <v>16</v>
      </c>
      <c r="E37" s="130">
        <v>2</v>
      </c>
      <c r="F37" s="130">
        <v>22</v>
      </c>
      <c r="G37" s="130">
        <v>13</v>
      </c>
      <c r="H37" s="130">
        <v>0</v>
      </c>
      <c r="I37" s="130">
        <v>0</v>
      </c>
      <c r="J37" s="75">
        <v>61</v>
      </c>
    </row>
    <row r="38" spans="1:10" ht="6.75" customHeight="1" x14ac:dyDescent="0.15">
      <c r="A38" s="60"/>
      <c r="B38" s="131"/>
      <c r="C38" s="131"/>
      <c r="D38" s="131"/>
      <c r="E38" s="131"/>
      <c r="F38" s="131"/>
      <c r="G38" s="131"/>
      <c r="H38" s="131"/>
      <c r="I38" s="131"/>
      <c r="J38" s="142"/>
    </row>
    <row r="39" spans="1:10" ht="12.75" customHeight="1" x14ac:dyDescent="0.15">
      <c r="A39" s="58" t="s">
        <v>39</v>
      </c>
      <c r="B39" s="130">
        <v>11</v>
      </c>
      <c r="C39" s="130">
        <v>47</v>
      </c>
      <c r="D39" s="130">
        <v>69</v>
      </c>
      <c r="E39" s="130">
        <v>10</v>
      </c>
      <c r="F39" s="130">
        <v>2</v>
      </c>
      <c r="G39" s="130">
        <v>0</v>
      </c>
      <c r="H39" s="130">
        <v>1</v>
      </c>
      <c r="I39" s="130">
        <v>0</v>
      </c>
      <c r="J39" s="75">
        <v>139</v>
      </c>
    </row>
    <row r="40" spans="1:10" ht="12.75" customHeight="1" x14ac:dyDescent="0.15">
      <c r="A40" s="58" t="s">
        <v>40</v>
      </c>
      <c r="B40" s="130">
        <v>1649</v>
      </c>
      <c r="C40" s="130">
        <v>137</v>
      </c>
      <c r="D40" s="130">
        <v>38</v>
      </c>
      <c r="E40" s="130">
        <v>371</v>
      </c>
      <c r="F40" s="130">
        <v>440</v>
      </c>
      <c r="G40" s="130">
        <v>90</v>
      </c>
      <c r="H40" s="130">
        <v>0</v>
      </c>
      <c r="I40" s="130">
        <v>0</v>
      </c>
      <c r="J40" s="75">
        <v>2723</v>
      </c>
    </row>
    <row r="41" spans="1:10" ht="12.75" customHeight="1" x14ac:dyDescent="0.15">
      <c r="A41" s="58" t="s">
        <v>41</v>
      </c>
      <c r="B41" s="130">
        <v>206</v>
      </c>
      <c r="C41" s="130">
        <v>840</v>
      </c>
      <c r="D41" s="130">
        <v>157</v>
      </c>
      <c r="E41" s="130">
        <v>61</v>
      </c>
      <c r="F41" s="130">
        <v>16</v>
      </c>
      <c r="G41" s="130">
        <v>0</v>
      </c>
      <c r="H41" s="130">
        <v>0</v>
      </c>
      <c r="I41" s="130">
        <v>0</v>
      </c>
      <c r="J41" s="75">
        <v>1280</v>
      </c>
    </row>
    <row r="42" spans="1:10" ht="12.75" customHeight="1" x14ac:dyDescent="0.15">
      <c r="A42" s="58" t="s">
        <v>42</v>
      </c>
      <c r="B42" s="130">
        <v>842</v>
      </c>
      <c r="C42" s="130">
        <v>251</v>
      </c>
      <c r="D42" s="130">
        <v>0</v>
      </c>
      <c r="E42" s="130">
        <v>0</v>
      </c>
      <c r="F42" s="130">
        <v>151</v>
      </c>
      <c r="G42" s="130">
        <v>44</v>
      </c>
      <c r="H42" s="130">
        <v>0</v>
      </c>
      <c r="I42" s="130">
        <v>0</v>
      </c>
      <c r="J42" s="75">
        <v>1288</v>
      </c>
    </row>
    <row r="43" spans="1:10" ht="12.75" customHeight="1" x14ac:dyDescent="0.15">
      <c r="A43" s="58" t="s">
        <v>43</v>
      </c>
      <c r="B43" s="130">
        <v>39</v>
      </c>
      <c r="C43" s="130">
        <v>61</v>
      </c>
      <c r="D43" s="130">
        <v>0</v>
      </c>
      <c r="E43" s="130">
        <v>53</v>
      </c>
      <c r="F43" s="130">
        <v>0</v>
      </c>
      <c r="G43" s="130">
        <v>0</v>
      </c>
      <c r="H43" s="130">
        <v>0</v>
      </c>
      <c r="I43" s="130">
        <v>0</v>
      </c>
      <c r="J43" s="75">
        <v>153</v>
      </c>
    </row>
    <row r="44" spans="1:10" ht="12.75" customHeight="1" x14ac:dyDescent="0.15">
      <c r="A44" s="58" t="s">
        <v>44</v>
      </c>
      <c r="B44" s="130">
        <v>54</v>
      </c>
      <c r="C44" s="130">
        <v>1</v>
      </c>
      <c r="D44" s="130">
        <v>0</v>
      </c>
      <c r="E44" s="130">
        <v>0</v>
      </c>
      <c r="F44" s="130">
        <v>0</v>
      </c>
      <c r="G44" s="130">
        <v>8</v>
      </c>
      <c r="H44" s="130">
        <v>1</v>
      </c>
      <c r="I44" s="130">
        <v>0</v>
      </c>
      <c r="J44" s="75">
        <v>64</v>
      </c>
    </row>
    <row r="45" spans="1:10" ht="12.75" customHeight="1" x14ac:dyDescent="0.15">
      <c r="A45" s="58" t="s">
        <v>45</v>
      </c>
      <c r="B45" s="130">
        <v>162</v>
      </c>
      <c r="C45" s="130">
        <v>30</v>
      </c>
      <c r="D45" s="130">
        <v>44</v>
      </c>
      <c r="E45" s="130">
        <v>55</v>
      </c>
      <c r="F45" s="130">
        <v>37</v>
      </c>
      <c r="G45" s="130">
        <v>0</v>
      </c>
      <c r="H45" s="130">
        <v>0</v>
      </c>
      <c r="I45" s="130">
        <v>0</v>
      </c>
      <c r="J45" s="75">
        <v>327</v>
      </c>
    </row>
    <row r="46" spans="1:10" ht="12.75" customHeight="1" x14ac:dyDescent="0.15">
      <c r="A46" s="58" t="s">
        <v>46</v>
      </c>
      <c r="B46" s="130">
        <v>119</v>
      </c>
      <c r="C46" s="130">
        <v>104</v>
      </c>
      <c r="D46" s="130">
        <v>74</v>
      </c>
      <c r="E46" s="130">
        <v>335</v>
      </c>
      <c r="F46" s="130">
        <v>0</v>
      </c>
      <c r="G46" s="130">
        <v>144</v>
      </c>
      <c r="H46" s="130">
        <v>10</v>
      </c>
      <c r="I46" s="130">
        <v>0</v>
      </c>
      <c r="J46" s="75">
        <v>785</v>
      </c>
    </row>
    <row r="47" spans="1:10" ht="12.75" customHeight="1" x14ac:dyDescent="0.15">
      <c r="A47" s="58" t="s">
        <v>47</v>
      </c>
      <c r="B47" s="130">
        <v>799</v>
      </c>
      <c r="C47" s="130">
        <v>1033</v>
      </c>
      <c r="D47" s="130">
        <v>8</v>
      </c>
      <c r="E47" s="130">
        <v>89</v>
      </c>
      <c r="F47" s="130">
        <v>8</v>
      </c>
      <c r="G47" s="130">
        <v>30</v>
      </c>
      <c r="H47" s="130">
        <v>124</v>
      </c>
      <c r="I47" s="130">
        <v>0</v>
      </c>
      <c r="J47" s="75">
        <v>2091</v>
      </c>
    </row>
    <row r="48" spans="1:10" ht="12.75" customHeight="1" x14ac:dyDescent="0.15">
      <c r="A48" s="58" t="s">
        <v>48</v>
      </c>
      <c r="B48" s="130">
        <v>0</v>
      </c>
      <c r="C48" s="130">
        <v>505</v>
      </c>
      <c r="D48" s="130">
        <v>584</v>
      </c>
      <c r="E48" s="130">
        <v>471</v>
      </c>
      <c r="F48" s="130">
        <v>264</v>
      </c>
      <c r="G48" s="130">
        <v>4</v>
      </c>
      <c r="H48" s="130">
        <v>0</v>
      </c>
      <c r="I48" s="130">
        <v>0</v>
      </c>
      <c r="J48" s="75">
        <v>1828</v>
      </c>
    </row>
    <row r="49" spans="1:10" ht="6.75" customHeight="1" x14ac:dyDescent="0.15">
      <c r="A49" s="60"/>
      <c r="B49" s="131"/>
      <c r="C49" s="131"/>
      <c r="D49" s="131"/>
      <c r="E49" s="131"/>
      <c r="F49" s="131"/>
      <c r="G49" s="131"/>
      <c r="H49" s="131"/>
      <c r="I49" s="131"/>
      <c r="J49" s="142"/>
    </row>
    <row r="50" spans="1:10" ht="12.75" customHeight="1" x14ac:dyDescent="0.15">
      <c r="A50" s="58" t="s">
        <v>49</v>
      </c>
      <c r="B50" s="130">
        <v>3</v>
      </c>
      <c r="C50" s="130">
        <v>0</v>
      </c>
      <c r="D50" s="130">
        <v>13</v>
      </c>
      <c r="E50" s="130">
        <v>0</v>
      </c>
      <c r="F50" s="130">
        <v>0</v>
      </c>
      <c r="G50" s="130">
        <v>0</v>
      </c>
      <c r="H50" s="130">
        <v>0</v>
      </c>
      <c r="I50" s="130">
        <v>0</v>
      </c>
      <c r="J50" s="75">
        <v>16</v>
      </c>
    </row>
    <row r="51" spans="1:10" ht="12.75" customHeight="1" x14ac:dyDescent="0.15">
      <c r="A51" s="58" t="s">
        <v>50</v>
      </c>
      <c r="B51" s="130">
        <v>11</v>
      </c>
      <c r="C51" s="130">
        <v>55</v>
      </c>
      <c r="D51" s="130">
        <v>0</v>
      </c>
      <c r="E51" s="130">
        <v>18</v>
      </c>
      <c r="F51" s="130">
        <v>0</v>
      </c>
      <c r="G51" s="130">
        <v>38</v>
      </c>
      <c r="H51" s="130">
        <v>0</v>
      </c>
      <c r="I51" s="130">
        <v>0</v>
      </c>
      <c r="J51" s="75">
        <v>121</v>
      </c>
    </row>
    <row r="52" spans="1:10" ht="12.75" customHeight="1" x14ac:dyDescent="0.15">
      <c r="A52" s="58" t="s">
        <v>51</v>
      </c>
      <c r="B52" s="130">
        <v>5</v>
      </c>
      <c r="C52" s="130">
        <v>0</v>
      </c>
      <c r="D52" s="130">
        <v>0</v>
      </c>
      <c r="E52" s="130">
        <v>3</v>
      </c>
      <c r="F52" s="130">
        <v>0</v>
      </c>
      <c r="G52" s="130">
        <v>0</v>
      </c>
      <c r="H52" s="130">
        <v>6</v>
      </c>
      <c r="I52" s="130">
        <v>0</v>
      </c>
      <c r="J52" s="75">
        <v>15</v>
      </c>
    </row>
    <row r="53" spans="1:10" ht="12.75" customHeight="1" x14ac:dyDescent="0.15">
      <c r="A53" s="58" t="s">
        <v>52</v>
      </c>
      <c r="B53" s="130">
        <v>0</v>
      </c>
      <c r="C53" s="130">
        <v>16</v>
      </c>
      <c r="D53" s="130">
        <v>61</v>
      </c>
      <c r="E53" s="130">
        <v>7</v>
      </c>
      <c r="F53" s="130">
        <v>0</v>
      </c>
      <c r="G53" s="130">
        <v>1</v>
      </c>
      <c r="H53" s="130">
        <v>0</v>
      </c>
      <c r="I53" s="130">
        <v>0</v>
      </c>
      <c r="J53" s="75">
        <v>85</v>
      </c>
    </row>
    <row r="54" spans="1:10" ht="12.75" customHeight="1" x14ac:dyDescent="0.15">
      <c r="A54" s="58" t="s">
        <v>53</v>
      </c>
      <c r="B54" s="130">
        <v>287</v>
      </c>
      <c r="C54" s="130">
        <v>26</v>
      </c>
      <c r="D54" s="130">
        <v>13</v>
      </c>
      <c r="E54" s="130">
        <v>148</v>
      </c>
      <c r="F54" s="130">
        <v>84</v>
      </c>
      <c r="G54" s="130">
        <v>0</v>
      </c>
      <c r="H54" s="130">
        <v>0</v>
      </c>
      <c r="I54" s="130">
        <v>0</v>
      </c>
      <c r="J54" s="75">
        <v>558</v>
      </c>
    </row>
    <row r="55" spans="1:10" ht="12.75" customHeight="1" x14ac:dyDescent="0.15">
      <c r="A55" s="58" t="s">
        <v>54</v>
      </c>
      <c r="B55" s="130">
        <v>0</v>
      </c>
      <c r="C55" s="130">
        <v>0</v>
      </c>
      <c r="D55" s="130">
        <v>0</v>
      </c>
      <c r="E55" s="130">
        <v>0</v>
      </c>
      <c r="F55" s="130">
        <v>0</v>
      </c>
      <c r="G55" s="130">
        <v>0</v>
      </c>
      <c r="H55" s="130">
        <v>0</v>
      </c>
      <c r="I55" s="130">
        <v>0</v>
      </c>
      <c r="J55" s="75">
        <v>0</v>
      </c>
    </row>
    <row r="56" spans="1:10" ht="12.75" customHeight="1" x14ac:dyDescent="0.15">
      <c r="A56" s="58" t="s">
        <v>55</v>
      </c>
      <c r="B56" s="130">
        <v>0</v>
      </c>
      <c r="C56" s="130">
        <v>5</v>
      </c>
      <c r="D56" s="130">
        <v>0</v>
      </c>
      <c r="E56" s="130">
        <v>7</v>
      </c>
      <c r="F56" s="130">
        <v>0</v>
      </c>
      <c r="G56" s="130">
        <v>0</v>
      </c>
      <c r="H56" s="130">
        <v>0</v>
      </c>
      <c r="I56" s="130">
        <v>0</v>
      </c>
      <c r="J56" s="75">
        <v>13</v>
      </c>
    </row>
    <row r="57" spans="1:10" ht="12.75" customHeight="1" x14ac:dyDescent="0.15">
      <c r="A57" s="58" t="s">
        <v>56</v>
      </c>
      <c r="B57" s="130">
        <v>17</v>
      </c>
      <c r="C57" s="130">
        <v>11</v>
      </c>
      <c r="D57" s="130">
        <v>103</v>
      </c>
      <c r="E57" s="130">
        <v>7</v>
      </c>
      <c r="F57" s="130">
        <v>1</v>
      </c>
      <c r="G57" s="130">
        <v>1</v>
      </c>
      <c r="H57" s="130">
        <v>18</v>
      </c>
      <c r="I57" s="130">
        <v>0</v>
      </c>
      <c r="J57" s="75">
        <v>156</v>
      </c>
    </row>
    <row r="58" spans="1:10" ht="12.75" customHeight="1" x14ac:dyDescent="0.15">
      <c r="A58" s="58" t="s">
        <v>57</v>
      </c>
      <c r="B58" s="130">
        <v>9</v>
      </c>
      <c r="C58" s="130">
        <v>0</v>
      </c>
      <c r="D58" s="130">
        <v>0</v>
      </c>
      <c r="E58" s="130">
        <v>1</v>
      </c>
      <c r="F58" s="130">
        <v>2</v>
      </c>
      <c r="G58" s="130">
        <v>0</v>
      </c>
      <c r="H58" s="130">
        <v>0</v>
      </c>
      <c r="I58" s="130">
        <v>0</v>
      </c>
      <c r="J58" s="75">
        <v>12</v>
      </c>
    </row>
    <row r="59" spans="1:10" ht="12.75" customHeight="1" x14ac:dyDescent="0.15">
      <c r="A59" s="58" t="s">
        <v>58</v>
      </c>
      <c r="B59" s="130">
        <v>0</v>
      </c>
      <c r="C59" s="130">
        <v>0</v>
      </c>
      <c r="D59" s="130">
        <v>2</v>
      </c>
      <c r="E59" s="130">
        <v>0</v>
      </c>
      <c r="F59" s="130">
        <v>0</v>
      </c>
      <c r="G59" s="130">
        <v>1</v>
      </c>
      <c r="H59" s="130">
        <v>0</v>
      </c>
      <c r="I59" s="130">
        <v>0</v>
      </c>
      <c r="J59" s="75">
        <v>3</v>
      </c>
    </row>
    <row r="60" spans="1:10" ht="6.75" customHeight="1" x14ac:dyDescent="0.15">
      <c r="A60" s="60"/>
      <c r="B60" s="131"/>
      <c r="C60" s="131"/>
      <c r="D60" s="131"/>
      <c r="E60" s="131"/>
      <c r="F60" s="131"/>
      <c r="G60" s="131"/>
      <c r="H60" s="131"/>
      <c r="I60" s="131"/>
      <c r="J60" s="142"/>
    </row>
    <row r="61" spans="1:10" ht="12.75" customHeight="1" x14ac:dyDescent="0.15">
      <c r="A61" s="58" t="s">
        <v>59</v>
      </c>
      <c r="B61" s="130">
        <v>14</v>
      </c>
      <c r="C61" s="130">
        <v>168</v>
      </c>
      <c r="D61" s="130">
        <v>49</v>
      </c>
      <c r="E61" s="130">
        <v>22</v>
      </c>
      <c r="F61" s="130">
        <v>17</v>
      </c>
      <c r="G61" s="130">
        <v>0</v>
      </c>
      <c r="H61" s="130">
        <v>3</v>
      </c>
      <c r="I61" s="130">
        <v>0</v>
      </c>
      <c r="J61" s="75">
        <v>272</v>
      </c>
    </row>
    <row r="62" spans="1:10" ht="12.75" customHeight="1" x14ac:dyDescent="0.15">
      <c r="A62" s="58" t="s">
        <v>60</v>
      </c>
      <c r="B62" s="130">
        <v>21</v>
      </c>
      <c r="C62" s="130">
        <v>96</v>
      </c>
      <c r="D62" s="130">
        <v>58</v>
      </c>
      <c r="E62" s="130">
        <v>78</v>
      </c>
      <c r="F62" s="130">
        <v>2</v>
      </c>
      <c r="G62" s="130">
        <v>2</v>
      </c>
      <c r="H62" s="130">
        <v>21</v>
      </c>
      <c r="I62" s="130">
        <v>0</v>
      </c>
      <c r="J62" s="75">
        <v>278</v>
      </c>
    </row>
    <row r="63" spans="1:10" ht="12.75" customHeight="1" x14ac:dyDescent="0.15">
      <c r="A63" s="58" t="s">
        <v>61</v>
      </c>
      <c r="B63" s="130">
        <v>261</v>
      </c>
      <c r="C63" s="130">
        <v>267</v>
      </c>
      <c r="D63" s="130">
        <v>0</v>
      </c>
      <c r="E63" s="130">
        <v>32</v>
      </c>
      <c r="F63" s="130">
        <v>2</v>
      </c>
      <c r="G63" s="130">
        <v>3</v>
      </c>
      <c r="H63" s="130">
        <v>2</v>
      </c>
      <c r="I63" s="130">
        <v>0</v>
      </c>
      <c r="J63" s="75">
        <v>567</v>
      </c>
    </row>
    <row r="64" spans="1:10" ht="12.75" customHeight="1" x14ac:dyDescent="0.15">
      <c r="A64" s="59" t="s">
        <v>62</v>
      </c>
      <c r="B64" s="132">
        <v>0</v>
      </c>
      <c r="C64" s="132">
        <v>0</v>
      </c>
      <c r="D64" s="132">
        <v>0</v>
      </c>
      <c r="E64" s="132">
        <v>0</v>
      </c>
      <c r="F64" s="132">
        <v>0</v>
      </c>
      <c r="G64" s="132">
        <v>0</v>
      </c>
      <c r="H64" s="132">
        <v>0</v>
      </c>
      <c r="I64" s="132">
        <v>0</v>
      </c>
      <c r="J64" s="78">
        <v>0</v>
      </c>
    </row>
    <row r="65" spans="1:9" ht="15" customHeight="1" x14ac:dyDescent="0.15">
      <c r="A65" s="124"/>
      <c r="B65" s="124"/>
      <c r="C65" s="124"/>
      <c r="D65" s="124"/>
      <c r="E65" s="124"/>
      <c r="F65" s="124"/>
      <c r="G65" s="124"/>
      <c r="H65" s="124"/>
      <c r="I65" s="124"/>
    </row>
    <row r="66" spans="1:9" ht="15" customHeight="1" x14ac:dyDescent="0.15"/>
  </sheetData>
  <mergeCells count="2">
    <mergeCell ref="A2:J2"/>
    <mergeCell ref="A1:J1"/>
  </mergeCells>
  <printOptions horizontalCentered="1"/>
  <pageMargins left="0.25" right="0.25" top="0.25" bottom="0.25" header="0.3" footer="0.3"/>
  <pageSetup scale="8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67"/>
  <sheetViews>
    <sheetView topLeftCell="A34" zoomScaleNormal="100" zoomScaleSheetLayoutView="100" workbookViewId="0">
      <selection activeCell="A2" sqref="A2:H2"/>
    </sheetView>
  </sheetViews>
  <sheetFormatPr baseColWidth="10" defaultColWidth="9.1640625" defaultRowHeight="12.75" customHeight="1" x14ac:dyDescent="0.15"/>
  <cols>
    <col min="1" max="1" width="15.6640625" style="2" customWidth="1"/>
    <col min="2" max="2" width="11.5" style="2" customWidth="1"/>
    <col min="3" max="3" width="9.33203125" style="2" customWidth="1"/>
    <col min="4" max="4" width="10" style="2" customWidth="1"/>
    <col min="5" max="5" width="1.83203125" style="10" customWidth="1"/>
    <col min="6" max="6" width="11.5" style="2" customWidth="1"/>
    <col min="7" max="7" width="9.33203125" style="2" customWidth="1"/>
    <col min="8" max="8" width="10" style="2" customWidth="1"/>
    <col min="9" max="16384" width="9.1640625" style="2"/>
  </cols>
  <sheetData>
    <row r="1" spans="1:17" ht="54" customHeight="1" x14ac:dyDescent="0.15">
      <c r="A1" s="237" t="s">
        <v>200</v>
      </c>
      <c r="B1" s="238"/>
      <c r="C1" s="238"/>
      <c r="D1" s="238"/>
      <c r="E1" s="238"/>
      <c r="F1" s="238"/>
      <c r="G1" s="238"/>
      <c r="H1" s="238"/>
      <c r="I1" s="166"/>
      <c r="J1" s="6"/>
      <c r="K1" s="6"/>
      <c r="L1" s="6"/>
      <c r="Q1" s="7"/>
    </row>
    <row r="2" spans="1:17" ht="12.75" customHeight="1" thickBot="1" x14ac:dyDescent="0.2">
      <c r="A2" s="239" t="s">
        <v>202</v>
      </c>
      <c r="B2" s="239"/>
      <c r="C2" s="239"/>
      <c r="D2" s="239"/>
      <c r="E2" s="239"/>
      <c r="F2" s="239"/>
      <c r="G2" s="239"/>
      <c r="H2" s="239"/>
    </row>
    <row r="3" spans="1:17" ht="12.75" customHeight="1" x14ac:dyDescent="0.15">
      <c r="A3" s="240" t="s">
        <v>0</v>
      </c>
      <c r="B3" s="250" t="s">
        <v>63</v>
      </c>
      <c r="C3" s="250"/>
      <c r="D3" s="251"/>
      <c r="E3" s="255" t="s">
        <v>172</v>
      </c>
      <c r="F3" s="252" t="s">
        <v>66</v>
      </c>
      <c r="G3" s="253"/>
      <c r="H3" s="254"/>
    </row>
    <row r="4" spans="1:17" ht="12.75" customHeight="1" x14ac:dyDescent="0.15">
      <c r="A4" s="241"/>
      <c r="B4" s="227" t="s">
        <v>87</v>
      </c>
      <c r="C4" s="242" t="s">
        <v>145</v>
      </c>
      <c r="D4" s="244" t="s">
        <v>7</v>
      </c>
      <c r="E4" s="255"/>
      <c r="F4" s="246" t="s">
        <v>87</v>
      </c>
      <c r="G4" s="242" t="s">
        <v>145</v>
      </c>
      <c r="H4" s="244" t="s">
        <v>7</v>
      </c>
    </row>
    <row r="5" spans="1:17" ht="12.75" customHeight="1" thickBot="1" x14ac:dyDescent="0.2">
      <c r="A5" s="241"/>
      <c r="B5" s="228"/>
      <c r="C5" s="243"/>
      <c r="D5" s="245"/>
      <c r="E5" s="255"/>
      <c r="F5" s="247"/>
      <c r="G5" s="248"/>
      <c r="H5" s="249"/>
    </row>
    <row r="6" spans="1:17" ht="12.75" customHeight="1" x14ac:dyDescent="0.15">
      <c r="A6" s="189" t="s">
        <v>3</v>
      </c>
      <c r="B6" s="206">
        <v>0.51900000000000002</v>
      </c>
      <c r="C6" s="206">
        <v>0.33700000000000002</v>
      </c>
      <c r="D6" s="212">
        <v>0.83499999999999996</v>
      </c>
      <c r="E6" s="255"/>
      <c r="F6" s="215">
        <v>0.70799999999999996</v>
      </c>
      <c r="G6" s="206">
        <v>0.37200000000000005</v>
      </c>
      <c r="H6" s="206">
        <v>0.88300000000000001</v>
      </c>
    </row>
    <row r="7" spans="1:17" s="10" customFormat="1" ht="9" customHeight="1" x14ac:dyDescent="0.15">
      <c r="A7" s="190"/>
      <c r="B7" s="207"/>
      <c r="C7" s="207"/>
      <c r="D7" s="208"/>
      <c r="E7" s="255"/>
      <c r="F7" s="216"/>
      <c r="G7" s="207"/>
      <c r="H7" s="207"/>
    </row>
    <row r="8" spans="1:17" ht="12.75" customHeight="1" x14ac:dyDescent="0.15">
      <c r="A8" s="191" t="s">
        <v>10</v>
      </c>
      <c r="B8" s="205">
        <v>0.55600000000000005</v>
      </c>
      <c r="C8" s="205">
        <v>0.55600000000000005</v>
      </c>
      <c r="D8" s="213" t="s">
        <v>172</v>
      </c>
      <c r="E8" s="255"/>
      <c r="F8" s="217">
        <v>0.57399999999999995</v>
      </c>
      <c r="G8" s="205">
        <v>0.57399999999999995</v>
      </c>
      <c r="H8" s="213" t="s">
        <v>172</v>
      </c>
      <c r="I8" s="2" t="s">
        <v>2</v>
      </c>
    </row>
    <row r="9" spans="1:17" ht="12.75" customHeight="1" x14ac:dyDescent="0.15">
      <c r="A9" s="191" t="s">
        <v>11</v>
      </c>
      <c r="B9" s="205">
        <v>0.38500000000000001</v>
      </c>
      <c r="C9" s="205">
        <v>0.38500000000000001</v>
      </c>
      <c r="D9" s="213" t="s">
        <v>172</v>
      </c>
      <c r="E9" s="255"/>
      <c r="F9" s="217">
        <v>0.49299999999999999</v>
      </c>
      <c r="G9" s="205">
        <v>0.49299999999999999</v>
      </c>
      <c r="H9" s="213" t="s">
        <v>172</v>
      </c>
      <c r="N9" s="9"/>
    </row>
    <row r="10" spans="1:17" ht="12.75" customHeight="1" x14ac:dyDescent="0.15">
      <c r="A10" s="191" t="s">
        <v>12</v>
      </c>
      <c r="B10" s="205">
        <v>0.31</v>
      </c>
      <c r="C10" s="205">
        <v>0.31</v>
      </c>
      <c r="D10" s="213" t="s">
        <v>172</v>
      </c>
      <c r="E10" s="255"/>
      <c r="F10" s="217">
        <v>0.71499999999999997</v>
      </c>
      <c r="G10" s="205">
        <v>0.71499999999999997</v>
      </c>
      <c r="H10" s="213" t="s">
        <v>172</v>
      </c>
    </row>
    <row r="11" spans="1:17" ht="12.75" customHeight="1" x14ac:dyDescent="0.15">
      <c r="A11" s="191" t="s">
        <v>13</v>
      </c>
      <c r="B11" s="205">
        <v>0.44700000000000001</v>
      </c>
      <c r="C11" s="205">
        <v>0.44700000000000001</v>
      </c>
      <c r="D11" s="213" t="s">
        <v>172</v>
      </c>
      <c r="E11" s="255"/>
      <c r="F11" s="217">
        <v>0.33600000000000002</v>
      </c>
      <c r="G11" s="205">
        <v>0.33600000000000002</v>
      </c>
      <c r="H11" s="213" t="s">
        <v>172</v>
      </c>
    </row>
    <row r="12" spans="1:17" ht="12.75" customHeight="1" x14ac:dyDescent="0.15">
      <c r="A12" s="191" t="s">
        <v>14</v>
      </c>
      <c r="B12" s="205">
        <v>0.60699999999999998</v>
      </c>
      <c r="C12" s="205">
        <v>0.36</v>
      </c>
      <c r="D12" s="205">
        <v>0.90500000000000003</v>
      </c>
      <c r="E12" s="255"/>
      <c r="F12" s="217">
        <v>0.69900000000000007</v>
      </c>
      <c r="G12" s="205">
        <v>0.35899999999999999</v>
      </c>
      <c r="H12" s="205">
        <v>0.877</v>
      </c>
      <c r="I12" s="2" t="s">
        <v>2</v>
      </c>
    </row>
    <row r="13" spans="1:17" ht="12.75" customHeight="1" x14ac:dyDescent="0.15">
      <c r="A13" s="191" t="s">
        <v>15</v>
      </c>
      <c r="B13" s="205">
        <v>0.20300000000000001</v>
      </c>
      <c r="C13" s="205">
        <v>0.20300000000000001</v>
      </c>
      <c r="D13" s="213" t="s">
        <v>172</v>
      </c>
      <c r="E13" s="255"/>
      <c r="F13" s="217">
        <v>0.184</v>
      </c>
      <c r="G13" s="205">
        <v>0.184</v>
      </c>
      <c r="H13" s="213" t="s">
        <v>172</v>
      </c>
      <c r="N13" s="2" t="s">
        <v>2</v>
      </c>
    </row>
    <row r="14" spans="1:17" ht="12.75" customHeight="1" x14ac:dyDescent="0.15">
      <c r="A14" s="191" t="s">
        <v>16</v>
      </c>
      <c r="B14" s="205">
        <v>0.47100000000000003</v>
      </c>
      <c r="C14" s="205">
        <v>0.47100000000000003</v>
      </c>
      <c r="D14" s="213" t="s">
        <v>172</v>
      </c>
      <c r="E14" s="255"/>
      <c r="F14" s="218" t="s">
        <v>172</v>
      </c>
      <c r="G14" s="213" t="s">
        <v>172</v>
      </c>
      <c r="H14" s="213" t="s">
        <v>172</v>
      </c>
      <c r="I14" s="2" t="s">
        <v>2</v>
      </c>
    </row>
    <row r="15" spans="1:17" ht="12.75" customHeight="1" x14ac:dyDescent="0.15">
      <c r="A15" s="191" t="s">
        <v>17</v>
      </c>
      <c r="B15" s="205">
        <v>0.377</v>
      </c>
      <c r="C15" s="205">
        <v>0.377</v>
      </c>
      <c r="D15" s="213" t="s">
        <v>172</v>
      </c>
      <c r="E15" s="255"/>
      <c r="F15" s="218" t="s">
        <v>172</v>
      </c>
      <c r="G15" s="213" t="s">
        <v>172</v>
      </c>
      <c r="H15" s="213" t="s">
        <v>172</v>
      </c>
      <c r="N15" s="9" t="s">
        <v>2</v>
      </c>
    </row>
    <row r="16" spans="1:17" ht="12.75" customHeight="1" x14ac:dyDescent="0.15">
      <c r="A16" s="191" t="s">
        <v>84</v>
      </c>
      <c r="B16" s="205">
        <v>0.5</v>
      </c>
      <c r="C16" s="205">
        <v>0.5</v>
      </c>
      <c r="D16" s="213" t="s">
        <v>172</v>
      </c>
      <c r="E16" s="255"/>
      <c r="F16" s="218" t="s">
        <v>172</v>
      </c>
      <c r="G16" s="213" t="s">
        <v>172</v>
      </c>
      <c r="H16" s="213" t="s">
        <v>172</v>
      </c>
    </row>
    <row r="17" spans="1:14" ht="12.75" customHeight="1" x14ac:dyDescent="0.15">
      <c r="A17" s="191" t="s">
        <v>18</v>
      </c>
      <c r="B17" s="205">
        <v>0.436</v>
      </c>
      <c r="C17" s="205">
        <v>0.436</v>
      </c>
      <c r="D17" s="213" t="s">
        <v>172</v>
      </c>
      <c r="E17" s="255"/>
      <c r="F17" s="217">
        <v>0.61</v>
      </c>
      <c r="G17" s="205">
        <v>0.61</v>
      </c>
      <c r="H17" s="213" t="s">
        <v>172</v>
      </c>
      <c r="I17" s="2" t="s">
        <v>2</v>
      </c>
    </row>
    <row r="18" spans="1:14" s="10" customFormat="1" ht="9" customHeight="1" x14ac:dyDescent="0.15">
      <c r="A18" s="190"/>
      <c r="B18" s="209"/>
      <c r="C18" s="209"/>
      <c r="D18" s="209"/>
      <c r="E18" s="255"/>
      <c r="F18" s="219"/>
      <c r="G18" s="209"/>
      <c r="H18" s="209"/>
      <c r="N18" s="11" t="s">
        <v>2</v>
      </c>
    </row>
    <row r="19" spans="1:14" ht="12.75" customHeight="1" x14ac:dyDescent="0.15">
      <c r="A19" s="191" t="s">
        <v>67</v>
      </c>
      <c r="B19" s="205">
        <v>0.57299999999999995</v>
      </c>
      <c r="C19" s="205">
        <v>0.57299999999999995</v>
      </c>
      <c r="D19" s="213" t="s">
        <v>172</v>
      </c>
      <c r="E19" s="255"/>
      <c r="F19" s="218" t="s">
        <v>172</v>
      </c>
      <c r="G19" s="213" t="s">
        <v>172</v>
      </c>
      <c r="H19" s="213" t="s">
        <v>172</v>
      </c>
    </row>
    <row r="20" spans="1:14" ht="12.75" customHeight="1" x14ac:dyDescent="0.15">
      <c r="A20" s="191" t="s">
        <v>20</v>
      </c>
      <c r="B20" s="205">
        <v>0.191</v>
      </c>
      <c r="C20" s="205">
        <v>0.191</v>
      </c>
      <c r="D20" s="213" t="s">
        <v>172</v>
      </c>
      <c r="E20" s="255"/>
      <c r="F20" s="217">
        <v>0.316</v>
      </c>
      <c r="G20" s="205">
        <v>0.316</v>
      </c>
      <c r="H20" s="213" t="s">
        <v>172</v>
      </c>
    </row>
    <row r="21" spans="1:14" ht="12.75" customHeight="1" x14ac:dyDescent="0.15">
      <c r="A21" s="191" t="s">
        <v>21</v>
      </c>
      <c r="B21" s="205">
        <v>0.40799999999999997</v>
      </c>
      <c r="C21" s="205">
        <v>0.40799999999999997</v>
      </c>
      <c r="D21" s="213" t="s">
        <v>172</v>
      </c>
      <c r="E21" s="255"/>
      <c r="F21" s="217">
        <v>0.53100000000000003</v>
      </c>
      <c r="G21" s="205">
        <v>0.53100000000000003</v>
      </c>
      <c r="H21" s="213" t="s">
        <v>172</v>
      </c>
    </row>
    <row r="22" spans="1:14" ht="12.75" customHeight="1" x14ac:dyDescent="0.15">
      <c r="A22" s="191" t="s">
        <v>22</v>
      </c>
      <c r="B22" s="205">
        <v>0.59299999999999997</v>
      </c>
      <c r="C22" s="205">
        <v>0.59299999999999997</v>
      </c>
      <c r="D22" s="213" t="s">
        <v>172</v>
      </c>
      <c r="E22" s="255"/>
      <c r="F22" s="218" t="s">
        <v>172</v>
      </c>
      <c r="G22" s="213" t="s">
        <v>172</v>
      </c>
      <c r="H22" s="213" t="s">
        <v>172</v>
      </c>
    </row>
    <row r="23" spans="1:14" ht="12.75" customHeight="1" x14ac:dyDescent="0.15">
      <c r="A23" s="191" t="s">
        <v>68</v>
      </c>
      <c r="B23" s="205">
        <v>0.72400000000000009</v>
      </c>
      <c r="C23" s="205">
        <v>0.72400000000000009</v>
      </c>
      <c r="D23" s="213" t="s">
        <v>172</v>
      </c>
      <c r="E23" s="255"/>
      <c r="F23" s="218" t="s">
        <v>172</v>
      </c>
      <c r="G23" s="213" t="s">
        <v>172</v>
      </c>
      <c r="H23" s="213" t="s">
        <v>172</v>
      </c>
    </row>
    <row r="24" spans="1:14" ht="12.75" customHeight="1" x14ac:dyDescent="0.15">
      <c r="A24" s="191" t="s">
        <v>24</v>
      </c>
      <c r="B24" s="205">
        <v>0.29499999999999998</v>
      </c>
      <c r="C24" s="205">
        <v>0.25700000000000001</v>
      </c>
      <c r="D24" s="205">
        <v>0.76900000000000002</v>
      </c>
      <c r="E24" s="255"/>
      <c r="F24" s="217">
        <v>0.37</v>
      </c>
      <c r="G24" s="205">
        <v>0.34</v>
      </c>
      <c r="H24" s="205">
        <v>0.78400000000000003</v>
      </c>
    </row>
    <row r="25" spans="1:14" ht="12.75" customHeight="1" x14ac:dyDescent="0.15">
      <c r="A25" s="191" t="s">
        <v>25</v>
      </c>
      <c r="B25" s="205">
        <v>0.36700000000000005</v>
      </c>
      <c r="C25" s="205">
        <v>0.36700000000000005</v>
      </c>
      <c r="D25" s="213" t="s">
        <v>172</v>
      </c>
      <c r="E25" s="255"/>
      <c r="F25" s="217">
        <v>0.34899999999999998</v>
      </c>
      <c r="G25" s="205">
        <v>0.34899999999999998</v>
      </c>
      <c r="H25" s="213" t="s">
        <v>172</v>
      </c>
    </row>
    <row r="26" spans="1:14" ht="12.75" customHeight="1" x14ac:dyDescent="0.15">
      <c r="A26" s="191" t="s">
        <v>26</v>
      </c>
      <c r="B26" s="205">
        <v>0.41899999999999998</v>
      </c>
      <c r="C26" s="205">
        <v>0.41899999999999998</v>
      </c>
      <c r="D26" s="213" t="s">
        <v>172</v>
      </c>
      <c r="E26" s="255"/>
      <c r="F26" s="217">
        <v>0.46500000000000002</v>
      </c>
      <c r="G26" s="205">
        <v>0.46500000000000002</v>
      </c>
      <c r="H26" s="213" t="s">
        <v>172</v>
      </c>
    </row>
    <row r="27" spans="1:14" ht="12.75" customHeight="1" x14ac:dyDescent="0.15">
      <c r="A27" s="191" t="s">
        <v>27</v>
      </c>
      <c r="B27" s="205">
        <v>0.45500000000000002</v>
      </c>
      <c r="C27" s="205">
        <v>0.45500000000000002</v>
      </c>
      <c r="D27" s="213" t="s">
        <v>172</v>
      </c>
      <c r="E27" s="255"/>
      <c r="F27" s="217">
        <v>0.50900000000000001</v>
      </c>
      <c r="G27" s="205">
        <v>0.50900000000000001</v>
      </c>
      <c r="H27" s="213" t="s">
        <v>172</v>
      </c>
    </row>
    <row r="28" spans="1:14" ht="12.75" customHeight="1" x14ac:dyDescent="0.15">
      <c r="A28" s="191" t="s">
        <v>69</v>
      </c>
      <c r="B28" s="205">
        <v>0.14099999999999999</v>
      </c>
      <c r="C28" s="205">
        <v>0.14099999999999999</v>
      </c>
      <c r="D28" s="213" t="s">
        <v>172</v>
      </c>
      <c r="E28" s="255"/>
      <c r="F28" s="218" t="s">
        <v>172</v>
      </c>
      <c r="G28" s="213" t="s">
        <v>172</v>
      </c>
      <c r="H28" s="213" t="s">
        <v>172</v>
      </c>
    </row>
    <row r="29" spans="1:14" s="10" customFormat="1" ht="9" customHeight="1" x14ac:dyDescent="0.15">
      <c r="A29" s="190"/>
      <c r="B29" s="209"/>
      <c r="C29" s="209"/>
      <c r="D29" s="209"/>
      <c r="E29" s="255"/>
      <c r="F29" s="219"/>
      <c r="G29" s="209"/>
      <c r="H29" s="209"/>
    </row>
    <row r="30" spans="1:14" ht="12.75" customHeight="1" x14ac:dyDescent="0.15">
      <c r="A30" s="191" t="s">
        <v>29</v>
      </c>
      <c r="B30" s="205">
        <v>0.86799999999999999</v>
      </c>
      <c r="C30" s="205">
        <v>0.222</v>
      </c>
      <c r="D30" s="205">
        <v>0.95900000000000007</v>
      </c>
      <c r="E30" s="255"/>
      <c r="F30" s="217">
        <v>0.97699999999999998</v>
      </c>
      <c r="G30" s="205">
        <v>0.19399999999999998</v>
      </c>
      <c r="H30" s="205">
        <v>0.97900000000000009</v>
      </c>
    </row>
    <row r="31" spans="1:14" ht="12.75" customHeight="1" x14ac:dyDescent="0.15">
      <c r="A31" s="191" t="s">
        <v>70</v>
      </c>
      <c r="B31" s="205">
        <v>0.32799999999999996</v>
      </c>
      <c r="C31" s="205">
        <v>0.32799999999999996</v>
      </c>
      <c r="D31" s="205">
        <v>0.21600000000000003</v>
      </c>
      <c r="E31" s="255"/>
      <c r="F31" s="218" t="s">
        <v>172</v>
      </c>
      <c r="G31" s="213" t="s">
        <v>172</v>
      </c>
      <c r="H31" s="213" t="s">
        <v>172</v>
      </c>
      <c r="N31" s="9"/>
    </row>
    <row r="32" spans="1:14" ht="12.75" customHeight="1" x14ac:dyDescent="0.15">
      <c r="A32" s="191" t="s">
        <v>71</v>
      </c>
      <c r="B32" s="205">
        <v>0.64300000000000002</v>
      </c>
      <c r="C32" s="205">
        <v>0.10300000000000001</v>
      </c>
      <c r="D32" s="205">
        <v>0.97799999999999998</v>
      </c>
      <c r="E32" s="255"/>
      <c r="F32" s="217">
        <v>0.94599999999999995</v>
      </c>
      <c r="G32" s="213" t="s">
        <v>172</v>
      </c>
      <c r="H32" s="205">
        <v>0.94599999999999995</v>
      </c>
    </row>
    <row r="33" spans="1:8" ht="12.75" customHeight="1" x14ac:dyDescent="0.15">
      <c r="A33" s="191" t="s">
        <v>72</v>
      </c>
      <c r="B33" s="205">
        <v>0.65200000000000002</v>
      </c>
      <c r="C33" s="205">
        <v>0.65200000000000002</v>
      </c>
      <c r="D33" s="213" t="s">
        <v>172</v>
      </c>
      <c r="E33" s="255"/>
      <c r="F33" s="218" t="s">
        <v>172</v>
      </c>
      <c r="G33" s="213" t="s">
        <v>172</v>
      </c>
      <c r="H33" s="213" t="s">
        <v>172</v>
      </c>
    </row>
    <row r="34" spans="1:8" ht="12.75" customHeight="1" x14ac:dyDescent="0.15">
      <c r="A34" s="191" t="s">
        <v>73</v>
      </c>
      <c r="B34" s="205">
        <v>0.39399999999999996</v>
      </c>
      <c r="C34" s="205">
        <v>0.39399999999999996</v>
      </c>
      <c r="D34" s="213" t="s">
        <v>172</v>
      </c>
      <c r="E34" s="255"/>
      <c r="F34" s="218" t="s">
        <v>172</v>
      </c>
      <c r="G34" s="213" t="s">
        <v>172</v>
      </c>
      <c r="H34" s="213" t="s">
        <v>172</v>
      </c>
    </row>
    <row r="35" spans="1:8" ht="12.75" customHeight="1" x14ac:dyDescent="0.15">
      <c r="A35" s="191" t="s">
        <v>74</v>
      </c>
      <c r="B35" s="205">
        <v>0.60799999999999998</v>
      </c>
      <c r="C35" s="205">
        <v>0.60799999999999998</v>
      </c>
      <c r="D35" s="213" t="s">
        <v>172</v>
      </c>
      <c r="E35" s="255"/>
      <c r="F35" s="218" t="s">
        <v>172</v>
      </c>
      <c r="G35" s="213" t="s">
        <v>172</v>
      </c>
      <c r="H35" s="213" t="s">
        <v>172</v>
      </c>
    </row>
    <row r="36" spans="1:8" ht="12.75" customHeight="1" x14ac:dyDescent="0.15">
      <c r="A36" s="191" t="s">
        <v>75</v>
      </c>
      <c r="B36" s="205">
        <v>0.26899999999999996</v>
      </c>
      <c r="C36" s="205">
        <v>0.17499999999999999</v>
      </c>
      <c r="D36" s="205">
        <v>0.61299999999999999</v>
      </c>
      <c r="E36" s="255"/>
      <c r="F36" s="218" t="s">
        <v>172</v>
      </c>
      <c r="G36" s="213" t="s">
        <v>172</v>
      </c>
      <c r="H36" s="213" t="s">
        <v>172</v>
      </c>
    </row>
    <row r="37" spans="1:8" ht="12.75" customHeight="1" x14ac:dyDescent="0.15">
      <c r="A37" s="191" t="s">
        <v>36</v>
      </c>
      <c r="B37" s="205">
        <v>0.40200000000000002</v>
      </c>
      <c r="C37" s="205">
        <v>0.40200000000000002</v>
      </c>
      <c r="D37" s="213" t="s">
        <v>172</v>
      </c>
      <c r="E37" s="255"/>
      <c r="F37" s="217">
        <v>0.36399999999999999</v>
      </c>
      <c r="G37" s="205">
        <v>0.36399999999999999</v>
      </c>
      <c r="H37" s="213" t="s">
        <v>172</v>
      </c>
    </row>
    <row r="38" spans="1:8" ht="12.75" customHeight="1" x14ac:dyDescent="0.15">
      <c r="A38" s="191" t="s">
        <v>76</v>
      </c>
      <c r="B38" s="205">
        <v>0.44500000000000001</v>
      </c>
      <c r="C38" s="205">
        <v>0.44700000000000001</v>
      </c>
      <c r="D38" s="205">
        <v>0.439</v>
      </c>
      <c r="E38" s="255"/>
      <c r="F38" s="218" t="s">
        <v>172</v>
      </c>
      <c r="G38" s="213" t="s">
        <v>172</v>
      </c>
      <c r="H38" s="213" t="s">
        <v>172</v>
      </c>
    </row>
    <row r="39" spans="1:8" ht="12.75" customHeight="1" x14ac:dyDescent="0.15">
      <c r="A39" s="191" t="s">
        <v>38</v>
      </c>
      <c r="B39" s="205">
        <v>0.35399999999999998</v>
      </c>
      <c r="C39" s="205">
        <v>0.35399999999999998</v>
      </c>
      <c r="D39" s="213" t="s">
        <v>172</v>
      </c>
      <c r="E39" s="255"/>
      <c r="F39" s="217">
        <v>0.41600000000000004</v>
      </c>
      <c r="G39" s="205">
        <v>0.41600000000000004</v>
      </c>
      <c r="H39" s="213" t="s">
        <v>172</v>
      </c>
    </row>
    <row r="40" spans="1:8" s="10" customFormat="1" ht="9" customHeight="1" x14ac:dyDescent="0.15">
      <c r="A40" s="190"/>
      <c r="B40" s="209"/>
      <c r="C40" s="209"/>
      <c r="D40" s="209"/>
      <c r="E40" s="255"/>
      <c r="F40" s="219"/>
      <c r="G40" s="209"/>
      <c r="H40" s="209"/>
    </row>
    <row r="41" spans="1:8" ht="12.75" customHeight="1" x14ac:dyDescent="0.15">
      <c r="A41" s="191" t="s">
        <v>77</v>
      </c>
      <c r="B41" s="205">
        <v>0.8</v>
      </c>
      <c r="C41" s="205">
        <v>0.45700000000000002</v>
      </c>
      <c r="D41" s="205">
        <v>0.89900000000000002</v>
      </c>
      <c r="E41" s="255"/>
      <c r="F41" s="218" t="s">
        <v>172</v>
      </c>
      <c r="G41" s="213" t="s">
        <v>172</v>
      </c>
      <c r="H41" s="213" t="s">
        <v>172</v>
      </c>
    </row>
    <row r="42" spans="1:8" ht="12.75" customHeight="1" x14ac:dyDescent="0.15">
      <c r="A42" s="191" t="s">
        <v>78</v>
      </c>
      <c r="B42" s="205">
        <v>0.27399999999999997</v>
      </c>
      <c r="C42" s="205">
        <v>0.27399999999999997</v>
      </c>
      <c r="D42" s="213" t="s">
        <v>172</v>
      </c>
      <c r="E42" s="255"/>
      <c r="F42" s="218" t="s">
        <v>172</v>
      </c>
      <c r="G42" s="213" t="s">
        <v>172</v>
      </c>
      <c r="H42" s="213" t="s">
        <v>172</v>
      </c>
    </row>
    <row r="43" spans="1:8" ht="12.75" customHeight="1" x14ac:dyDescent="0.15">
      <c r="A43" s="191" t="s">
        <v>41</v>
      </c>
      <c r="B43" s="205">
        <v>0.54700000000000004</v>
      </c>
      <c r="C43" s="205">
        <v>0.54700000000000004</v>
      </c>
      <c r="D43" s="213" t="s">
        <v>172</v>
      </c>
      <c r="E43" s="255"/>
      <c r="F43" s="217">
        <v>0.63300000000000001</v>
      </c>
      <c r="G43" s="205">
        <v>0.63300000000000001</v>
      </c>
      <c r="H43" s="213" t="s">
        <v>172</v>
      </c>
    </row>
    <row r="44" spans="1:8" ht="12.75" customHeight="1" x14ac:dyDescent="0.15">
      <c r="A44" s="191" t="s">
        <v>79</v>
      </c>
      <c r="B44" s="205">
        <v>0.312</v>
      </c>
      <c r="C44" s="205">
        <v>0.3</v>
      </c>
      <c r="D44" s="205">
        <v>0.33299999999999996</v>
      </c>
      <c r="E44" s="255"/>
      <c r="F44" s="218" t="s">
        <v>172</v>
      </c>
      <c r="G44" s="213" t="s">
        <v>172</v>
      </c>
      <c r="H44" s="213" t="s">
        <v>172</v>
      </c>
    </row>
    <row r="45" spans="1:8" ht="12.75" customHeight="1" x14ac:dyDescent="0.15">
      <c r="A45" s="191" t="s">
        <v>43</v>
      </c>
      <c r="B45" s="205">
        <v>0.223</v>
      </c>
      <c r="C45" s="205">
        <v>0.223</v>
      </c>
      <c r="D45" s="213" t="s">
        <v>172</v>
      </c>
      <c r="E45" s="255"/>
      <c r="F45" s="217">
        <v>0.183</v>
      </c>
      <c r="G45" s="205">
        <v>0.183</v>
      </c>
      <c r="H45" s="213" t="s">
        <v>172</v>
      </c>
    </row>
    <row r="46" spans="1:8" ht="12.75" customHeight="1" x14ac:dyDescent="0.15">
      <c r="A46" s="191" t="s">
        <v>44</v>
      </c>
      <c r="B46" s="205">
        <v>0.68200000000000005</v>
      </c>
      <c r="C46" s="205">
        <v>0.68200000000000005</v>
      </c>
      <c r="D46" s="213" t="s">
        <v>172</v>
      </c>
      <c r="E46" s="255"/>
      <c r="F46" s="218" t="s">
        <v>172</v>
      </c>
      <c r="G46" s="213" t="s">
        <v>172</v>
      </c>
      <c r="H46" s="213" t="s">
        <v>172</v>
      </c>
    </row>
    <row r="47" spans="1:8" ht="12.75" customHeight="1" x14ac:dyDescent="0.15">
      <c r="A47" s="191" t="s">
        <v>45</v>
      </c>
      <c r="B47" s="205">
        <v>0.52300000000000002</v>
      </c>
      <c r="C47" s="205">
        <v>0.52300000000000002</v>
      </c>
      <c r="D47" s="213" t="s">
        <v>172</v>
      </c>
      <c r="E47" s="255"/>
      <c r="F47" s="217">
        <v>0.60899999999999999</v>
      </c>
      <c r="G47" s="205">
        <v>0.60899999999999999</v>
      </c>
      <c r="H47" s="213" t="s">
        <v>172</v>
      </c>
    </row>
    <row r="48" spans="1:8" ht="12.75" customHeight="1" x14ac:dyDescent="0.15">
      <c r="A48" s="191" t="s">
        <v>80</v>
      </c>
      <c r="B48" s="205">
        <v>0.30599999999999999</v>
      </c>
      <c r="C48" s="205">
        <v>0.30599999999999999</v>
      </c>
      <c r="D48" s="213" t="s">
        <v>172</v>
      </c>
      <c r="E48" s="255"/>
      <c r="F48" s="218" t="s">
        <v>172</v>
      </c>
      <c r="G48" s="213" t="s">
        <v>172</v>
      </c>
      <c r="H48" s="213" t="s">
        <v>172</v>
      </c>
    </row>
    <row r="49" spans="1:14" ht="12.75" customHeight="1" x14ac:dyDescent="0.15">
      <c r="A49" s="191" t="s">
        <v>47</v>
      </c>
      <c r="B49" s="205">
        <v>0.72900000000000009</v>
      </c>
      <c r="C49" s="205">
        <v>0.129</v>
      </c>
      <c r="D49" s="205">
        <v>0.88800000000000001</v>
      </c>
      <c r="E49" s="255"/>
      <c r="F49" s="217">
        <v>0.98699999999999999</v>
      </c>
      <c r="G49" s="213" t="s">
        <v>172</v>
      </c>
      <c r="H49" s="205">
        <v>0.98699999999999999</v>
      </c>
    </row>
    <row r="50" spans="1:14" ht="12.75" customHeight="1" x14ac:dyDescent="0.15">
      <c r="A50" s="191" t="s">
        <v>48</v>
      </c>
      <c r="B50" s="205">
        <v>0.25700000000000001</v>
      </c>
      <c r="C50" s="205">
        <v>0.25700000000000001</v>
      </c>
      <c r="D50" s="213" t="s">
        <v>172</v>
      </c>
      <c r="E50" s="255"/>
      <c r="F50" s="217">
        <v>0.51900000000000002</v>
      </c>
      <c r="G50" s="205">
        <v>0.51900000000000002</v>
      </c>
      <c r="H50" s="213" t="s">
        <v>172</v>
      </c>
    </row>
    <row r="51" spans="1:14" s="10" customFormat="1" ht="9" customHeight="1" x14ac:dyDescent="0.15">
      <c r="A51" s="190"/>
      <c r="B51" s="209"/>
      <c r="C51" s="209"/>
      <c r="D51" s="209"/>
      <c r="E51" s="255"/>
      <c r="F51" s="219"/>
      <c r="G51" s="209"/>
      <c r="H51" s="209"/>
    </row>
    <row r="52" spans="1:14" ht="12.75" customHeight="1" x14ac:dyDescent="0.15">
      <c r="A52" s="191" t="s">
        <v>49</v>
      </c>
      <c r="B52" s="205">
        <v>0.17499999999999999</v>
      </c>
      <c r="C52" s="205">
        <v>0.17499999999999999</v>
      </c>
      <c r="D52" s="213" t="s">
        <v>172</v>
      </c>
      <c r="E52" s="255"/>
      <c r="F52" s="218" t="s">
        <v>172</v>
      </c>
      <c r="G52" s="213" t="s">
        <v>172</v>
      </c>
      <c r="H52" s="213" t="s">
        <v>172</v>
      </c>
    </row>
    <row r="53" spans="1:14" ht="12.75" customHeight="1" x14ac:dyDescent="0.15">
      <c r="A53" s="191" t="s">
        <v>50</v>
      </c>
      <c r="B53" s="205">
        <v>0.14899999999999999</v>
      </c>
      <c r="C53" s="205">
        <v>0.14899999999999999</v>
      </c>
      <c r="D53" s="213" t="s">
        <v>172</v>
      </c>
      <c r="E53" s="255"/>
      <c r="F53" s="217">
        <v>0.12</v>
      </c>
      <c r="G53" s="205">
        <v>0.12</v>
      </c>
      <c r="H53" s="213" t="s">
        <v>172</v>
      </c>
    </row>
    <row r="54" spans="1:14" ht="12.75" customHeight="1" x14ac:dyDescent="0.15">
      <c r="A54" s="191" t="s">
        <v>51</v>
      </c>
      <c r="B54" s="205">
        <v>0.41100000000000003</v>
      </c>
      <c r="C54" s="205">
        <v>0.41100000000000003</v>
      </c>
      <c r="D54" s="213" t="s">
        <v>172</v>
      </c>
      <c r="E54" s="255"/>
      <c r="F54" s="218" t="s">
        <v>172</v>
      </c>
      <c r="G54" s="213" t="s">
        <v>172</v>
      </c>
      <c r="H54" s="213" t="s">
        <v>172</v>
      </c>
    </row>
    <row r="55" spans="1:14" ht="12.75" customHeight="1" x14ac:dyDescent="0.15">
      <c r="A55" s="191" t="s">
        <v>52</v>
      </c>
      <c r="B55" s="205">
        <v>0.58200000000000007</v>
      </c>
      <c r="C55" s="205">
        <v>0.58200000000000007</v>
      </c>
      <c r="D55" s="213" t="s">
        <v>172</v>
      </c>
      <c r="E55" s="255"/>
      <c r="F55" s="218" t="s">
        <v>172</v>
      </c>
      <c r="G55" s="213" t="s">
        <v>172</v>
      </c>
      <c r="H55" s="213" t="s">
        <v>172</v>
      </c>
      <c r="J55" s="179"/>
    </row>
    <row r="56" spans="1:14" ht="12.75" customHeight="1" x14ac:dyDescent="0.15">
      <c r="A56" s="191" t="s">
        <v>53</v>
      </c>
      <c r="B56" s="205">
        <v>0.34200000000000003</v>
      </c>
      <c r="C56" s="205">
        <v>0.34399999999999997</v>
      </c>
      <c r="D56" s="205">
        <v>0.13</v>
      </c>
      <c r="E56" s="255"/>
      <c r="F56" s="217">
        <v>0.13800000000000001</v>
      </c>
      <c r="G56" s="205">
        <v>0.13800000000000001</v>
      </c>
      <c r="H56" s="213" t="s">
        <v>172</v>
      </c>
      <c r="I56" s="16" t="s">
        <v>2</v>
      </c>
      <c r="J56" s="5"/>
    </row>
    <row r="57" spans="1:14" ht="12.75" customHeight="1" x14ac:dyDescent="0.15">
      <c r="A57" s="191" t="s">
        <v>54</v>
      </c>
      <c r="B57" s="205">
        <v>0.222</v>
      </c>
      <c r="C57" s="205">
        <v>0.222</v>
      </c>
      <c r="D57" s="213" t="s">
        <v>172</v>
      </c>
      <c r="E57" s="255"/>
      <c r="F57" s="218" t="s">
        <v>172</v>
      </c>
      <c r="G57" s="213" t="s">
        <v>172</v>
      </c>
      <c r="H57" s="213" t="s">
        <v>172</v>
      </c>
      <c r="I57" s="16" t="s">
        <v>2</v>
      </c>
      <c r="J57" s="5"/>
      <c r="N57" s="9"/>
    </row>
    <row r="58" spans="1:14" ht="12.75" customHeight="1" x14ac:dyDescent="0.15">
      <c r="A58" s="191" t="s">
        <v>55</v>
      </c>
      <c r="B58" s="205">
        <v>0.115</v>
      </c>
      <c r="C58" s="205">
        <v>6.5000000000000002E-2</v>
      </c>
      <c r="D58" s="205">
        <v>0.57700000000000007</v>
      </c>
      <c r="E58" s="255"/>
      <c r="F58" s="220"/>
      <c r="G58" s="211"/>
      <c r="H58" s="211"/>
    </row>
    <row r="59" spans="1:14" ht="12.75" customHeight="1" x14ac:dyDescent="0.15">
      <c r="A59" s="191" t="s">
        <v>56</v>
      </c>
      <c r="B59" s="205">
        <v>0.48</v>
      </c>
      <c r="C59" s="205">
        <v>0.17899999999999999</v>
      </c>
      <c r="D59" s="205">
        <v>0.94099999999999995</v>
      </c>
      <c r="E59" s="255"/>
      <c r="F59" s="217">
        <v>0.56799999999999995</v>
      </c>
      <c r="G59" s="205">
        <v>0.154</v>
      </c>
      <c r="H59" s="205">
        <v>0.91099999999999992</v>
      </c>
    </row>
    <row r="60" spans="1:14" ht="12.75" customHeight="1" x14ac:dyDescent="0.15">
      <c r="A60" s="191" t="s">
        <v>57</v>
      </c>
      <c r="B60" s="205">
        <v>0.121</v>
      </c>
      <c r="C60" s="205">
        <v>0.121</v>
      </c>
      <c r="D60" s="213" t="s">
        <v>172</v>
      </c>
      <c r="E60" s="255"/>
      <c r="F60" s="218" t="s">
        <v>172</v>
      </c>
      <c r="G60" s="213" t="s">
        <v>172</v>
      </c>
      <c r="H60" s="213" t="s">
        <v>172</v>
      </c>
    </row>
    <row r="61" spans="1:14" ht="12.75" customHeight="1" x14ac:dyDescent="0.15">
      <c r="A61" s="191" t="s">
        <v>58</v>
      </c>
      <c r="B61" s="205">
        <v>0.45100000000000001</v>
      </c>
      <c r="C61" s="205">
        <v>0.377</v>
      </c>
      <c r="D61" s="205">
        <v>0.92700000000000005</v>
      </c>
      <c r="E61" s="255"/>
      <c r="F61" s="218" t="s">
        <v>172</v>
      </c>
      <c r="G61" s="213" t="s">
        <v>172</v>
      </c>
      <c r="H61" s="213" t="s">
        <v>172</v>
      </c>
    </row>
    <row r="62" spans="1:14" s="10" customFormat="1" ht="9" customHeight="1" x14ac:dyDescent="0.15">
      <c r="A62" s="190"/>
      <c r="B62" s="209"/>
      <c r="C62" s="209"/>
      <c r="D62" s="209"/>
      <c r="E62" s="255"/>
      <c r="F62" s="219"/>
      <c r="G62" s="209"/>
      <c r="H62" s="209"/>
    </row>
    <row r="63" spans="1:14" ht="12.75" customHeight="1" x14ac:dyDescent="0.15">
      <c r="A63" s="191" t="s">
        <v>59</v>
      </c>
      <c r="B63" s="205">
        <v>0.32400000000000001</v>
      </c>
      <c r="C63" s="205">
        <v>0.22699999999999998</v>
      </c>
      <c r="D63" s="205">
        <v>0.51500000000000001</v>
      </c>
      <c r="E63" s="255"/>
      <c r="F63" s="217">
        <v>0.46399999999999997</v>
      </c>
      <c r="G63" s="205">
        <v>0.33899999999999997</v>
      </c>
      <c r="H63" s="205">
        <v>0.52900000000000003</v>
      </c>
    </row>
    <row r="64" spans="1:14" ht="12.75" customHeight="1" x14ac:dyDescent="0.15">
      <c r="A64" s="191" t="s">
        <v>81</v>
      </c>
      <c r="B64" s="205">
        <v>0.37200000000000005</v>
      </c>
      <c r="C64" s="205">
        <v>0.37200000000000005</v>
      </c>
      <c r="D64" s="213" t="s">
        <v>172</v>
      </c>
      <c r="E64" s="255"/>
      <c r="F64" s="218" t="s">
        <v>172</v>
      </c>
      <c r="G64" s="213" t="s">
        <v>172</v>
      </c>
      <c r="H64" s="213" t="s">
        <v>172</v>
      </c>
    </row>
    <row r="65" spans="1:8" ht="12.75" customHeight="1" x14ac:dyDescent="0.15">
      <c r="A65" s="191" t="s">
        <v>61</v>
      </c>
      <c r="B65" s="205">
        <v>0.42100000000000004</v>
      </c>
      <c r="C65" s="205">
        <v>0.42200000000000004</v>
      </c>
      <c r="D65" s="205">
        <v>0.41399999999999998</v>
      </c>
      <c r="E65" s="255"/>
      <c r="F65" s="217">
        <v>0.442</v>
      </c>
      <c r="G65" s="205">
        <v>0.48</v>
      </c>
      <c r="H65" s="205">
        <v>0.39200000000000002</v>
      </c>
    </row>
    <row r="66" spans="1:8" ht="12.75" customHeight="1" thickBot="1" x14ac:dyDescent="0.2">
      <c r="A66" s="192" t="s">
        <v>62</v>
      </c>
      <c r="B66" s="210">
        <v>0.71599999999999997</v>
      </c>
      <c r="C66" s="210">
        <v>0.71599999999999997</v>
      </c>
      <c r="D66" s="214" t="s">
        <v>172</v>
      </c>
      <c r="E66" s="255"/>
      <c r="F66" s="221">
        <v>0.752</v>
      </c>
      <c r="G66" s="210">
        <v>0.752</v>
      </c>
      <c r="H66" s="214" t="s">
        <v>172</v>
      </c>
    </row>
    <row r="67" spans="1:8" ht="12.75" customHeight="1" x14ac:dyDescent="0.15">
      <c r="A67" s="226" t="s">
        <v>88</v>
      </c>
      <c r="B67" s="226"/>
      <c r="C67" s="226"/>
      <c r="D67" s="226"/>
      <c r="E67" s="226"/>
      <c r="F67" s="226"/>
      <c r="G67" s="226"/>
      <c r="H67" s="226"/>
    </row>
  </sheetData>
  <mergeCells count="13">
    <mergeCell ref="A67:H67"/>
    <mergeCell ref="A1:H1"/>
    <mergeCell ref="A2:H2"/>
    <mergeCell ref="A3:A5"/>
    <mergeCell ref="B4:B5"/>
    <mergeCell ref="C4:C5"/>
    <mergeCell ref="D4:D5"/>
    <mergeCell ref="F4:F5"/>
    <mergeCell ref="G4:G5"/>
    <mergeCell ref="H4:H5"/>
    <mergeCell ref="B3:D3"/>
    <mergeCell ref="F3:H3"/>
    <mergeCell ref="E3:E66"/>
  </mergeCells>
  <phoneticPr fontId="3" type="noConversion"/>
  <printOptions horizontalCentered="1"/>
  <pageMargins left="0.25" right="0.25" top="0.25" bottom="0.25" header="0.5" footer="0.5"/>
  <pageSetup scale="88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69"/>
  <sheetViews>
    <sheetView topLeftCell="A28" zoomScaleNormal="100" zoomScaleSheetLayoutView="100" workbookViewId="0">
      <selection activeCell="N40" sqref="N40"/>
    </sheetView>
  </sheetViews>
  <sheetFormatPr baseColWidth="10" defaultColWidth="9.1640625" defaultRowHeight="12.75" customHeight="1" x14ac:dyDescent="0.15"/>
  <cols>
    <col min="1" max="1" width="15.6640625" style="10" customWidth="1"/>
    <col min="2" max="4" width="10.6640625" style="10" customWidth="1"/>
    <col min="5" max="5" width="9.6640625" style="10" customWidth="1"/>
    <col min="6" max="6" width="2.1640625" style="10" customWidth="1"/>
    <col min="7" max="9" width="10.6640625" style="10" customWidth="1"/>
    <col min="10" max="10" width="9.6640625" style="10" customWidth="1"/>
    <col min="11" max="16384" width="9.1640625" style="10"/>
  </cols>
  <sheetData>
    <row r="1" spans="1:13" ht="54" customHeight="1" x14ac:dyDescent="0.15">
      <c r="A1" s="259" t="s">
        <v>179</v>
      </c>
      <c r="B1" s="259"/>
      <c r="C1" s="259"/>
      <c r="D1" s="259"/>
      <c r="E1" s="259"/>
      <c r="F1" s="259"/>
      <c r="G1" s="259"/>
      <c r="H1" s="259"/>
      <c r="I1" s="259"/>
      <c r="J1" s="259"/>
      <c r="K1" s="164"/>
    </row>
    <row r="2" spans="1:13" ht="12.75" customHeight="1" x14ac:dyDescent="0.15">
      <c r="A2" s="256" t="str">
        <f>FINAL2!$A$2</f>
        <v>ACF/OFA: 06/07/2017</v>
      </c>
      <c r="B2" s="256"/>
      <c r="C2" s="256"/>
      <c r="D2" s="256"/>
      <c r="E2" s="256"/>
      <c r="F2" s="256"/>
      <c r="G2" s="256"/>
      <c r="H2" s="256"/>
      <c r="I2" s="256"/>
      <c r="J2" s="256"/>
    </row>
    <row r="3" spans="1:13" s="12" customFormat="1" ht="12.75" customHeight="1" x14ac:dyDescent="0.15">
      <c r="A3" s="227" t="s">
        <v>0</v>
      </c>
      <c r="B3" s="234" t="s">
        <v>86</v>
      </c>
      <c r="C3" s="234"/>
      <c r="D3" s="234"/>
      <c r="E3" s="257"/>
      <c r="F3" s="260" t="s">
        <v>172</v>
      </c>
      <c r="G3" s="258" t="s">
        <v>82</v>
      </c>
      <c r="H3" s="234"/>
      <c r="I3" s="234"/>
      <c r="J3" s="234"/>
    </row>
    <row r="4" spans="1:13" s="12" customFormat="1" ht="12.75" customHeight="1" x14ac:dyDescent="0.15">
      <c r="A4" s="228"/>
      <c r="B4" s="230" t="s">
        <v>177</v>
      </c>
      <c r="C4" s="230" t="s">
        <v>180</v>
      </c>
      <c r="D4" s="230" t="s">
        <v>146</v>
      </c>
      <c r="E4" s="230" t="s">
        <v>147</v>
      </c>
      <c r="F4" s="260"/>
      <c r="G4" s="230" t="s">
        <v>177</v>
      </c>
      <c r="H4" s="230" t="s">
        <v>180</v>
      </c>
      <c r="I4" s="230" t="s">
        <v>146</v>
      </c>
      <c r="J4" s="230" t="s">
        <v>147</v>
      </c>
    </row>
    <row r="5" spans="1:13" s="12" customFormat="1" ht="12.75" customHeight="1" x14ac:dyDescent="0.15">
      <c r="A5" s="229"/>
      <c r="B5" s="231"/>
      <c r="C5" s="231"/>
      <c r="D5" s="231"/>
      <c r="E5" s="231"/>
      <c r="F5" s="260"/>
      <c r="G5" s="231"/>
      <c r="H5" s="231"/>
      <c r="I5" s="231"/>
      <c r="J5" s="231"/>
    </row>
    <row r="6" spans="1:13" ht="12.75" customHeight="1" x14ac:dyDescent="0.15">
      <c r="A6" s="44" t="s">
        <v>3</v>
      </c>
      <c r="B6" s="37">
        <v>0.48399999999999999</v>
      </c>
      <c r="C6" s="35">
        <f>FINAL2!B6</f>
        <v>0.51900000000000002</v>
      </c>
      <c r="D6" s="35">
        <f>C6-B6</f>
        <v>3.5000000000000031E-2</v>
      </c>
      <c r="E6" s="46">
        <f>D6/B6</f>
        <v>7.2314049586776924E-2</v>
      </c>
      <c r="F6" s="260"/>
      <c r="G6" s="35">
        <v>0.60599999999999998</v>
      </c>
      <c r="H6" s="35">
        <f>FINAL2!F6</f>
        <v>0.70799999999999996</v>
      </c>
      <c r="I6" s="35">
        <f>H6-G6</f>
        <v>0.10199999999999998</v>
      </c>
      <c r="J6" s="35">
        <f>I6/G6</f>
        <v>0.1683168316831683</v>
      </c>
    </row>
    <row r="7" spans="1:13" ht="7.5" customHeight="1" x14ac:dyDescent="0.15">
      <c r="A7" s="66"/>
      <c r="B7" s="67"/>
      <c r="C7" s="68"/>
      <c r="D7" s="68"/>
      <c r="E7" s="69"/>
      <c r="F7" s="260"/>
      <c r="G7" s="68"/>
      <c r="H7" s="68"/>
      <c r="I7" s="68" t="s">
        <v>2</v>
      </c>
      <c r="J7" s="68" t="s">
        <v>2</v>
      </c>
    </row>
    <row r="8" spans="1:13" ht="12.75" customHeight="1" x14ac:dyDescent="0.15">
      <c r="A8" s="58" t="s">
        <v>10</v>
      </c>
      <c r="B8" s="37">
        <v>0.54400000000000004</v>
      </c>
      <c r="C8" s="35">
        <f>FINAL2!B8</f>
        <v>0.55600000000000005</v>
      </c>
      <c r="D8" s="35">
        <f t="shared" ref="D8:D66" si="0">C8-B8</f>
        <v>1.2000000000000011E-2</v>
      </c>
      <c r="E8" s="46">
        <f t="shared" ref="E8:E66" si="1">D8/B8</f>
        <v>2.2058823529411783E-2</v>
      </c>
      <c r="F8" s="260"/>
      <c r="G8" s="35">
        <v>0.61399999999999999</v>
      </c>
      <c r="H8" s="35">
        <f>FINAL2!F8</f>
        <v>0.57399999999999995</v>
      </c>
      <c r="I8" s="35">
        <f t="shared" ref="I8:I13" si="2">H8-G8</f>
        <v>-4.0000000000000036E-2</v>
      </c>
      <c r="J8" s="35">
        <f t="shared" ref="J8:J13" si="3">I8/G8</f>
        <v>-6.5146579804560317E-2</v>
      </c>
    </row>
    <row r="9" spans="1:13" ht="12.75" customHeight="1" x14ac:dyDescent="0.15">
      <c r="A9" s="58" t="s">
        <v>11</v>
      </c>
      <c r="B9" s="37">
        <v>0.39799999999999996</v>
      </c>
      <c r="C9" s="35">
        <f>FINAL2!B9</f>
        <v>0.38500000000000001</v>
      </c>
      <c r="D9" s="35">
        <f t="shared" si="0"/>
        <v>-1.2999999999999956E-2</v>
      </c>
      <c r="E9" s="46">
        <f t="shared" si="1"/>
        <v>-3.2663316582914464E-2</v>
      </c>
      <c r="F9" s="260"/>
      <c r="G9" s="35">
        <v>0.52800000000000002</v>
      </c>
      <c r="H9" s="35">
        <f>FINAL2!F9</f>
        <v>0.49299999999999999</v>
      </c>
      <c r="I9" s="35">
        <f t="shared" si="2"/>
        <v>-3.5000000000000031E-2</v>
      </c>
      <c r="J9" s="35">
        <f t="shared" si="3"/>
        <v>-6.628787878787884E-2</v>
      </c>
      <c r="M9" s="11"/>
    </row>
    <row r="10" spans="1:13" ht="12.75" customHeight="1" x14ac:dyDescent="0.15">
      <c r="A10" s="58" t="s">
        <v>12</v>
      </c>
      <c r="B10" s="37">
        <v>0.29899999999999999</v>
      </c>
      <c r="C10" s="35">
        <f>FINAL2!B10</f>
        <v>0.31</v>
      </c>
      <c r="D10" s="35">
        <f t="shared" si="0"/>
        <v>1.100000000000001E-2</v>
      </c>
      <c r="E10" s="46">
        <f t="shared" si="1"/>
        <v>3.6789297658862907E-2</v>
      </c>
      <c r="F10" s="260"/>
      <c r="G10" s="35">
        <v>0.69700000000000006</v>
      </c>
      <c r="H10" s="35">
        <f>FINAL2!F10</f>
        <v>0.71499999999999997</v>
      </c>
      <c r="I10" s="35">
        <f t="shared" si="2"/>
        <v>1.7999999999999905E-2</v>
      </c>
      <c r="J10" s="35">
        <f t="shared" si="3"/>
        <v>2.5824964131994123E-2</v>
      </c>
    </row>
    <row r="11" spans="1:13" ht="12.75" customHeight="1" x14ac:dyDescent="0.15">
      <c r="A11" s="58" t="s">
        <v>13</v>
      </c>
      <c r="B11" s="37">
        <v>0.44400000000000001</v>
      </c>
      <c r="C11" s="35">
        <f>FINAL2!B11</f>
        <v>0.44700000000000001</v>
      </c>
      <c r="D11" s="35">
        <f t="shared" si="0"/>
        <v>3.0000000000000027E-3</v>
      </c>
      <c r="E11" s="46">
        <f t="shared" si="1"/>
        <v>6.7567567567567623E-3</v>
      </c>
      <c r="F11" s="260"/>
      <c r="G11" s="35">
        <v>0.312</v>
      </c>
      <c r="H11" s="35">
        <f>FINAL2!F11</f>
        <v>0.33600000000000002</v>
      </c>
      <c r="I11" s="35">
        <f t="shared" si="2"/>
        <v>2.4000000000000021E-2</v>
      </c>
      <c r="J11" s="35">
        <f t="shared" si="3"/>
        <v>7.6923076923076997E-2</v>
      </c>
    </row>
    <row r="12" spans="1:13" ht="12.75" customHeight="1" x14ac:dyDescent="0.15">
      <c r="A12" s="58" t="s">
        <v>14</v>
      </c>
      <c r="B12" s="37">
        <v>0.55700000000000005</v>
      </c>
      <c r="C12" s="35">
        <f>FINAL2!B12</f>
        <v>0.60699999999999998</v>
      </c>
      <c r="D12" s="35">
        <f t="shared" si="0"/>
        <v>4.9999999999999933E-2</v>
      </c>
      <c r="E12" s="46">
        <f t="shared" si="1"/>
        <v>8.9766606822261993E-2</v>
      </c>
      <c r="F12" s="260"/>
      <c r="G12" s="35">
        <v>0.61399999999999999</v>
      </c>
      <c r="H12" s="35">
        <f>FINAL2!F12</f>
        <v>0.69900000000000007</v>
      </c>
      <c r="I12" s="35">
        <f t="shared" si="2"/>
        <v>8.5000000000000075E-2</v>
      </c>
      <c r="J12" s="35">
        <f t="shared" si="3"/>
        <v>0.13843648208469067</v>
      </c>
    </row>
    <row r="13" spans="1:13" ht="12.75" customHeight="1" x14ac:dyDescent="0.15">
      <c r="A13" s="58" t="s">
        <v>15</v>
      </c>
      <c r="B13" s="37">
        <v>0.18</v>
      </c>
      <c r="C13" s="35">
        <f>FINAL2!B13</f>
        <v>0.20300000000000001</v>
      </c>
      <c r="D13" s="35">
        <f t="shared" si="0"/>
        <v>2.300000000000002E-2</v>
      </c>
      <c r="E13" s="46">
        <f t="shared" si="1"/>
        <v>0.12777777777777791</v>
      </c>
      <c r="F13" s="260"/>
      <c r="G13" s="35">
        <v>0.14800000000000002</v>
      </c>
      <c r="H13" s="35">
        <f>FINAL2!F13</f>
        <v>0.184</v>
      </c>
      <c r="I13" s="35">
        <f t="shared" si="2"/>
        <v>3.5999999999999976E-2</v>
      </c>
      <c r="J13" s="35">
        <f t="shared" si="3"/>
        <v>0.24324324324324306</v>
      </c>
      <c r="M13" s="10" t="s">
        <v>2</v>
      </c>
    </row>
    <row r="14" spans="1:13" ht="12.75" customHeight="1" x14ac:dyDescent="0.15">
      <c r="A14" s="58" t="s">
        <v>16</v>
      </c>
      <c r="B14" s="37">
        <v>0.49700000000000005</v>
      </c>
      <c r="C14" s="35">
        <f>FINAL2!B14</f>
        <v>0.47100000000000003</v>
      </c>
      <c r="D14" s="35">
        <f t="shared" si="0"/>
        <v>-2.6000000000000023E-2</v>
      </c>
      <c r="E14" s="46">
        <f t="shared" si="1"/>
        <v>-5.2313883299798837E-2</v>
      </c>
      <c r="F14" s="260"/>
      <c r="G14" s="204" t="s">
        <v>172</v>
      </c>
      <c r="H14" s="169" t="s">
        <v>172</v>
      </c>
      <c r="I14" s="169" t="s">
        <v>172</v>
      </c>
      <c r="J14" s="169" t="s">
        <v>172</v>
      </c>
      <c r="M14" s="10" t="s">
        <v>2</v>
      </c>
    </row>
    <row r="15" spans="1:13" ht="12.75" customHeight="1" x14ac:dyDescent="0.15">
      <c r="A15" s="58" t="s">
        <v>17</v>
      </c>
      <c r="B15" s="37">
        <v>0.33100000000000002</v>
      </c>
      <c r="C15" s="35">
        <f>FINAL2!B15</f>
        <v>0.377</v>
      </c>
      <c r="D15" s="35">
        <f t="shared" si="0"/>
        <v>4.5999999999999985E-2</v>
      </c>
      <c r="E15" s="46">
        <f t="shared" si="1"/>
        <v>0.13897280966767367</v>
      </c>
      <c r="F15" s="260"/>
      <c r="G15" s="204" t="s">
        <v>172</v>
      </c>
      <c r="H15" s="169" t="s">
        <v>172</v>
      </c>
      <c r="I15" s="169" t="s">
        <v>172</v>
      </c>
      <c r="J15" s="169" t="s">
        <v>172</v>
      </c>
      <c r="M15" s="11" t="s">
        <v>2</v>
      </c>
    </row>
    <row r="16" spans="1:13" ht="12.75" customHeight="1" x14ac:dyDescent="0.15">
      <c r="A16" s="58" t="s">
        <v>84</v>
      </c>
      <c r="B16" s="37">
        <v>0.5</v>
      </c>
      <c r="C16" s="35">
        <f>FINAL2!B16</f>
        <v>0.5</v>
      </c>
      <c r="D16" s="35">
        <f t="shared" si="0"/>
        <v>0</v>
      </c>
      <c r="E16" s="46">
        <f t="shared" si="1"/>
        <v>0</v>
      </c>
      <c r="F16" s="260"/>
      <c r="G16" s="204" t="s">
        <v>172</v>
      </c>
      <c r="H16" s="169" t="s">
        <v>172</v>
      </c>
      <c r="I16" s="169" t="s">
        <v>172</v>
      </c>
      <c r="J16" s="169" t="s">
        <v>172</v>
      </c>
    </row>
    <row r="17" spans="1:13" ht="12.75" customHeight="1" x14ac:dyDescent="0.15">
      <c r="A17" s="58" t="s">
        <v>18</v>
      </c>
      <c r="B17" s="37">
        <v>0.45299999999999996</v>
      </c>
      <c r="C17" s="35">
        <f>FINAL2!B17</f>
        <v>0.436</v>
      </c>
      <c r="D17" s="35">
        <f t="shared" si="0"/>
        <v>-1.699999999999996E-2</v>
      </c>
      <c r="E17" s="46">
        <f t="shared" si="1"/>
        <v>-3.7527593818984462E-2</v>
      </c>
      <c r="F17" s="260"/>
      <c r="G17" s="35">
        <v>0.49399999999999999</v>
      </c>
      <c r="H17" s="35">
        <f>FINAL2!F17</f>
        <v>0.61</v>
      </c>
      <c r="I17" s="35">
        <f>H17-G17</f>
        <v>0.11599999999999999</v>
      </c>
      <c r="J17" s="35">
        <f>I17/G17</f>
        <v>0.23481781376518218</v>
      </c>
    </row>
    <row r="18" spans="1:13" ht="7.5" customHeight="1" x14ac:dyDescent="0.15">
      <c r="A18" s="66"/>
      <c r="B18" s="67"/>
      <c r="C18" s="68"/>
      <c r="D18" s="68"/>
      <c r="E18" s="70" t="s">
        <v>2</v>
      </c>
      <c r="F18" s="260"/>
      <c r="G18" s="68"/>
      <c r="H18" s="68"/>
      <c r="I18" s="68" t="s">
        <v>2</v>
      </c>
      <c r="J18" s="68" t="s">
        <v>2</v>
      </c>
      <c r="M18" s="11" t="s">
        <v>2</v>
      </c>
    </row>
    <row r="19" spans="1:13" ht="12.75" customHeight="1" x14ac:dyDescent="0.15">
      <c r="A19" s="58" t="s">
        <v>19</v>
      </c>
      <c r="B19" s="37">
        <v>0.61699999999999999</v>
      </c>
      <c r="C19" s="35">
        <f>FINAL2!B19</f>
        <v>0.57299999999999995</v>
      </c>
      <c r="D19" s="35">
        <f t="shared" si="0"/>
        <v>-4.4000000000000039E-2</v>
      </c>
      <c r="E19" s="46">
        <f t="shared" si="1"/>
        <v>-7.1312803889789361E-2</v>
      </c>
      <c r="F19" s="260"/>
      <c r="G19" s="204" t="s">
        <v>172</v>
      </c>
      <c r="H19" s="169" t="s">
        <v>172</v>
      </c>
      <c r="I19" s="169" t="s">
        <v>172</v>
      </c>
      <c r="J19" s="169" t="s">
        <v>172</v>
      </c>
    </row>
    <row r="20" spans="1:13" ht="12.75" customHeight="1" x14ac:dyDescent="0.15">
      <c r="A20" s="58" t="s">
        <v>20</v>
      </c>
      <c r="B20" s="37">
        <v>0.16300000000000001</v>
      </c>
      <c r="C20" s="35">
        <f>FINAL2!B20</f>
        <v>0.191</v>
      </c>
      <c r="D20" s="35">
        <f t="shared" si="0"/>
        <v>2.7999999999999997E-2</v>
      </c>
      <c r="E20" s="46">
        <f t="shared" si="1"/>
        <v>0.17177914110429446</v>
      </c>
      <c r="F20" s="260"/>
      <c r="G20" s="35">
        <v>0.22</v>
      </c>
      <c r="H20" s="35">
        <f>FINAL2!F20</f>
        <v>0.316</v>
      </c>
      <c r="I20" s="35">
        <f>H20-G20</f>
        <v>9.6000000000000002E-2</v>
      </c>
      <c r="J20" s="35">
        <f>I20/G20</f>
        <v>0.4363636363636364</v>
      </c>
    </row>
    <row r="21" spans="1:13" ht="12.75" customHeight="1" x14ac:dyDescent="0.15">
      <c r="A21" s="58" t="s">
        <v>21</v>
      </c>
      <c r="B21" s="37">
        <v>0.44700000000000001</v>
      </c>
      <c r="C21" s="35">
        <f>FINAL2!B21</f>
        <v>0.40799999999999997</v>
      </c>
      <c r="D21" s="35">
        <f t="shared" si="0"/>
        <v>-3.9000000000000035E-2</v>
      </c>
      <c r="E21" s="46">
        <f t="shared" si="1"/>
        <v>-8.7248322147651089E-2</v>
      </c>
      <c r="F21" s="260"/>
      <c r="G21" s="35">
        <v>0.56999999999999995</v>
      </c>
      <c r="H21" s="35">
        <f>FINAL2!F21</f>
        <v>0.53100000000000003</v>
      </c>
      <c r="I21" s="35">
        <f>H21-G21</f>
        <v>-3.8999999999999924E-2</v>
      </c>
      <c r="J21" s="35">
        <f>I21/G21</f>
        <v>-6.8421052631578813E-2</v>
      </c>
    </row>
    <row r="22" spans="1:13" ht="12.75" customHeight="1" x14ac:dyDescent="0.15">
      <c r="A22" s="58" t="s">
        <v>22</v>
      </c>
      <c r="B22" s="37">
        <v>0.64599999999999991</v>
      </c>
      <c r="C22" s="35">
        <f>FINAL2!B22</f>
        <v>0.59299999999999997</v>
      </c>
      <c r="D22" s="35">
        <f t="shared" si="0"/>
        <v>-5.2999999999999936E-2</v>
      </c>
      <c r="E22" s="46">
        <f t="shared" si="1"/>
        <v>-8.204334365325068E-2</v>
      </c>
      <c r="F22" s="260"/>
      <c r="G22" s="204" t="s">
        <v>172</v>
      </c>
      <c r="H22" s="169" t="s">
        <v>172</v>
      </c>
      <c r="I22" s="169" t="s">
        <v>172</v>
      </c>
      <c r="J22" s="169" t="s">
        <v>172</v>
      </c>
    </row>
    <row r="23" spans="1:13" ht="12.75" customHeight="1" x14ac:dyDescent="0.15">
      <c r="A23" s="58" t="s">
        <v>23</v>
      </c>
      <c r="B23" s="37">
        <v>0.65900000000000003</v>
      </c>
      <c r="C23" s="35">
        <f>FINAL2!B23</f>
        <v>0.72400000000000009</v>
      </c>
      <c r="D23" s="35">
        <f t="shared" si="0"/>
        <v>6.5000000000000058E-2</v>
      </c>
      <c r="E23" s="46">
        <f t="shared" si="1"/>
        <v>9.8634294385432558E-2</v>
      </c>
      <c r="F23" s="260"/>
      <c r="G23" s="204" t="s">
        <v>172</v>
      </c>
      <c r="H23" s="169" t="s">
        <v>172</v>
      </c>
      <c r="I23" s="169" t="s">
        <v>172</v>
      </c>
      <c r="J23" s="169" t="s">
        <v>172</v>
      </c>
    </row>
    <row r="24" spans="1:13" ht="12.75" customHeight="1" x14ac:dyDescent="0.15">
      <c r="A24" s="58" t="s">
        <v>24</v>
      </c>
      <c r="B24" s="37">
        <v>0.30299999999999999</v>
      </c>
      <c r="C24" s="35">
        <f>FINAL2!B24</f>
        <v>0.29499999999999998</v>
      </c>
      <c r="D24" s="35">
        <f t="shared" si="0"/>
        <v>-8.0000000000000071E-3</v>
      </c>
      <c r="E24" s="46">
        <f t="shared" si="1"/>
        <v>-2.6402640264026427E-2</v>
      </c>
      <c r="F24" s="260"/>
      <c r="G24" s="35">
        <v>0.28100000000000003</v>
      </c>
      <c r="H24" s="35">
        <f>FINAL2!F24</f>
        <v>0.37</v>
      </c>
      <c r="I24" s="35">
        <f>H24-G24</f>
        <v>8.8999999999999968E-2</v>
      </c>
      <c r="J24" s="35">
        <f>I24/G24</f>
        <v>0.3167259786476867</v>
      </c>
    </row>
    <row r="25" spans="1:13" ht="12.75" customHeight="1" x14ac:dyDescent="0.15">
      <c r="A25" s="58" t="s">
        <v>25</v>
      </c>
      <c r="B25" s="37">
        <v>0.36399999999999999</v>
      </c>
      <c r="C25" s="35">
        <f>FINAL2!B25</f>
        <v>0.36700000000000005</v>
      </c>
      <c r="D25" s="35">
        <f t="shared" si="0"/>
        <v>3.0000000000000582E-3</v>
      </c>
      <c r="E25" s="46">
        <f t="shared" si="1"/>
        <v>8.2417582417584016E-3</v>
      </c>
      <c r="F25" s="260"/>
      <c r="G25" s="35">
        <v>0.32400000000000001</v>
      </c>
      <c r="H25" s="35">
        <f>FINAL2!F25</f>
        <v>0.34899999999999998</v>
      </c>
      <c r="I25" s="35">
        <f>H25-G25</f>
        <v>2.4999999999999967E-2</v>
      </c>
      <c r="J25" s="35">
        <f>I25/G25</f>
        <v>7.7160493827160392E-2</v>
      </c>
    </row>
    <row r="26" spans="1:13" ht="12.75" customHeight="1" x14ac:dyDescent="0.15">
      <c r="A26" s="58" t="s">
        <v>26</v>
      </c>
      <c r="B26" s="37">
        <v>0.34499999999999997</v>
      </c>
      <c r="C26" s="35">
        <f>FINAL2!B26</f>
        <v>0.41899999999999998</v>
      </c>
      <c r="D26" s="35">
        <f t="shared" si="0"/>
        <v>7.400000000000001E-2</v>
      </c>
      <c r="E26" s="46">
        <f t="shared" si="1"/>
        <v>0.21449275362318845</v>
      </c>
      <c r="F26" s="260"/>
      <c r="G26" s="35">
        <v>0.42200000000000004</v>
      </c>
      <c r="H26" s="35">
        <f>FINAL2!F26</f>
        <v>0.46500000000000002</v>
      </c>
      <c r="I26" s="35">
        <f>H26-G26</f>
        <v>4.2999999999999983E-2</v>
      </c>
      <c r="J26" s="35">
        <f>I26/G26</f>
        <v>0.10189573459715635</v>
      </c>
    </row>
    <row r="27" spans="1:13" ht="12.75" customHeight="1" x14ac:dyDescent="0.15">
      <c r="A27" s="58" t="s">
        <v>27</v>
      </c>
      <c r="B27" s="37">
        <v>0.55399999999999994</v>
      </c>
      <c r="C27" s="35">
        <f>FINAL2!B27</f>
        <v>0.45500000000000002</v>
      </c>
      <c r="D27" s="35">
        <f t="shared" si="0"/>
        <v>-9.8999999999999921E-2</v>
      </c>
      <c r="E27" s="46">
        <f t="shared" si="1"/>
        <v>-0.1787003610108302</v>
      </c>
      <c r="F27" s="260"/>
      <c r="G27" s="35">
        <v>0.54600000000000004</v>
      </c>
      <c r="H27" s="35">
        <f>FINAL2!F27</f>
        <v>0.50900000000000001</v>
      </c>
      <c r="I27" s="35">
        <f>H27-G27</f>
        <v>-3.7000000000000033E-2</v>
      </c>
      <c r="J27" s="35">
        <f>I27/G27</f>
        <v>-6.7765567765567816E-2</v>
      </c>
    </row>
    <row r="28" spans="1:13" ht="12.75" customHeight="1" x14ac:dyDescent="0.15">
      <c r="A28" s="58" t="s">
        <v>28</v>
      </c>
      <c r="B28" s="37">
        <v>0.21</v>
      </c>
      <c r="C28" s="35">
        <f>FINAL2!B28</f>
        <v>0.14099999999999999</v>
      </c>
      <c r="D28" s="35">
        <f t="shared" si="0"/>
        <v>-6.9000000000000006E-2</v>
      </c>
      <c r="E28" s="46">
        <f t="shared" si="1"/>
        <v>-0.32857142857142863</v>
      </c>
      <c r="F28" s="260"/>
      <c r="G28" s="204" t="s">
        <v>172</v>
      </c>
      <c r="H28" s="169" t="s">
        <v>172</v>
      </c>
      <c r="I28" s="169" t="s">
        <v>172</v>
      </c>
      <c r="J28" s="169" t="s">
        <v>172</v>
      </c>
    </row>
    <row r="29" spans="1:13" ht="7.5" customHeight="1" x14ac:dyDescent="0.15">
      <c r="A29" s="66"/>
      <c r="B29" s="67"/>
      <c r="C29" s="68"/>
      <c r="D29" s="68"/>
      <c r="E29" s="70" t="s">
        <v>2</v>
      </c>
      <c r="F29" s="260"/>
      <c r="G29" s="68"/>
      <c r="H29" s="68"/>
      <c r="I29" s="68" t="s">
        <v>2</v>
      </c>
      <c r="J29" s="68" t="s">
        <v>2</v>
      </c>
    </row>
    <row r="30" spans="1:13" ht="12.75" customHeight="1" x14ac:dyDescent="0.15">
      <c r="A30" s="43" t="s">
        <v>29</v>
      </c>
      <c r="B30" s="37">
        <v>0.71299999999999997</v>
      </c>
      <c r="C30" s="35">
        <f>FINAL2!B30</f>
        <v>0.86799999999999999</v>
      </c>
      <c r="D30" s="35">
        <f t="shared" si="0"/>
        <v>0.15500000000000003</v>
      </c>
      <c r="E30" s="46">
        <f t="shared" si="1"/>
        <v>0.21739130434782614</v>
      </c>
      <c r="F30" s="260"/>
      <c r="G30" s="35">
        <v>0.28600000000000003</v>
      </c>
      <c r="H30" s="35">
        <f>FINAL2!F30</f>
        <v>0.97699999999999998</v>
      </c>
      <c r="I30" s="35">
        <f>H30-G30</f>
        <v>0.69099999999999995</v>
      </c>
      <c r="J30" s="35">
        <f>I30/G30</f>
        <v>2.4160839160839158</v>
      </c>
    </row>
    <row r="31" spans="1:13" ht="12.75" customHeight="1" x14ac:dyDescent="0.15">
      <c r="A31" s="43" t="s">
        <v>30</v>
      </c>
      <c r="B31" s="37">
        <v>0.51500000000000001</v>
      </c>
      <c r="C31" s="35">
        <f>FINAL2!B31</f>
        <v>0.32799999999999996</v>
      </c>
      <c r="D31" s="35">
        <f t="shared" si="0"/>
        <v>-0.18700000000000006</v>
      </c>
      <c r="E31" s="46">
        <f t="shared" si="1"/>
        <v>-0.36310679611650493</v>
      </c>
      <c r="F31" s="260"/>
      <c r="G31" s="204" t="s">
        <v>172</v>
      </c>
      <c r="H31" s="169" t="s">
        <v>172</v>
      </c>
      <c r="I31" s="169" t="s">
        <v>172</v>
      </c>
      <c r="J31" s="169" t="s">
        <v>172</v>
      </c>
      <c r="M31" s="11" t="s">
        <v>2</v>
      </c>
    </row>
    <row r="32" spans="1:13" ht="12.75" customHeight="1" x14ac:dyDescent="0.15">
      <c r="A32" s="43" t="s">
        <v>31</v>
      </c>
      <c r="B32" s="37">
        <v>0.59799999999999998</v>
      </c>
      <c r="C32" s="35">
        <f>FINAL2!B32</f>
        <v>0.64300000000000002</v>
      </c>
      <c r="D32" s="35">
        <f t="shared" si="0"/>
        <v>4.500000000000004E-2</v>
      </c>
      <c r="E32" s="46">
        <f t="shared" si="1"/>
        <v>7.5250836120401413E-2</v>
      </c>
      <c r="F32" s="260"/>
      <c r="G32" s="35">
        <v>0.94599999999999995</v>
      </c>
      <c r="H32" s="35">
        <f>FINAL2!F32</f>
        <v>0.94599999999999995</v>
      </c>
      <c r="I32" s="35">
        <f>H32-G32</f>
        <v>0</v>
      </c>
      <c r="J32" s="35">
        <f>I32/H32</f>
        <v>0</v>
      </c>
    </row>
    <row r="33" spans="1:12" ht="12.75" customHeight="1" x14ac:dyDescent="0.15">
      <c r="A33" s="43" t="s">
        <v>32</v>
      </c>
      <c r="B33" s="37">
        <v>0.69400000000000006</v>
      </c>
      <c r="C33" s="35">
        <f>FINAL2!B33</f>
        <v>0.65200000000000002</v>
      </c>
      <c r="D33" s="35">
        <f t="shared" si="0"/>
        <v>-4.2000000000000037E-2</v>
      </c>
      <c r="E33" s="46">
        <f t="shared" si="1"/>
        <v>-6.0518731988472671E-2</v>
      </c>
      <c r="F33" s="260"/>
      <c r="G33" s="204" t="s">
        <v>172</v>
      </c>
      <c r="H33" s="169" t="s">
        <v>172</v>
      </c>
      <c r="I33" s="169" t="s">
        <v>172</v>
      </c>
      <c r="J33" s="169" t="s">
        <v>172</v>
      </c>
    </row>
    <row r="34" spans="1:12" ht="12.75" customHeight="1" x14ac:dyDescent="0.15">
      <c r="A34" s="43" t="s">
        <v>33</v>
      </c>
      <c r="B34" s="37">
        <v>0.379</v>
      </c>
      <c r="C34" s="35">
        <f>FINAL2!B34</f>
        <v>0.39399999999999996</v>
      </c>
      <c r="D34" s="35">
        <f t="shared" si="0"/>
        <v>1.4999999999999958E-2</v>
      </c>
      <c r="E34" s="46">
        <f t="shared" si="1"/>
        <v>3.9577836411609384E-2</v>
      </c>
      <c r="F34" s="260"/>
      <c r="G34" s="204" t="s">
        <v>172</v>
      </c>
      <c r="H34" s="169" t="s">
        <v>172</v>
      </c>
      <c r="I34" s="169" t="s">
        <v>172</v>
      </c>
      <c r="J34" s="169" t="s">
        <v>172</v>
      </c>
    </row>
    <row r="35" spans="1:12" ht="12.75" customHeight="1" x14ac:dyDescent="0.15">
      <c r="A35" s="43" t="s">
        <v>34</v>
      </c>
      <c r="B35" s="37">
        <v>0.63</v>
      </c>
      <c r="C35" s="35">
        <f>FINAL2!B35</f>
        <v>0.60799999999999998</v>
      </c>
      <c r="D35" s="35">
        <f t="shared" si="0"/>
        <v>-2.200000000000002E-2</v>
      </c>
      <c r="E35" s="46">
        <f t="shared" si="1"/>
        <v>-3.4920634920634949E-2</v>
      </c>
      <c r="F35" s="260"/>
      <c r="G35" s="204" t="s">
        <v>172</v>
      </c>
      <c r="H35" s="169" t="s">
        <v>172</v>
      </c>
      <c r="I35" s="169" t="s">
        <v>172</v>
      </c>
      <c r="J35" s="169" t="s">
        <v>172</v>
      </c>
    </row>
    <row r="36" spans="1:12" ht="12.75" customHeight="1" x14ac:dyDescent="0.15">
      <c r="A36" s="43" t="s">
        <v>35</v>
      </c>
      <c r="B36" s="37">
        <v>0.22399999999999998</v>
      </c>
      <c r="C36" s="35">
        <f>FINAL2!B36</f>
        <v>0.26899999999999996</v>
      </c>
      <c r="D36" s="35">
        <f t="shared" si="0"/>
        <v>4.4999999999999984E-2</v>
      </c>
      <c r="E36" s="46">
        <f t="shared" si="1"/>
        <v>0.2008928571428571</v>
      </c>
      <c r="F36" s="260"/>
      <c r="G36" s="204" t="s">
        <v>172</v>
      </c>
      <c r="H36" s="169" t="s">
        <v>172</v>
      </c>
      <c r="I36" s="169" t="s">
        <v>172</v>
      </c>
      <c r="J36" s="169" t="s">
        <v>172</v>
      </c>
    </row>
    <row r="37" spans="1:12" ht="12.75" customHeight="1" x14ac:dyDescent="0.15">
      <c r="A37" s="43" t="s">
        <v>36</v>
      </c>
      <c r="B37" s="37">
        <v>0.40100000000000002</v>
      </c>
      <c r="C37" s="35">
        <f>FINAL2!B37</f>
        <v>0.40200000000000002</v>
      </c>
      <c r="D37" s="35">
        <f t="shared" si="0"/>
        <v>1.0000000000000009E-3</v>
      </c>
      <c r="E37" s="46">
        <f t="shared" si="1"/>
        <v>2.4937655860349148E-3</v>
      </c>
      <c r="F37" s="260"/>
      <c r="G37" s="35">
        <v>0.36799999999999999</v>
      </c>
      <c r="H37" s="35">
        <f>FINAL2!F37</f>
        <v>0.36399999999999999</v>
      </c>
      <c r="I37" s="35">
        <f>H37-G37</f>
        <v>-4.0000000000000036E-3</v>
      </c>
      <c r="J37" s="35">
        <f>I37/G37</f>
        <v>-1.0869565217391314E-2</v>
      </c>
    </row>
    <row r="38" spans="1:12" ht="12.75" customHeight="1" x14ac:dyDescent="0.15">
      <c r="A38" s="43" t="s">
        <v>37</v>
      </c>
      <c r="B38" s="37">
        <v>0.42599999999999999</v>
      </c>
      <c r="C38" s="35">
        <f>FINAL2!B38</f>
        <v>0.44500000000000001</v>
      </c>
      <c r="D38" s="35">
        <f t="shared" si="0"/>
        <v>1.9000000000000017E-2</v>
      </c>
      <c r="E38" s="46">
        <f t="shared" si="1"/>
        <v>4.460093896713619E-2</v>
      </c>
      <c r="F38" s="260"/>
      <c r="G38" s="204" t="s">
        <v>172</v>
      </c>
      <c r="H38" s="169" t="s">
        <v>172</v>
      </c>
      <c r="I38" s="169" t="s">
        <v>172</v>
      </c>
      <c r="J38" s="169" t="s">
        <v>172</v>
      </c>
    </row>
    <row r="39" spans="1:12" ht="12.75" customHeight="1" x14ac:dyDescent="0.15">
      <c r="A39" s="43" t="s">
        <v>38</v>
      </c>
      <c r="B39" s="37">
        <v>0.38299999999999995</v>
      </c>
      <c r="C39" s="35">
        <f>FINAL2!B39</f>
        <v>0.35399999999999998</v>
      </c>
      <c r="D39" s="35">
        <f t="shared" si="0"/>
        <v>-2.899999999999997E-2</v>
      </c>
      <c r="E39" s="46">
        <f t="shared" si="1"/>
        <v>-7.5718015665796279E-2</v>
      </c>
      <c r="F39" s="260"/>
      <c r="G39" s="35">
        <v>0.45200000000000001</v>
      </c>
      <c r="H39" s="35">
        <f>FINAL2!F39</f>
        <v>0.41600000000000004</v>
      </c>
      <c r="I39" s="35">
        <f>H39-G39</f>
        <v>-3.5999999999999976E-2</v>
      </c>
      <c r="J39" s="35">
        <f>I39/G39</f>
        <v>-7.9646017699114988E-2</v>
      </c>
    </row>
    <row r="40" spans="1:12" ht="7.5" customHeight="1" x14ac:dyDescent="0.15">
      <c r="A40" s="66"/>
      <c r="B40" s="67"/>
      <c r="C40" s="68"/>
      <c r="D40" s="68"/>
      <c r="E40" s="70" t="s">
        <v>2</v>
      </c>
      <c r="F40" s="260"/>
      <c r="G40" s="68"/>
      <c r="H40" s="68"/>
      <c r="I40" s="68" t="s">
        <v>2</v>
      </c>
      <c r="J40" s="68" t="s">
        <v>2</v>
      </c>
    </row>
    <row r="41" spans="1:12" ht="12.75" customHeight="1" x14ac:dyDescent="0.15">
      <c r="A41" s="43" t="s">
        <v>39</v>
      </c>
      <c r="B41" s="37">
        <v>0.78599999999999992</v>
      </c>
      <c r="C41" s="35">
        <f>FINAL2!B41</f>
        <v>0.8</v>
      </c>
      <c r="D41" s="35">
        <f t="shared" si="0"/>
        <v>1.4000000000000123E-2</v>
      </c>
      <c r="E41" s="46">
        <f t="shared" si="1"/>
        <v>1.7811704834605757E-2</v>
      </c>
      <c r="F41" s="260"/>
      <c r="G41" s="204" t="s">
        <v>172</v>
      </c>
      <c r="H41" s="169" t="s">
        <v>172</v>
      </c>
      <c r="I41" s="169" t="s">
        <v>172</v>
      </c>
      <c r="J41" s="169" t="s">
        <v>172</v>
      </c>
    </row>
    <row r="42" spans="1:12" ht="12.75" customHeight="1" x14ac:dyDescent="0.15">
      <c r="A42" s="43" t="s">
        <v>40</v>
      </c>
      <c r="B42" s="37">
        <v>0.26899999999999996</v>
      </c>
      <c r="C42" s="35">
        <f>FINAL2!B42</f>
        <v>0.27399999999999997</v>
      </c>
      <c r="D42" s="35">
        <f t="shared" si="0"/>
        <v>5.0000000000000044E-3</v>
      </c>
      <c r="E42" s="46">
        <f t="shared" si="1"/>
        <v>1.8587360594795557E-2</v>
      </c>
      <c r="F42" s="260"/>
      <c r="G42" s="204" t="s">
        <v>172</v>
      </c>
      <c r="H42" s="169" t="s">
        <v>172</v>
      </c>
      <c r="I42" s="169" t="s">
        <v>172</v>
      </c>
      <c r="J42" s="169" t="s">
        <v>172</v>
      </c>
    </row>
    <row r="43" spans="1:12" ht="12.75" customHeight="1" x14ac:dyDescent="0.15">
      <c r="A43" s="43" t="s">
        <v>41</v>
      </c>
      <c r="B43" s="37">
        <v>0.36099999999999999</v>
      </c>
      <c r="C43" s="35">
        <f>FINAL2!B43</f>
        <v>0.54700000000000004</v>
      </c>
      <c r="D43" s="35">
        <f t="shared" si="0"/>
        <v>0.18600000000000005</v>
      </c>
      <c r="E43" s="46">
        <f t="shared" si="1"/>
        <v>0.5152354570637121</v>
      </c>
      <c r="F43" s="260"/>
      <c r="G43" s="35">
        <v>0.38500000000000001</v>
      </c>
      <c r="H43" s="35">
        <f>FINAL2!F43</f>
        <v>0.63300000000000001</v>
      </c>
      <c r="I43" s="35">
        <f>H43-G43</f>
        <v>0.248</v>
      </c>
      <c r="J43" s="35">
        <f>I43/G43</f>
        <v>0.64415584415584415</v>
      </c>
    </row>
    <row r="44" spans="1:12" ht="12.75" customHeight="1" x14ac:dyDescent="0.15">
      <c r="A44" s="43" t="s">
        <v>42</v>
      </c>
      <c r="B44" s="37">
        <v>0.317</v>
      </c>
      <c r="C44" s="35">
        <f>FINAL2!B44</f>
        <v>0.312</v>
      </c>
      <c r="D44" s="35">
        <f t="shared" si="0"/>
        <v>-5.0000000000000044E-3</v>
      </c>
      <c r="E44" s="46">
        <f t="shared" si="1"/>
        <v>-1.5772870662460581E-2</v>
      </c>
      <c r="F44" s="260"/>
      <c r="G44" s="204" t="s">
        <v>172</v>
      </c>
      <c r="H44" s="169" t="s">
        <v>172</v>
      </c>
      <c r="I44" s="169" t="s">
        <v>172</v>
      </c>
      <c r="J44" s="169" t="s">
        <v>172</v>
      </c>
    </row>
    <row r="45" spans="1:12" ht="12.75" customHeight="1" x14ac:dyDescent="0.15">
      <c r="A45" s="43" t="s">
        <v>43</v>
      </c>
      <c r="B45" s="37">
        <v>0.19800000000000001</v>
      </c>
      <c r="C45" s="35">
        <f>FINAL2!B45</f>
        <v>0.223</v>
      </c>
      <c r="D45" s="35">
        <f t="shared" si="0"/>
        <v>2.4999999999999994E-2</v>
      </c>
      <c r="E45" s="46">
        <f t="shared" si="1"/>
        <v>0.12626262626262622</v>
      </c>
      <c r="F45" s="260"/>
      <c r="G45" s="35">
        <v>0.20800000000000002</v>
      </c>
      <c r="H45" s="35">
        <f>FINAL2!F45</f>
        <v>0.183</v>
      </c>
      <c r="I45" s="35">
        <f>H45-G45</f>
        <v>-2.5000000000000022E-2</v>
      </c>
      <c r="J45" s="35">
        <f>I45/G45</f>
        <v>-0.12019230769230779</v>
      </c>
      <c r="L45" s="65"/>
    </row>
    <row r="46" spans="1:12" ht="12.75" customHeight="1" x14ac:dyDescent="0.15">
      <c r="A46" s="43" t="s">
        <v>44</v>
      </c>
      <c r="B46" s="37">
        <v>0.68299999999999994</v>
      </c>
      <c r="C46" s="35">
        <f>FINAL2!B46</f>
        <v>0.68200000000000005</v>
      </c>
      <c r="D46" s="35">
        <f t="shared" si="0"/>
        <v>-9.9999999999988987E-4</v>
      </c>
      <c r="E46" s="46">
        <f t="shared" si="1"/>
        <v>-1.4641288433380527E-3</v>
      </c>
      <c r="F46" s="260"/>
      <c r="G46" s="204" t="s">
        <v>172</v>
      </c>
      <c r="H46" s="169" t="s">
        <v>172</v>
      </c>
      <c r="I46" s="169" t="s">
        <v>172</v>
      </c>
      <c r="J46" s="169" t="s">
        <v>172</v>
      </c>
    </row>
    <row r="47" spans="1:12" ht="12.75" customHeight="1" x14ac:dyDescent="0.15">
      <c r="A47" s="43" t="s">
        <v>45</v>
      </c>
      <c r="B47" s="37">
        <v>0.57200000000000006</v>
      </c>
      <c r="C47" s="35">
        <f>FINAL2!B47</f>
        <v>0.52300000000000002</v>
      </c>
      <c r="D47" s="35">
        <f t="shared" si="0"/>
        <v>-4.9000000000000044E-2</v>
      </c>
      <c r="E47" s="46">
        <f t="shared" si="1"/>
        <v>-8.5664335664335733E-2</v>
      </c>
      <c r="F47" s="260"/>
      <c r="G47" s="35">
        <v>0.59899999999999998</v>
      </c>
      <c r="H47" s="35">
        <f>FINAL2!F47</f>
        <v>0.60899999999999999</v>
      </c>
      <c r="I47" s="35">
        <f>H47-G47</f>
        <v>1.0000000000000009E-2</v>
      </c>
      <c r="J47" s="35">
        <f>I47/G47</f>
        <v>1.6694490818030067E-2</v>
      </c>
    </row>
    <row r="48" spans="1:12" ht="12.75" customHeight="1" x14ac:dyDescent="0.15">
      <c r="A48" s="43" t="s">
        <v>46</v>
      </c>
      <c r="B48" s="37">
        <v>0.24199999999999999</v>
      </c>
      <c r="C48" s="35">
        <f>FINAL2!B48</f>
        <v>0.30599999999999999</v>
      </c>
      <c r="D48" s="35">
        <f t="shared" si="0"/>
        <v>6.4000000000000001E-2</v>
      </c>
      <c r="E48" s="46">
        <f t="shared" si="1"/>
        <v>0.26446280991735538</v>
      </c>
      <c r="F48" s="260"/>
      <c r="G48" s="204" t="s">
        <v>172</v>
      </c>
      <c r="H48" s="169" t="s">
        <v>172</v>
      </c>
      <c r="I48" s="169" t="s">
        <v>172</v>
      </c>
      <c r="J48" s="169" t="s">
        <v>172</v>
      </c>
    </row>
    <row r="49" spans="1:13" ht="12.75" customHeight="1" x14ac:dyDescent="0.15">
      <c r="A49" s="43" t="s">
        <v>47</v>
      </c>
      <c r="B49" s="37">
        <v>0.68</v>
      </c>
      <c r="C49" s="35">
        <f>FINAL2!B49</f>
        <v>0.72900000000000009</v>
      </c>
      <c r="D49" s="35">
        <f t="shared" si="0"/>
        <v>4.9000000000000044E-2</v>
      </c>
      <c r="E49" s="46">
        <f t="shared" si="1"/>
        <v>7.2058823529411828E-2</v>
      </c>
      <c r="F49" s="260"/>
      <c r="G49" s="35">
        <v>0.99099999999999999</v>
      </c>
      <c r="H49" s="35">
        <f>FINAL2!F49</f>
        <v>0.98699999999999999</v>
      </c>
      <c r="I49" s="35">
        <f>H49-G49</f>
        <v>-4.0000000000000036E-3</v>
      </c>
      <c r="J49" s="35">
        <f>I49/G49</f>
        <v>-4.0363269424823446E-3</v>
      </c>
    </row>
    <row r="50" spans="1:13" ht="12.75" customHeight="1" x14ac:dyDescent="0.15">
      <c r="A50" s="43" t="s">
        <v>48</v>
      </c>
      <c r="B50" s="37">
        <v>0.245</v>
      </c>
      <c r="C50" s="35">
        <f>FINAL2!B50</f>
        <v>0.25700000000000001</v>
      </c>
      <c r="D50" s="35">
        <f t="shared" si="0"/>
        <v>1.2000000000000011E-2</v>
      </c>
      <c r="E50" s="46">
        <f t="shared" si="1"/>
        <v>4.897959183673474E-2</v>
      </c>
      <c r="F50" s="260"/>
      <c r="G50" s="35">
        <v>0.42499999999999999</v>
      </c>
      <c r="H50" s="35">
        <f>FINAL2!F50</f>
        <v>0.51900000000000002</v>
      </c>
      <c r="I50" s="35">
        <f>H50-G50</f>
        <v>9.4000000000000028E-2</v>
      </c>
      <c r="J50" s="35">
        <f>I50/G50</f>
        <v>0.22117647058823536</v>
      </c>
    </row>
    <row r="51" spans="1:13" ht="7.5" customHeight="1" x14ac:dyDescent="0.15">
      <c r="A51" s="66"/>
      <c r="B51" s="67"/>
      <c r="C51" s="68"/>
      <c r="D51" s="68"/>
      <c r="E51" s="70" t="s">
        <v>2</v>
      </c>
      <c r="F51" s="260"/>
      <c r="G51" s="68"/>
      <c r="H51" s="68"/>
      <c r="I51" s="68" t="s">
        <v>2</v>
      </c>
      <c r="J51" s="68" t="s">
        <v>2</v>
      </c>
    </row>
    <row r="52" spans="1:13" ht="12.75" customHeight="1" x14ac:dyDescent="0.15">
      <c r="A52" s="43" t="s">
        <v>49</v>
      </c>
      <c r="B52" s="37">
        <v>0.182</v>
      </c>
      <c r="C52" s="35">
        <f>FINAL2!B52</f>
        <v>0.17499999999999999</v>
      </c>
      <c r="D52" s="35">
        <f t="shared" si="0"/>
        <v>-7.0000000000000062E-3</v>
      </c>
      <c r="E52" s="46">
        <f t="shared" si="1"/>
        <v>-3.8461538461538498E-2</v>
      </c>
      <c r="F52" s="260"/>
      <c r="G52" s="204" t="s">
        <v>172</v>
      </c>
      <c r="H52" s="169" t="s">
        <v>172</v>
      </c>
      <c r="I52" s="169" t="s">
        <v>172</v>
      </c>
      <c r="J52" s="169" t="s">
        <v>172</v>
      </c>
    </row>
    <row r="53" spans="1:13" ht="12.75" customHeight="1" x14ac:dyDescent="0.15">
      <c r="A53" s="43" t="s">
        <v>50</v>
      </c>
      <c r="B53" s="37">
        <v>0.14899999999999999</v>
      </c>
      <c r="C53" s="35">
        <f>FINAL2!B53</f>
        <v>0.14899999999999999</v>
      </c>
      <c r="D53" s="35">
        <f t="shared" si="0"/>
        <v>0</v>
      </c>
      <c r="E53" s="46">
        <f t="shared" si="1"/>
        <v>0</v>
      </c>
      <c r="F53" s="260"/>
      <c r="G53" s="35">
        <v>0.11</v>
      </c>
      <c r="H53" s="35">
        <f>FINAL2!F53</f>
        <v>0.12</v>
      </c>
      <c r="I53" s="35">
        <f>H53-G53</f>
        <v>9.999999999999995E-3</v>
      </c>
      <c r="J53" s="35">
        <f>I53/G53</f>
        <v>9.090909090909087E-2</v>
      </c>
    </row>
    <row r="54" spans="1:13" ht="12.75" customHeight="1" x14ac:dyDescent="0.15">
      <c r="A54" s="43" t="s">
        <v>51</v>
      </c>
      <c r="B54" s="37">
        <v>0.36599999999999999</v>
      </c>
      <c r="C54" s="35">
        <f>FINAL2!B54</f>
        <v>0.41100000000000003</v>
      </c>
      <c r="D54" s="35">
        <f>C54-B54</f>
        <v>4.500000000000004E-2</v>
      </c>
      <c r="E54" s="46">
        <f>D54/B54</f>
        <v>0.12295081967213126</v>
      </c>
      <c r="F54" s="260"/>
      <c r="G54" s="204" t="s">
        <v>172</v>
      </c>
      <c r="H54" s="169" t="s">
        <v>172</v>
      </c>
      <c r="I54" s="169" t="s">
        <v>172</v>
      </c>
      <c r="J54" s="169" t="s">
        <v>172</v>
      </c>
    </row>
    <row r="55" spans="1:13" ht="12.75" customHeight="1" x14ac:dyDescent="0.15">
      <c r="A55" s="43" t="s">
        <v>52</v>
      </c>
      <c r="B55" s="37">
        <v>0.57899999999999996</v>
      </c>
      <c r="C55" s="35">
        <f>FINAL2!B55</f>
        <v>0.58200000000000007</v>
      </c>
      <c r="D55" s="35">
        <f t="shared" si="0"/>
        <v>3.0000000000001137E-3</v>
      </c>
      <c r="E55" s="46">
        <f t="shared" si="1"/>
        <v>5.1813471502592644E-3</v>
      </c>
      <c r="F55" s="260"/>
      <c r="G55" s="204" t="s">
        <v>172</v>
      </c>
      <c r="H55" s="169" t="s">
        <v>172</v>
      </c>
      <c r="I55" s="169" t="s">
        <v>172</v>
      </c>
      <c r="J55" s="169" t="s">
        <v>172</v>
      </c>
    </row>
    <row r="56" spans="1:13" ht="12.75" customHeight="1" x14ac:dyDescent="0.15">
      <c r="A56" s="43" t="s">
        <v>53</v>
      </c>
      <c r="B56" s="37">
        <v>0.27300000000000002</v>
      </c>
      <c r="C56" s="35">
        <f>FINAL2!B56</f>
        <v>0.34200000000000003</v>
      </c>
      <c r="D56" s="35">
        <f t="shared" si="0"/>
        <v>6.9000000000000006E-2</v>
      </c>
      <c r="E56" s="46">
        <f t="shared" si="1"/>
        <v>0.25274725274725274</v>
      </c>
      <c r="F56" s="260"/>
      <c r="G56" s="35">
        <v>0.12</v>
      </c>
      <c r="H56" s="35">
        <f>FINAL2!F56</f>
        <v>0.13800000000000001</v>
      </c>
      <c r="I56" s="35">
        <f>H56-G56</f>
        <v>1.8000000000000016E-2</v>
      </c>
      <c r="J56" s="35">
        <f>I56/G56</f>
        <v>0.15000000000000013</v>
      </c>
    </row>
    <row r="57" spans="1:13" ht="12.75" customHeight="1" x14ac:dyDescent="0.15">
      <c r="A57" s="43" t="s">
        <v>54</v>
      </c>
      <c r="B57" s="37">
        <v>0.20300000000000001</v>
      </c>
      <c r="C57" s="35">
        <f>FINAL2!B57</f>
        <v>0.222</v>
      </c>
      <c r="D57" s="35">
        <f t="shared" si="0"/>
        <v>1.8999999999999989E-2</v>
      </c>
      <c r="E57" s="46">
        <f t="shared" si="1"/>
        <v>9.3596059113300434E-2</v>
      </c>
      <c r="F57" s="260"/>
      <c r="G57" s="204" t="s">
        <v>172</v>
      </c>
      <c r="H57" s="169" t="s">
        <v>172</v>
      </c>
      <c r="I57" s="169" t="s">
        <v>172</v>
      </c>
      <c r="J57" s="169" t="s">
        <v>172</v>
      </c>
      <c r="M57" s="11" t="s">
        <v>2</v>
      </c>
    </row>
    <row r="58" spans="1:13" ht="12.75" customHeight="1" x14ac:dyDescent="0.15">
      <c r="A58" s="43" t="s">
        <v>55</v>
      </c>
      <c r="B58" s="37">
        <v>0.16300000000000001</v>
      </c>
      <c r="C58" s="35">
        <f>FINAL2!B58</f>
        <v>0.115</v>
      </c>
      <c r="D58" s="35">
        <f t="shared" si="0"/>
        <v>-4.8000000000000001E-2</v>
      </c>
      <c r="E58" s="46">
        <f t="shared" si="1"/>
        <v>-0.29447852760736198</v>
      </c>
      <c r="F58" s="260"/>
      <c r="G58" s="204" t="s">
        <v>172</v>
      </c>
      <c r="H58" s="169" t="s">
        <v>172</v>
      </c>
      <c r="I58" s="169" t="s">
        <v>172</v>
      </c>
      <c r="J58" s="169" t="s">
        <v>172</v>
      </c>
    </row>
    <row r="59" spans="1:13" ht="12.75" customHeight="1" x14ac:dyDescent="0.15">
      <c r="A59" s="43" t="s">
        <v>56</v>
      </c>
      <c r="B59" s="37">
        <v>0.436</v>
      </c>
      <c r="C59" s="35">
        <f>FINAL2!B59</f>
        <v>0.48</v>
      </c>
      <c r="D59" s="35">
        <f>C59-B59</f>
        <v>4.3999999999999984E-2</v>
      </c>
      <c r="E59" s="46">
        <f t="shared" si="1"/>
        <v>0.10091743119266051</v>
      </c>
      <c r="F59" s="260"/>
      <c r="G59" s="35">
        <v>0.50700000000000001</v>
      </c>
      <c r="H59" s="35">
        <f>FINAL2!F59</f>
        <v>0.56799999999999995</v>
      </c>
      <c r="I59" s="35">
        <f>H59-G59</f>
        <v>6.0999999999999943E-2</v>
      </c>
      <c r="J59" s="35">
        <f>I59/G59</f>
        <v>0.12031558185404329</v>
      </c>
    </row>
    <row r="60" spans="1:13" ht="12.75" customHeight="1" x14ac:dyDescent="0.15">
      <c r="A60" s="43" t="s">
        <v>57</v>
      </c>
      <c r="B60" s="37">
        <v>0.124</v>
      </c>
      <c r="C60" s="35">
        <f>FINAL2!B60</f>
        <v>0.121</v>
      </c>
      <c r="D60" s="35">
        <f t="shared" si="0"/>
        <v>-3.0000000000000027E-3</v>
      </c>
      <c r="E60" s="46">
        <f t="shared" si="1"/>
        <v>-2.4193548387096794E-2</v>
      </c>
      <c r="F60" s="260"/>
      <c r="G60" s="204" t="s">
        <v>172</v>
      </c>
      <c r="H60" s="169" t="s">
        <v>172</v>
      </c>
      <c r="I60" s="169" t="s">
        <v>172</v>
      </c>
      <c r="J60" s="169" t="s">
        <v>172</v>
      </c>
    </row>
    <row r="61" spans="1:13" ht="12.75" customHeight="1" x14ac:dyDescent="0.15">
      <c r="A61" s="43" t="s">
        <v>58</v>
      </c>
      <c r="B61" s="37">
        <v>0.44799999999999995</v>
      </c>
      <c r="C61" s="35">
        <f>FINAL2!B61</f>
        <v>0.45100000000000001</v>
      </c>
      <c r="D61" s="35">
        <f t="shared" si="0"/>
        <v>3.0000000000000582E-3</v>
      </c>
      <c r="E61" s="46">
        <f t="shared" si="1"/>
        <v>6.696428571428702E-3</v>
      </c>
      <c r="F61" s="260"/>
      <c r="G61" s="204" t="s">
        <v>172</v>
      </c>
      <c r="H61" s="169" t="s">
        <v>172</v>
      </c>
      <c r="I61" s="169" t="s">
        <v>172</v>
      </c>
      <c r="J61" s="169" t="s">
        <v>172</v>
      </c>
    </row>
    <row r="62" spans="1:13" ht="7.5" customHeight="1" x14ac:dyDescent="0.15">
      <c r="A62" s="66"/>
      <c r="B62" s="67"/>
      <c r="C62" s="68"/>
      <c r="D62" s="68"/>
      <c r="E62" s="70" t="s">
        <v>2</v>
      </c>
      <c r="F62" s="260"/>
      <c r="G62" s="68"/>
      <c r="H62" s="68"/>
      <c r="I62" s="68" t="s">
        <v>2</v>
      </c>
      <c r="J62" s="68" t="s">
        <v>2</v>
      </c>
    </row>
    <row r="63" spans="1:13" ht="12.75" customHeight="1" x14ac:dyDescent="0.15">
      <c r="A63" s="43" t="s">
        <v>59</v>
      </c>
      <c r="B63" s="37">
        <v>0.20300000000000001</v>
      </c>
      <c r="C63" s="35">
        <f>FINAL2!B63</f>
        <v>0.32400000000000001</v>
      </c>
      <c r="D63" s="35">
        <f t="shared" si="0"/>
        <v>0.121</v>
      </c>
      <c r="E63" s="46">
        <f t="shared" si="1"/>
        <v>0.59605911330049255</v>
      </c>
      <c r="F63" s="260"/>
      <c r="G63" s="35">
        <v>0.249</v>
      </c>
      <c r="H63" s="35">
        <f>FINAL2!F63</f>
        <v>0.46399999999999997</v>
      </c>
      <c r="I63" s="35">
        <f>H63-G63</f>
        <v>0.21499999999999997</v>
      </c>
      <c r="J63" s="35">
        <f>I63/G63</f>
        <v>0.86345381526104403</v>
      </c>
    </row>
    <row r="64" spans="1:13" ht="12.75" customHeight="1" x14ac:dyDescent="0.15">
      <c r="A64" s="43" t="s">
        <v>60</v>
      </c>
      <c r="B64" s="37">
        <v>0.42200000000000004</v>
      </c>
      <c r="C64" s="35">
        <f>FINAL2!B64</f>
        <v>0.37200000000000005</v>
      </c>
      <c r="D64" s="35">
        <f t="shared" si="0"/>
        <v>-4.9999999999999989E-2</v>
      </c>
      <c r="E64" s="46">
        <f t="shared" si="1"/>
        <v>-0.11848341232227484</v>
      </c>
      <c r="F64" s="260"/>
      <c r="G64" s="204" t="s">
        <v>172</v>
      </c>
      <c r="H64" s="169" t="s">
        <v>172</v>
      </c>
      <c r="I64" s="169" t="s">
        <v>172</v>
      </c>
      <c r="J64" s="169" t="s">
        <v>172</v>
      </c>
    </row>
    <row r="65" spans="1:10" ht="12.75" customHeight="1" x14ac:dyDescent="0.15">
      <c r="A65" s="43" t="s">
        <v>61</v>
      </c>
      <c r="B65" s="37">
        <v>0.38900000000000001</v>
      </c>
      <c r="C65" s="35">
        <f>FINAL2!B65</f>
        <v>0.42100000000000004</v>
      </c>
      <c r="D65" s="35">
        <f t="shared" si="0"/>
        <v>3.2000000000000028E-2</v>
      </c>
      <c r="E65" s="46">
        <f t="shared" si="1"/>
        <v>8.2262210796915244E-2</v>
      </c>
      <c r="F65" s="260"/>
      <c r="G65" s="35">
        <v>0.4</v>
      </c>
      <c r="H65" s="35">
        <f>FINAL2!F65</f>
        <v>0.442</v>
      </c>
      <c r="I65" s="35">
        <f>H65-G65</f>
        <v>4.1999999999999982E-2</v>
      </c>
      <c r="J65" s="35">
        <f>I65/G65</f>
        <v>0.10499999999999995</v>
      </c>
    </row>
    <row r="66" spans="1:10" ht="12.75" customHeight="1" x14ac:dyDescent="0.15">
      <c r="A66" s="45" t="s">
        <v>62</v>
      </c>
      <c r="B66" s="36">
        <v>0.72400000000000009</v>
      </c>
      <c r="C66" s="36">
        <f>FINAL2!B66</f>
        <v>0.71599999999999997</v>
      </c>
      <c r="D66" s="36">
        <f t="shared" si="0"/>
        <v>-8.0000000000001181E-3</v>
      </c>
      <c r="E66" s="47">
        <f t="shared" si="1"/>
        <v>-1.104972375690624E-2</v>
      </c>
      <c r="F66" s="260"/>
      <c r="G66" s="36">
        <v>0.81299999999999994</v>
      </c>
      <c r="H66" s="36">
        <f>FINAL2!F66</f>
        <v>0.752</v>
      </c>
      <c r="I66" s="36">
        <f>H66-G66</f>
        <v>-6.0999999999999943E-2</v>
      </c>
      <c r="J66" s="36">
        <f>I66/G66</f>
        <v>-7.5030750307503016E-2</v>
      </c>
    </row>
    <row r="67" spans="1:10" ht="12.75" customHeight="1" x14ac:dyDescent="0.15">
      <c r="A67" s="226" t="s">
        <v>88</v>
      </c>
      <c r="B67" s="226"/>
      <c r="C67" s="226"/>
      <c r="D67" s="226"/>
      <c r="E67" s="226"/>
      <c r="F67" s="226"/>
      <c r="G67" s="226"/>
      <c r="H67" s="226"/>
      <c r="I67" s="226"/>
      <c r="J67" s="226"/>
    </row>
    <row r="69" spans="1:10" ht="12.75" customHeight="1" x14ac:dyDescent="0.15">
      <c r="A69" s="10" t="s">
        <v>2</v>
      </c>
    </row>
  </sheetData>
  <mergeCells count="15">
    <mergeCell ref="A2:J2"/>
    <mergeCell ref="B3:E3"/>
    <mergeCell ref="G3:J3"/>
    <mergeCell ref="A67:J67"/>
    <mergeCell ref="A1:J1"/>
    <mergeCell ref="A3:A5"/>
    <mergeCell ref="B4:B5"/>
    <mergeCell ref="C4:C5"/>
    <mergeCell ref="D4:D5"/>
    <mergeCell ref="F3:F66"/>
    <mergeCell ref="E4:E5"/>
    <mergeCell ref="G4:G5"/>
    <mergeCell ref="H4:H5"/>
    <mergeCell ref="I4:I5"/>
    <mergeCell ref="J4:J5"/>
  </mergeCells>
  <phoneticPr fontId="0" type="noConversion"/>
  <printOptions horizontalCentered="1"/>
  <pageMargins left="0.25" right="0.25" top="0.25" bottom="0.25" header="0.5" footer="0.5"/>
  <pageSetup scale="8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H67"/>
  <sheetViews>
    <sheetView topLeftCell="A25" zoomScaleNormal="100" zoomScaleSheetLayoutView="100" workbookViewId="0">
      <selection activeCell="H64" sqref="H64"/>
    </sheetView>
  </sheetViews>
  <sheetFormatPr baseColWidth="10" defaultColWidth="9.1640625" defaultRowHeight="12.75" customHeight="1" x14ac:dyDescent="0.15"/>
  <cols>
    <col min="1" max="1" width="15.6640625" style="2" customWidth="1"/>
    <col min="2" max="2" width="12.1640625" style="2" customWidth="1"/>
    <col min="3" max="3" width="11.6640625" style="2" customWidth="1"/>
    <col min="4" max="4" width="2.5" style="2" customWidth="1"/>
    <col min="5" max="5" width="12.1640625" style="2" customWidth="1"/>
    <col min="6" max="6" width="11.6640625" style="2" customWidth="1"/>
    <col min="7" max="16384" width="9.1640625" style="2"/>
  </cols>
  <sheetData>
    <row r="1" spans="1:8" ht="51" customHeight="1" x14ac:dyDescent="0.15">
      <c r="A1" s="261" t="s">
        <v>199</v>
      </c>
      <c r="B1" s="261"/>
      <c r="C1" s="261"/>
      <c r="D1" s="261"/>
      <c r="E1" s="261"/>
      <c r="F1" s="261"/>
      <c r="H1" s="162"/>
    </row>
    <row r="2" spans="1:8" ht="12.75" customHeight="1" x14ac:dyDescent="0.15">
      <c r="A2" s="264" t="str">
        <f>FINAL!A2</f>
        <v>ACF/OFA: 06/07/2017</v>
      </c>
      <c r="B2" s="264"/>
      <c r="C2" s="264"/>
      <c r="D2" s="264"/>
      <c r="E2" s="264"/>
      <c r="F2" s="264"/>
    </row>
    <row r="3" spans="1:8" s="3" customFormat="1" ht="12.75" customHeight="1" x14ac:dyDescent="0.15">
      <c r="A3" s="242" t="s">
        <v>0</v>
      </c>
      <c r="B3" s="262" t="s">
        <v>8</v>
      </c>
      <c r="C3" s="263"/>
      <c r="D3" s="265" t="s">
        <v>172</v>
      </c>
      <c r="E3" s="262" t="s">
        <v>9</v>
      </c>
      <c r="F3" s="263"/>
    </row>
    <row r="4" spans="1:8" s="3" customFormat="1" ht="40.5" customHeight="1" x14ac:dyDescent="0.15">
      <c r="A4" s="248"/>
      <c r="B4" s="24" t="s">
        <v>90</v>
      </c>
      <c r="C4" s="48" t="s">
        <v>89</v>
      </c>
      <c r="D4" s="265"/>
      <c r="E4" s="24" t="s">
        <v>90</v>
      </c>
      <c r="F4" s="28" t="s">
        <v>89</v>
      </c>
    </row>
    <row r="5" spans="1:8" ht="12.75" customHeight="1" x14ac:dyDescent="0.15">
      <c r="A5" s="22"/>
      <c r="B5" s="32"/>
      <c r="C5" s="49"/>
      <c r="D5" s="265"/>
      <c r="E5" s="50"/>
      <c r="F5" s="32"/>
    </row>
    <row r="6" spans="1:8" ht="12.75" customHeight="1" x14ac:dyDescent="0.15">
      <c r="A6" s="58" t="s">
        <v>10</v>
      </c>
      <c r="B6" s="81">
        <v>0.5</v>
      </c>
      <c r="C6" s="193">
        <f>IF((0.5-B6)&lt;0,0,(0.5-B6))</f>
        <v>0</v>
      </c>
      <c r="D6" s="265"/>
      <c r="E6" s="195">
        <v>0.73225634237660908</v>
      </c>
      <c r="F6" s="194">
        <f t="shared" ref="F6:F11" si="0">IF((0.9-E6)&lt;0, 0, (0.9-E6))</f>
        <v>0.16774365762339094</v>
      </c>
    </row>
    <row r="7" spans="1:8" ht="12.75" customHeight="1" x14ac:dyDescent="0.15">
      <c r="A7" s="58" t="s">
        <v>11</v>
      </c>
      <c r="B7" s="81">
        <v>0.2330808697776692</v>
      </c>
      <c r="C7" s="193">
        <f>IF((0.5-B7)&lt;0,0,(0.5-B7))</f>
        <v>0.26691913022233082</v>
      </c>
      <c r="D7" s="265"/>
      <c r="E7" s="195">
        <v>0.34111310592459604</v>
      </c>
      <c r="F7" s="194">
        <f t="shared" si="0"/>
        <v>0.55888689407540393</v>
      </c>
    </row>
    <row r="8" spans="1:8" ht="12.75" customHeight="1" x14ac:dyDescent="0.15">
      <c r="A8" s="58" t="s">
        <v>12</v>
      </c>
      <c r="B8" s="81">
        <v>0.5</v>
      </c>
      <c r="C8" s="193">
        <f>IF((0.5-B8)&lt;0,0,(0.5-B8))</f>
        <v>0</v>
      </c>
      <c r="D8" s="265"/>
      <c r="E8" s="81">
        <v>0.65223955231991237</v>
      </c>
      <c r="F8" s="194">
        <f t="shared" si="0"/>
        <v>0.24776044768008765</v>
      </c>
    </row>
    <row r="9" spans="1:8" ht="12.75" customHeight="1" x14ac:dyDescent="0.15">
      <c r="A9" s="58" t="s">
        <v>13</v>
      </c>
      <c r="B9" s="81">
        <v>0.5</v>
      </c>
      <c r="C9" s="193">
        <f>IF((0.5-B9)&lt;0,0,(0.5-B9))</f>
        <v>0</v>
      </c>
      <c r="D9" s="265"/>
      <c r="E9" s="195">
        <v>0.71009905106384785</v>
      </c>
      <c r="F9" s="194">
        <f t="shared" si="0"/>
        <v>0.18990094893615217</v>
      </c>
    </row>
    <row r="10" spans="1:8" ht="12.75" customHeight="1" x14ac:dyDescent="0.15">
      <c r="A10" s="58" t="s">
        <v>14</v>
      </c>
      <c r="B10" s="81">
        <v>0</v>
      </c>
      <c r="C10" s="193">
        <f t="shared" ref="C10:C15" si="1">IF((0.5-B10)&lt;0,0,(0.5-B10))</f>
        <v>0.5</v>
      </c>
      <c r="D10" s="265"/>
      <c r="E10" s="195">
        <v>0</v>
      </c>
      <c r="F10" s="194">
        <f t="shared" si="0"/>
        <v>0.9</v>
      </c>
    </row>
    <row r="11" spans="1:8" ht="12.75" customHeight="1" x14ac:dyDescent="0.15">
      <c r="A11" s="58" t="s">
        <v>15</v>
      </c>
      <c r="B11" s="81">
        <v>0.17277067238787452</v>
      </c>
      <c r="C11" s="193">
        <f t="shared" si="1"/>
        <v>0.32722932761212548</v>
      </c>
      <c r="D11" s="265"/>
      <c r="E11" s="195">
        <v>0.17277067238787452</v>
      </c>
      <c r="F11" s="194">
        <f t="shared" si="0"/>
        <v>0.72722932761212555</v>
      </c>
    </row>
    <row r="12" spans="1:8" ht="12.75" customHeight="1" x14ac:dyDescent="0.15">
      <c r="A12" s="58" t="s">
        <v>16</v>
      </c>
      <c r="B12" s="81">
        <v>0.374016944524798</v>
      </c>
      <c r="C12" s="193">
        <f t="shared" si="1"/>
        <v>0.125983055475202</v>
      </c>
      <c r="D12" s="265"/>
      <c r="E12" s="196" t="s">
        <v>1</v>
      </c>
      <c r="F12" s="175" t="s">
        <v>172</v>
      </c>
    </row>
    <row r="13" spans="1:8" ht="12.75" customHeight="1" x14ac:dyDescent="0.15">
      <c r="A13" s="58" t="s">
        <v>17</v>
      </c>
      <c r="B13" s="81">
        <v>0.43865325783134423</v>
      </c>
      <c r="C13" s="193">
        <f t="shared" si="1"/>
        <v>6.1346742168655766E-2</v>
      </c>
      <c r="D13" s="265"/>
      <c r="E13" s="196" t="s">
        <v>1</v>
      </c>
      <c r="F13" s="175" t="s">
        <v>172</v>
      </c>
    </row>
    <row r="14" spans="1:8" ht="12.75" customHeight="1" x14ac:dyDescent="0.15">
      <c r="A14" s="58" t="s">
        <v>84</v>
      </c>
      <c r="B14" s="81">
        <v>0.20426842721299177</v>
      </c>
      <c r="C14" s="193">
        <f t="shared" si="1"/>
        <v>0.29573157278700823</v>
      </c>
      <c r="D14" s="265"/>
      <c r="E14" s="196" t="s">
        <v>1</v>
      </c>
      <c r="F14" s="175" t="s">
        <v>172</v>
      </c>
    </row>
    <row r="15" spans="1:8" ht="12.75" customHeight="1" x14ac:dyDescent="0.15">
      <c r="A15" s="58" t="s">
        <v>18</v>
      </c>
      <c r="B15" s="81">
        <v>0.26527503001718306</v>
      </c>
      <c r="C15" s="193">
        <f t="shared" si="1"/>
        <v>0.23472496998281694</v>
      </c>
      <c r="D15" s="265"/>
      <c r="E15" s="195">
        <v>0.59872251479428984</v>
      </c>
      <c r="F15" s="194">
        <f>IF((0.9-E15)&lt;0, 0, (0.9-E15))</f>
        <v>0.30127748520571018</v>
      </c>
    </row>
    <row r="16" spans="1:8" ht="7.5" customHeight="1" x14ac:dyDescent="0.15">
      <c r="A16" s="60"/>
      <c r="B16" s="60"/>
      <c r="C16" s="60"/>
      <c r="D16" s="265"/>
      <c r="E16" s="60"/>
      <c r="F16" s="60"/>
    </row>
    <row r="17" spans="1:6" ht="12.75" customHeight="1" x14ac:dyDescent="0.15">
      <c r="A17" s="58" t="s">
        <v>19</v>
      </c>
      <c r="B17" s="81">
        <v>0.5</v>
      </c>
      <c r="C17" s="193">
        <f t="shared" ref="C17:C26" si="2">IF((0.5-B17)&lt;0,0,(0.5-B17))</f>
        <v>0</v>
      </c>
      <c r="D17" s="265"/>
      <c r="E17" s="196" t="s">
        <v>1</v>
      </c>
      <c r="F17" s="175" t="s">
        <v>172</v>
      </c>
    </row>
    <row r="18" spans="1:6" ht="12.75" customHeight="1" x14ac:dyDescent="0.15">
      <c r="A18" s="58" t="s">
        <v>20</v>
      </c>
      <c r="B18" s="81">
        <v>0</v>
      </c>
      <c r="C18" s="193">
        <f t="shared" si="2"/>
        <v>0.5</v>
      </c>
      <c r="D18" s="265"/>
      <c r="E18" s="195">
        <v>0</v>
      </c>
      <c r="F18" s="194">
        <f>IF((0.9-E18)&lt;0, 0, (0.9-E18))</f>
        <v>0.9</v>
      </c>
    </row>
    <row r="19" spans="1:6" ht="12.75" customHeight="1" x14ac:dyDescent="0.15">
      <c r="A19" s="58" t="s">
        <v>21</v>
      </c>
      <c r="B19" s="81">
        <v>0.5</v>
      </c>
      <c r="C19" s="193">
        <f t="shared" si="2"/>
        <v>0</v>
      </c>
      <c r="D19" s="265"/>
      <c r="E19" s="195">
        <v>0.66193807519004155</v>
      </c>
      <c r="F19" s="194">
        <f>IF((0.9-E19)&lt;0, 0, (0.9-E19))</f>
        <v>0.23806192480995847</v>
      </c>
    </row>
    <row r="20" spans="1:6" ht="12.75" customHeight="1" x14ac:dyDescent="0.15">
      <c r="A20" s="58" t="s">
        <v>22</v>
      </c>
      <c r="B20" s="81">
        <v>0</v>
      </c>
      <c r="C20" s="193">
        <f t="shared" si="2"/>
        <v>0.5</v>
      </c>
      <c r="D20" s="265"/>
      <c r="E20" s="196" t="s">
        <v>1</v>
      </c>
      <c r="F20" s="175" t="s">
        <v>172</v>
      </c>
    </row>
    <row r="21" spans="1:6" ht="12.75" customHeight="1" x14ac:dyDescent="0.15">
      <c r="A21" s="58" t="s">
        <v>23</v>
      </c>
      <c r="B21" s="81">
        <v>0</v>
      </c>
      <c r="C21" s="193">
        <f t="shared" si="2"/>
        <v>0.5</v>
      </c>
      <c r="D21" s="265"/>
      <c r="E21" s="196" t="s">
        <v>1</v>
      </c>
      <c r="F21" s="175" t="s">
        <v>172</v>
      </c>
    </row>
    <row r="22" spans="1:6" ht="12.75" customHeight="1" x14ac:dyDescent="0.15">
      <c r="A22" s="58" t="s">
        <v>24</v>
      </c>
      <c r="B22" s="81">
        <v>0.5</v>
      </c>
      <c r="C22" s="193">
        <f t="shared" si="2"/>
        <v>0</v>
      </c>
      <c r="D22" s="265"/>
      <c r="E22" s="195">
        <v>0.94071400090520441</v>
      </c>
      <c r="F22" s="194">
        <f>IF((0.9-E22)&lt;0, 0, (0.9-E22))</f>
        <v>0</v>
      </c>
    </row>
    <row r="23" spans="1:6" ht="12.75" customHeight="1" x14ac:dyDescent="0.15">
      <c r="A23" s="58" t="s">
        <v>25</v>
      </c>
      <c r="B23" s="81">
        <v>0.48191045771532143</v>
      </c>
      <c r="C23" s="193">
        <f t="shared" si="2"/>
        <v>1.8089542284678573E-2</v>
      </c>
      <c r="D23" s="265"/>
      <c r="E23" s="195">
        <v>0.6635878475384146</v>
      </c>
      <c r="F23" s="194">
        <f>IF((0.9-E23)&lt;0, 0, (0.9-E23))</f>
        <v>0.23641215246158542</v>
      </c>
    </row>
    <row r="24" spans="1:6" ht="12.75" customHeight="1" x14ac:dyDescent="0.15">
      <c r="A24" s="58" t="s">
        <v>26</v>
      </c>
      <c r="B24" s="81">
        <v>0.5</v>
      </c>
      <c r="C24" s="193">
        <f t="shared" si="2"/>
        <v>0</v>
      </c>
      <c r="D24" s="265"/>
      <c r="E24" s="195">
        <v>0.59139167973487239</v>
      </c>
      <c r="F24" s="194">
        <f>IF((0.9-E24)&lt;0, 0, (0.9-E24))</f>
        <v>0.30860832026512763</v>
      </c>
    </row>
    <row r="25" spans="1:6" ht="12.75" customHeight="1" x14ac:dyDescent="0.15">
      <c r="A25" s="58" t="s">
        <v>27</v>
      </c>
      <c r="B25" s="81">
        <v>0.35529346596008715</v>
      </c>
      <c r="C25" s="193">
        <f t="shared" si="2"/>
        <v>0.14470653403991285</v>
      </c>
      <c r="D25" s="265"/>
      <c r="E25" s="195">
        <f>$B$25</f>
        <v>0.35529346596008715</v>
      </c>
      <c r="F25" s="194">
        <f>IF((0.9-E25)&lt;0, 0, (0.9-E25))</f>
        <v>0.54470653403991287</v>
      </c>
    </row>
    <row r="26" spans="1:6" ht="12.75" customHeight="1" x14ac:dyDescent="0.15">
      <c r="A26" s="58" t="s">
        <v>28</v>
      </c>
      <c r="B26" s="81">
        <v>0.5</v>
      </c>
      <c r="C26" s="193">
        <f t="shared" si="2"/>
        <v>0</v>
      </c>
      <c r="D26" s="265"/>
      <c r="E26" s="196" t="s">
        <v>1</v>
      </c>
      <c r="F26" s="175" t="s">
        <v>172</v>
      </c>
    </row>
    <row r="27" spans="1:6" ht="7.5" customHeight="1" x14ac:dyDescent="0.15">
      <c r="A27" s="60"/>
      <c r="B27" s="60"/>
      <c r="C27" s="60"/>
      <c r="D27" s="265"/>
      <c r="E27" s="60"/>
      <c r="F27" s="60"/>
    </row>
    <row r="28" spans="1:6" ht="12.75" customHeight="1" x14ac:dyDescent="0.15">
      <c r="A28" s="58" t="s">
        <v>29</v>
      </c>
      <c r="B28" s="81">
        <v>0</v>
      </c>
      <c r="C28" s="193">
        <f t="shared" ref="C28:C37" si="3">IF((0.5-B28)&lt;0,0,(0.5-B28))</f>
        <v>0.5</v>
      </c>
      <c r="D28" s="265"/>
      <c r="E28" s="195">
        <v>0</v>
      </c>
      <c r="F28" s="194">
        <f>IF((0.9-E28)&lt;0, 0, (0.9-E28))</f>
        <v>0.9</v>
      </c>
    </row>
    <row r="29" spans="1:6" ht="12.75" customHeight="1" x14ac:dyDescent="0.15">
      <c r="A29" s="58" t="s">
        <v>30</v>
      </c>
      <c r="B29" s="81">
        <v>0.35449655733266211</v>
      </c>
      <c r="C29" s="193">
        <f t="shared" si="3"/>
        <v>0.14550344266733789</v>
      </c>
      <c r="D29" s="265"/>
      <c r="E29" s="196" t="s">
        <v>1</v>
      </c>
      <c r="F29" s="175" t="s">
        <v>172</v>
      </c>
    </row>
    <row r="30" spans="1:6" ht="12.75" customHeight="1" x14ac:dyDescent="0.15">
      <c r="A30" s="58" t="s">
        <v>31</v>
      </c>
      <c r="B30" s="81">
        <v>0</v>
      </c>
      <c r="C30" s="193">
        <f t="shared" si="3"/>
        <v>0.5</v>
      </c>
      <c r="D30" s="265"/>
      <c r="E30" s="195">
        <v>0</v>
      </c>
      <c r="F30" s="194">
        <f>IF((0.9-E30)&lt;0, 0, (0.9-E30))</f>
        <v>0.9</v>
      </c>
    </row>
    <row r="31" spans="1:6" ht="12.75" customHeight="1" x14ac:dyDescent="0.15">
      <c r="A31" s="58" t="s">
        <v>32</v>
      </c>
      <c r="B31" s="81">
        <v>0.5</v>
      </c>
      <c r="C31" s="193">
        <f t="shared" si="3"/>
        <v>0</v>
      </c>
      <c r="D31" s="265"/>
      <c r="E31" s="196" t="s">
        <v>1</v>
      </c>
      <c r="F31" s="175" t="s">
        <v>172</v>
      </c>
    </row>
    <row r="32" spans="1:6" ht="12.75" customHeight="1" x14ac:dyDescent="0.15">
      <c r="A32" s="58" t="s">
        <v>33</v>
      </c>
      <c r="B32" s="81">
        <v>0.17616066447653878</v>
      </c>
      <c r="C32" s="193">
        <f t="shared" si="3"/>
        <v>0.32383933552346122</v>
      </c>
      <c r="D32" s="265"/>
      <c r="E32" s="196" t="s">
        <v>1</v>
      </c>
      <c r="F32" s="175" t="s">
        <v>172</v>
      </c>
    </row>
    <row r="33" spans="1:6" ht="12.75" customHeight="1" x14ac:dyDescent="0.15">
      <c r="A33" s="58" t="s">
        <v>34</v>
      </c>
      <c r="B33" s="81">
        <v>0</v>
      </c>
      <c r="C33" s="193">
        <f t="shared" si="3"/>
        <v>0.5</v>
      </c>
      <c r="D33" s="265"/>
      <c r="E33" s="196" t="s">
        <v>1</v>
      </c>
      <c r="F33" s="175" t="s">
        <v>172</v>
      </c>
    </row>
    <row r="34" spans="1:6" ht="12.75" customHeight="1" x14ac:dyDescent="0.15">
      <c r="A34" s="58" t="s">
        <v>35</v>
      </c>
      <c r="B34" s="81">
        <v>0.49157127021885899</v>
      </c>
      <c r="C34" s="193">
        <f t="shared" si="3"/>
        <v>8.4287297811410089E-3</v>
      </c>
      <c r="D34" s="265"/>
      <c r="E34" s="196" t="s">
        <v>1</v>
      </c>
      <c r="F34" s="175" t="s">
        <v>172</v>
      </c>
    </row>
    <row r="35" spans="1:6" ht="12.75" customHeight="1" x14ac:dyDescent="0.15">
      <c r="A35" s="58" t="s">
        <v>36</v>
      </c>
      <c r="B35" s="81">
        <v>0.37087827760185876</v>
      </c>
      <c r="C35" s="193">
        <f t="shared" si="3"/>
        <v>0.12912172239814124</v>
      </c>
      <c r="D35" s="265"/>
      <c r="E35" s="195">
        <v>0.58432588705774879</v>
      </c>
      <c r="F35" s="194">
        <f>IF((0.9-E35)&lt;0, 0, (0.9-E35))</f>
        <v>0.31567411294225123</v>
      </c>
    </row>
    <row r="36" spans="1:6" ht="12.75" customHeight="1" x14ac:dyDescent="0.15">
      <c r="A36" s="58" t="s">
        <v>37</v>
      </c>
      <c r="B36" s="81">
        <v>0.5</v>
      </c>
      <c r="C36" s="193">
        <f t="shared" si="3"/>
        <v>0</v>
      </c>
      <c r="D36" s="265"/>
      <c r="E36" s="196" t="s">
        <v>1</v>
      </c>
      <c r="F36" s="175" t="s">
        <v>172</v>
      </c>
    </row>
    <row r="37" spans="1:6" ht="12.75" customHeight="1" x14ac:dyDescent="0.15">
      <c r="A37" s="58" t="s">
        <v>38</v>
      </c>
      <c r="B37" s="81">
        <v>0</v>
      </c>
      <c r="C37" s="193">
        <f t="shared" si="3"/>
        <v>0.5</v>
      </c>
      <c r="D37" s="265"/>
      <c r="E37" s="195">
        <v>0</v>
      </c>
      <c r="F37" s="194">
        <f>IF((0.9-E37)&lt;0, 0, (0.9-E37))</f>
        <v>0.9</v>
      </c>
    </row>
    <row r="38" spans="1:6" ht="7.5" customHeight="1" x14ac:dyDescent="0.15">
      <c r="A38" s="60"/>
      <c r="B38" s="60"/>
      <c r="C38" s="60"/>
      <c r="D38" s="265"/>
      <c r="E38" s="60"/>
      <c r="F38" s="60"/>
    </row>
    <row r="39" spans="1:6" ht="12.75" customHeight="1" x14ac:dyDescent="0.15">
      <c r="A39" s="58" t="s">
        <v>39</v>
      </c>
      <c r="B39" s="81">
        <v>0</v>
      </c>
      <c r="C39" s="193">
        <f t="shared" ref="C39:C48" si="4">IF((0.5-B39)&lt;0,0,(0.5-B39))</f>
        <v>0.5</v>
      </c>
      <c r="D39" s="265"/>
      <c r="E39" s="196" t="s">
        <v>1</v>
      </c>
      <c r="F39" s="175" t="s">
        <v>172</v>
      </c>
    </row>
    <row r="40" spans="1:6" ht="12.75" customHeight="1" x14ac:dyDescent="0.15">
      <c r="A40" s="58" t="s">
        <v>40</v>
      </c>
      <c r="B40" s="81">
        <v>0.5</v>
      </c>
      <c r="C40" s="193">
        <f t="shared" si="4"/>
        <v>0</v>
      </c>
      <c r="D40" s="265"/>
      <c r="E40" s="196" t="s">
        <v>1</v>
      </c>
      <c r="F40" s="175" t="s">
        <v>172</v>
      </c>
    </row>
    <row r="41" spans="1:6" ht="12.75" customHeight="1" x14ac:dyDescent="0.15">
      <c r="A41" s="58" t="s">
        <v>41</v>
      </c>
      <c r="B41" s="81">
        <v>0.5</v>
      </c>
      <c r="C41" s="193">
        <f t="shared" si="4"/>
        <v>0</v>
      </c>
      <c r="D41" s="265"/>
      <c r="E41" s="195">
        <v>0.61592437645687304</v>
      </c>
      <c r="F41" s="194">
        <f>IF((0.9-E41)&lt;0, 0, (0.9-E41))</f>
        <v>0.28407562354312699</v>
      </c>
    </row>
    <row r="42" spans="1:6" ht="12.75" customHeight="1" x14ac:dyDescent="0.15">
      <c r="A42" s="58" t="s">
        <v>42</v>
      </c>
      <c r="B42" s="81">
        <v>0.36565988961805518</v>
      </c>
      <c r="C42" s="193">
        <f t="shared" si="4"/>
        <v>0.13434011038194482</v>
      </c>
      <c r="D42" s="265"/>
      <c r="E42" s="196" t="s">
        <v>1</v>
      </c>
      <c r="F42" s="175" t="s">
        <v>172</v>
      </c>
    </row>
    <row r="43" spans="1:6" ht="12.75" customHeight="1" x14ac:dyDescent="0.15">
      <c r="A43" s="58" t="s">
        <v>43</v>
      </c>
      <c r="B43" s="81">
        <v>0.5</v>
      </c>
      <c r="C43" s="193">
        <f t="shared" si="4"/>
        <v>0</v>
      </c>
      <c r="D43" s="265"/>
      <c r="E43" s="195">
        <v>0.59029553794619027</v>
      </c>
      <c r="F43" s="194">
        <f>IF((0.9-E43)&lt;0, 0, (0.9-E43))</f>
        <v>0.30970446205380975</v>
      </c>
    </row>
    <row r="44" spans="1:6" ht="12.75" customHeight="1" x14ac:dyDescent="0.15">
      <c r="A44" s="58" t="s">
        <v>44</v>
      </c>
      <c r="B44" s="81">
        <v>0.5</v>
      </c>
      <c r="C44" s="193">
        <f t="shared" si="4"/>
        <v>0</v>
      </c>
      <c r="D44" s="265"/>
      <c r="E44" s="196" t="s">
        <v>1</v>
      </c>
      <c r="F44" s="175" t="s">
        <v>172</v>
      </c>
    </row>
    <row r="45" spans="1:6" ht="12.75" customHeight="1" x14ac:dyDescent="0.15">
      <c r="A45" s="58" t="s">
        <v>45</v>
      </c>
      <c r="B45" s="81">
        <v>0.27983115991999746</v>
      </c>
      <c r="C45" s="193">
        <f t="shared" si="4"/>
        <v>0.22016884008000254</v>
      </c>
      <c r="D45" s="265"/>
      <c r="E45" s="195">
        <v>0.5870758690494049</v>
      </c>
      <c r="F45" s="194">
        <f>IF((0.9-E45)&lt;0, 0, (0.9-E45))</f>
        <v>0.31292413095059513</v>
      </c>
    </row>
    <row r="46" spans="1:6" ht="12.75" customHeight="1" x14ac:dyDescent="0.15">
      <c r="A46" s="58" t="s">
        <v>46</v>
      </c>
      <c r="B46" s="81">
        <v>0.40934316242855961</v>
      </c>
      <c r="C46" s="193">
        <f t="shared" si="4"/>
        <v>9.0656837571440385E-2</v>
      </c>
      <c r="D46" s="265"/>
      <c r="E46" s="196" t="s">
        <v>1</v>
      </c>
      <c r="F46" s="175" t="s">
        <v>172</v>
      </c>
    </row>
    <row r="47" spans="1:6" ht="12.75" customHeight="1" x14ac:dyDescent="0.15">
      <c r="A47" s="58" t="s">
        <v>47</v>
      </c>
      <c r="B47" s="81">
        <v>0</v>
      </c>
      <c r="C47" s="193">
        <f t="shared" si="4"/>
        <v>0.5</v>
      </c>
      <c r="D47" s="265"/>
      <c r="E47" s="195">
        <v>0</v>
      </c>
      <c r="F47" s="194">
        <f>IF((0.9-E47)&lt;0, 0, (0.9-E47))</f>
        <v>0.9</v>
      </c>
    </row>
    <row r="48" spans="1:6" ht="12.75" customHeight="1" x14ac:dyDescent="0.15">
      <c r="A48" s="58" t="s">
        <v>48</v>
      </c>
      <c r="B48" s="81">
        <v>0.3260280734821776</v>
      </c>
      <c r="C48" s="193">
        <f t="shared" si="4"/>
        <v>0.1739719265178224</v>
      </c>
      <c r="D48" s="265"/>
      <c r="E48" s="195">
        <v>0.65546011127725123</v>
      </c>
      <c r="F48" s="194">
        <f>IF((0.9-E48)&lt;0, 0, (0.9-E48))</f>
        <v>0.24453988872274879</v>
      </c>
    </row>
    <row r="49" spans="1:6" ht="7.5" customHeight="1" x14ac:dyDescent="0.15">
      <c r="A49" s="60"/>
      <c r="B49" s="60"/>
      <c r="C49" s="60"/>
      <c r="D49" s="265"/>
      <c r="E49" s="60"/>
      <c r="F49" s="60"/>
    </row>
    <row r="50" spans="1:6" ht="12.75" customHeight="1" x14ac:dyDescent="0.15">
      <c r="A50" s="58" t="s">
        <v>49</v>
      </c>
      <c r="B50" s="81">
        <v>0.5</v>
      </c>
      <c r="C50" s="193">
        <f t="shared" ref="C50:C59" si="5">IF((0.5-B50)&lt;0,0,(0.5-B50))</f>
        <v>0</v>
      </c>
      <c r="D50" s="265"/>
      <c r="E50" s="196" t="s">
        <v>1</v>
      </c>
      <c r="F50" s="175" t="s">
        <v>172</v>
      </c>
    </row>
    <row r="51" spans="1:6" ht="12.75" customHeight="1" x14ac:dyDescent="0.15">
      <c r="A51" s="58" t="s">
        <v>50</v>
      </c>
      <c r="B51" s="81">
        <v>0.5</v>
      </c>
      <c r="C51" s="193">
        <f t="shared" si="5"/>
        <v>0</v>
      </c>
      <c r="D51" s="265"/>
      <c r="E51" s="81">
        <v>0.55231898312778993</v>
      </c>
      <c r="F51" s="194">
        <f>IF((0.9-E51)&lt;0, 0, (0.9-E51))</f>
        <v>0.34768101687221009</v>
      </c>
    </row>
    <row r="52" spans="1:6" ht="12.75" customHeight="1" x14ac:dyDescent="0.15">
      <c r="A52" s="58" t="s">
        <v>51</v>
      </c>
      <c r="B52" s="81">
        <v>0.43884348934331158</v>
      </c>
      <c r="C52" s="193">
        <f t="shared" si="5"/>
        <v>6.1156510656688423E-2</v>
      </c>
      <c r="D52" s="265"/>
      <c r="E52" s="196" t="s">
        <v>1</v>
      </c>
      <c r="F52" s="175" t="s">
        <v>172</v>
      </c>
    </row>
    <row r="53" spans="1:6" ht="12.75" customHeight="1" x14ac:dyDescent="0.15">
      <c r="A53" s="58" t="s">
        <v>52</v>
      </c>
      <c r="B53" s="81">
        <v>0</v>
      </c>
      <c r="C53" s="193">
        <f t="shared" si="5"/>
        <v>0.5</v>
      </c>
      <c r="D53" s="265"/>
      <c r="E53" s="196" t="s">
        <v>1</v>
      </c>
      <c r="F53" s="175" t="s">
        <v>172</v>
      </c>
    </row>
    <row r="54" spans="1:6" ht="12.75" customHeight="1" x14ac:dyDescent="0.15">
      <c r="A54" s="58" t="s">
        <v>53</v>
      </c>
      <c r="B54" s="81">
        <v>0.5</v>
      </c>
      <c r="C54" s="193">
        <f t="shared" si="5"/>
        <v>0</v>
      </c>
      <c r="D54" s="265"/>
      <c r="E54" s="81">
        <v>0.56476385464395629</v>
      </c>
      <c r="F54" s="194">
        <f>IF((0.9-E54)&lt;0, 0, (0.9-E54))</f>
        <v>0.33523614535604374</v>
      </c>
    </row>
    <row r="55" spans="1:6" ht="12.75" customHeight="1" x14ac:dyDescent="0.15">
      <c r="A55" s="58" t="s">
        <v>54</v>
      </c>
      <c r="B55" s="81">
        <v>0.5</v>
      </c>
      <c r="C55" s="193">
        <f t="shared" si="5"/>
        <v>0</v>
      </c>
      <c r="D55" s="265"/>
      <c r="E55" s="196" t="s">
        <v>1</v>
      </c>
      <c r="F55" s="175" t="s">
        <v>172</v>
      </c>
    </row>
    <row r="56" spans="1:6" ht="12.75" customHeight="1" x14ac:dyDescent="0.15">
      <c r="A56" s="58" t="s">
        <v>55</v>
      </c>
      <c r="B56" s="81">
        <v>0.5</v>
      </c>
      <c r="C56" s="193">
        <f t="shared" si="5"/>
        <v>0</v>
      </c>
      <c r="D56" s="265"/>
      <c r="E56" s="196" t="s">
        <v>1</v>
      </c>
      <c r="F56" s="175" t="s">
        <v>172</v>
      </c>
    </row>
    <row r="57" spans="1:6" ht="12.75" customHeight="1" x14ac:dyDescent="0.15">
      <c r="A57" s="58" t="s">
        <v>56</v>
      </c>
      <c r="B57" s="81">
        <v>0.23362400045409765</v>
      </c>
      <c r="C57" s="193">
        <f t="shared" si="5"/>
        <v>0.26637599954590235</v>
      </c>
      <c r="D57" s="265"/>
      <c r="E57" s="195">
        <v>0.365042124590713</v>
      </c>
      <c r="F57" s="194">
        <f>IF((0.9-E57)&lt;0, 0, (0.9-E57))</f>
        <v>0.53495787540928696</v>
      </c>
    </row>
    <row r="58" spans="1:6" ht="12.75" customHeight="1" x14ac:dyDescent="0.15">
      <c r="A58" s="58" t="s">
        <v>57</v>
      </c>
      <c r="B58" s="81">
        <v>0.5</v>
      </c>
      <c r="C58" s="193">
        <f t="shared" si="5"/>
        <v>0</v>
      </c>
      <c r="D58" s="265"/>
      <c r="E58" s="196" t="s">
        <v>1</v>
      </c>
      <c r="F58" s="175" t="s">
        <v>172</v>
      </c>
    </row>
    <row r="59" spans="1:6" ht="12.75" customHeight="1" x14ac:dyDescent="0.15">
      <c r="A59" s="58" t="s">
        <v>58</v>
      </c>
      <c r="B59" s="81">
        <v>0.33806701057287564</v>
      </c>
      <c r="C59" s="193">
        <f t="shared" si="5"/>
        <v>0.16193298942712436</v>
      </c>
      <c r="D59" s="265"/>
      <c r="E59" s="196" t="s">
        <v>1</v>
      </c>
      <c r="F59" s="175" t="s">
        <v>172</v>
      </c>
    </row>
    <row r="60" spans="1:6" ht="7.5" customHeight="1" x14ac:dyDescent="0.15">
      <c r="A60" s="60"/>
      <c r="B60" s="60"/>
      <c r="C60" s="60"/>
      <c r="D60" s="265"/>
      <c r="E60" s="60"/>
      <c r="F60" s="60"/>
    </row>
    <row r="61" spans="1:6" ht="12.75" customHeight="1" x14ac:dyDescent="0.15">
      <c r="A61" s="58" t="s">
        <v>59</v>
      </c>
      <c r="B61" s="81">
        <v>0.45273422254359896</v>
      </c>
      <c r="C61" s="194">
        <f>IF((0.5-B61)&lt;0,0,(0.5-B61))</f>
        <v>4.7265777456401037E-2</v>
      </c>
      <c r="D61" s="265"/>
      <c r="E61" s="195">
        <v>0.45273422254359896</v>
      </c>
      <c r="F61" s="194">
        <f>IF((0.9-E61)&lt;0, 0, (0.9-E61))</f>
        <v>0.44726577745640106</v>
      </c>
    </row>
    <row r="62" spans="1:6" ht="12.75" customHeight="1" x14ac:dyDescent="0.15">
      <c r="A62" s="58" t="s">
        <v>60</v>
      </c>
      <c r="B62" s="81">
        <v>0.36288819875776396</v>
      </c>
      <c r="C62" s="194">
        <f>IF((0.5-B62)&lt;0,0,(0.5-B62))</f>
        <v>0.13711180124223604</v>
      </c>
      <c r="D62" s="265"/>
      <c r="E62" s="196" t="s">
        <v>1</v>
      </c>
      <c r="F62" s="175" t="s">
        <v>172</v>
      </c>
    </row>
    <row r="63" spans="1:6" ht="12.75" customHeight="1" x14ac:dyDescent="0.15">
      <c r="A63" s="58" t="s">
        <v>61</v>
      </c>
      <c r="B63" s="81">
        <v>6.4988367493545016E-2</v>
      </c>
      <c r="C63" s="194">
        <f>IF((0.5-B63)&lt;0,0,(0.5-B63))</f>
        <v>0.43501163250645497</v>
      </c>
      <c r="D63" s="265"/>
      <c r="E63" s="195">
        <v>6.4988367493545016E-2</v>
      </c>
      <c r="F63" s="194">
        <f>IF((0.9-E63)&lt;0, 0, (0.9-E63))</f>
        <v>0.83501163250645505</v>
      </c>
    </row>
    <row r="64" spans="1:6" ht="12.75" customHeight="1" x14ac:dyDescent="0.15">
      <c r="A64" s="59" t="s">
        <v>62</v>
      </c>
      <c r="B64" s="181">
        <v>0</v>
      </c>
      <c r="C64" s="198">
        <f>IF((0.5-B64)&lt;0,0,(0.5-B64))</f>
        <v>0.5</v>
      </c>
      <c r="D64" s="265"/>
      <c r="E64" s="199">
        <v>0</v>
      </c>
      <c r="F64" s="198">
        <f>IF((0.9-E64)&lt;0, 0, (0.9-E64))</f>
        <v>0.9</v>
      </c>
    </row>
    <row r="65" spans="1:3" ht="12.75" customHeight="1" x14ac:dyDescent="0.15">
      <c r="A65" s="1" t="s">
        <v>88</v>
      </c>
    </row>
    <row r="66" spans="1:3" ht="12.75" customHeight="1" x14ac:dyDescent="0.15">
      <c r="A66" s="21" t="s">
        <v>2</v>
      </c>
      <c r="C66" s="2" t="s">
        <v>2</v>
      </c>
    </row>
    <row r="67" spans="1:3" ht="12.75" customHeight="1" x14ac:dyDescent="0.15">
      <c r="C67" s="2" t="s">
        <v>2</v>
      </c>
    </row>
  </sheetData>
  <mergeCells count="6">
    <mergeCell ref="A1:F1"/>
    <mergeCell ref="B3:C3"/>
    <mergeCell ref="E3:F3"/>
    <mergeCell ref="A2:F2"/>
    <mergeCell ref="A3:A4"/>
    <mergeCell ref="D3:D64"/>
  </mergeCells>
  <printOptions horizontalCentered="1"/>
  <pageMargins left="0.25" right="0.25" top="0.25" bottom="0.25" header="0.3" footer="0.3"/>
  <pageSetup scale="9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H66"/>
  <sheetViews>
    <sheetView zoomScale="130" zoomScaleNormal="130" zoomScaleSheetLayoutView="100" workbookViewId="0">
      <selection activeCell="J17" sqref="J17"/>
    </sheetView>
  </sheetViews>
  <sheetFormatPr baseColWidth="10" defaultColWidth="9.1640625" defaultRowHeight="13" x14ac:dyDescent="0.15"/>
  <cols>
    <col min="1" max="1" width="15.6640625" style="2" customWidth="1"/>
    <col min="2" max="2" width="13.6640625" style="2" customWidth="1"/>
    <col min="3" max="3" width="13.5" style="2" customWidth="1"/>
    <col min="4" max="4" width="12.6640625" style="2" customWidth="1"/>
    <col min="5" max="5" width="13.5" style="2" customWidth="1"/>
    <col min="6" max="6" width="14.6640625" style="2" customWidth="1"/>
    <col min="7" max="7" width="13.5" style="2" customWidth="1"/>
    <col min="8" max="8" width="14.33203125" style="2" customWidth="1"/>
    <col min="9" max="16384" width="9.1640625" style="2"/>
  </cols>
  <sheetData>
    <row r="1" spans="1:8" ht="52.5" customHeight="1" x14ac:dyDescent="0.15">
      <c r="A1" s="266" t="s">
        <v>181</v>
      </c>
      <c r="B1" s="266"/>
      <c r="C1" s="266"/>
      <c r="D1" s="266"/>
      <c r="E1" s="266"/>
      <c r="F1" s="266"/>
      <c r="G1" s="266"/>
      <c r="H1" s="266"/>
    </row>
    <row r="2" spans="1:8" ht="12.75" customHeight="1" x14ac:dyDescent="0.15">
      <c r="A2" s="267" t="str">
        <f>FINAL2!$A$2</f>
        <v>ACF/OFA: 06/07/2017</v>
      </c>
      <c r="B2" s="268"/>
      <c r="C2" s="268"/>
      <c r="D2" s="268"/>
      <c r="E2" s="268"/>
      <c r="F2" s="268"/>
      <c r="G2" s="268"/>
      <c r="H2" s="268"/>
    </row>
    <row r="3" spans="1:8" s="3" customFormat="1" ht="12.75" customHeight="1" x14ac:dyDescent="0.15">
      <c r="A3" s="275" t="s">
        <v>0</v>
      </c>
      <c r="B3" s="262" t="s">
        <v>4</v>
      </c>
      <c r="C3" s="278"/>
      <c r="D3" s="278"/>
      <c r="E3" s="278"/>
      <c r="F3" s="278"/>
      <c r="G3" s="278"/>
      <c r="H3" s="263"/>
    </row>
    <row r="4" spans="1:8" s="4" customFormat="1" ht="12.75" customHeight="1" x14ac:dyDescent="0.15">
      <c r="A4" s="276"/>
      <c r="B4" s="272" t="s">
        <v>91</v>
      </c>
      <c r="C4" s="272" t="s">
        <v>113</v>
      </c>
      <c r="D4" s="272" t="s">
        <v>114</v>
      </c>
      <c r="E4" s="272" t="s">
        <v>115</v>
      </c>
      <c r="F4" s="269" t="s">
        <v>112</v>
      </c>
      <c r="G4" s="270"/>
      <c r="H4" s="271"/>
    </row>
    <row r="5" spans="1:8" s="3" customFormat="1" ht="52.5" customHeight="1" x14ac:dyDescent="0.15">
      <c r="A5" s="277"/>
      <c r="B5" s="273"/>
      <c r="C5" s="273"/>
      <c r="D5" s="273"/>
      <c r="E5" s="274"/>
      <c r="F5" s="24" t="s">
        <v>141</v>
      </c>
      <c r="G5" s="24" t="s">
        <v>116</v>
      </c>
      <c r="H5" s="24" t="s">
        <v>96</v>
      </c>
    </row>
    <row r="6" spans="1:8" ht="12.75" customHeight="1" x14ac:dyDescent="0.15">
      <c r="A6" s="44" t="s">
        <v>3</v>
      </c>
      <c r="B6" s="29">
        <f t="shared" ref="B6:H6" si="0">SUM(B8:B66)</f>
        <v>1523735</v>
      </c>
      <c r="C6" s="29">
        <f t="shared" si="0"/>
        <v>600849</v>
      </c>
      <c r="D6" s="29">
        <f t="shared" si="0"/>
        <v>848880</v>
      </c>
      <c r="E6" s="29">
        <f t="shared" si="0"/>
        <v>440574</v>
      </c>
      <c r="F6" s="29">
        <f t="shared" si="0"/>
        <v>55635</v>
      </c>
      <c r="G6" s="29">
        <f t="shared" si="0"/>
        <v>15414</v>
      </c>
      <c r="H6" s="29">
        <f t="shared" si="0"/>
        <v>1264</v>
      </c>
    </row>
    <row r="7" spans="1:8" ht="7.5" customHeight="1" x14ac:dyDescent="0.15">
      <c r="A7" s="60"/>
      <c r="B7" s="71"/>
      <c r="C7" s="71"/>
      <c r="D7" s="71"/>
      <c r="E7" s="71"/>
      <c r="F7" s="71"/>
      <c r="G7" s="71"/>
      <c r="H7" s="72"/>
    </row>
    <row r="8" spans="1:8" ht="12.75" customHeight="1" x14ac:dyDescent="0.15">
      <c r="A8" s="58" t="s">
        <v>10</v>
      </c>
      <c r="B8" s="30">
        <v>11239</v>
      </c>
      <c r="C8" s="30">
        <v>5866</v>
      </c>
      <c r="D8" s="30">
        <v>4204</v>
      </c>
      <c r="E8" s="30">
        <v>2331</v>
      </c>
      <c r="F8" s="30">
        <v>1025</v>
      </c>
      <c r="G8" s="30">
        <v>144</v>
      </c>
      <c r="H8" s="183">
        <v>0</v>
      </c>
    </row>
    <row r="9" spans="1:8" ht="12.75" customHeight="1" x14ac:dyDescent="0.15">
      <c r="A9" s="58" t="s">
        <v>11</v>
      </c>
      <c r="B9" s="30">
        <v>3009</v>
      </c>
      <c r="C9" s="30">
        <v>835</v>
      </c>
      <c r="D9" s="30">
        <v>1840</v>
      </c>
      <c r="E9" s="30">
        <v>710</v>
      </c>
      <c r="F9" s="30">
        <v>151</v>
      </c>
      <c r="G9" s="30">
        <v>64</v>
      </c>
      <c r="H9" s="183">
        <v>120</v>
      </c>
    </row>
    <row r="10" spans="1:8" ht="12.75" customHeight="1" x14ac:dyDescent="0.15">
      <c r="A10" s="58" t="s">
        <v>12</v>
      </c>
      <c r="B10" s="30">
        <v>9922</v>
      </c>
      <c r="C10" s="30">
        <v>5816</v>
      </c>
      <c r="D10" s="30">
        <v>3143</v>
      </c>
      <c r="E10" s="30">
        <v>981</v>
      </c>
      <c r="F10" s="30">
        <v>349</v>
      </c>
      <c r="G10" s="30">
        <v>250</v>
      </c>
      <c r="H10" s="183">
        <v>365</v>
      </c>
    </row>
    <row r="11" spans="1:8" ht="12.75" customHeight="1" x14ac:dyDescent="0.15">
      <c r="A11" s="58" t="s">
        <v>13</v>
      </c>
      <c r="B11" s="30">
        <v>3825</v>
      </c>
      <c r="C11" s="30">
        <v>1684</v>
      </c>
      <c r="D11" s="30">
        <v>1563</v>
      </c>
      <c r="E11" s="30">
        <v>695</v>
      </c>
      <c r="F11" s="30">
        <v>414</v>
      </c>
      <c r="G11" s="30">
        <v>164</v>
      </c>
      <c r="H11" s="183">
        <v>0</v>
      </c>
    </row>
    <row r="12" spans="1:8" ht="12.75" customHeight="1" x14ac:dyDescent="0.15">
      <c r="A12" s="58" t="s">
        <v>14</v>
      </c>
      <c r="B12" s="30">
        <v>589935</v>
      </c>
      <c r="C12" s="30">
        <v>163808</v>
      </c>
      <c r="D12" s="30">
        <v>410275</v>
      </c>
      <c r="E12" s="30">
        <v>249050</v>
      </c>
      <c r="F12" s="30">
        <v>10522</v>
      </c>
      <c r="G12" s="30">
        <v>5330</v>
      </c>
      <c r="H12" s="183">
        <v>0</v>
      </c>
    </row>
    <row r="13" spans="1:8" ht="12.75" customHeight="1" x14ac:dyDescent="0.15">
      <c r="A13" s="58" t="s">
        <v>15</v>
      </c>
      <c r="B13" s="30">
        <v>16461</v>
      </c>
      <c r="C13" s="30">
        <v>5615</v>
      </c>
      <c r="D13" s="30">
        <v>9431</v>
      </c>
      <c r="E13" s="30">
        <v>1949</v>
      </c>
      <c r="F13" s="30">
        <v>1155</v>
      </c>
      <c r="G13" s="30">
        <v>260</v>
      </c>
      <c r="H13" s="183">
        <v>0</v>
      </c>
    </row>
    <row r="14" spans="1:8" ht="12.75" customHeight="1" x14ac:dyDescent="0.15">
      <c r="A14" s="58" t="s">
        <v>16</v>
      </c>
      <c r="B14" s="30">
        <v>11401</v>
      </c>
      <c r="C14" s="30">
        <v>5123</v>
      </c>
      <c r="D14" s="30">
        <v>4947</v>
      </c>
      <c r="E14" s="30">
        <v>2286</v>
      </c>
      <c r="F14" s="30">
        <v>1214</v>
      </c>
      <c r="G14" s="30">
        <v>117</v>
      </c>
      <c r="H14" s="183">
        <v>0</v>
      </c>
    </row>
    <row r="15" spans="1:8" ht="12.75" customHeight="1" x14ac:dyDescent="0.15">
      <c r="A15" s="58" t="s">
        <v>17</v>
      </c>
      <c r="B15" s="30">
        <v>4254</v>
      </c>
      <c r="C15" s="30">
        <v>2980</v>
      </c>
      <c r="D15" s="30">
        <v>853</v>
      </c>
      <c r="E15" s="30">
        <v>322</v>
      </c>
      <c r="F15" s="30">
        <v>421</v>
      </c>
      <c r="G15" s="30">
        <v>0</v>
      </c>
      <c r="H15" s="183">
        <v>0</v>
      </c>
    </row>
    <row r="16" spans="1:8" ht="12.75" customHeight="1" x14ac:dyDescent="0.15">
      <c r="A16" s="58" t="s">
        <v>84</v>
      </c>
      <c r="B16" s="30">
        <v>5472</v>
      </c>
      <c r="C16" s="30">
        <v>2143</v>
      </c>
      <c r="D16" s="30">
        <v>3327</v>
      </c>
      <c r="E16" s="30">
        <v>1663</v>
      </c>
      <c r="F16" s="30">
        <v>0</v>
      </c>
      <c r="G16" s="30">
        <v>2</v>
      </c>
      <c r="H16" s="183">
        <v>0</v>
      </c>
    </row>
    <row r="17" spans="1:8" ht="12.75" customHeight="1" x14ac:dyDescent="0.15">
      <c r="A17" s="58" t="s">
        <v>18</v>
      </c>
      <c r="B17" s="30">
        <v>47592</v>
      </c>
      <c r="C17" s="30">
        <v>38910</v>
      </c>
      <c r="D17" s="30">
        <v>6385</v>
      </c>
      <c r="E17" s="30">
        <v>2795</v>
      </c>
      <c r="F17" s="30">
        <v>2053</v>
      </c>
      <c r="G17" s="30">
        <v>243</v>
      </c>
      <c r="H17" s="183">
        <v>0</v>
      </c>
    </row>
    <row r="18" spans="1:8" ht="7.5" customHeight="1" x14ac:dyDescent="0.15">
      <c r="A18" s="60"/>
      <c r="B18" s="71"/>
      <c r="C18" s="71"/>
      <c r="D18" s="71"/>
      <c r="E18" s="71"/>
      <c r="F18" s="71"/>
      <c r="G18" s="71"/>
      <c r="H18" s="72"/>
    </row>
    <row r="19" spans="1:8" ht="12.75" customHeight="1" x14ac:dyDescent="0.15">
      <c r="A19" s="58" t="s">
        <v>19</v>
      </c>
      <c r="B19" s="30">
        <v>12807</v>
      </c>
      <c r="C19" s="30">
        <v>10386</v>
      </c>
      <c r="D19" s="30">
        <v>2005</v>
      </c>
      <c r="E19" s="30">
        <v>1152</v>
      </c>
      <c r="F19" s="30">
        <v>316</v>
      </c>
      <c r="G19" s="30">
        <v>99</v>
      </c>
      <c r="H19" s="183">
        <v>0</v>
      </c>
    </row>
    <row r="20" spans="1:8" ht="12.75" customHeight="1" x14ac:dyDescent="0.15">
      <c r="A20" s="58" t="s">
        <v>20</v>
      </c>
      <c r="B20" s="30">
        <v>896</v>
      </c>
      <c r="C20" s="30">
        <v>631</v>
      </c>
      <c r="D20" s="30">
        <v>249</v>
      </c>
      <c r="E20" s="30">
        <v>47</v>
      </c>
      <c r="F20" s="30">
        <v>16</v>
      </c>
      <c r="G20" s="30">
        <v>0</v>
      </c>
      <c r="H20" s="183">
        <v>0</v>
      </c>
    </row>
    <row r="21" spans="1:8" ht="12.75" customHeight="1" x14ac:dyDescent="0.15">
      <c r="A21" s="58" t="s">
        <v>21</v>
      </c>
      <c r="B21" s="30">
        <v>6412</v>
      </c>
      <c r="C21" s="30">
        <v>2040</v>
      </c>
      <c r="D21" s="30">
        <v>4073</v>
      </c>
      <c r="E21" s="30">
        <v>1670</v>
      </c>
      <c r="F21" s="30">
        <v>298</v>
      </c>
      <c r="G21" s="30">
        <v>0</v>
      </c>
      <c r="H21" s="183">
        <v>0</v>
      </c>
    </row>
    <row r="22" spans="1:8" ht="12.75" customHeight="1" x14ac:dyDescent="0.15">
      <c r="A22" s="58" t="s">
        <v>22</v>
      </c>
      <c r="B22" s="30">
        <v>1919</v>
      </c>
      <c r="C22" s="30">
        <v>1855</v>
      </c>
      <c r="D22" s="30">
        <v>43</v>
      </c>
      <c r="E22" s="30">
        <v>25</v>
      </c>
      <c r="F22" s="30">
        <v>21</v>
      </c>
      <c r="G22" s="30">
        <v>0</v>
      </c>
      <c r="H22" s="183">
        <v>0</v>
      </c>
    </row>
    <row r="23" spans="1:8" ht="12.75" customHeight="1" x14ac:dyDescent="0.15">
      <c r="A23" s="58" t="s">
        <v>23</v>
      </c>
      <c r="B23" s="30">
        <v>15722</v>
      </c>
      <c r="C23" s="30">
        <v>10274</v>
      </c>
      <c r="D23" s="30">
        <v>5418</v>
      </c>
      <c r="E23" s="30">
        <v>3911</v>
      </c>
      <c r="F23" s="30">
        <v>0</v>
      </c>
      <c r="G23" s="30">
        <v>30</v>
      </c>
      <c r="H23" s="183">
        <v>0</v>
      </c>
    </row>
    <row r="24" spans="1:8" ht="12.75" customHeight="1" x14ac:dyDescent="0.15">
      <c r="A24" s="58" t="s">
        <v>24</v>
      </c>
      <c r="B24" s="30">
        <v>8216</v>
      </c>
      <c r="C24" s="30">
        <v>6115</v>
      </c>
      <c r="D24" s="30">
        <v>1584</v>
      </c>
      <c r="E24" s="30">
        <v>470</v>
      </c>
      <c r="F24" s="30">
        <v>516</v>
      </c>
      <c r="G24" s="30">
        <v>1</v>
      </c>
      <c r="H24" s="183">
        <v>0</v>
      </c>
    </row>
    <row r="25" spans="1:8" ht="12.75" customHeight="1" x14ac:dyDescent="0.15">
      <c r="A25" s="58" t="s">
        <v>25</v>
      </c>
      <c r="B25" s="30">
        <v>12362</v>
      </c>
      <c r="C25" s="30">
        <v>4672</v>
      </c>
      <c r="D25" s="30">
        <v>5291</v>
      </c>
      <c r="E25" s="30">
        <v>1943</v>
      </c>
      <c r="F25" s="30">
        <v>704</v>
      </c>
      <c r="G25" s="30">
        <v>0</v>
      </c>
      <c r="H25" s="183">
        <v>0</v>
      </c>
    </row>
    <row r="26" spans="1:8" ht="12.75" customHeight="1" x14ac:dyDescent="0.15">
      <c r="A26" s="58" t="s">
        <v>26</v>
      </c>
      <c r="B26" s="30">
        <v>5279</v>
      </c>
      <c r="C26" s="30">
        <v>2676</v>
      </c>
      <c r="D26" s="30">
        <v>2220</v>
      </c>
      <c r="E26" s="30">
        <v>931</v>
      </c>
      <c r="F26" s="30">
        <v>383</v>
      </c>
      <c r="G26" s="30">
        <v>0</v>
      </c>
      <c r="H26" s="183">
        <v>0</v>
      </c>
    </row>
    <row r="27" spans="1:8" ht="12.75" customHeight="1" x14ac:dyDescent="0.15">
      <c r="A27" s="58" t="s">
        <v>27</v>
      </c>
      <c r="B27" s="30">
        <v>22776</v>
      </c>
      <c r="C27" s="30">
        <v>15600</v>
      </c>
      <c r="D27" s="30">
        <v>5946</v>
      </c>
      <c r="E27" s="30">
        <v>2688</v>
      </c>
      <c r="F27" s="30">
        <v>810</v>
      </c>
      <c r="G27" s="30">
        <v>420</v>
      </c>
      <c r="H27" s="183">
        <v>0</v>
      </c>
    </row>
    <row r="28" spans="1:8" ht="12.75" customHeight="1" x14ac:dyDescent="0.15">
      <c r="A28" s="58" t="s">
        <v>28</v>
      </c>
      <c r="B28" s="30">
        <v>5657</v>
      </c>
      <c r="C28" s="30">
        <v>3640</v>
      </c>
      <c r="D28" s="30">
        <v>1798</v>
      </c>
      <c r="E28" s="30">
        <v>254</v>
      </c>
      <c r="F28" s="30">
        <v>219</v>
      </c>
      <c r="G28" s="30">
        <v>0</v>
      </c>
      <c r="H28" s="183">
        <v>0</v>
      </c>
    </row>
    <row r="29" spans="1:8" ht="7.5" customHeight="1" x14ac:dyDescent="0.15">
      <c r="A29" s="60"/>
      <c r="B29" s="71"/>
      <c r="C29" s="71"/>
      <c r="D29" s="71"/>
      <c r="E29" s="71"/>
      <c r="F29" s="71"/>
      <c r="G29" s="71"/>
      <c r="H29" s="72"/>
    </row>
    <row r="30" spans="1:8" ht="12.75" customHeight="1" x14ac:dyDescent="0.15">
      <c r="A30" s="58" t="s">
        <v>29</v>
      </c>
      <c r="B30" s="30">
        <v>20377</v>
      </c>
      <c r="C30" s="30">
        <v>1949</v>
      </c>
      <c r="D30" s="30">
        <v>18201</v>
      </c>
      <c r="E30" s="30">
        <v>15798</v>
      </c>
      <c r="F30" s="30">
        <v>145</v>
      </c>
      <c r="G30" s="30">
        <v>82</v>
      </c>
      <c r="H30" s="183">
        <v>0</v>
      </c>
    </row>
    <row r="31" spans="1:8" ht="12.75" customHeight="1" x14ac:dyDescent="0.15">
      <c r="A31" s="58" t="s">
        <v>30</v>
      </c>
      <c r="B31" s="30">
        <v>21254</v>
      </c>
      <c r="C31" s="30">
        <v>9131</v>
      </c>
      <c r="D31" s="30">
        <v>10518</v>
      </c>
      <c r="E31" s="30">
        <v>3441</v>
      </c>
      <c r="F31" s="30">
        <v>1605</v>
      </c>
      <c r="G31" s="30">
        <v>0</v>
      </c>
      <c r="H31" s="183">
        <v>0</v>
      </c>
    </row>
    <row r="32" spans="1:8" ht="12.75" customHeight="1" x14ac:dyDescent="0.15">
      <c r="A32" s="58" t="s">
        <v>31</v>
      </c>
      <c r="B32" s="30">
        <v>55393</v>
      </c>
      <c r="C32" s="30">
        <v>14179</v>
      </c>
      <c r="D32" s="30">
        <v>38910</v>
      </c>
      <c r="E32" s="30">
        <v>25016</v>
      </c>
      <c r="F32" s="30">
        <v>1830</v>
      </c>
      <c r="G32" s="30">
        <v>474</v>
      </c>
      <c r="H32" s="183">
        <v>0</v>
      </c>
    </row>
    <row r="33" spans="1:8" ht="12.75" customHeight="1" x14ac:dyDescent="0.15">
      <c r="A33" s="58" t="s">
        <v>32</v>
      </c>
      <c r="B33" s="30">
        <v>16943</v>
      </c>
      <c r="C33" s="30">
        <v>10202</v>
      </c>
      <c r="D33" s="30">
        <v>5025</v>
      </c>
      <c r="E33" s="30">
        <v>3277</v>
      </c>
      <c r="F33" s="30">
        <v>1715</v>
      </c>
      <c r="G33" s="30">
        <v>0</v>
      </c>
      <c r="H33" s="183">
        <v>0</v>
      </c>
    </row>
    <row r="34" spans="1:8" ht="12.75" customHeight="1" x14ac:dyDescent="0.15">
      <c r="A34" s="58" t="s">
        <v>33</v>
      </c>
      <c r="B34" s="30">
        <v>19296</v>
      </c>
      <c r="C34" s="30">
        <v>9281</v>
      </c>
      <c r="D34" s="30">
        <v>7498</v>
      </c>
      <c r="E34" s="30">
        <v>2953</v>
      </c>
      <c r="F34" s="30">
        <v>1860</v>
      </c>
      <c r="G34" s="30">
        <v>441</v>
      </c>
      <c r="H34" s="183">
        <v>216</v>
      </c>
    </row>
    <row r="35" spans="1:8" ht="12.75" customHeight="1" x14ac:dyDescent="0.15">
      <c r="A35" s="58" t="s">
        <v>34</v>
      </c>
      <c r="B35" s="30">
        <v>5924</v>
      </c>
      <c r="C35" s="30">
        <v>3185</v>
      </c>
      <c r="D35" s="30">
        <v>1977</v>
      </c>
      <c r="E35" s="30">
        <v>1208</v>
      </c>
      <c r="F35" s="30">
        <v>748</v>
      </c>
      <c r="G35" s="30">
        <v>0</v>
      </c>
      <c r="H35" s="183">
        <v>14</v>
      </c>
    </row>
    <row r="36" spans="1:8" ht="12.75" customHeight="1" x14ac:dyDescent="0.15">
      <c r="A36" s="58" t="s">
        <v>35</v>
      </c>
      <c r="B36" s="30">
        <v>19236</v>
      </c>
      <c r="C36" s="30">
        <v>5838</v>
      </c>
      <c r="D36" s="30">
        <v>11879</v>
      </c>
      <c r="E36" s="30">
        <v>3125</v>
      </c>
      <c r="F36" s="30">
        <v>1419</v>
      </c>
      <c r="G36" s="30">
        <v>100</v>
      </c>
      <c r="H36" s="183">
        <v>0</v>
      </c>
    </row>
    <row r="37" spans="1:8" ht="12.75" customHeight="1" x14ac:dyDescent="0.15">
      <c r="A37" s="58" t="s">
        <v>36</v>
      </c>
      <c r="B37" s="30">
        <v>3110</v>
      </c>
      <c r="C37" s="30">
        <v>1555</v>
      </c>
      <c r="D37" s="30">
        <v>1018</v>
      </c>
      <c r="E37" s="30">
        <v>409</v>
      </c>
      <c r="F37" s="30">
        <v>80</v>
      </c>
      <c r="G37" s="30">
        <v>0</v>
      </c>
      <c r="H37" s="183">
        <v>457</v>
      </c>
    </row>
    <row r="38" spans="1:8" ht="12.75" customHeight="1" x14ac:dyDescent="0.15">
      <c r="A38" s="58" t="s">
        <v>37</v>
      </c>
      <c r="B38" s="30">
        <v>5313</v>
      </c>
      <c r="C38" s="30">
        <v>2947</v>
      </c>
      <c r="D38" s="30">
        <v>1950</v>
      </c>
      <c r="E38" s="30">
        <v>867</v>
      </c>
      <c r="F38" s="30">
        <v>416</v>
      </c>
      <c r="G38" s="30">
        <v>0</v>
      </c>
      <c r="H38" s="183">
        <v>0</v>
      </c>
    </row>
    <row r="39" spans="1:8" ht="12.75" customHeight="1" x14ac:dyDescent="0.15">
      <c r="A39" s="58" t="s">
        <v>38</v>
      </c>
      <c r="B39" s="30">
        <v>9389</v>
      </c>
      <c r="C39" s="30">
        <v>4660</v>
      </c>
      <c r="D39" s="30">
        <v>4422</v>
      </c>
      <c r="E39" s="30">
        <v>1567</v>
      </c>
      <c r="F39" s="30">
        <v>307</v>
      </c>
      <c r="G39" s="30">
        <v>0</v>
      </c>
      <c r="H39" s="183">
        <v>0</v>
      </c>
    </row>
    <row r="40" spans="1:8" ht="7.5" customHeight="1" x14ac:dyDescent="0.15">
      <c r="A40" s="60"/>
      <c r="B40" s="71"/>
      <c r="C40" s="71"/>
      <c r="D40" s="71"/>
      <c r="E40" s="71"/>
      <c r="F40" s="71"/>
      <c r="G40" s="71"/>
      <c r="H40" s="72"/>
    </row>
    <row r="41" spans="1:8" ht="12.75" customHeight="1" x14ac:dyDescent="0.15">
      <c r="A41" s="58" t="s">
        <v>39</v>
      </c>
      <c r="B41" s="30">
        <v>5021</v>
      </c>
      <c r="C41" s="30">
        <v>1413</v>
      </c>
      <c r="D41" s="30">
        <v>3270</v>
      </c>
      <c r="E41" s="30">
        <v>2617</v>
      </c>
      <c r="F41" s="30">
        <v>225</v>
      </c>
      <c r="G41" s="30">
        <v>114</v>
      </c>
      <c r="H41" s="183">
        <v>0</v>
      </c>
    </row>
    <row r="42" spans="1:8" ht="12.75" customHeight="1" x14ac:dyDescent="0.15">
      <c r="A42" s="58" t="s">
        <v>40</v>
      </c>
      <c r="B42" s="30">
        <v>18210</v>
      </c>
      <c r="C42" s="30">
        <v>6788</v>
      </c>
      <c r="D42" s="30">
        <v>9394</v>
      </c>
      <c r="E42" s="30">
        <v>2575</v>
      </c>
      <c r="F42" s="30">
        <v>914</v>
      </c>
      <c r="G42" s="30">
        <v>1114</v>
      </c>
      <c r="H42" s="183">
        <v>0</v>
      </c>
    </row>
    <row r="43" spans="1:8" ht="12.75" customHeight="1" x14ac:dyDescent="0.15">
      <c r="A43" s="58" t="s">
        <v>41</v>
      </c>
      <c r="B43" s="30">
        <v>11586</v>
      </c>
      <c r="C43" s="30">
        <v>5364</v>
      </c>
      <c r="D43" s="30">
        <v>5020</v>
      </c>
      <c r="E43" s="30">
        <v>2734</v>
      </c>
      <c r="F43" s="30">
        <v>502</v>
      </c>
      <c r="G43" s="30">
        <v>699</v>
      </c>
      <c r="H43" s="183">
        <v>0</v>
      </c>
    </row>
    <row r="44" spans="1:8" ht="12.75" customHeight="1" x14ac:dyDescent="0.15">
      <c r="A44" s="58" t="s">
        <v>42</v>
      </c>
      <c r="B44" s="30">
        <v>144569</v>
      </c>
      <c r="C44" s="30">
        <v>49046</v>
      </c>
      <c r="D44" s="30">
        <v>92176</v>
      </c>
      <c r="E44" s="30">
        <v>28818</v>
      </c>
      <c r="F44" s="30">
        <v>2015</v>
      </c>
      <c r="G44" s="30">
        <v>1331</v>
      </c>
      <c r="H44" s="183">
        <v>0</v>
      </c>
    </row>
    <row r="45" spans="1:8" ht="12.75" customHeight="1" x14ac:dyDescent="0.15">
      <c r="A45" s="58" t="s">
        <v>43</v>
      </c>
      <c r="B45" s="30">
        <v>17284</v>
      </c>
      <c r="C45" s="30">
        <v>13040</v>
      </c>
      <c r="D45" s="30">
        <v>3434</v>
      </c>
      <c r="E45" s="30">
        <v>786</v>
      </c>
      <c r="F45" s="30">
        <v>810</v>
      </c>
      <c r="G45" s="30">
        <v>0</v>
      </c>
      <c r="H45" s="183">
        <v>0</v>
      </c>
    </row>
    <row r="46" spans="1:8" ht="12.75" customHeight="1" x14ac:dyDescent="0.15">
      <c r="A46" s="58" t="s">
        <v>44</v>
      </c>
      <c r="B46" s="30">
        <v>1105</v>
      </c>
      <c r="C46" s="30">
        <v>513</v>
      </c>
      <c r="D46" s="30">
        <v>344</v>
      </c>
      <c r="E46" s="30">
        <v>235</v>
      </c>
      <c r="F46" s="30">
        <v>61</v>
      </c>
      <c r="G46" s="30">
        <v>96</v>
      </c>
      <c r="H46" s="183">
        <v>92</v>
      </c>
    </row>
    <row r="47" spans="1:8" ht="12.75" customHeight="1" x14ac:dyDescent="0.15">
      <c r="A47" s="58" t="s">
        <v>45</v>
      </c>
      <c r="B47" s="30">
        <v>57644</v>
      </c>
      <c r="C47" s="30">
        <v>45911</v>
      </c>
      <c r="D47" s="30">
        <v>9934</v>
      </c>
      <c r="E47" s="30">
        <v>5230</v>
      </c>
      <c r="F47" s="30">
        <v>1799</v>
      </c>
      <c r="G47" s="30">
        <v>0</v>
      </c>
      <c r="H47" s="183">
        <v>0</v>
      </c>
    </row>
    <row r="48" spans="1:8" ht="12.75" customHeight="1" x14ac:dyDescent="0.15">
      <c r="A48" s="58" t="s">
        <v>46</v>
      </c>
      <c r="B48" s="30">
        <v>7160</v>
      </c>
      <c r="C48" s="30">
        <v>4906</v>
      </c>
      <c r="D48" s="30">
        <v>1844</v>
      </c>
      <c r="E48" s="30">
        <v>719</v>
      </c>
      <c r="F48" s="30">
        <v>410</v>
      </c>
      <c r="G48" s="30">
        <v>0</v>
      </c>
      <c r="H48" s="183">
        <v>0</v>
      </c>
    </row>
    <row r="49" spans="1:8" ht="12.75" customHeight="1" x14ac:dyDescent="0.15">
      <c r="A49" s="58" t="s">
        <v>47</v>
      </c>
      <c r="B49" s="30">
        <v>51401</v>
      </c>
      <c r="C49" s="30">
        <v>6735</v>
      </c>
      <c r="D49" s="30">
        <v>42123</v>
      </c>
      <c r="E49" s="30">
        <v>30716</v>
      </c>
      <c r="F49" s="30">
        <v>1982</v>
      </c>
      <c r="G49" s="30">
        <v>561</v>
      </c>
      <c r="H49" s="183">
        <v>0</v>
      </c>
    </row>
    <row r="50" spans="1:8" ht="12.75" customHeight="1" x14ac:dyDescent="0.15">
      <c r="A50" s="58" t="s">
        <v>48</v>
      </c>
      <c r="B50" s="30">
        <v>57897</v>
      </c>
      <c r="C50" s="30">
        <v>20428</v>
      </c>
      <c r="D50" s="30">
        <v>30151</v>
      </c>
      <c r="E50" s="30">
        <v>7718</v>
      </c>
      <c r="F50" s="30">
        <v>6326</v>
      </c>
      <c r="G50" s="30">
        <v>992</v>
      </c>
      <c r="H50" s="183">
        <v>0</v>
      </c>
    </row>
    <row r="51" spans="1:8" ht="7.5" customHeight="1" x14ac:dyDescent="0.15">
      <c r="A51" s="60"/>
      <c r="B51" s="71"/>
      <c r="C51" s="71"/>
      <c r="D51" s="71"/>
      <c r="E51" s="71"/>
      <c r="F51" s="71"/>
      <c r="G51" s="71"/>
      <c r="H51" s="72"/>
    </row>
    <row r="52" spans="1:8" ht="12.75" customHeight="1" x14ac:dyDescent="0.15">
      <c r="A52" s="58" t="s">
        <v>49</v>
      </c>
      <c r="B52" s="30">
        <v>8834</v>
      </c>
      <c r="C52" s="30">
        <v>1098</v>
      </c>
      <c r="D52" s="30">
        <v>7252</v>
      </c>
      <c r="E52" s="30">
        <v>1342</v>
      </c>
      <c r="F52" s="30">
        <v>332</v>
      </c>
      <c r="G52" s="30">
        <v>152</v>
      </c>
      <c r="H52" s="183">
        <v>0</v>
      </c>
    </row>
    <row r="53" spans="1:8" ht="12.75" customHeight="1" x14ac:dyDescent="0.15">
      <c r="A53" s="58" t="s">
        <v>50</v>
      </c>
      <c r="B53" s="30">
        <v>4076</v>
      </c>
      <c r="C53" s="30">
        <v>1597</v>
      </c>
      <c r="D53" s="30">
        <v>2080</v>
      </c>
      <c r="E53" s="30">
        <v>309</v>
      </c>
      <c r="F53" s="30">
        <v>188</v>
      </c>
      <c r="G53" s="30">
        <v>211</v>
      </c>
      <c r="H53" s="183">
        <v>0</v>
      </c>
    </row>
    <row r="54" spans="1:8" ht="12.75" customHeight="1" x14ac:dyDescent="0.15">
      <c r="A54" s="58" t="s">
        <v>51</v>
      </c>
      <c r="B54" s="30">
        <v>9536</v>
      </c>
      <c r="C54" s="30">
        <v>6342</v>
      </c>
      <c r="D54" s="30">
        <v>2414</v>
      </c>
      <c r="E54" s="30">
        <v>981</v>
      </c>
      <c r="F54" s="30">
        <v>781</v>
      </c>
      <c r="G54" s="30">
        <v>0</v>
      </c>
      <c r="H54" s="183">
        <v>0</v>
      </c>
    </row>
    <row r="55" spans="1:8" ht="12.75" customHeight="1" x14ac:dyDescent="0.15">
      <c r="A55" s="58" t="s">
        <v>52</v>
      </c>
      <c r="B55" s="30">
        <v>3044</v>
      </c>
      <c r="C55" s="30">
        <v>2455</v>
      </c>
      <c r="D55" s="30">
        <v>429</v>
      </c>
      <c r="E55" s="30">
        <v>249</v>
      </c>
      <c r="F55" s="30">
        <v>153</v>
      </c>
      <c r="G55" s="30">
        <v>7</v>
      </c>
      <c r="H55" s="183">
        <v>0</v>
      </c>
    </row>
    <row r="56" spans="1:8" ht="12.75" customHeight="1" x14ac:dyDescent="0.15">
      <c r="A56" s="58" t="s">
        <v>53</v>
      </c>
      <c r="B56" s="30">
        <v>30942</v>
      </c>
      <c r="C56" s="30">
        <v>16252</v>
      </c>
      <c r="D56" s="30">
        <v>12870</v>
      </c>
      <c r="E56" s="30">
        <v>4378</v>
      </c>
      <c r="F56" s="30">
        <v>1821</v>
      </c>
      <c r="G56" s="30">
        <v>0</v>
      </c>
      <c r="H56" s="183">
        <v>0</v>
      </c>
    </row>
    <row r="57" spans="1:8" ht="12.75" customHeight="1" x14ac:dyDescent="0.15">
      <c r="A57" s="58" t="s">
        <v>54</v>
      </c>
      <c r="B57" s="30">
        <v>29567</v>
      </c>
      <c r="C57" s="30">
        <v>20896</v>
      </c>
      <c r="D57" s="30">
        <v>7615</v>
      </c>
      <c r="E57" s="30">
        <v>1687</v>
      </c>
      <c r="F57" s="30">
        <v>1056</v>
      </c>
      <c r="G57" s="30">
        <v>0</v>
      </c>
      <c r="H57" s="183">
        <v>0</v>
      </c>
    </row>
    <row r="58" spans="1:8" ht="12.75" customHeight="1" x14ac:dyDescent="0.15">
      <c r="A58" s="58" t="s">
        <v>55</v>
      </c>
      <c r="B58" s="30">
        <v>3789</v>
      </c>
      <c r="C58" s="30">
        <v>1993</v>
      </c>
      <c r="D58" s="30">
        <v>1627</v>
      </c>
      <c r="E58" s="30">
        <v>186</v>
      </c>
      <c r="F58" s="30">
        <v>169</v>
      </c>
      <c r="G58" s="30">
        <v>0</v>
      </c>
      <c r="H58" s="183">
        <v>0</v>
      </c>
    </row>
    <row r="59" spans="1:8" ht="12.75" customHeight="1" x14ac:dyDescent="0.15">
      <c r="A59" s="58" t="s">
        <v>56</v>
      </c>
      <c r="B59" s="30">
        <v>3302</v>
      </c>
      <c r="C59" s="30">
        <v>1388</v>
      </c>
      <c r="D59" s="30">
        <v>1617</v>
      </c>
      <c r="E59" s="30">
        <v>775</v>
      </c>
      <c r="F59" s="30">
        <v>205</v>
      </c>
      <c r="G59" s="30">
        <v>92</v>
      </c>
      <c r="H59" s="183">
        <v>0</v>
      </c>
    </row>
    <row r="60" spans="1:8" ht="12.75" customHeight="1" x14ac:dyDescent="0.15">
      <c r="A60" s="58" t="s">
        <v>57</v>
      </c>
      <c r="B60" s="30">
        <v>280</v>
      </c>
      <c r="C60" s="30">
        <v>38</v>
      </c>
      <c r="D60" s="30">
        <v>243</v>
      </c>
      <c r="E60" s="30">
        <v>29</v>
      </c>
      <c r="F60" s="30">
        <v>0</v>
      </c>
      <c r="G60" s="30">
        <v>0</v>
      </c>
      <c r="H60" s="183">
        <v>0</v>
      </c>
    </row>
    <row r="61" spans="1:8" ht="12.75" customHeight="1" x14ac:dyDescent="0.15">
      <c r="A61" s="58" t="s">
        <v>58</v>
      </c>
      <c r="B61" s="30">
        <v>23153</v>
      </c>
      <c r="C61" s="30">
        <v>10155</v>
      </c>
      <c r="D61" s="30">
        <v>11472</v>
      </c>
      <c r="E61" s="30">
        <v>5175</v>
      </c>
      <c r="F61" s="30">
        <v>1526</v>
      </c>
      <c r="G61" s="30">
        <v>0</v>
      </c>
      <c r="H61" s="183">
        <v>0</v>
      </c>
    </row>
    <row r="62" spans="1:8" ht="7.5" customHeight="1" x14ac:dyDescent="0.15">
      <c r="A62" s="60"/>
      <c r="B62" s="71"/>
      <c r="C62" s="71"/>
      <c r="D62" s="71"/>
      <c r="E62" s="71"/>
      <c r="F62" s="71"/>
      <c r="G62" s="71"/>
      <c r="H62" s="72"/>
    </row>
    <row r="63" spans="1:8" ht="12.75" customHeight="1" x14ac:dyDescent="0.15">
      <c r="A63" s="58" t="s">
        <v>59</v>
      </c>
      <c r="B63" s="30">
        <v>37250</v>
      </c>
      <c r="C63" s="30">
        <v>14143</v>
      </c>
      <c r="D63" s="30">
        <v>20405</v>
      </c>
      <c r="E63" s="30">
        <v>6706</v>
      </c>
      <c r="F63" s="30">
        <v>2446</v>
      </c>
      <c r="G63" s="30">
        <v>257</v>
      </c>
      <c r="H63" s="183">
        <v>0</v>
      </c>
    </row>
    <row r="64" spans="1:8" ht="12.75" customHeight="1" x14ac:dyDescent="0.15">
      <c r="A64" s="58" t="s">
        <v>60</v>
      </c>
      <c r="B64" s="30">
        <v>7249</v>
      </c>
      <c r="C64" s="30">
        <v>4878</v>
      </c>
      <c r="D64" s="30">
        <v>1943</v>
      </c>
      <c r="E64" s="30">
        <v>786</v>
      </c>
      <c r="F64" s="30">
        <v>426</v>
      </c>
      <c r="G64" s="30">
        <v>2</v>
      </c>
      <c r="H64" s="183">
        <v>0</v>
      </c>
    </row>
    <row r="65" spans="1:8" ht="12.75" customHeight="1" x14ac:dyDescent="0.15">
      <c r="A65" s="58" t="s">
        <v>61</v>
      </c>
      <c r="B65" s="30">
        <v>19017</v>
      </c>
      <c r="C65" s="30">
        <v>11631</v>
      </c>
      <c r="D65" s="30">
        <v>5067</v>
      </c>
      <c r="E65" s="30">
        <v>2173</v>
      </c>
      <c r="F65" s="30">
        <v>768</v>
      </c>
      <c r="G65" s="30">
        <v>1551</v>
      </c>
      <c r="H65" s="183">
        <v>0</v>
      </c>
    </row>
    <row r="66" spans="1:8" ht="12.75" customHeight="1" x14ac:dyDescent="0.15">
      <c r="A66" s="59" t="s">
        <v>62</v>
      </c>
      <c r="B66" s="31">
        <v>428</v>
      </c>
      <c r="C66" s="31">
        <v>243</v>
      </c>
      <c r="D66" s="31">
        <v>163</v>
      </c>
      <c r="E66" s="31">
        <v>116</v>
      </c>
      <c r="F66" s="31">
        <v>8</v>
      </c>
      <c r="G66" s="31">
        <v>14</v>
      </c>
      <c r="H66" s="184">
        <v>0</v>
      </c>
    </row>
  </sheetData>
  <mergeCells count="9">
    <mergeCell ref="A1:H1"/>
    <mergeCell ref="A2:H2"/>
    <mergeCell ref="F4:H4"/>
    <mergeCell ref="B4:B5"/>
    <mergeCell ref="D4:D5"/>
    <mergeCell ref="E4:E5"/>
    <mergeCell ref="A3:A5"/>
    <mergeCell ref="C4:C5"/>
    <mergeCell ref="B3:H3"/>
  </mergeCells>
  <phoneticPr fontId="0" type="noConversion"/>
  <printOptions horizontalCentered="1"/>
  <pageMargins left="0.25" right="0.25" top="0.25" bottom="0.25" header="0.5" footer="0.5"/>
  <pageSetup scale="87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H70"/>
  <sheetViews>
    <sheetView topLeftCell="A4" zoomScale="120" zoomScaleNormal="120" workbookViewId="0">
      <selection activeCell="B9" sqref="B9:H67"/>
    </sheetView>
  </sheetViews>
  <sheetFormatPr baseColWidth="10" defaultColWidth="9.1640625" defaultRowHeight="12.75" customHeight="1" x14ac:dyDescent="0.15"/>
  <cols>
    <col min="1" max="1" width="15.6640625" style="2" customWidth="1"/>
    <col min="2" max="2" width="13.6640625" style="2" customWidth="1"/>
    <col min="3" max="3" width="12.5" style="2" customWidth="1"/>
    <col min="4" max="4" width="12.33203125" style="2" customWidth="1"/>
    <col min="5" max="5" width="13.1640625" style="2" customWidth="1"/>
    <col min="6" max="6" width="15" style="2" customWidth="1"/>
    <col min="7" max="7" width="12.33203125" style="2" customWidth="1"/>
    <col min="8" max="8" width="16.5" style="2" customWidth="1"/>
    <col min="9" max="16384" width="9.1640625" style="2"/>
  </cols>
  <sheetData>
    <row r="1" spans="1:8" ht="52.5" customHeight="1" x14ac:dyDescent="0.15">
      <c r="A1" s="266" t="s">
        <v>182</v>
      </c>
      <c r="B1" s="266"/>
      <c r="C1" s="266"/>
      <c r="D1" s="266"/>
      <c r="E1" s="266"/>
      <c r="F1" s="266"/>
      <c r="G1" s="266"/>
      <c r="H1" s="266"/>
    </row>
    <row r="2" spans="1:8" ht="12.75" customHeight="1" x14ac:dyDescent="0.15">
      <c r="A2" s="279" t="str">
        <f>FINAL2!$A$2</f>
        <v>ACF/OFA: 06/07/2017</v>
      </c>
      <c r="B2" s="279"/>
      <c r="C2" s="279"/>
      <c r="D2" s="279"/>
      <c r="E2" s="279"/>
      <c r="F2" s="279"/>
      <c r="G2" s="279"/>
      <c r="H2" s="279"/>
    </row>
    <row r="3" spans="1:8" ht="12.75" customHeight="1" x14ac:dyDescent="0.15">
      <c r="A3" s="242" t="s">
        <v>0</v>
      </c>
      <c r="B3" s="285" t="s">
        <v>5</v>
      </c>
      <c r="C3" s="285"/>
      <c r="D3" s="285"/>
      <c r="E3" s="285"/>
      <c r="F3" s="285"/>
      <c r="G3" s="285"/>
      <c r="H3" s="285"/>
    </row>
    <row r="4" spans="1:8" s="3" customFormat="1" ht="12.75" customHeight="1" x14ac:dyDescent="0.15">
      <c r="A4" s="243"/>
      <c r="B4" s="272" t="s">
        <v>92</v>
      </c>
      <c r="C4" s="272" t="s">
        <v>93</v>
      </c>
      <c r="D4" s="272" t="s">
        <v>94</v>
      </c>
      <c r="E4" s="272" t="s">
        <v>117</v>
      </c>
      <c r="F4" s="272" t="s">
        <v>95</v>
      </c>
      <c r="G4" s="280" t="s">
        <v>148</v>
      </c>
      <c r="H4" s="281"/>
    </row>
    <row r="5" spans="1:8" s="3" customFormat="1" ht="12.75" customHeight="1" x14ac:dyDescent="0.15">
      <c r="A5" s="243"/>
      <c r="B5" s="286"/>
      <c r="C5" s="286"/>
      <c r="D5" s="286"/>
      <c r="E5" s="286"/>
      <c r="F5" s="286"/>
      <c r="G5" s="282"/>
      <c r="H5" s="283"/>
    </row>
    <row r="6" spans="1:8" s="3" customFormat="1" ht="43.5" customHeight="1" x14ac:dyDescent="0.15">
      <c r="A6" s="248"/>
      <c r="B6" s="274"/>
      <c r="C6" s="274"/>
      <c r="D6" s="274"/>
      <c r="E6" s="287"/>
      <c r="F6" s="274"/>
      <c r="G6" s="28" t="s">
        <v>116</v>
      </c>
      <c r="H6" s="28" t="s">
        <v>96</v>
      </c>
    </row>
    <row r="7" spans="1:8" ht="12.75" customHeight="1" x14ac:dyDescent="0.15">
      <c r="A7" s="44" t="s">
        <v>3</v>
      </c>
      <c r="B7" s="26">
        <f>SUM(B9:B67)</f>
        <v>149503</v>
      </c>
      <c r="C7" s="26">
        <f t="shared" ref="C7:H7" si="0">SUM(C9:C67)</f>
        <v>6511</v>
      </c>
      <c r="D7" s="53">
        <f t="shared" si="0"/>
        <v>0</v>
      </c>
      <c r="E7" s="26">
        <f t="shared" si="0"/>
        <v>141010</v>
      </c>
      <c r="F7" s="26">
        <f t="shared" si="0"/>
        <v>99877</v>
      </c>
      <c r="G7" s="26">
        <f t="shared" si="0"/>
        <v>1765</v>
      </c>
      <c r="H7" s="26">
        <f t="shared" si="0"/>
        <v>218</v>
      </c>
    </row>
    <row r="8" spans="1:8" ht="9" customHeight="1" x14ac:dyDescent="0.15">
      <c r="A8" s="60"/>
      <c r="B8" s="72"/>
      <c r="C8" s="72"/>
      <c r="D8" s="72"/>
      <c r="E8" s="72"/>
      <c r="F8" s="72"/>
      <c r="G8" s="72"/>
      <c r="H8" s="72"/>
    </row>
    <row r="9" spans="1:8" ht="12.75" customHeight="1" x14ac:dyDescent="0.15">
      <c r="A9" s="58" t="s">
        <v>10</v>
      </c>
      <c r="B9" s="26">
        <v>82</v>
      </c>
      <c r="C9" s="26">
        <v>9</v>
      </c>
      <c r="D9" s="53">
        <v>0</v>
      </c>
      <c r="E9" s="26">
        <v>70</v>
      </c>
      <c r="F9" s="26">
        <v>40</v>
      </c>
      <c r="G9" s="26">
        <v>3</v>
      </c>
      <c r="H9" s="53">
        <v>0</v>
      </c>
    </row>
    <row r="10" spans="1:8" ht="12.75" customHeight="1" x14ac:dyDescent="0.15">
      <c r="A10" s="58" t="s">
        <v>11</v>
      </c>
      <c r="B10" s="26">
        <v>359</v>
      </c>
      <c r="C10" s="26">
        <v>61</v>
      </c>
      <c r="D10" s="53">
        <v>0</v>
      </c>
      <c r="E10" s="26">
        <v>241</v>
      </c>
      <c r="F10" s="26">
        <v>119</v>
      </c>
      <c r="G10" s="26">
        <v>14</v>
      </c>
      <c r="H10" s="26">
        <v>44</v>
      </c>
    </row>
    <row r="11" spans="1:8" ht="12.75" customHeight="1" x14ac:dyDescent="0.15">
      <c r="A11" s="58" t="s">
        <v>12</v>
      </c>
      <c r="B11" s="26">
        <v>242</v>
      </c>
      <c r="C11" s="26">
        <v>72</v>
      </c>
      <c r="D11" s="53">
        <v>0</v>
      </c>
      <c r="E11" s="26">
        <v>131</v>
      </c>
      <c r="F11" s="26">
        <v>94</v>
      </c>
      <c r="G11" s="26">
        <v>6</v>
      </c>
      <c r="H11" s="26">
        <v>32</v>
      </c>
    </row>
    <row r="12" spans="1:8" ht="12.75" customHeight="1" x14ac:dyDescent="0.15">
      <c r="A12" s="58" t="s">
        <v>13</v>
      </c>
      <c r="B12" s="26">
        <v>64</v>
      </c>
      <c r="C12" s="26">
        <v>7</v>
      </c>
      <c r="D12" s="53">
        <v>0</v>
      </c>
      <c r="E12" s="26">
        <v>47</v>
      </c>
      <c r="F12" s="26">
        <v>15</v>
      </c>
      <c r="G12" s="26">
        <v>9</v>
      </c>
      <c r="H12" s="53">
        <v>0</v>
      </c>
    </row>
    <row r="13" spans="1:8" ht="12.75" customHeight="1" x14ac:dyDescent="0.15">
      <c r="A13" s="58" t="s">
        <v>14</v>
      </c>
      <c r="B13" s="26">
        <v>113401</v>
      </c>
      <c r="C13" s="26">
        <v>1827</v>
      </c>
      <c r="D13" s="53">
        <v>0</v>
      </c>
      <c r="E13" s="26">
        <v>110172</v>
      </c>
      <c r="F13" s="26">
        <v>77079</v>
      </c>
      <c r="G13" s="26">
        <v>1402</v>
      </c>
      <c r="H13" s="53">
        <v>0</v>
      </c>
    </row>
    <row r="14" spans="1:8" ht="12.75" customHeight="1" x14ac:dyDescent="0.15">
      <c r="A14" s="58" t="s">
        <v>15</v>
      </c>
      <c r="B14" s="26">
        <v>1328</v>
      </c>
      <c r="C14" s="53">
        <v>0</v>
      </c>
      <c r="D14" s="53">
        <v>0</v>
      </c>
      <c r="E14" s="26">
        <v>1289</v>
      </c>
      <c r="F14" s="26">
        <v>237</v>
      </c>
      <c r="G14" s="26">
        <v>38</v>
      </c>
      <c r="H14" s="53">
        <v>0</v>
      </c>
    </row>
    <row r="15" spans="1:8" ht="12.75" customHeight="1" x14ac:dyDescent="0.15">
      <c r="A15" s="58" t="s">
        <v>16</v>
      </c>
      <c r="B15" s="53">
        <v>0</v>
      </c>
      <c r="C15" s="53">
        <v>0</v>
      </c>
      <c r="D15" s="53">
        <v>0</v>
      </c>
      <c r="E15" s="75">
        <v>0</v>
      </c>
      <c r="F15" s="53">
        <v>0</v>
      </c>
      <c r="G15" s="53">
        <v>0</v>
      </c>
      <c r="H15" s="53">
        <v>0</v>
      </c>
    </row>
    <row r="16" spans="1:8" ht="12.75" customHeight="1" x14ac:dyDescent="0.15">
      <c r="A16" s="58" t="s">
        <v>17</v>
      </c>
      <c r="B16" s="26">
        <v>19</v>
      </c>
      <c r="C16" s="26">
        <v>19</v>
      </c>
      <c r="D16" s="53">
        <v>0</v>
      </c>
      <c r="E16" s="75">
        <v>0</v>
      </c>
      <c r="F16" s="53">
        <v>0</v>
      </c>
      <c r="G16" s="53">
        <v>0</v>
      </c>
      <c r="H16" s="53">
        <v>0</v>
      </c>
    </row>
    <row r="17" spans="1:8" ht="12.75" customHeight="1" x14ac:dyDescent="0.15">
      <c r="A17" s="58" t="s">
        <v>84</v>
      </c>
      <c r="B17" s="53">
        <v>0</v>
      </c>
      <c r="C17" s="53">
        <v>0</v>
      </c>
      <c r="D17" s="53">
        <v>0</v>
      </c>
      <c r="E17" s="75">
        <v>0</v>
      </c>
      <c r="F17" s="53">
        <v>0</v>
      </c>
      <c r="G17" s="53">
        <v>0</v>
      </c>
      <c r="H17" s="53">
        <v>0</v>
      </c>
    </row>
    <row r="18" spans="1:8" ht="12.75" customHeight="1" x14ac:dyDescent="0.15">
      <c r="A18" s="58" t="s">
        <v>18</v>
      </c>
      <c r="B18" s="26">
        <v>567</v>
      </c>
      <c r="C18" s="26">
        <v>28</v>
      </c>
      <c r="D18" s="53">
        <v>0</v>
      </c>
      <c r="E18" s="26">
        <v>534</v>
      </c>
      <c r="F18" s="26">
        <v>314</v>
      </c>
      <c r="G18" s="26">
        <v>5</v>
      </c>
      <c r="H18" s="53">
        <v>0</v>
      </c>
    </row>
    <row r="19" spans="1:8" ht="9" customHeight="1" x14ac:dyDescent="0.15">
      <c r="A19" s="60"/>
      <c r="B19" s="73"/>
      <c r="C19" s="73"/>
      <c r="D19" s="73"/>
      <c r="E19" s="73"/>
      <c r="F19" s="73"/>
      <c r="G19" s="73"/>
      <c r="H19" s="73"/>
    </row>
    <row r="20" spans="1:8" ht="12.75" customHeight="1" x14ac:dyDescent="0.15">
      <c r="A20" s="58" t="s">
        <v>19</v>
      </c>
      <c r="B20" s="53">
        <v>0</v>
      </c>
      <c r="C20" s="53">
        <v>0</v>
      </c>
      <c r="D20" s="53">
        <v>0</v>
      </c>
      <c r="E20" s="75">
        <v>0</v>
      </c>
      <c r="F20" s="53">
        <v>0</v>
      </c>
      <c r="G20" s="53">
        <v>0</v>
      </c>
      <c r="H20" s="53">
        <v>0</v>
      </c>
    </row>
    <row r="21" spans="1:8" ht="12.75" customHeight="1" x14ac:dyDescent="0.15">
      <c r="A21" s="58" t="s">
        <v>20</v>
      </c>
      <c r="B21" s="26">
        <v>61</v>
      </c>
      <c r="C21" s="26">
        <v>6</v>
      </c>
      <c r="D21" s="53">
        <v>0</v>
      </c>
      <c r="E21" s="26">
        <v>55</v>
      </c>
      <c r="F21" s="26">
        <v>17</v>
      </c>
      <c r="G21" s="53">
        <v>0</v>
      </c>
      <c r="H21" s="53">
        <v>0</v>
      </c>
    </row>
    <row r="22" spans="1:8" ht="12.75" customHeight="1" x14ac:dyDescent="0.15">
      <c r="A22" s="58" t="s">
        <v>21</v>
      </c>
      <c r="B22" s="26">
        <v>1063</v>
      </c>
      <c r="C22" s="75">
        <v>0</v>
      </c>
      <c r="D22" s="53">
        <v>0</v>
      </c>
      <c r="E22" s="26">
        <v>1063</v>
      </c>
      <c r="F22" s="26">
        <v>567</v>
      </c>
      <c r="G22" s="53">
        <v>0</v>
      </c>
      <c r="H22" s="53">
        <v>0</v>
      </c>
    </row>
    <row r="23" spans="1:8" ht="12.75" customHeight="1" x14ac:dyDescent="0.15">
      <c r="A23" s="58" t="s">
        <v>22</v>
      </c>
      <c r="B23" s="53">
        <v>0</v>
      </c>
      <c r="C23" s="53">
        <v>0</v>
      </c>
      <c r="D23" s="53">
        <v>0</v>
      </c>
      <c r="E23" s="75">
        <v>0</v>
      </c>
      <c r="F23" s="53">
        <v>0</v>
      </c>
      <c r="G23" s="53">
        <v>0</v>
      </c>
      <c r="H23" s="53">
        <v>0</v>
      </c>
    </row>
    <row r="24" spans="1:8" ht="12.75" customHeight="1" x14ac:dyDescent="0.15">
      <c r="A24" s="58" t="s">
        <v>23</v>
      </c>
      <c r="B24" s="53">
        <v>0</v>
      </c>
      <c r="C24" s="53">
        <v>0</v>
      </c>
      <c r="D24" s="53">
        <v>0</v>
      </c>
      <c r="E24" s="75">
        <v>0</v>
      </c>
      <c r="F24" s="53">
        <v>0</v>
      </c>
      <c r="G24" s="53">
        <v>0</v>
      </c>
      <c r="H24" s="53">
        <v>0</v>
      </c>
    </row>
    <row r="25" spans="1:8" ht="12.75" customHeight="1" x14ac:dyDescent="0.15">
      <c r="A25" s="58" t="s">
        <v>24</v>
      </c>
      <c r="B25" s="26">
        <v>144</v>
      </c>
      <c r="C25" s="26">
        <v>5</v>
      </c>
      <c r="D25" s="53">
        <v>0</v>
      </c>
      <c r="E25" s="26">
        <v>139</v>
      </c>
      <c r="F25" s="26">
        <v>51</v>
      </c>
      <c r="G25" s="53">
        <v>0</v>
      </c>
      <c r="H25" s="53">
        <v>0</v>
      </c>
    </row>
    <row r="26" spans="1:8" ht="12.75" customHeight="1" x14ac:dyDescent="0.15">
      <c r="A26" s="58" t="s">
        <v>25</v>
      </c>
      <c r="B26" s="26">
        <v>627</v>
      </c>
      <c r="C26" s="26">
        <v>110</v>
      </c>
      <c r="D26" s="53">
        <v>0</v>
      </c>
      <c r="E26" s="26">
        <v>517</v>
      </c>
      <c r="F26" s="26">
        <v>181</v>
      </c>
      <c r="G26" s="53">
        <v>0</v>
      </c>
      <c r="H26" s="53">
        <v>0</v>
      </c>
    </row>
    <row r="27" spans="1:8" ht="12.75" customHeight="1" x14ac:dyDescent="0.15">
      <c r="A27" s="58" t="s">
        <v>26</v>
      </c>
      <c r="B27" s="26">
        <v>285</v>
      </c>
      <c r="C27" s="26">
        <v>9</v>
      </c>
      <c r="D27" s="53">
        <v>0</v>
      </c>
      <c r="E27" s="26">
        <v>276</v>
      </c>
      <c r="F27" s="26">
        <v>128</v>
      </c>
      <c r="G27" s="53">
        <v>0</v>
      </c>
      <c r="H27" s="53">
        <v>0</v>
      </c>
    </row>
    <row r="28" spans="1:8" ht="12.75" customHeight="1" x14ac:dyDescent="0.15">
      <c r="A28" s="58" t="s">
        <v>27</v>
      </c>
      <c r="B28" s="26">
        <v>592</v>
      </c>
      <c r="C28" s="26">
        <v>41</v>
      </c>
      <c r="D28" s="53">
        <v>0</v>
      </c>
      <c r="E28" s="26">
        <v>550</v>
      </c>
      <c r="F28" s="26">
        <v>279</v>
      </c>
      <c r="G28" s="26">
        <v>1</v>
      </c>
      <c r="H28" s="53">
        <v>0</v>
      </c>
    </row>
    <row r="29" spans="1:8" ht="12.75" customHeight="1" x14ac:dyDescent="0.15">
      <c r="A29" s="58" t="s">
        <v>28</v>
      </c>
      <c r="B29" s="53">
        <v>0</v>
      </c>
      <c r="C29" s="53">
        <v>0</v>
      </c>
      <c r="D29" s="53">
        <v>0</v>
      </c>
      <c r="E29" s="75">
        <v>0</v>
      </c>
      <c r="F29" s="53">
        <v>0</v>
      </c>
      <c r="G29" s="53">
        <v>0</v>
      </c>
      <c r="H29" s="53">
        <v>0</v>
      </c>
    </row>
    <row r="30" spans="1:8" ht="9" customHeight="1" x14ac:dyDescent="0.15">
      <c r="A30" s="60"/>
      <c r="B30" s="73"/>
      <c r="C30" s="73"/>
      <c r="D30" s="73"/>
      <c r="E30" s="73"/>
      <c r="F30" s="73"/>
      <c r="G30" s="73"/>
      <c r="H30" s="73"/>
    </row>
    <row r="31" spans="1:8" ht="12.75" customHeight="1" x14ac:dyDescent="0.15">
      <c r="A31" s="58" t="s">
        <v>29</v>
      </c>
      <c r="B31" s="26">
        <v>7513</v>
      </c>
      <c r="C31" s="53">
        <v>65</v>
      </c>
      <c r="D31" s="53">
        <v>0</v>
      </c>
      <c r="E31" s="26">
        <v>7444</v>
      </c>
      <c r="F31" s="26">
        <v>7272</v>
      </c>
      <c r="G31" s="26">
        <v>4</v>
      </c>
      <c r="H31" s="53">
        <v>0</v>
      </c>
    </row>
    <row r="32" spans="1:8" ht="12.75" customHeight="1" x14ac:dyDescent="0.15">
      <c r="A32" s="58" t="s">
        <v>30</v>
      </c>
      <c r="B32" s="53">
        <v>0</v>
      </c>
      <c r="C32" s="53">
        <v>0</v>
      </c>
      <c r="D32" s="53">
        <v>0</v>
      </c>
      <c r="E32" s="75">
        <v>0</v>
      </c>
      <c r="F32" s="53">
        <v>0</v>
      </c>
      <c r="G32" s="53">
        <v>0</v>
      </c>
      <c r="H32" s="53">
        <v>0</v>
      </c>
    </row>
    <row r="33" spans="1:8" ht="12.75" customHeight="1" x14ac:dyDescent="0.15">
      <c r="A33" s="58" t="s">
        <v>31</v>
      </c>
      <c r="B33" s="26">
        <v>1242</v>
      </c>
      <c r="C33" s="26">
        <v>319</v>
      </c>
      <c r="D33" s="53">
        <v>0</v>
      </c>
      <c r="E33" s="57">
        <v>923</v>
      </c>
      <c r="F33" s="26">
        <v>867</v>
      </c>
      <c r="G33" s="53">
        <v>0</v>
      </c>
      <c r="H33" s="53">
        <v>0</v>
      </c>
    </row>
    <row r="34" spans="1:8" ht="12.75" customHeight="1" x14ac:dyDescent="0.15">
      <c r="A34" s="58" t="s">
        <v>32</v>
      </c>
      <c r="B34" s="53">
        <v>0</v>
      </c>
      <c r="C34" s="53">
        <v>0</v>
      </c>
      <c r="D34" s="53">
        <v>0</v>
      </c>
      <c r="E34" s="75">
        <v>0</v>
      </c>
      <c r="F34" s="53">
        <v>0</v>
      </c>
      <c r="G34" s="53">
        <v>0</v>
      </c>
      <c r="H34" s="53">
        <v>0</v>
      </c>
    </row>
    <row r="35" spans="1:8" ht="12.75" customHeight="1" x14ac:dyDescent="0.15">
      <c r="A35" s="58" t="s">
        <v>33</v>
      </c>
      <c r="B35" s="26">
        <v>4</v>
      </c>
      <c r="C35" s="26">
        <v>4</v>
      </c>
      <c r="D35" s="53">
        <v>0</v>
      </c>
      <c r="E35" s="75">
        <v>0</v>
      </c>
      <c r="F35" s="53">
        <v>0</v>
      </c>
      <c r="G35" s="53">
        <v>0</v>
      </c>
      <c r="H35" s="53">
        <v>0</v>
      </c>
    </row>
    <row r="36" spans="1:8" ht="12.75" customHeight="1" x14ac:dyDescent="0.15">
      <c r="A36" s="58" t="s">
        <v>34</v>
      </c>
      <c r="B36" s="75">
        <v>0</v>
      </c>
      <c r="C36" s="53">
        <v>0</v>
      </c>
      <c r="D36" s="53">
        <v>0</v>
      </c>
      <c r="E36" s="75">
        <v>0</v>
      </c>
      <c r="F36" s="53">
        <v>0</v>
      </c>
      <c r="G36" s="53">
        <v>0</v>
      </c>
      <c r="H36" s="53">
        <v>0</v>
      </c>
    </row>
    <row r="37" spans="1:8" ht="12.75" customHeight="1" x14ac:dyDescent="0.15">
      <c r="A37" s="58" t="s">
        <v>35</v>
      </c>
      <c r="B37" s="53">
        <v>0</v>
      </c>
      <c r="C37" s="53">
        <v>0</v>
      </c>
      <c r="D37" s="53">
        <v>0</v>
      </c>
      <c r="E37" s="75">
        <v>0</v>
      </c>
      <c r="F37" s="53">
        <v>0</v>
      </c>
      <c r="G37" s="53">
        <v>0</v>
      </c>
      <c r="H37" s="53">
        <v>0</v>
      </c>
    </row>
    <row r="38" spans="1:8" ht="12.75" customHeight="1" x14ac:dyDescent="0.15">
      <c r="A38" s="58" t="s">
        <v>36</v>
      </c>
      <c r="B38" s="26">
        <v>218</v>
      </c>
      <c r="C38" s="53">
        <v>0</v>
      </c>
      <c r="D38" s="53">
        <v>0</v>
      </c>
      <c r="E38" s="26">
        <v>76</v>
      </c>
      <c r="F38" s="26">
        <v>29</v>
      </c>
      <c r="G38" s="53">
        <v>0</v>
      </c>
      <c r="H38" s="26">
        <v>142</v>
      </c>
    </row>
    <row r="39" spans="1:8" ht="12.75" customHeight="1" x14ac:dyDescent="0.15">
      <c r="A39" s="58" t="s">
        <v>37</v>
      </c>
      <c r="B39" s="53">
        <v>0</v>
      </c>
      <c r="C39" s="53">
        <v>0</v>
      </c>
      <c r="D39" s="53">
        <v>0</v>
      </c>
      <c r="E39" s="75">
        <v>0</v>
      </c>
      <c r="F39" s="53">
        <v>0</v>
      </c>
      <c r="G39" s="53">
        <v>0</v>
      </c>
      <c r="H39" s="53">
        <v>0</v>
      </c>
    </row>
    <row r="40" spans="1:8" ht="12.75" customHeight="1" x14ac:dyDescent="0.15">
      <c r="A40" s="58" t="s">
        <v>38</v>
      </c>
      <c r="B40" s="26">
        <v>651</v>
      </c>
      <c r="C40" s="26">
        <v>37</v>
      </c>
      <c r="D40" s="53">
        <v>0</v>
      </c>
      <c r="E40" s="26">
        <v>614</v>
      </c>
      <c r="F40" s="26">
        <v>246</v>
      </c>
      <c r="G40" s="53">
        <v>0</v>
      </c>
      <c r="H40" s="53">
        <v>0</v>
      </c>
    </row>
    <row r="41" spans="1:8" ht="9" customHeight="1" x14ac:dyDescent="0.15">
      <c r="A41" s="60"/>
      <c r="B41" s="73"/>
      <c r="C41" s="73"/>
      <c r="D41" s="73"/>
      <c r="E41" s="73"/>
      <c r="F41" s="73"/>
      <c r="G41" s="73"/>
      <c r="H41" s="73"/>
    </row>
    <row r="42" spans="1:8" ht="12.75" customHeight="1" x14ac:dyDescent="0.15">
      <c r="A42" s="58" t="s">
        <v>39</v>
      </c>
      <c r="B42" s="26">
        <v>34</v>
      </c>
      <c r="C42" s="26">
        <v>34</v>
      </c>
      <c r="D42" s="53">
        <v>0</v>
      </c>
      <c r="E42" s="75">
        <v>0</v>
      </c>
      <c r="F42" s="53">
        <v>0</v>
      </c>
      <c r="G42" s="53">
        <v>0</v>
      </c>
      <c r="H42" s="53">
        <v>0</v>
      </c>
    </row>
    <row r="43" spans="1:8" ht="12.75" customHeight="1" x14ac:dyDescent="0.15">
      <c r="A43" s="58" t="s">
        <v>40</v>
      </c>
      <c r="B43" s="53">
        <v>0</v>
      </c>
      <c r="C43" s="53">
        <v>0</v>
      </c>
      <c r="D43" s="53">
        <v>0</v>
      </c>
      <c r="E43" s="75">
        <v>0</v>
      </c>
      <c r="F43" s="53">
        <v>0</v>
      </c>
      <c r="G43" s="53">
        <v>0</v>
      </c>
      <c r="H43" s="53">
        <v>0</v>
      </c>
    </row>
    <row r="44" spans="1:8" ht="12.75" customHeight="1" x14ac:dyDescent="0.15">
      <c r="A44" s="58" t="s">
        <v>41</v>
      </c>
      <c r="B44" s="26">
        <v>824</v>
      </c>
      <c r="C44" s="26">
        <v>6</v>
      </c>
      <c r="D44" s="53">
        <v>0</v>
      </c>
      <c r="E44" s="26">
        <v>720</v>
      </c>
      <c r="F44" s="26">
        <v>452</v>
      </c>
      <c r="G44" s="26">
        <v>98</v>
      </c>
      <c r="H44" s="53">
        <v>0</v>
      </c>
    </row>
    <row r="45" spans="1:8" ht="12.75" customHeight="1" x14ac:dyDescent="0.15">
      <c r="A45" s="58" t="s">
        <v>42</v>
      </c>
      <c r="B45" s="26">
        <v>3359</v>
      </c>
      <c r="C45" s="26">
        <v>3359</v>
      </c>
      <c r="D45" s="53">
        <v>0</v>
      </c>
      <c r="E45" s="75">
        <v>0</v>
      </c>
      <c r="F45" s="53">
        <v>0</v>
      </c>
      <c r="G45" s="53">
        <v>0</v>
      </c>
      <c r="H45" s="53">
        <v>0</v>
      </c>
    </row>
    <row r="46" spans="1:8" ht="12.75" customHeight="1" x14ac:dyDescent="0.15">
      <c r="A46" s="58" t="s">
        <v>43</v>
      </c>
      <c r="B46" s="26">
        <v>192</v>
      </c>
      <c r="C46" s="53">
        <v>0</v>
      </c>
      <c r="D46" s="53">
        <v>0</v>
      </c>
      <c r="E46" s="26">
        <v>192</v>
      </c>
      <c r="F46" s="26">
        <v>33</v>
      </c>
      <c r="G46" s="53">
        <v>0</v>
      </c>
      <c r="H46" s="53">
        <v>0</v>
      </c>
    </row>
    <row r="47" spans="1:8" ht="12.75" customHeight="1" x14ac:dyDescent="0.15">
      <c r="A47" s="58" t="s">
        <v>44</v>
      </c>
      <c r="B47" s="53">
        <v>0</v>
      </c>
      <c r="C47" s="53">
        <v>0</v>
      </c>
      <c r="D47" s="53">
        <v>0</v>
      </c>
      <c r="E47" s="75">
        <v>0</v>
      </c>
      <c r="F47" s="53">
        <v>0</v>
      </c>
      <c r="G47" s="53">
        <v>0</v>
      </c>
      <c r="H47" s="53">
        <v>0</v>
      </c>
    </row>
    <row r="48" spans="1:8" ht="12.75" customHeight="1" x14ac:dyDescent="0.15">
      <c r="A48" s="58" t="s">
        <v>45</v>
      </c>
      <c r="B48" s="26">
        <v>1063</v>
      </c>
      <c r="C48" s="26">
        <v>136</v>
      </c>
      <c r="D48" s="53">
        <v>0</v>
      </c>
      <c r="E48" s="26">
        <v>926</v>
      </c>
      <c r="F48" s="26">
        <v>564</v>
      </c>
      <c r="G48" s="53">
        <v>0</v>
      </c>
      <c r="H48" s="53">
        <v>0</v>
      </c>
    </row>
    <row r="49" spans="1:8" ht="12.75" customHeight="1" x14ac:dyDescent="0.15">
      <c r="A49" s="58" t="s">
        <v>46</v>
      </c>
      <c r="B49" s="53">
        <v>0</v>
      </c>
      <c r="C49" s="53">
        <v>0</v>
      </c>
      <c r="D49" s="53">
        <v>0</v>
      </c>
      <c r="E49" s="75">
        <v>0</v>
      </c>
      <c r="F49" s="53">
        <v>0</v>
      </c>
      <c r="G49" s="53">
        <v>0</v>
      </c>
      <c r="H49" s="53">
        <v>0</v>
      </c>
    </row>
    <row r="50" spans="1:8" ht="12.75" customHeight="1" x14ac:dyDescent="0.15">
      <c r="A50" s="58" t="s">
        <v>47</v>
      </c>
      <c r="B50" s="26">
        <v>8195</v>
      </c>
      <c r="C50" s="53">
        <v>6</v>
      </c>
      <c r="D50" s="53">
        <v>0</v>
      </c>
      <c r="E50" s="26">
        <v>8190</v>
      </c>
      <c r="F50" s="26">
        <v>8079</v>
      </c>
      <c r="G50" s="53">
        <v>0</v>
      </c>
      <c r="H50" s="53">
        <v>0</v>
      </c>
    </row>
    <row r="51" spans="1:8" ht="12.75" customHeight="1" x14ac:dyDescent="0.15">
      <c r="A51" s="58" t="s">
        <v>48</v>
      </c>
      <c r="B51" s="26">
        <v>674</v>
      </c>
      <c r="C51" s="26">
        <v>123</v>
      </c>
      <c r="D51" s="53">
        <v>0</v>
      </c>
      <c r="E51" s="26">
        <v>546</v>
      </c>
      <c r="F51" s="26">
        <v>293</v>
      </c>
      <c r="G51" s="26">
        <v>5</v>
      </c>
      <c r="H51" s="53">
        <v>0</v>
      </c>
    </row>
    <row r="52" spans="1:8" ht="9" customHeight="1" x14ac:dyDescent="0.15">
      <c r="A52" s="60"/>
      <c r="B52" s="73"/>
      <c r="C52" s="73"/>
      <c r="D52" s="73"/>
      <c r="E52" s="73"/>
      <c r="F52" s="73"/>
      <c r="G52" s="73"/>
      <c r="H52" s="73"/>
    </row>
    <row r="53" spans="1:8" ht="12.75" customHeight="1" x14ac:dyDescent="0.15">
      <c r="A53" s="58" t="s">
        <v>49</v>
      </c>
      <c r="B53" s="53">
        <v>0</v>
      </c>
      <c r="C53" s="53">
        <v>0</v>
      </c>
      <c r="D53" s="53">
        <v>0</v>
      </c>
      <c r="E53" s="75">
        <v>0</v>
      </c>
      <c r="F53" s="53">
        <v>0</v>
      </c>
      <c r="G53" s="53">
        <v>0</v>
      </c>
      <c r="H53" s="53">
        <v>0</v>
      </c>
    </row>
    <row r="54" spans="1:8" ht="12.75" customHeight="1" x14ac:dyDescent="0.15">
      <c r="A54" s="58" t="s">
        <v>50</v>
      </c>
      <c r="B54" s="26">
        <v>180</v>
      </c>
      <c r="C54" s="26">
        <v>11</v>
      </c>
      <c r="D54" s="53">
        <v>0</v>
      </c>
      <c r="E54" s="26">
        <v>139</v>
      </c>
      <c r="F54" s="26">
        <v>17</v>
      </c>
      <c r="G54" s="26">
        <v>30</v>
      </c>
      <c r="H54" s="53">
        <v>0</v>
      </c>
    </row>
    <row r="55" spans="1:8" ht="12.75" customHeight="1" x14ac:dyDescent="0.15">
      <c r="A55" s="58" t="s">
        <v>51</v>
      </c>
      <c r="B55" s="53">
        <v>13</v>
      </c>
      <c r="C55" s="53">
        <v>0</v>
      </c>
      <c r="D55" s="53">
        <v>0</v>
      </c>
      <c r="E55" s="75">
        <v>13</v>
      </c>
      <c r="F55" s="53">
        <v>0</v>
      </c>
      <c r="G55" s="53">
        <v>0</v>
      </c>
      <c r="H55" s="53">
        <v>0</v>
      </c>
    </row>
    <row r="56" spans="1:8" ht="12.75" customHeight="1" x14ac:dyDescent="0.15">
      <c r="A56" s="58" t="s">
        <v>52</v>
      </c>
      <c r="B56" s="53">
        <v>0</v>
      </c>
      <c r="C56" s="53">
        <v>0</v>
      </c>
      <c r="D56" s="53">
        <v>0</v>
      </c>
      <c r="E56" s="75">
        <v>0</v>
      </c>
      <c r="F56" s="53">
        <v>0</v>
      </c>
      <c r="G56" s="53">
        <v>0</v>
      </c>
      <c r="H56" s="53">
        <v>0</v>
      </c>
    </row>
    <row r="57" spans="1:8" ht="12.75" customHeight="1" x14ac:dyDescent="0.15">
      <c r="A57" s="58" t="s">
        <v>53</v>
      </c>
      <c r="B57" s="26">
        <v>163</v>
      </c>
      <c r="C57" s="53">
        <v>0</v>
      </c>
      <c r="D57" s="53">
        <v>0</v>
      </c>
      <c r="E57" s="26">
        <v>163</v>
      </c>
      <c r="F57" s="53">
        <v>23</v>
      </c>
      <c r="G57" s="53">
        <v>0</v>
      </c>
      <c r="H57" s="53">
        <v>0</v>
      </c>
    </row>
    <row r="58" spans="1:8" ht="12.75" customHeight="1" x14ac:dyDescent="0.15">
      <c r="A58" s="58" t="s">
        <v>54</v>
      </c>
      <c r="B58" s="53">
        <v>0</v>
      </c>
      <c r="C58" s="53">
        <v>0</v>
      </c>
      <c r="D58" s="53">
        <v>0</v>
      </c>
      <c r="E58" s="75">
        <v>0</v>
      </c>
      <c r="F58" s="53">
        <v>0</v>
      </c>
      <c r="G58" s="53">
        <v>0</v>
      </c>
      <c r="H58" s="53">
        <v>0</v>
      </c>
    </row>
    <row r="59" spans="1:8" ht="12.75" customHeight="1" x14ac:dyDescent="0.15">
      <c r="A59" s="58" t="s">
        <v>55</v>
      </c>
      <c r="B59" s="53">
        <v>0</v>
      </c>
      <c r="C59" s="53">
        <v>0</v>
      </c>
      <c r="D59" s="53">
        <v>0</v>
      </c>
      <c r="E59" s="75">
        <v>0</v>
      </c>
      <c r="F59" s="53">
        <v>0</v>
      </c>
      <c r="G59" s="53">
        <v>0</v>
      </c>
      <c r="H59" s="53">
        <v>0</v>
      </c>
    </row>
    <row r="60" spans="1:8" ht="12.75" customHeight="1" x14ac:dyDescent="0.15">
      <c r="A60" s="58" t="s">
        <v>56</v>
      </c>
      <c r="B60" s="26">
        <v>355</v>
      </c>
      <c r="C60" s="26">
        <v>44</v>
      </c>
      <c r="D60" s="53">
        <v>0</v>
      </c>
      <c r="E60" s="26">
        <v>295</v>
      </c>
      <c r="F60" s="26">
        <v>167</v>
      </c>
      <c r="G60" s="26">
        <v>17</v>
      </c>
      <c r="H60" s="53">
        <v>0</v>
      </c>
    </row>
    <row r="61" spans="1:8" ht="12.75" customHeight="1" x14ac:dyDescent="0.15">
      <c r="A61" s="58" t="s">
        <v>57</v>
      </c>
      <c r="B61" s="53">
        <v>0</v>
      </c>
      <c r="C61" s="53">
        <v>0</v>
      </c>
      <c r="D61" s="53">
        <v>0</v>
      </c>
      <c r="E61" s="75">
        <v>0</v>
      </c>
      <c r="F61" s="53">
        <v>0</v>
      </c>
      <c r="G61" s="53">
        <v>0</v>
      </c>
      <c r="H61" s="53">
        <v>0</v>
      </c>
    </row>
    <row r="62" spans="1:8" ht="12.75" customHeight="1" x14ac:dyDescent="0.15">
      <c r="A62" s="58" t="s">
        <v>58</v>
      </c>
      <c r="B62" s="53">
        <v>0</v>
      </c>
      <c r="C62" s="53">
        <v>0</v>
      </c>
      <c r="D62" s="53">
        <v>0</v>
      </c>
      <c r="E62" s="75">
        <v>0</v>
      </c>
      <c r="F62" s="53">
        <v>0</v>
      </c>
      <c r="G62" s="53">
        <v>0</v>
      </c>
      <c r="H62" s="53">
        <v>0</v>
      </c>
    </row>
    <row r="63" spans="1:8" ht="9" customHeight="1" x14ac:dyDescent="0.15">
      <c r="A63" s="60"/>
      <c r="B63" s="73"/>
      <c r="C63" s="73"/>
      <c r="D63" s="73"/>
      <c r="E63" s="73"/>
      <c r="F63" s="73"/>
      <c r="G63" s="73"/>
      <c r="H63" s="73"/>
    </row>
    <row r="64" spans="1:8" ht="12.75" customHeight="1" x14ac:dyDescent="0.15">
      <c r="A64" s="58" t="s">
        <v>59</v>
      </c>
      <c r="B64" s="26">
        <v>5533</v>
      </c>
      <c r="C64" s="26">
        <v>126</v>
      </c>
      <c r="D64" s="53">
        <v>0</v>
      </c>
      <c r="E64" s="26">
        <v>5372</v>
      </c>
      <c r="F64" s="26">
        <v>2569</v>
      </c>
      <c r="G64" s="26">
        <v>36</v>
      </c>
      <c r="H64" s="53">
        <v>0</v>
      </c>
    </row>
    <row r="65" spans="1:8" ht="12.75" customHeight="1" x14ac:dyDescent="0.15">
      <c r="A65" s="58" t="s">
        <v>60</v>
      </c>
      <c r="B65" s="53">
        <v>0</v>
      </c>
      <c r="C65" s="53">
        <v>0</v>
      </c>
      <c r="D65" s="53">
        <v>0</v>
      </c>
      <c r="E65" s="75">
        <v>0</v>
      </c>
      <c r="F65" s="53">
        <v>0</v>
      </c>
      <c r="G65" s="53">
        <v>0</v>
      </c>
      <c r="H65" s="53">
        <v>0</v>
      </c>
    </row>
    <row r="66" spans="1:8" ht="12.75" customHeight="1" x14ac:dyDescent="0.15">
      <c r="A66" s="58" t="s">
        <v>61</v>
      </c>
      <c r="B66" s="26">
        <v>441</v>
      </c>
      <c r="C66" s="26">
        <v>47</v>
      </c>
      <c r="D66" s="53">
        <v>0</v>
      </c>
      <c r="E66" s="26">
        <v>299</v>
      </c>
      <c r="F66" s="26">
        <v>135</v>
      </c>
      <c r="G66" s="26">
        <v>95</v>
      </c>
      <c r="H66" s="53">
        <v>0</v>
      </c>
    </row>
    <row r="67" spans="1:8" ht="12.75" customHeight="1" x14ac:dyDescent="0.15">
      <c r="A67" s="59" t="s">
        <v>62</v>
      </c>
      <c r="B67" s="27">
        <v>15</v>
      </c>
      <c r="C67" s="54">
        <v>0</v>
      </c>
      <c r="D67" s="54">
        <v>0</v>
      </c>
      <c r="E67" s="27">
        <v>14</v>
      </c>
      <c r="F67" s="27">
        <v>10</v>
      </c>
      <c r="G67" s="54">
        <v>2</v>
      </c>
      <c r="H67" s="54">
        <v>0</v>
      </c>
    </row>
    <row r="68" spans="1:8" ht="12.75" customHeight="1" x14ac:dyDescent="0.15">
      <c r="A68" s="284" t="s">
        <v>88</v>
      </c>
      <c r="B68" s="284"/>
      <c r="C68" s="284"/>
      <c r="D68" s="284"/>
      <c r="E68" s="284"/>
      <c r="F68" s="284"/>
      <c r="G68" s="284"/>
      <c r="H68" s="284"/>
    </row>
    <row r="70" spans="1:8" ht="12.75" customHeight="1" x14ac:dyDescent="0.15">
      <c r="A70" s="2" t="s">
        <v>2</v>
      </c>
    </row>
  </sheetData>
  <mergeCells count="11">
    <mergeCell ref="A1:H1"/>
    <mergeCell ref="A2:H2"/>
    <mergeCell ref="G4:H5"/>
    <mergeCell ref="A68:H68"/>
    <mergeCell ref="A3:A6"/>
    <mergeCell ref="B3:H3"/>
    <mergeCell ref="B4:B6"/>
    <mergeCell ref="C4:C6"/>
    <mergeCell ref="D4:D6"/>
    <mergeCell ref="E4:E6"/>
    <mergeCell ref="F4:F6"/>
  </mergeCells>
  <phoneticPr fontId="0" type="noConversion"/>
  <printOptions horizontalCentered="1"/>
  <pageMargins left="0.25" right="0.25" top="0.25" bottom="0.25" header="0.5" footer="0.5"/>
  <pageSetup scale="84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>
    <pageSetUpPr fitToPage="1"/>
  </sheetPr>
  <dimension ref="A1:R69"/>
  <sheetViews>
    <sheetView zoomScaleNormal="100" zoomScaleSheetLayoutView="100" workbookViewId="0">
      <selection activeCell="B9" sqref="B9:Q67"/>
    </sheetView>
  </sheetViews>
  <sheetFormatPr baseColWidth="10" defaultColWidth="9.1640625" defaultRowHeight="13" x14ac:dyDescent="0.15"/>
  <cols>
    <col min="1" max="1" width="15.6640625" style="2" customWidth="1"/>
    <col min="2" max="2" width="10.5" style="2" bestFit="1" customWidth="1"/>
    <col min="3" max="3" width="14.6640625" style="2" customWidth="1"/>
    <col min="4" max="4" width="13.33203125" style="2" bestFit="1" customWidth="1"/>
    <col min="5" max="5" width="13.1640625" style="2" bestFit="1" customWidth="1"/>
    <col min="6" max="6" width="12.1640625" style="2" customWidth="1"/>
    <col min="7" max="7" width="12.33203125" style="2" bestFit="1" customWidth="1"/>
    <col min="8" max="8" width="11.33203125" style="2" bestFit="1" customWidth="1"/>
    <col min="9" max="9" width="10.83203125" style="2" bestFit="1" customWidth="1"/>
    <col min="10" max="10" width="7.6640625" style="2" bestFit="1" customWidth="1"/>
    <col min="11" max="11" width="11.33203125" style="2" bestFit="1" customWidth="1"/>
    <col min="12" max="12" width="10.6640625" style="2" bestFit="1" customWidth="1"/>
    <col min="13" max="13" width="9.6640625" style="2" bestFit="1" customWidth="1"/>
    <col min="14" max="14" width="12.33203125" style="2" bestFit="1" customWidth="1"/>
    <col min="15" max="15" width="11.5" style="2" bestFit="1" customWidth="1"/>
    <col min="16" max="16" width="10.5" style="2" bestFit="1" customWidth="1"/>
    <col min="17" max="17" width="9.6640625" style="2" bestFit="1" customWidth="1"/>
    <col min="18" max="16384" width="9.1640625" style="2"/>
  </cols>
  <sheetData>
    <row r="1" spans="1:18" ht="65.25" customHeight="1" x14ac:dyDescent="0.15">
      <c r="A1" s="266" t="s">
        <v>183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</row>
    <row r="2" spans="1:18" ht="15.75" customHeight="1" x14ac:dyDescent="0.15">
      <c r="A2" s="267" t="str">
        <f>FINAL2!$A$2</f>
        <v>ACF/OFA: 06/07/2017</v>
      </c>
      <c r="B2" s="267"/>
      <c r="C2" s="267"/>
      <c r="D2" s="267"/>
      <c r="E2" s="267"/>
      <c r="F2" s="267"/>
      <c r="G2" s="267"/>
      <c r="H2" s="267"/>
      <c r="I2" s="267"/>
      <c r="J2" s="267"/>
      <c r="K2" s="267"/>
      <c r="L2" s="267"/>
      <c r="M2" s="267"/>
      <c r="N2" s="267"/>
      <c r="O2" s="267"/>
      <c r="P2" s="267"/>
      <c r="Q2" s="267"/>
    </row>
    <row r="3" spans="1:18" s="3" customFormat="1" ht="12.75" customHeight="1" x14ac:dyDescent="0.15">
      <c r="A3" s="242" t="s">
        <v>0</v>
      </c>
      <c r="B3" s="262" t="s">
        <v>118</v>
      </c>
      <c r="C3" s="278"/>
      <c r="D3" s="295"/>
      <c r="E3" s="278" t="s">
        <v>119</v>
      </c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63"/>
      <c r="R3" s="8"/>
    </row>
    <row r="4" spans="1:18" s="3" customFormat="1" ht="12.75" customHeight="1" x14ac:dyDescent="0.15">
      <c r="A4" s="243"/>
      <c r="B4" s="272" t="s">
        <v>149</v>
      </c>
      <c r="C4" s="272" t="s">
        <v>150</v>
      </c>
      <c r="D4" s="289" t="s">
        <v>153</v>
      </c>
      <c r="E4" s="292" t="s">
        <v>154</v>
      </c>
      <c r="F4" s="272" t="s">
        <v>151</v>
      </c>
      <c r="G4" s="272" t="s">
        <v>152</v>
      </c>
      <c r="H4" s="272" t="s">
        <v>155</v>
      </c>
      <c r="I4" s="272" t="s">
        <v>156</v>
      </c>
      <c r="J4" s="272" t="s">
        <v>157</v>
      </c>
      <c r="K4" s="272" t="s">
        <v>158</v>
      </c>
      <c r="L4" s="272" t="s">
        <v>159</v>
      </c>
      <c r="M4" s="272" t="s">
        <v>160</v>
      </c>
      <c r="N4" s="272" t="s">
        <v>161</v>
      </c>
      <c r="O4" s="272" t="s">
        <v>162</v>
      </c>
      <c r="P4" s="272" t="s">
        <v>163</v>
      </c>
      <c r="Q4" s="242" t="s">
        <v>98</v>
      </c>
    </row>
    <row r="5" spans="1:18" s="3" customFormat="1" ht="12.75" customHeight="1" x14ac:dyDescent="0.15">
      <c r="A5" s="243"/>
      <c r="B5" s="286"/>
      <c r="C5" s="286"/>
      <c r="D5" s="290"/>
      <c r="E5" s="293"/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  <c r="Q5" s="243"/>
    </row>
    <row r="6" spans="1:18" s="3" customFormat="1" ht="12.75" customHeight="1" x14ac:dyDescent="0.15">
      <c r="A6" s="248"/>
      <c r="B6" s="288"/>
      <c r="C6" s="288"/>
      <c r="D6" s="291"/>
      <c r="E6" s="294"/>
      <c r="F6" s="288"/>
      <c r="G6" s="288"/>
      <c r="H6" s="288"/>
      <c r="I6" s="288"/>
      <c r="J6" s="288"/>
      <c r="K6" s="288"/>
      <c r="L6" s="288"/>
      <c r="M6" s="288"/>
      <c r="N6" s="288"/>
      <c r="O6" s="288"/>
      <c r="P6" s="288"/>
      <c r="Q6" s="248"/>
    </row>
    <row r="7" spans="1:18" ht="12.75" customHeight="1" x14ac:dyDescent="0.15">
      <c r="A7" s="44" t="s">
        <v>3</v>
      </c>
      <c r="B7" s="55">
        <f t="shared" ref="B7:Q7" si="0">SUM(B9:B67)</f>
        <v>1523735</v>
      </c>
      <c r="C7" s="55">
        <f t="shared" si="0"/>
        <v>848880</v>
      </c>
      <c r="D7" s="91">
        <f t="shared" si="0"/>
        <v>440574</v>
      </c>
      <c r="E7" s="79">
        <f t="shared" si="0"/>
        <v>373799</v>
      </c>
      <c r="F7" s="55">
        <f t="shared" si="0"/>
        <v>4337</v>
      </c>
      <c r="G7" s="55">
        <f t="shared" si="0"/>
        <v>5431</v>
      </c>
      <c r="H7" s="55">
        <f t="shared" si="0"/>
        <v>15007</v>
      </c>
      <c r="I7" s="55">
        <f t="shared" si="0"/>
        <v>155</v>
      </c>
      <c r="J7" s="55">
        <f t="shared" si="0"/>
        <v>49158</v>
      </c>
      <c r="K7" s="55">
        <f t="shared" si="0"/>
        <v>9248</v>
      </c>
      <c r="L7" s="55">
        <f t="shared" si="0"/>
        <v>23935</v>
      </c>
      <c r="M7" s="55">
        <f t="shared" si="0"/>
        <v>8204</v>
      </c>
      <c r="N7" s="55">
        <f t="shared" si="0"/>
        <v>1181</v>
      </c>
      <c r="O7" s="55">
        <f t="shared" si="0"/>
        <v>2699</v>
      </c>
      <c r="P7" s="55">
        <f t="shared" si="0"/>
        <v>113</v>
      </c>
      <c r="Q7" s="55">
        <f t="shared" si="0"/>
        <v>6788</v>
      </c>
    </row>
    <row r="8" spans="1:18" ht="7.5" customHeight="1" x14ac:dyDescent="0.15">
      <c r="A8" s="60"/>
      <c r="B8" s="74"/>
      <c r="C8" s="74"/>
      <c r="D8" s="92"/>
      <c r="E8" s="80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</row>
    <row r="9" spans="1:18" ht="12.75" customHeight="1" x14ac:dyDescent="0.15">
      <c r="A9" s="58" t="s">
        <v>10</v>
      </c>
      <c r="B9" s="55">
        <v>11239</v>
      </c>
      <c r="C9" s="55">
        <v>4204</v>
      </c>
      <c r="D9" s="91">
        <v>2331</v>
      </c>
      <c r="E9" s="79">
        <v>1942</v>
      </c>
      <c r="F9" s="55">
        <v>7</v>
      </c>
      <c r="G9" s="55">
        <v>28</v>
      </c>
      <c r="H9" s="55">
        <v>282</v>
      </c>
      <c r="I9" s="88">
        <v>2</v>
      </c>
      <c r="J9" s="55">
        <v>61</v>
      </c>
      <c r="K9" s="75">
        <v>0</v>
      </c>
      <c r="L9" s="55">
        <v>113</v>
      </c>
      <c r="M9" s="55">
        <v>186</v>
      </c>
      <c r="N9" s="75">
        <v>0</v>
      </c>
      <c r="O9" s="55">
        <v>29</v>
      </c>
      <c r="P9" s="75">
        <v>0</v>
      </c>
      <c r="Q9" s="55">
        <v>11</v>
      </c>
    </row>
    <row r="10" spans="1:18" ht="12.75" customHeight="1" x14ac:dyDescent="0.15">
      <c r="A10" s="58" t="s">
        <v>11</v>
      </c>
      <c r="B10" s="55">
        <v>3009</v>
      </c>
      <c r="C10" s="55">
        <v>1840</v>
      </c>
      <c r="D10" s="91">
        <v>710</v>
      </c>
      <c r="E10" s="79">
        <v>583</v>
      </c>
      <c r="F10" s="75">
        <v>0</v>
      </c>
      <c r="G10" s="75">
        <v>0</v>
      </c>
      <c r="H10" s="55">
        <v>3</v>
      </c>
      <c r="I10" s="55">
        <v>6</v>
      </c>
      <c r="J10" s="55">
        <v>162</v>
      </c>
      <c r="K10" s="55">
        <v>70</v>
      </c>
      <c r="L10" s="55">
        <v>35</v>
      </c>
      <c r="M10" s="55">
        <v>3</v>
      </c>
      <c r="N10" s="55">
        <v>12</v>
      </c>
      <c r="O10" s="55">
        <v>3</v>
      </c>
      <c r="P10" s="75">
        <v>0</v>
      </c>
      <c r="Q10" s="75">
        <v>0</v>
      </c>
    </row>
    <row r="11" spans="1:18" ht="12.75" customHeight="1" x14ac:dyDescent="0.15">
      <c r="A11" s="58" t="s">
        <v>12</v>
      </c>
      <c r="B11" s="55">
        <v>9922</v>
      </c>
      <c r="C11" s="55">
        <v>3143</v>
      </c>
      <c r="D11" s="91">
        <v>981</v>
      </c>
      <c r="E11" s="79">
        <v>702</v>
      </c>
      <c r="F11" s="75">
        <v>0</v>
      </c>
      <c r="G11" s="75">
        <v>0</v>
      </c>
      <c r="H11" s="55">
        <v>63</v>
      </c>
      <c r="I11" s="55">
        <v>1</v>
      </c>
      <c r="J11" s="55">
        <v>203</v>
      </c>
      <c r="K11" s="55">
        <v>137</v>
      </c>
      <c r="L11" s="55">
        <v>103</v>
      </c>
      <c r="M11" s="55">
        <v>7</v>
      </c>
      <c r="N11" s="55">
        <v>43</v>
      </c>
      <c r="O11" s="55">
        <v>15</v>
      </c>
      <c r="P11" s="75">
        <v>0</v>
      </c>
      <c r="Q11" s="75">
        <v>0</v>
      </c>
    </row>
    <row r="12" spans="1:18" ht="12.75" customHeight="1" x14ac:dyDescent="0.15">
      <c r="A12" s="58" t="s">
        <v>13</v>
      </c>
      <c r="B12" s="55">
        <v>3825</v>
      </c>
      <c r="C12" s="55">
        <v>1563</v>
      </c>
      <c r="D12" s="91">
        <v>695</v>
      </c>
      <c r="E12" s="79">
        <v>610</v>
      </c>
      <c r="F12" s="75">
        <v>0</v>
      </c>
      <c r="G12" s="75">
        <v>2</v>
      </c>
      <c r="H12" s="55">
        <v>25</v>
      </c>
      <c r="I12" s="55">
        <v>7</v>
      </c>
      <c r="J12" s="55">
        <v>16</v>
      </c>
      <c r="K12" s="55">
        <v>13</v>
      </c>
      <c r="L12" s="55">
        <v>44</v>
      </c>
      <c r="M12" s="75">
        <v>0</v>
      </c>
      <c r="N12" s="75">
        <v>0</v>
      </c>
      <c r="O12" s="55">
        <v>12</v>
      </c>
      <c r="P12" s="75">
        <v>0</v>
      </c>
      <c r="Q12" s="75">
        <v>0</v>
      </c>
    </row>
    <row r="13" spans="1:18" ht="12.75" customHeight="1" x14ac:dyDescent="0.15">
      <c r="A13" s="58" t="s">
        <v>14</v>
      </c>
      <c r="B13" s="55">
        <v>589935</v>
      </c>
      <c r="C13" s="55">
        <v>410275</v>
      </c>
      <c r="D13" s="91">
        <v>249050</v>
      </c>
      <c r="E13" s="79">
        <v>215133</v>
      </c>
      <c r="F13" s="55">
        <v>1988</v>
      </c>
      <c r="G13" s="55">
        <v>4900</v>
      </c>
      <c r="H13" s="55">
        <v>3271</v>
      </c>
      <c r="I13" s="55">
        <v>56</v>
      </c>
      <c r="J13" s="55">
        <v>36204</v>
      </c>
      <c r="K13" s="55">
        <v>3278</v>
      </c>
      <c r="L13" s="55">
        <v>11331</v>
      </c>
      <c r="M13" s="55">
        <v>2901</v>
      </c>
      <c r="N13" s="55">
        <v>549</v>
      </c>
      <c r="O13" s="55">
        <v>521</v>
      </c>
      <c r="P13" s="75">
        <v>0</v>
      </c>
      <c r="Q13" s="55">
        <v>2763</v>
      </c>
    </row>
    <row r="14" spans="1:18" ht="12.75" customHeight="1" x14ac:dyDescent="0.15">
      <c r="A14" s="58" t="s">
        <v>15</v>
      </c>
      <c r="B14" s="55">
        <v>16461</v>
      </c>
      <c r="C14" s="55">
        <v>9431</v>
      </c>
      <c r="D14" s="91">
        <v>1949</v>
      </c>
      <c r="E14" s="79">
        <v>1085</v>
      </c>
      <c r="F14" s="55">
        <v>55</v>
      </c>
      <c r="G14" s="75">
        <v>0</v>
      </c>
      <c r="H14" s="55">
        <v>189</v>
      </c>
      <c r="I14" s="55">
        <v>2</v>
      </c>
      <c r="J14" s="55">
        <v>208</v>
      </c>
      <c r="K14" s="55">
        <v>276</v>
      </c>
      <c r="L14" s="55">
        <v>509</v>
      </c>
      <c r="M14" s="75">
        <v>0</v>
      </c>
      <c r="N14" s="55">
        <v>5</v>
      </c>
      <c r="O14" s="55">
        <v>30</v>
      </c>
      <c r="P14" s="75">
        <v>0</v>
      </c>
      <c r="Q14" s="55">
        <v>44</v>
      </c>
    </row>
    <row r="15" spans="1:18" ht="12.75" customHeight="1" x14ac:dyDescent="0.15">
      <c r="A15" s="58" t="s">
        <v>16</v>
      </c>
      <c r="B15" s="55">
        <v>11401</v>
      </c>
      <c r="C15" s="55">
        <v>4947</v>
      </c>
      <c r="D15" s="91">
        <v>2286</v>
      </c>
      <c r="E15" s="79">
        <v>1245</v>
      </c>
      <c r="F15" s="55">
        <v>65</v>
      </c>
      <c r="G15" s="75">
        <v>0</v>
      </c>
      <c r="H15" s="75">
        <v>0</v>
      </c>
      <c r="I15" s="75">
        <v>0</v>
      </c>
      <c r="J15" s="55">
        <v>1507</v>
      </c>
      <c r="K15" s="55">
        <v>9</v>
      </c>
      <c r="L15" s="55">
        <v>148</v>
      </c>
      <c r="M15" s="75">
        <v>0</v>
      </c>
      <c r="N15" s="55">
        <v>57</v>
      </c>
      <c r="O15" s="55">
        <v>1</v>
      </c>
      <c r="P15" s="75">
        <v>0</v>
      </c>
      <c r="Q15" s="75">
        <v>0</v>
      </c>
    </row>
    <row r="16" spans="1:18" ht="12.75" customHeight="1" x14ac:dyDescent="0.15">
      <c r="A16" s="58" t="s">
        <v>17</v>
      </c>
      <c r="B16" s="55">
        <v>4254</v>
      </c>
      <c r="C16" s="55">
        <v>853</v>
      </c>
      <c r="D16" s="91">
        <v>322</v>
      </c>
      <c r="E16" s="79">
        <v>271</v>
      </c>
      <c r="F16" s="75">
        <v>0</v>
      </c>
      <c r="G16" s="75">
        <v>0</v>
      </c>
      <c r="H16" s="55">
        <v>27</v>
      </c>
      <c r="I16" s="75">
        <v>0</v>
      </c>
      <c r="J16" s="55">
        <v>43</v>
      </c>
      <c r="K16" s="75">
        <v>0</v>
      </c>
      <c r="L16" s="55">
        <v>35</v>
      </c>
      <c r="M16" s="75">
        <v>0</v>
      </c>
      <c r="N16" s="75">
        <v>0</v>
      </c>
      <c r="O16" s="55">
        <v>1</v>
      </c>
      <c r="P16" s="75">
        <v>0</v>
      </c>
      <c r="Q16" s="75">
        <v>0</v>
      </c>
    </row>
    <row r="17" spans="1:18" ht="12.75" customHeight="1" x14ac:dyDescent="0.15">
      <c r="A17" s="58" t="s">
        <v>84</v>
      </c>
      <c r="B17" s="55">
        <v>5472</v>
      </c>
      <c r="C17" s="55">
        <v>3327</v>
      </c>
      <c r="D17" s="91">
        <v>1663</v>
      </c>
      <c r="E17" s="79">
        <v>824</v>
      </c>
      <c r="F17" s="75">
        <v>0</v>
      </c>
      <c r="G17" s="75">
        <v>6</v>
      </c>
      <c r="H17" s="55">
        <v>29</v>
      </c>
      <c r="I17" s="55">
        <v>10</v>
      </c>
      <c r="J17" s="55">
        <v>848</v>
      </c>
      <c r="K17" s="55">
        <v>21</v>
      </c>
      <c r="L17" s="55">
        <v>124</v>
      </c>
      <c r="M17" s="55">
        <v>4</v>
      </c>
      <c r="N17" s="75">
        <v>1</v>
      </c>
      <c r="O17" s="75">
        <v>7</v>
      </c>
      <c r="P17" s="75">
        <v>0</v>
      </c>
      <c r="Q17" s="75">
        <v>0</v>
      </c>
    </row>
    <row r="18" spans="1:18" ht="12.75" customHeight="1" x14ac:dyDescent="0.15">
      <c r="A18" s="58" t="s">
        <v>18</v>
      </c>
      <c r="B18" s="55">
        <v>47592</v>
      </c>
      <c r="C18" s="55">
        <v>6385</v>
      </c>
      <c r="D18" s="91">
        <v>2795</v>
      </c>
      <c r="E18" s="79">
        <v>1105</v>
      </c>
      <c r="F18" s="75">
        <v>12</v>
      </c>
      <c r="G18" s="75">
        <v>1</v>
      </c>
      <c r="H18" s="55">
        <v>155</v>
      </c>
      <c r="I18" s="75">
        <v>0</v>
      </c>
      <c r="J18" s="55">
        <v>731</v>
      </c>
      <c r="K18" s="55">
        <v>761</v>
      </c>
      <c r="L18" s="55">
        <v>545</v>
      </c>
      <c r="M18" s="55">
        <v>319</v>
      </c>
      <c r="N18" s="75">
        <v>1</v>
      </c>
      <c r="O18" s="55">
        <v>59</v>
      </c>
      <c r="P18" s="75">
        <v>0</v>
      </c>
      <c r="Q18" s="55">
        <v>119</v>
      </c>
    </row>
    <row r="19" spans="1:18" ht="7.5" customHeight="1" x14ac:dyDescent="0.15">
      <c r="A19" s="60"/>
      <c r="B19" s="74"/>
      <c r="C19" s="74"/>
      <c r="D19" s="92"/>
      <c r="E19" s="80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</row>
    <row r="20" spans="1:18" ht="12.75" customHeight="1" x14ac:dyDescent="0.15">
      <c r="A20" s="58" t="s">
        <v>19</v>
      </c>
      <c r="B20" s="55">
        <v>12807</v>
      </c>
      <c r="C20" s="55">
        <v>2005</v>
      </c>
      <c r="D20" s="91">
        <v>1152</v>
      </c>
      <c r="E20" s="79">
        <v>350</v>
      </c>
      <c r="F20" s="75">
        <v>0</v>
      </c>
      <c r="G20" s="75">
        <v>0</v>
      </c>
      <c r="H20" s="55">
        <v>626</v>
      </c>
      <c r="I20" s="55">
        <v>2</v>
      </c>
      <c r="J20" s="55">
        <v>114</v>
      </c>
      <c r="K20" s="55">
        <v>1</v>
      </c>
      <c r="L20" s="55">
        <v>135</v>
      </c>
      <c r="M20" s="55">
        <v>425</v>
      </c>
      <c r="N20" s="75">
        <v>0</v>
      </c>
      <c r="O20" s="55">
        <v>47</v>
      </c>
      <c r="P20" s="55">
        <v>107</v>
      </c>
      <c r="Q20" s="55">
        <v>14</v>
      </c>
    </row>
    <row r="21" spans="1:18" ht="12.75" customHeight="1" x14ac:dyDescent="0.15">
      <c r="A21" s="58" t="s">
        <v>20</v>
      </c>
      <c r="B21" s="55">
        <v>896</v>
      </c>
      <c r="C21" s="55">
        <v>249</v>
      </c>
      <c r="D21" s="91">
        <v>47</v>
      </c>
      <c r="E21" s="79">
        <v>8</v>
      </c>
      <c r="F21" s="75">
        <v>0</v>
      </c>
      <c r="G21" s="75">
        <v>3</v>
      </c>
      <c r="H21" s="55">
        <v>36</v>
      </c>
      <c r="I21" s="75">
        <v>0</v>
      </c>
      <c r="J21" s="75">
        <v>1</v>
      </c>
      <c r="K21" s="75">
        <v>0</v>
      </c>
      <c r="L21" s="55">
        <v>2</v>
      </c>
      <c r="M21" s="75">
        <v>0</v>
      </c>
      <c r="N21" s="75">
        <v>1</v>
      </c>
      <c r="O21" s="75">
        <v>1</v>
      </c>
      <c r="P21" s="75">
        <v>0</v>
      </c>
      <c r="Q21" s="76">
        <v>0</v>
      </c>
      <c r="R21" s="76"/>
    </row>
    <row r="22" spans="1:18" ht="12.75" customHeight="1" x14ac:dyDescent="0.15">
      <c r="A22" s="58" t="s">
        <v>21</v>
      </c>
      <c r="B22" s="55">
        <v>6412</v>
      </c>
      <c r="C22" s="55">
        <v>4073</v>
      </c>
      <c r="D22" s="91">
        <v>1670</v>
      </c>
      <c r="E22" s="79">
        <v>1462</v>
      </c>
      <c r="F22" s="55">
        <v>53</v>
      </c>
      <c r="G22" s="55">
        <v>29</v>
      </c>
      <c r="H22" s="55">
        <v>162</v>
      </c>
      <c r="I22" s="75">
        <v>0</v>
      </c>
      <c r="J22" s="55">
        <v>74</v>
      </c>
      <c r="K22" s="55">
        <v>13</v>
      </c>
      <c r="L22" s="55">
        <v>71</v>
      </c>
      <c r="M22" s="55">
        <v>24</v>
      </c>
      <c r="N22" s="55">
        <v>4</v>
      </c>
      <c r="O22" s="55">
        <v>1</v>
      </c>
      <c r="P22" s="75">
        <v>0</v>
      </c>
      <c r="Q22" s="55">
        <v>22</v>
      </c>
    </row>
    <row r="23" spans="1:18" ht="12.75" customHeight="1" x14ac:dyDescent="0.15">
      <c r="A23" s="58" t="s">
        <v>22</v>
      </c>
      <c r="B23" s="55">
        <v>1919</v>
      </c>
      <c r="C23" s="55">
        <v>43</v>
      </c>
      <c r="D23" s="91">
        <v>25</v>
      </c>
      <c r="E23" s="79">
        <v>18</v>
      </c>
      <c r="F23" s="75">
        <v>0</v>
      </c>
      <c r="G23" s="75">
        <v>0</v>
      </c>
      <c r="H23" s="55">
        <v>3</v>
      </c>
      <c r="I23" s="75">
        <v>0</v>
      </c>
      <c r="J23" s="55">
        <v>12</v>
      </c>
      <c r="K23" s="75">
        <v>0</v>
      </c>
      <c r="L23" s="55">
        <v>3</v>
      </c>
      <c r="M23" s="75">
        <v>0</v>
      </c>
      <c r="N23" s="75">
        <v>0</v>
      </c>
      <c r="O23" s="75">
        <v>0</v>
      </c>
      <c r="P23" s="75">
        <v>0</v>
      </c>
      <c r="Q23" s="55">
        <v>18</v>
      </c>
    </row>
    <row r="24" spans="1:18" ht="12.75" customHeight="1" x14ac:dyDescent="0.15">
      <c r="A24" s="58" t="s">
        <v>23</v>
      </c>
      <c r="B24" s="55">
        <v>15722</v>
      </c>
      <c r="C24" s="55">
        <v>5418</v>
      </c>
      <c r="D24" s="91">
        <v>3911</v>
      </c>
      <c r="E24" s="79">
        <v>2879</v>
      </c>
      <c r="F24" s="75">
        <v>0</v>
      </c>
      <c r="G24" s="75">
        <v>0</v>
      </c>
      <c r="H24" s="55">
        <v>522</v>
      </c>
      <c r="I24" s="75">
        <v>0</v>
      </c>
      <c r="J24" s="55">
        <v>185</v>
      </c>
      <c r="K24" s="55">
        <v>194</v>
      </c>
      <c r="L24" s="55">
        <v>430</v>
      </c>
      <c r="M24" s="55">
        <v>118</v>
      </c>
      <c r="N24" s="75">
        <v>6</v>
      </c>
      <c r="O24" s="55">
        <v>62</v>
      </c>
      <c r="P24" s="75">
        <v>0</v>
      </c>
      <c r="Q24" s="75">
        <v>0</v>
      </c>
    </row>
    <row r="25" spans="1:18" ht="12.75" customHeight="1" x14ac:dyDescent="0.15">
      <c r="A25" s="58" t="s">
        <v>24</v>
      </c>
      <c r="B25" s="55">
        <v>8216</v>
      </c>
      <c r="C25" s="55">
        <v>1584</v>
      </c>
      <c r="D25" s="91">
        <v>470</v>
      </c>
      <c r="E25" s="79">
        <v>445</v>
      </c>
      <c r="F25" s="55">
        <v>1</v>
      </c>
      <c r="G25" s="75">
        <v>0</v>
      </c>
      <c r="H25" s="55">
        <v>3</v>
      </c>
      <c r="I25" s="75">
        <v>0</v>
      </c>
      <c r="J25" s="55">
        <v>15</v>
      </c>
      <c r="K25" s="75">
        <v>0</v>
      </c>
      <c r="L25" s="55">
        <v>2</v>
      </c>
      <c r="M25" s="75">
        <v>0</v>
      </c>
      <c r="N25" s="55">
        <v>1</v>
      </c>
      <c r="O25" s="55">
        <v>26</v>
      </c>
      <c r="P25" s="75">
        <v>0</v>
      </c>
      <c r="Q25" s="75">
        <v>0</v>
      </c>
    </row>
    <row r="26" spans="1:18" ht="12.75" customHeight="1" x14ac:dyDescent="0.15">
      <c r="A26" s="58" t="s">
        <v>25</v>
      </c>
      <c r="B26" s="55">
        <v>12362</v>
      </c>
      <c r="C26" s="55">
        <v>5291</v>
      </c>
      <c r="D26" s="91">
        <v>1943</v>
      </c>
      <c r="E26" s="79">
        <v>1764</v>
      </c>
      <c r="F26" s="55">
        <v>5</v>
      </c>
      <c r="G26" s="55">
        <v>17</v>
      </c>
      <c r="H26" s="55">
        <v>2</v>
      </c>
      <c r="I26" s="75">
        <v>0</v>
      </c>
      <c r="J26" s="55">
        <v>69</v>
      </c>
      <c r="K26" s="55">
        <v>12</v>
      </c>
      <c r="L26" s="55">
        <v>141</v>
      </c>
      <c r="M26" s="55">
        <v>13</v>
      </c>
      <c r="N26" s="55">
        <v>12</v>
      </c>
      <c r="O26" s="55">
        <v>20</v>
      </c>
      <c r="P26" s="75">
        <v>0</v>
      </c>
      <c r="Q26" s="55">
        <v>280</v>
      </c>
    </row>
    <row r="27" spans="1:18" ht="12.75" customHeight="1" x14ac:dyDescent="0.15">
      <c r="A27" s="58" t="s">
        <v>26</v>
      </c>
      <c r="B27" s="55">
        <v>5279</v>
      </c>
      <c r="C27" s="55">
        <v>2220</v>
      </c>
      <c r="D27" s="91">
        <v>931</v>
      </c>
      <c r="E27" s="79">
        <v>872</v>
      </c>
      <c r="F27" s="75">
        <v>2</v>
      </c>
      <c r="G27" s="75">
        <v>2</v>
      </c>
      <c r="H27" s="55">
        <v>4</v>
      </c>
      <c r="I27" s="55">
        <v>2</v>
      </c>
      <c r="J27" s="55">
        <v>31</v>
      </c>
      <c r="K27" s="75">
        <v>0</v>
      </c>
      <c r="L27" s="55">
        <v>79</v>
      </c>
      <c r="M27" s="75">
        <v>0</v>
      </c>
      <c r="N27" s="75">
        <v>0</v>
      </c>
      <c r="O27" s="55">
        <v>3</v>
      </c>
      <c r="P27" s="75">
        <v>0</v>
      </c>
      <c r="Q27" s="75">
        <v>0</v>
      </c>
    </row>
    <row r="28" spans="1:18" ht="12.75" customHeight="1" x14ac:dyDescent="0.15">
      <c r="A28" s="58" t="s">
        <v>27</v>
      </c>
      <c r="B28" s="55">
        <v>22776</v>
      </c>
      <c r="C28" s="55">
        <v>5946</v>
      </c>
      <c r="D28" s="91">
        <v>2688</v>
      </c>
      <c r="E28" s="79">
        <v>1593</v>
      </c>
      <c r="F28" s="55">
        <v>54</v>
      </c>
      <c r="G28" s="75">
        <v>0</v>
      </c>
      <c r="H28" s="55">
        <v>157</v>
      </c>
      <c r="I28" s="75">
        <v>0</v>
      </c>
      <c r="J28" s="55">
        <v>28</v>
      </c>
      <c r="K28" s="55">
        <v>887</v>
      </c>
      <c r="L28" s="55">
        <v>261</v>
      </c>
      <c r="M28" s="55">
        <v>496</v>
      </c>
      <c r="N28" s="55">
        <v>85</v>
      </c>
      <c r="O28" s="55">
        <v>340</v>
      </c>
      <c r="P28" s="75">
        <v>0</v>
      </c>
      <c r="Q28" s="55">
        <v>5</v>
      </c>
    </row>
    <row r="29" spans="1:18" ht="12.75" customHeight="1" x14ac:dyDescent="0.15">
      <c r="A29" s="58" t="s">
        <v>28</v>
      </c>
      <c r="B29" s="55">
        <v>5657</v>
      </c>
      <c r="C29" s="55">
        <v>1798</v>
      </c>
      <c r="D29" s="91">
        <v>254</v>
      </c>
      <c r="E29" s="79">
        <v>167</v>
      </c>
      <c r="F29" s="75">
        <v>0</v>
      </c>
      <c r="G29" s="55">
        <v>1</v>
      </c>
      <c r="H29" s="55">
        <v>11</v>
      </c>
      <c r="I29" s="55">
        <v>2</v>
      </c>
      <c r="J29" s="55">
        <v>24</v>
      </c>
      <c r="K29" s="55">
        <v>14</v>
      </c>
      <c r="L29" s="55">
        <v>74</v>
      </c>
      <c r="M29" s="75">
        <v>1</v>
      </c>
      <c r="N29" s="75">
        <v>1</v>
      </c>
      <c r="O29" s="55">
        <v>4</v>
      </c>
      <c r="P29" s="75">
        <v>1</v>
      </c>
      <c r="Q29" s="75">
        <v>0</v>
      </c>
    </row>
    <row r="30" spans="1:18" ht="7.5" customHeight="1" x14ac:dyDescent="0.15">
      <c r="A30" s="60"/>
      <c r="B30" s="74"/>
      <c r="C30" s="74"/>
      <c r="D30" s="92"/>
      <c r="E30" s="80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</row>
    <row r="31" spans="1:18" ht="12.75" customHeight="1" x14ac:dyDescent="0.15">
      <c r="A31" s="58" t="s">
        <v>29</v>
      </c>
      <c r="B31" s="55">
        <v>20377</v>
      </c>
      <c r="C31" s="55">
        <v>18201</v>
      </c>
      <c r="D31" s="91">
        <v>15798</v>
      </c>
      <c r="E31" s="79">
        <v>15575</v>
      </c>
      <c r="F31" s="75">
        <v>0</v>
      </c>
      <c r="G31" s="75">
        <v>0</v>
      </c>
      <c r="H31" s="55">
        <v>4</v>
      </c>
      <c r="I31" s="75">
        <v>0</v>
      </c>
      <c r="J31" s="55">
        <v>146</v>
      </c>
      <c r="K31" s="55">
        <v>106</v>
      </c>
      <c r="L31" s="55">
        <v>107</v>
      </c>
      <c r="M31" s="55">
        <v>19</v>
      </c>
      <c r="N31" s="55">
        <v>84</v>
      </c>
      <c r="O31" s="55">
        <v>10</v>
      </c>
      <c r="P31" s="75">
        <v>0</v>
      </c>
      <c r="Q31" s="55">
        <v>34</v>
      </c>
    </row>
    <row r="32" spans="1:18" ht="12.75" customHeight="1" x14ac:dyDescent="0.15">
      <c r="A32" s="58" t="s">
        <v>30</v>
      </c>
      <c r="B32" s="55">
        <v>21254</v>
      </c>
      <c r="C32" s="55">
        <v>10518</v>
      </c>
      <c r="D32" s="91">
        <v>3441</v>
      </c>
      <c r="E32" s="79">
        <v>1313</v>
      </c>
      <c r="F32" s="55">
        <v>6</v>
      </c>
      <c r="G32" s="75">
        <v>7</v>
      </c>
      <c r="H32" s="55">
        <v>1721</v>
      </c>
      <c r="I32" s="75">
        <v>10</v>
      </c>
      <c r="J32" s="55">
        <v>627</v>
      </c>
      <c r="K32" s="55">
        <v>148</v>
      </c>
      <c r="L32" s="55">
        <v>386</v>
      </c>
      <c r="M32" s="55">
        <v>1090</v>
      </c>
      <c r="N32" s="75">
        <v>0</v>
      </c>
      <c r="O32" s="55">
        <v>54</v>
      </c>
      <c r="P32" s="75">
        <v>0</v>
      </c>
      <c r="Q32" s="75">
        <v>0</v>
      </c>
    </row>
    <row r="33" spans="1:17" ht="12.75" customHeight="1" x14ac:dyDescent="0.15">
      <c r="A33" s="58" t="s">
        <v>31</v>
      </c>
      <c r="B33" s="55">
        <v>55393</v>
      </c>
      <c r="C33" s="55">
        <v>38910</v>
      </c>
      <c r="D33" s="91">
        <v>25016</v>
      </c>
      <c r="E33" s="79">
        <v>23891</v>
      </c>
      <c r="F33" s="75">
        <v>16</v>
      </c>
      <c r="G33" s="75">
        <v>0</v>
      </c>
      <c r="H33" s="75">
        <v>0</v>
      </c>
      <c r="I33" s="75">
        <v>0</v>
      </c>
      <c r="J33" s="55">
        <v>217</v>
      </c>
      <c r="K33" s="55">
        <v>68</v>
      </c>
      <c r="L33" s="55">
        <v>843</v>
      </c>
      <c r="M33" s="75">
        <v>0</v>
      </c>
      <c r="N33" s="75">
        <v>0</v>
      </c>
      <c r="O33" s="55">
        <v>222</v>
      </c>
      <c r="P33" s="75">
        <v>0</v>
      </c>
      <c r="Q33" s="75">
        <v>0</v>
      </c>
    </row>
    <row r="34" spans="1:17" ht="12.75" customHeight="1" x14ac:dyDescent="0.15">
      <c r="A34" s="58" t="s">
        <v>32</v>
      </c>
      <c r="B34" s="55">
        <v>16943</v>
      </c>
      <c r="C34" s="55">
        <v>5025</v>
      </c>
      <c r="D34" s="91">
        <v>3277</v>
      </c>
      <c r="E34" s="79">
        <v>2499</v>
      </c>
      <c r="F34" s="55">
        <v>22</v>
      </c>
      <c r="G34" s="55">
        <v>37</v>
      </c>
      <c r="H34" s="55">
        <v>140</v>
      </c>
      <c r="I34" s="75">
        <v>0</v>
      </c>
      <c r="J34" s="55">
        <v>840</v>
      </c>
      <c r="K34" s="55">
        <v>429</v>
      </c>
      <c r="L34" s="55">
        <v>262</v>
      </c>
      <c r="M34" s="55">
        <v>20</v>
      </c>
      <c r="N34" s="55">
        <v>1</v>
      </c>
      <c r="O34" s="55">
        <v>27</v>
      </c>
      <c r="P34" s="75">
        <v>0</v>
      </c>
      <c r="Q34" s="55">
        <v>453</v>
      </c>
    </row>
    <row r="35" spans="1:17" ht="12.75" customHeight="1" x14ac:dyDescent="0.15">
      <c r="A35" s="58" t="s">
        <v>33</v>
      </c>
      <c r="B35" s="55">
        <v>19296</v>
      </c>
      <c r="C35" s="55">
        <v>7498</v>
      </c>
      <c r="D35" s="91">
        <v>2953</v>
      </c>
      <c r="E35" s="79">
        <v>2485</v>
      </c>
      <c r="F35" s="55">
        <v>3</v>
      </c>
      <c r="G35" s="55">
        <v>9</v>
      </c>
      <c r="H35" s="55">
        <v>51</v>
      </c>
      <c r="I35" s="55">
        <v>1</v>
      </c>
      <c r="J35" s="55">
        <v>317</v>
      </c>
      <c r="K35" s="55">
        <v>11</v>
      </c>
      <c r="L35" s="55">
        <v>256</v>
      </c>
      <c r="M35" s="55">
        <v>90</v>
      </c>
      <c r="N35" s="75">
        <v>0</v>
      </c>
      <c r="O35" s="55">
        <v>211</v>
      </c>
      <c r="P35" s="75">
        <v>0</v>
      </c>
      <c r="Q35" s="55">
        <v>738</v>
      </c>
    </row>
    <row r="36" spans="1:17" ht="12.75" customHeight="1" x14ac:dyDescent="0.15">
      <c r="A36" s="58" t="s">
        <v>34</v>
      </c>
      <c r="B36" s="55">
        <v>5924</v>
      </c>
      <c r="C36" s="55">
        <v>1977</v>
      </c>
      <c r="D36" s="91">
        <v>1208</v>
      </c>
      <c r="E36" s="79">
        <v>493</v>
      </c>
      <c r="F36" s="75">
        <v>0</v>
      </c>
      <c r="G36" s="75">
        <v>0</v>
      </c>
      <c r="H36" s="55">
        <v>212</v>
      </c>
      <c r="I36" s="75">
        <v>2</v>
      </c>
      <c r="J36" s="55">
        <v>34</v>
      </c>
      <c r="K36" s="55">
        <v>399</v>
      </c>
      <c r="L36" s="55">
        <v>180</v>
      </c>
      <c r="M36" s="75">
        <v>0</v>
      </c>
      <c r="N36" s="55">
        <v>35</v>
      </c>
      <c r="O36" s="55">
        <v>21</v>
      </c>
      <c r="P36" s="75">
        <v>0</v>
      </c>
      <c r="Q36" s="75">
        <v>0</v>
      </c>
    </row>
    <row r="37" spans="1:17" ht="12.75" customHeight="1" x14ac:dyDescent="0.15">
      <c r="A37" s="58" t="s">
        <v>35</v>
      </c>
      <c r="B37" s="55">
        <v>19236</v>
      </c>
      <c r="C37" s="55">
        <v>11879</v>
      </c>
      <c r="D37" s="91">
        <v>3125</v>
      </c>
      <c r="E37" s="79">
        <v>2651</v>
      </c>
      <c r="F37" s="55">
        <v>33</v>
      </c>
      <c r="G37" s="55">
        <v>49</v>
      </c>
      <c r="H37" s="55">
        <v>152</v>
      </c>
      <c r="I37" s="55">
        <v>1</v>
      </c>
      <c r="J37" s="55">
        <v>167</v>
      </c>
      <c r="K37" s="55">
        <v>81</v>
      </c>
      <c r="L37" s="55">
        <v>209</v>
      </c>
      <c r="M37" s="55">
        <v>52</v>
      </c>
      <c r="N37" s="75">
        <v>0</v>
      </c>
      <c r="O37" s="55">
        <v>40</v>
      </c>
      <c r="P37" s="75">
        <v>0</v>
      </c>
      <c r="Q37" s="55">
        <v>386</v>
      </c>
    </row>
    <row r="38" spans="1:17" ht="12.75" customHeight="1" x14ac:dyDescent="0.15">
      <c r="A38" s="58" t="s">
        <v>36</v>
      </c>
      <c r="B38" s="55">
        <v>3110</v>
      </c>
      <c r="C38" s="55">
        <v>1018</v>
      </c>
      <c r="D38" s="91">
        <v>409</v>
      </c>
      <c r="E38" s="79">
        <v>232</v>
      </c>
      <c r="F38" s="75">
        <v>0</v>
      </c>
      <c r="G38" s="75">
        <v>0</v>
      </c>
      <c r="H38" s="55">
        <v>176</v>
      </c>
      <c r="I38" s="75">
        <v>0</v>
      </c>
      <c r="J38" s="55">
        <v>94</v>
      </c>
      <c r="K38" s="55">
        <v>25</v>
      </c>
      <c r="L38" s="55">
        <v>63</v>
      </c>
      <c r="M38" s="75">
        <v>0</v>
      </c>
      <c r="N38" s="55">
        <v>2</v>
      </c>
      <c r="O38" s="55">
        <v>3</v>
      </c>
      <c r="P38" s="75">
        <v>0</v>
      </c>
      <c r="Q38" s="55">
        <v>1</v>
      </c>
    </row>
    <row r="39" spans="1:17" ht="12.75" customHeight="1" x14ac:dyDescent="0.15">
      <c r="A39" s="58" t="s">
        <v>37</v>
      </c>
      <c r="B39" s="55">
        <v>5313</v>
      </c>
      <c r="C39" s="55">
        <v>1950</v>
      </c>
      <c r="D39" s="91">
        <v>867</v>
      </c>
      <c r="E39" s="79">
        <v>762</v>
      </c>
      <c r="F39" s="75">
        <v>6</v>
      </c>
      <c r="G39" s="75">
        <v>2</v>
      </c>
      <c r="H39" s="55">
        <v>51</v>
      </c>
      <c r="I39" s="55">
        <v>2</v>
      </c>
      <c r="J39" s="55">
        <v>41</v>
      </c>
      <c r="K39" s="55">
        <v>19</v>
      </c>
      <c r="L39" s="55">
        <v>84</v>
      </c>
      <c r="M39" s="55">
        <v>4</v>
      </c>
      <c r="N39" s="55">
        <v>6</v>
      </c>
      <c r="O39" s="55">
        <v>6</v>
      </c>
      <c r="P39" s="75">
        <v>0</v>
      </c>
      <c r="Q39" s="55">
        <v>3</v>
      </c>
    </row>
    <row r="40" spans="1:17" ht="12.75" customHeight="1" x14ac:dyDescent="0.15">
      <c r="A40" s="58" t="s">
        <v>38</v>
      </c>
      <c r="B40" s="55">
        <v>9389</v>
      </c>
      <c r="C40" s="55">
        <v>4422</v>
      </c>
      <c r="D40" s="91">
        <v>1567</v>
      </c>
      <c r="E40" s="79">
        <v>1441</v>
      </c>
      <c r="F40" s="75">
        <v>0</v>
      </c>
      <c r="G40" s="75">
        <v>1</v>
      </c>
      <c r="H40" s="55">
        <v>30</v>
      </c>
      <c r="I40" s="75">
        <v>0</v>
      </c>
      <c r="J40" s="55">
        <v>39</v>
      </c>
      <c r="K40" s="55">
        <v>55</v>
      </c>
      <c r="L40" s="55">
        <v>79</v>
      </c>
      <c r="M40" s="55">
        <v>2</v>
      </c>
      <c r="N40" s="55">
        <v>1</v>
      </c>
      <c r="O40" s="55">
        <v>12</v>
      </c>
      <c r="P40" s="75">
        <v>0</v>
      </c>
      <c r="Q40" s="75">
        <v>0</v>
      </c>
    </row>
    <row r="41" spans="1:17" ht="7.5" customHeight="1" x14ac:dyDescent="0.15">
      <c r="A41" s="60"/>
      <c r="B41" s="74"/>
      <c r="C41" s="74"/>
      <c r="D41" s="92"/>
      <c r="E41" s="80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</row>
    <row r="42" spans="1:17" ht="12.75" customHeight="1" x14ac:dyDescent="0.15">
      <c r="A42" s="58" t="s">
        <v>39</v>
      </c>
      <c r="B42" s="55">
        <v>5021</v>
      </c>
      <c r="C42" s="55">
        <v>3270</v>
      </c>
      <c r="D42" s="91">
        <v>2617</v>
      </c>
      <c r="E42" s="79">
        <v>2458</v>
      </c>
      <c r="F42" s="75">
        <v>0</v>
      </c>
      <c r="G42" s="75">
        <v>0</v>
      </c>
      <c r="H42" s="55">
        <v>18</v>
      </c>
      <c r="I42" s="55">
        <v>7</v>
      </c>
      <c r="J42" s="55">
        <v>129</v>
      </c>
      <c r="K42" s="55">
        <v>87</v>
      </c>
      <c r="L42" s="55">
        <v>54</v>
      </c>
      <c r="M42" s="55">
        <v>30</v>
      </c>
      <c r="N42" s="75">
        <v>0</v>
      </c>
      <c r="O42" s="55">
        <v>9</v>
      </c>
      <c r="P42" s="75">
        <v>0</v>
      </c>
      <c r="Q42" s="75">
        <v>0</v>
      </c>
    </row>
    <row r="43" spans="1:17" ht="12.75" customHeight="1" x14ac:dyDescent="0.15">
      <c r="A43" s="58" t="s">
        <v>40</v>
      </c>
      <c r="B43" s="55">
        <v>18210</v>
      </c>
      <c r="C43" s="55">
        <v>9394</v>
      </c>
      <c r="D43" s="91">
        <v>2575</v>
      </c>
      <c r="E43" s="79">
        <v>1312</v>
      </c>
      <c r="F43" s="75">
        <v>1</v>
      </c>
      <c r="G43" s="75">
        <v>3</v>
      </c>
      <c r="H43" s="55">
        <v>613</v>
      </c>
      <c r="I43" s="55">
        <v>3</v>
      </c>
      <c r="J43" s="55">
        <v>120</v>
      </c>
      <c r="K43" s="55">
        <v>11</v>
      </c>
      <c r="L43" s="55">
        <v>671</v>
      </c>
      <c r="M43" s="55">
        <v>200</v>
      </c>
      <c r="N43" s="55">
        <v>40</v>
      </c>
      <c r="O43" s="55">
        <v>17</v>
      </c>
      <c r="P43" s="75">
        <v>0</v>
      </c>
      <c r="Q43" s="55">
        <v>4</v>
      </c>
    </row>
    <row r="44" spans="1:17" ht="12.75" customHeight="1" x14ac:dyDescent="0.15">
      <c r="A44" s="58" t="s">
        <v>41</v>
      </c>
      <c r="B44" s="55">
        <v>11586</v>
      </c>
      <c r="C44" s="55">
        <v>5020</v>
      </c>
      <c r="D44" s="91">
        <v>2734</v>
      </c>
      <c r="E44" s="79">
        <v>1752</v>
      </c>
      <c r="F44" s="75">
        <v>70</v>
      </c>
      <c r="G44" s="75">
        <v>7</v>
      </c>
      <c r="H44" s="55">
        <v>354</v>
      </c>
      <c r="I44" s="75">
        <v>5</v>
      </c>
      <c r="J44" s="55">
        <v>486</v>
      </c>
      <c r="K44" s="55">
        <v>176</v>
      </c>
      <c r="L44" s="55">
        <v>364</v>
      </c>
      <c r="M44" s="55">
        <v>45</v>
      </c>
      <c r="N44" s="75">
        <v>0</v>
      </c>
      <c r="O44" s="55">
        <v>23</v>
      </c>
      <c r="P44" s="75">
        <v>0</v>
      </c>
      <c r="Q44" s="75">
        <v>2</v>
      </c>
    </row>
    <row r="45" spans="1:17" ht="12.75" customHeight="1" x14ac:dyDescent="0.15">
      <c r="A45" s="58" t="s">
        <v>42</v>
      </c>
      <c r="B45" s="55">
        <v>144569</v>
      </c>
      <c r="C45" s="55">
        <v>92176</v>
      </c>
      <c r="D45" s="91">
        <v>28818</v>
      </c>
      <c r="E45" s="79">
        <v>25786</v>
      </c>
      <c r="F45" s="55">
        <v>776</v>
      </c>
      <c r="G45" s="55">
        <v>59</v>
      </c>
      <c r="H45" s="55">
        <v>1632</v>
      </c>
      <c r="I45" s="75">
        <v>0</v>
      </c>
      <c r="J45" s="55">
        <v>578</v>
      </c>
      <c r="K45" s="75">
        <v>45</v>
      </c>
      <c r="L45" s="55">
        <v>1826</v>
      </c>
      <c r="M45" s="55">
        <v>490</v>
      </c>
      <c r="N45" s="55">
        <v>130</v>
      </c>
      <c r="O45" s="75">
        <v>0</v>
      </c>
      <c r="P45" s="75">
        <v>0</v>
      </c>
      <c r="Q45" s="75">
        <v>0</v>
      </c>
    </row>
    <row r="46" spans="1:17" ht="12.75" customHeight="1" x14ac:dyDescent="0.15">
      <c r="A46" s="58" t="s">
        <v>43</v>
      </c>
      <c r="B46" s="55">
        <v>17284</v>
      </c>
      <c r="C46" s="55">
        <v>3434</v>
      </c>
      <c r="D46" s="91">
        <v>786</v>
      </c>
      <c r="E46" s="79">
        <v>314</v>
      </c>
      <c r="F46" s="75">
        <v>0</v>
      </c>
      <c r="G46" s="55">
        <v>21</v>
      </c>
      <c r="H46" s="55">
        <v>159</v>
      </c>
      <c r="I46" s="75">
        <v>13</v>
      </c>
      <c r="J46" s="55">
        <v>348</v>
      </c>
      <c r="K46" s="55">
        <v>4</v>
      </c>
      <c r="L46" s="55">
        <v>156</v>
      </c>
      <c r="M46" s="55">
        <v>7</v>
      </c>
      <c r="N46" s="75">
        <v>6</v>
      </c>
      <c r="O46" s="75">
        <v>0</v>
      </c>
      <c r="P46" s="75">
        <v>0</v>
      </c>
      <c r="Q46" s="75">
        <v>0</v>
      </c>
    </row>
    <row r="47" spans="1:17" ht="12.75" customHeight="1" x14ac:dyDescent="0.15">
      <c r="A47" s="58" t="s">
        <v>44</v>
      </c>
      <c r="B47" s="55">
        <v>1105</v>
      </c>
      <c r="C47" s="55">
        <v>344</v>
      </c>
      <c r="D47" s="91">
        <v>235</v>
      </c>
      <c r="E47" s="79">
        <v>169</v>
      </c>
      <c r="F47" s="75">
        <v>0</v>
      </c>
      <c r="G47" s="75">
        <v>0</v>
      </c>
      <c r="H47" s="55">
        <v>73</v>
      </c>
      <c r="I47" s="75">
        <v>1</v>
      </c>
      <c r="J47" s="55">
        <v>24</v>
      </c>
      <c r="K47" s="88">
        <v>0</v>
      </c>
      <c r="L47" s="55">
        <v>18</v>
      </c>
      <c r="M47" s="75">
        <v>0</v>
      </c>
      <c r="N47" s="55">
        <v>5</v>
      </c>
      <c r="O47" s="55">
        <v>2</v>
      </c>
      <c r="P47" s="75">
        <v>0</v>
      </c>
      <c r="Q47" s="75">
        <v>0</v>
      </c>
    </row>
    <row r="48" spans="1:17" ht="12.75" customHeight="1" x14ac:dyDescent="0.15">
      <c r="A48" s="58" t="s">
        <v>45</v>
      </c>
      <c r="B48" s="55">
        <v>57644</v>
      </c>
      <c r="C48" s="55">
        <v>9934</v>
      </c>
      <c r="D48" s="91">
        <v>5230</v>
      </c>
      <c r="E48" s="79">
        <v>2884</v>
      </c>
      <c r="F48" s="75">
        <v>0</v>
      </c>
      <c r="G48" s="55">
        <v>42</v>
      </c>
      <c r="H48" s="55">
        <v>2073</v>
      </c>
      <c r="I48" s="75">
        <v>1</v>
      </c>
      <c r="J48" s="55">
        <v>225</v>
      </c>
      <c r="K48" s="55">
        <v>144</v>
      </c>
      <c r="L48" s="55">
        <v>739</v>
      </c>
      <c r="M48" s="55">
        <v>435</v>
      </c>
      <c r="N48" s="75">
        <v>16</v>
      </c>
      <c r="O48" s="55">
        <v>140</v>
      </c>
      <c r="P48" s="75">
        <v>0</v>
      </c>
      <c r="Q48" s="55">
        <v>302</v>
      </c>
    </row>
    <row r="49" spans="1:17" ht="12.75" customHeight="1" x14ac:dyDescent="0.15">
      <c r="A49" s="58" t="s">
        <v>46</v>
      </c>
      <c r="B49" s="55">
        <v>7160</v>
      </c>
      <c r="C49" s="55">
        <v>1844</v>
      </c>
      <c r="D49" s="91">
        <v>719</v>
      </c>
      <c r="E49" s="79">
        <v>217</v>
      </c>
      <c r="F49" s="75">
        <v>0</v>
      </c>
      <c r="G49" s="75">
        <v>0</v>
      </c>
      <c r="H49" s="55">
        <v>97</v>
      </c>
      <c r="I49" s="75">
        <v>0</v>
      </c>
      <c r="J49" s="55">
        <v>110</v>
      </c>
      <c r="K49" s="55">
        <v>73</v>
      </c>
      <c r="L49" s="55">
        <v>298</v>
      </c>
      <c r="M49" s="75">
        <v>0</v>
      </c>
      <c r="N49" s="55">
        <v>3</v>
      </c>
      <c r="O49" s="55">
        <v>27</v>
      </c>
      <c r="P49" s="75">
        <v>0</v>
      </c>
      <c r="Q49" s="75">
        <v>0</v>
      </c>
    </row>
    <row r="50" spans="1:17" ht="12.75" customHeight="1" x14ac:dyDescent="0.15">
      <c r="A50" s="58" t="s">
        <v>47</v>
      </c>
      <c r="B50" s="55">
        <v>51401</v>
      </c>
      <c r="C50" s="55">
        <v>42123</v>
      </c>
      <c r="D50" s="91">
        <v>30716</v>
      </c>
      <c r="E50" s="79">
        <v>29942</v>
      </c>
      <c r="F50" s="75">
        <v>68</v>
      </c>
      <c r="G50" s="75">
        <v>89</v>
      </c>
      <c r="H50" s="55">
        <v>280</v>
      </c>
      <c r="I50" s="75">
        <v>2</v>
      </c>
      <c r="J50" s="55">
        <v>463</v>
      </c>
      <c r="K50" s="75">
        <v>13</v>
      </c>
      <c r="L50" s="55">
        <v>89</v>
      </c>
      <c r="M50" s="75">
        <v>27</v>
      </c>
      <c r="N50" s="75">
        <v>6</v>
      </c>
      <c r="O50" s="55">
        <v>63</v>
      </c>
      <c r="P50" s="75">
        <v>0</v>
      </c>
      <c r="Q50" s="55">
        <v>149</v>
      </c>
    </row>
    <row r="51" spans="1:17" ht="12.75" customHeight="1" x14ac:dyDescent="0.15">
      <c r="A51" s="58" t="s">
        <v>48</v>
      </c>
      <c r="B51" s="55">
        <v>57897</v>
      </c>
      <c r="C51" s="55">
        <v>30151</v>
      </c>
      <c r="D51" s="91">
        <v>7718</v>
      </c>
      <c r="E51" s="79">
        <v>6270</v>
      </c>
      <c r="F51" s="75">
        <v>2</v>
      </c>
      <c r="G51" s="55">
        <v>32</v>
      </c>
      <c r="H51" s="75">
        <v>0</v>
      </c>
      <c r="I51" s="75">
        <v>0</v>
      </c>
      <c r="J51" s="55">
        <v>512</v>
      </c>
      <c r="K51" s="55">
        <v>730</v>
      </c>
      <c r="L51" s="55">
        <v>927</v>
      </c>
      <c r="M51" s="55">
        <v>160</v>
      </c>
      <c r="N51" s="75">
        <v>0</v>
      </c>
      <c r="O51" s="55">
        <v>157</v>
      </c>
      <c r="P51" s="75">
        <v>0</v>
      </c>
      <c r="Q51" s="75">
        <v>0</v>
      </c>
    </row>
    <row r="52" spans="1:17" ht="7.5" customHeight="1" x14ac:dyDescent="0.15">
      <c r="A52" s="60"/>
      <c r="B52" s="74"/>
      <c r="C52" s="74"/>
      <c r="D52" s="92"/>
      <c r="E52" s="80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</row>
    <row r="53" spans="1:17" ht="12.75" customHeight="1" x14ac:dyDescent="0.15">
      <c r="A53" s="58" t="s">
        <v>49</v>
      </c>
      <c r="B53" s="55">
        <v>8834</v>
      </c>
      <c r="C53" s="55">
        <v>7252</v>
      </c>
      <c r="D53" s="91">
        <v>1342</v>
      </c>
      <c r="E53" s="79">
        <v>98</v>
      </c>
      <c r="F53" s="55">
        <v>117</v>
      </c>
      <c r="G53" s="55">
        <v>7</v>
      </c>
      <c r="H53" s="55">
        <v>416</v>
      </c>
      <c r="I53" s="75">
        <v>1</v>
      </c>
      <c r="J53" s="55">
        <v>161</v>
      </c>
      <c r="K53" s="55">
        <v>138</v>
      </c>
      <c r="L53" s="55">
        <v>407</v>
      </c>
      <c r="M53" s="55">
        <v>76</v>
      </c>
      <c r="N53" s="75">
        <v>0</v>
      </c>
      <c r="O53" s="55">
        <v>18</v>
      </c>
      <c r="P53" s="75">
        <v>0</v>
      </c>
      <c r="Q53" s="75">
        <v>0</v>
      </c>
    </row>
    <row r="54" spans="1:17" ht="12.75" customHeight="1" x14ac:dyDescent="0.15">
      <c r="A54" s="58" t="s">
        <v>50</v>
      </c>
      <c r="B54" s="55">
        <v>4076</v>
      </c>
      <c r="C54" s="55">
        <v>2080</v>
      </c>
      <c r="D54" s="91">
        <v>309</v>
      </c>
      <c r="E54" s="79">
        <v>203</v>
      </c>
      <c r="F54" s="75">
        <v>0</v>
      </c>
      <c r="G54" s="75">
        <v>0</v>
      </c>
      <c r="H54" s="55">
        <v>25</v>
      </c>
      <c r="I54" s="75">
        <v>0</v>
      </c>
      <c r="J54" s="55">
        <v>49</v>
      </c>
      <c r="K54" s="75">
        <v>0</v>
      </c>
      <c r="L54" s="55">
        <v>41</v>
      </c>
      <c r="M54" s="75">
        <v>0</v>
      </c>
      <c r="N54" s="75">
        <v>1</v>
      </c>
      <c r="O54" s="55">
        <v>34</v>
      </c>
      <c r="P54" s="75">
        <v>0</v>
      </c>
      <c r="Q54" s="55">
        <v>35</v>
      </c>
    </row>
    <row r="55" spans="1:17" ht="12.75" customHeight="1" x14ac:dyDescent="0.15">
      <c r="A55" s="58" t="s">
        <v>51</v>
      </c>
      <c r="B55" s="55">
        <v>9536</v>
      </c>
      <c r="C55" s="55">
        <v>2414</v>
      </c>
      <c r="D55" s="91">
        <v>981</v>
      </c>
      <c r="E55" s="79">
        <v>845</v>
      </c>
      <c r="F55" s="75">
        <v>0</v>
      </c>
      <c r="G55" s="75">
        <v>0</v>
      </c>
      <c r="H55" s="55">
        <v>30</v>
      </c>
      <c r="I55" s="55">
        <v>3</v>
      </c>
      <c r="J55" s="55">
        <v>66</v>
      </c>
      <c r="K55" s="55">
        <v>10</v>
      </c>
      <c r="L55" s="55">
        <v>57</v>
      </c>
      <c r="M55" s="75">
        <v>0</v>
      </c>
      <c r="N55" s="75">
        <v>0</v>
      </c>
      <c r="O55" s="55">
        <v>36</v>
      </c>
      <c r="P55" s="75">
        <v>0</v>
      </c>
      <c r="Q55" s="55">
        <v>7</v>
      </c>
    </row>
    <row r="56" spans="1:17" ht="12.75" customHeight="1" x14ac:dyDescent="0.15">
      <c r="A56" s="58" t="s">
        <v>52</v>
      </c>
      <c r="B56" s="55">
        <v>3044</v>
      </c>
      <c r="C56" s="55">
        <v>429</v>
      </c>
      <c r="D56" s="91">
        <v>249</v>
      </c>
      <c r="E56" s="79">
        <v>72</v>
      </c>
      <c r="F56" s="75">
        <v>0</v>
      </c>
      <c r="G56" s="55">
        <v>4</v>
      </c>
      <c r="H56" s="75">
        <v>0</v>
      </c>
      <c r="I56" s="55">
        <v>3</v>
      </c>
      <c r="J56" s="55">
        <v>21</v>
      </c>
      <c r="K56" s="55">
        <v>167</v>
      </c>
      <c r="L56" s="55">
        <v>20</v>
      </c>
      <c r="M56" s="75">
        <v>1</v>
      </c>
      <c r="N56" s="55">
        <v>4</v>
      </c>
      <c r="O56" s="75">
        <v>4</v>
      </c>
      <c r="P56" s="55">
        <v>5</v>
      </c>
      <c r="Q56" s="75">
        <v>0</v>
      </c>
    </row>
    <row r="57" spans="1:17" ht="12.75" customHeight="1" x14ac:dyDescent="0.15">
      <c r="A57" s="58" t="s">
        <v>53</v>
      </c>
      <c r="B57" s="55">
        <v>30942</v>
      </c>
      <c r="C57" s="55">
        <v>12870</v>
      </c>
      <c r="D57" s="91">
        <v>4378</v>
      </c>
      <c r="E57" s="79">
        <v>3914</v>
      </c>
      <c r="F57" s="75">
        <v>0</v>
      </c>
      <c r="G57" s="75">
        <v>0</v>
      </c>
      <c r="H57" s="55">
        <v>56</v>
      </c>
      <c r="I57" s="75">
        <v>0</v>
      </c>
      <c r="J57" s="55">
        <v>168</v>
      </c>
      <c r="K57" s="55">
        <v>74</v>
      </c>
      <c r="L57" s="55">
        <v>455</v>
      </c>
      <c r="M57" s="55">
        <v>431</v>
      </c>
      <c r="N57" s="75">
        <v>0</v>
      </c>
      <c r="O57" s="55">
        <v>67</v>
      </c>
      <c r="P57" s="75">
        <v>0</v>
      </c>
      <c r="Q57" s="55">
        <v>11</v>
      </c>
    </row>
    <row r="58" spans="1:17" ht="12.75" customHeight="1" x14ac:dyDescent="0.15">
      <c r="A58" s="58" t="s">
        <v>54</v>
      </c>
      <c r="B58" s="55">
        <v>29567</v>
      </c>
      <c r="C58" s="55">
        <v>7615</v>
      </c>
      <c r="D58" s="91">
        <v>1687</v>
      </c>
      <c r="E58" s="79">
        <v>1538</v>
      </c>
      <c r="F58" s="55">
        <v>132</v>
      </c>
      <c r="G58" s="75">
        <v>60</v>
      </c>
      <c r="H58" s="75">
        <v>0</v>
      </c>
      <c r="I58" s="75">
        <v>0</v>
      </c>
      <c r="J58" s="75">
        <v>0</v>
      </c>
      <c r="K58" s="75">
        <v>0</v>
      </c>
      <c r="L58" s="75">
        <v>0</v>
      </c>
      <c r="M58" s="75">
        <v>0</v>
      </c>
      <c r="N58" s="75">
        <v>0</v>
      </c>
      <c r="O58" s="55">
        <v>16</v>
      </c>
      <c r="P58" s="75">
        <v>0</v>
      </c>
      <c r="Q58" s="75">
        <v>0</v>
      </c>
    </row>
    <row r="59" spans="1:17" ht="12.75" customHeight="1" x14ac:dyDescent="0.15">
      <c r="A59" s="58" t="s">
        <v>55</v>
      </c>
      <c r="B59" s="55">
        <v>3789</v>
      </c>
      <c r="C59" s="55">
        <v>1627</v>
      </c>
      <c r="D59" s="91">
        <v>186</v>
      </c>
      <c r="E59" s="79">
        <v>163</v>
      </c>
      <c r="F59" s="75">
        <v>0</v>
      </c>
      <c r="G59" s="75">
        <v>1</v>
      </c>
      <c r="H59" s="55">
        <v>4</v>
      </c>
      <c r="I59" s="55">
        <v>1</v>
      </c>
      <c r="J59" s="55">
        <v>14</v>
      </c>
      <c r="K59" s="75">
        <v>0</v>
      </c>
      <c r="L59" s="55">
        <v>15</v>
      </c>
      <c r="M59" s="55">
        <v>4</v>
      </c>
      <c r="N59" s="75">
        <v>0</v>
      </c>
      <c r="O59" s="75">
        <v>1</v>
      </c>
      <c r="P59" s="75">
        <v>0</v>
      </c>
      <c r="Q59" s="75">
        <v>3</v>
      </c>
    </row>
    <row r="60" spans="1:17" ht="12.75" customHeight="1" x14ac:dyDescent="0.15">
      <c r="A60" s="58" t="s">
        <v>56</v>
      </c>
      <c r="B60" s="55">
        <v>3302</v>
      </c>
      <c r="C60" s="55">
        <v>1617</v>
      </c>
      <c r="D60" s="91">
        <v>775</v>
      </c>
      <c r="E60" s="79">
        <v>687</v>
      </c>
      <c r="F60" s="75">
        <v>0</v>
      </c>
      <c r="G60" s="75">
        <v>0</v>
      </c>
      <c r="H60" s="55">
        <v>13</v>
      </c>
      <c r="I60" s="75">
        <v>0</v>
      </c>
      <c r="J60" s="55">
        <v>30</v>
      </c>
      <c r="K60" s="55">
        <v>54</v>
      </c>
      <c r="L60" s="55">
        <v>15</v>
      </c>
      <c r="M60" s="55">
        <v>1</v>
      </c>
      <c r="N60" s="55">
        <v>2</v>
      </c>
      <c r="O60" s="55">
        <v>19</v>
      </c>
      <c r="P60" s="75">
        <v>0</v>
      </c>
      <c r="Q60" s="75">
        <v>0</v>
      </c>
    </row>
    <row r="61" spans="1:17" ht="12.75" customHeight="1" x14ac:dyDescent="0.15">
      <c r="A61" s="58" t="s">
        <v>57</v>
      </c>
      <c r="B61" s="55">
        <v>280</v>
      </c>
      <c r="C61" s="55">
        <v>243</v>
      </c>
      <c r="D61" s="91">
        <v>29</v>
      </c>
      <c r="E61" s="79">
        <v>2</v>
      </c>
      <c r="F61" s="75">
        <v>2</v>
      </c>
      <c r="G61" s="75">
        <v>0</v>
      </c>
      <c r="H61" s="55">
        <v>24</v>
      </c>
      <c r="I61" s="75">
        <v>0</v>
      </c>
      <c r="J61" s="75">
        <v>0</v>
      </c>
      <c r="K61" s="75">
        <v>0</v>
      </c>
      <c r="L61" s="55">
        <v>1</v>
      </c>
      <c r="M61" s="55">
        <v>9</v>
      </c>
      <c r="N61" s="75">
        <v>0</v>
      </c>
      <c r="O61" s="75">
        <v>0</v>
      </c>
      <c r="P61" s="75">
        <v>0</v>
      </c>
      <c r="Q61" s="55">
        <v>13</v>
      </c>
    </row>
    <row r="62" spans="1:17" ht="12.75" customHeight="1" x14ac:dyDescent="0.15">
      <c r="A62" s="58" t="s">
        <v>58</v>
      </c>
      <c r="B62" s="55">
        <v>23153</v>
      </c>
      <c r="C62" s="55">
        <v>11472</v>
      </c>
      <c r="D62" s="91">
        <v>5175</v>
      </c>
      <c r="E62" s="79">
        <v>4572</v>
      </c>
      <c r="F62" s="75">
        <v>0</v>
      </c>
      <c r="G62" s="75">
        <v>0</v>
      </c>
      <c r="H62" s="55">
        <v>2</v>
      </c>
      <c r="I62" s="55">
        <v>3</v>
      </c>
      <c r="J62" s="55">
        <v>500</v>
      </c>
      <c r="K62" s="55">
        <v>315</v>
      </c>
      <c r="L62" s="55">
        <v>260</v>
      </c>
      <c r="M62" s="55">
        <v>27</v>
      </c>
      <c r="N62" s="55">
        <v>3</v>
      </c>
      <c r="O62" s="55">
        <v>21</v>
      </c>
      <c r="P62" s="75">
        <v>0</v>
      </c>
      <c r="Q62" s="75">
        <v>0</v>
      </c>
    </row>
    <row r="63" spans="1:17" ht="7.5" customHeight="1" x14ac:dyDescent="0.15">
      <c r="A63" s="60"/>
      <c r="B63" s="74"/>
      <c r="C63" s="74"/>
      <c r="D63" s="92"/>
      <c r="E63" s="80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</row>
    <row r="64" spans="1:17" ht="12.75" customHeight="1" x14ac:dyDescent="0.15">
      <c r="A64" s="58" t="s">
        <v>59</v>
      </c>
      <c r="B64" s="55">
        <v>37250</v>
      </c>
      <c r="C64" s="55">
        <v>20405</v>
      </c>
      <c r="D64" s="91">
        <v>6706</v>
      </c>
      <c r="E64" s="79">
        <v>5016</v>
      </c>
      <c r="F64" s="55">
        <v>835</v>
      </c>
      <c r="G64" s="55">
        <v>6</v>
      </c>
      <c r="H64" s="55">
        <v>86</v>
      </c>
      <c r="I64" s="55">
        <v>6</v>
      </c>
      <c r="J64" s="55">
        <v>773</v>
      </c>
      <c r="K64" s="55">
        <v>81</v>
      </c>
      <c r="L64" s="55">
        <v>441</v>
      </c>
      <c r="M64" s="55">
        <v>464</v>
      </c>
      <c r="N64" s="55">
        <v>1</v>
      </c>
      <c r="O64" s="55">
        <v>142</v>
      </c>
      <c r="P64" s="75">
        <v>0</v>
      </c>
      <c r="Q64" s="55">
        <v>1014</v>
      </c>
    </row>
    <row r="65" spans="1:17" ht="12.75" customHeight="1" x14ac:dyDescent="0.15">
      <c r="A65" s="58" t="s">
        <v>60</v>
      </c>
      <c r="B65" s="55">
        <v>7249</v>
      </c>
      <c r="C65" s="55">
        <v>1943</v>
      </c>
      <c r="D65" s="91">
        <v>786</v>
      </c>
      <c r="E65" s="79">
        <v>363</v>
      </c>
      <c r="F65" s="55">
        <v>4</v>
      </c>
      <c r="G65" s="55">
        <v>5</v>
      </c>
      <c r="H65" s="55">
        <v>29</v>
      </c>
      <c r="I65" s="75">
        <v>0</v>
      </c>
      <c r="J65" s="55">
        <v>95</v>
      </c>
      <c r="K65" s="55">
        <v>99</v>
      </c>
      <c r="L65" s="55">
        <v>278</v>
      </c>
      <c r="M65" s="75">
        <v>0</v>
      </c>
      <c r="N65" s="75">
        <v>0</v>
      </c>
      <c r="O65" s="55">
        <v>13</v>
      </c>
      <c r="P65" s="75">
        <v>0</v>
      </c>
      <c r="Q65" s="55">
        <v>9</v>
      </c>
    </row>
    <row r="66" spans="1:17" ht="12.75" customHeight="1" x14ac:dyDescent="0.15">
      <c r="A66" s="58" t="s">
        <v>61</v>
      </c>
      <c r="B66" s="55">
        <v>19017</v>
      </c>
      <c r="C66" s="55">
        <v>5067</v>
      </c>
      <c r="D66" s="91">
        <v>2173</v>
      </c>
      <c r="E66" s="79">
        <v>796</v>
      </c>
      <c r="F66" s="75">
        <v>2</v>
      </c>
      <c r="G66" s="55">
        <v>1</v>
      </c>
      <c r="H66" s="55">
        <v>829</v>
      </c>
      <c r="I66" s="75">
        <v>0</v>
      </c>
      <c r="J66" s="55">
        <v>1212</v>
      </c>
      <c r="K66" s="75">
        <v>0</v>
      </c>
      <c r="L66" s="55">
        <v>139</v>
      </c>
      <c r="M66" s="75">
        <v>23</v>
      </c>
      <c r="N66" s="55">
        <v>57</v>
      </c>
      <c r="O66" s="55">
        <v>102</v>
      </c>
      <c r="P66" s="75">
        <v>0</v>
      </c>
      <c r="Q66" s="55">
        <v>348</v>
      </c>
    </row>
    <row r="67" spans="1:17" ht="12.75" customHeight="1" x14ac:dyDescent="0.15">
      <c r="A67" s="59" t="s">
        <v>62</v>
      </c>
      <c r="B67" s="77">
        <v>428</v>
      </c>
      <c r="C67" s="77">
        <v>163</v>
      </c>
      <c r="D67" s="95">
        <v>116</v>
      </c>
      <c r="E67" s="84">
        <v>26</v>
      </c>
      <c r="F67" s="78">
        <v>0</v>
      </c>
      <c r="G67" s="78">
        <v>0</v>
      </c>
      <c r="H67" s="77">
        <v>87</v>
      </c>
      <c r="I67" s="78">
        <v>0</v>
      </c>
      <c r="J67" s="77">
        <v>16</v>
      </c>
      <c r="K67" s="78">
        <v>0</v>
      </c>
      <c r="L67" s="77">
        <v>10</v>
      </c>
      <c r="M67" s="78">
        <v>0</v>
      </c>
      <c r="N67" s="78">
        <v>0</v>
      </c>
      <c r="O67" s="78">
        <v>0</v>
      </c>
      <c r="P67" s="78">
        <v>0</v>
      </c>
      <c r="Q67" s="78">
        <v>0</v>
      </c>
    </row>
    <row r="68" spans="1:17" x14ac:dyDescent="0.15">
      <c r="A68" s="5" t="s">
        <v>2</v>
      </c>
    </row>
    <row r="69" spans="1:17" x14ac:dyDescent="0.15">
      <c r="A69" s="2" t="s">
        <v>2</v>
      </c>
    </row>
  </sheetData>
  <mergeCells count="21">
    <mergeCell ref="M4:M6"/>
    <mergeCell ref="L4:L6"/>
    <mergeCell ref="O4:O6"/>
    <mergeCell ref="N4:N6"/>
    <mergeCell ref="P4:P6"/>
    <mergeCell ref="A1:Q1"/>
    <mergeCell ref="A3:A6"/>
    <mergeCell ref="B4:B6"/>
    <mergeCell ref="C4:C6"/>
    <mergeCell ref="D4:D6"/>
    <mergeCell ref="A2:Q2"/>
    <mergeCell ref="Q4:Q6"/>
    <mergeCell ref="H4:H6"/>
    <mergeCell ref="E4:E6"/>
    <mergeCell ref="K4:K6"/>
    <mergeCell ref="G4:G6"/>
    <mergeCell ref="B3:D3"/>
    <mergeCell ref="I4:I6"/>
    <mergeCell ref="E3:Q3"/>
    <mergeCell ref="F4:F6"/>
    <mergeCell ref="J4:J6"/>
  </mergeCells>
  <phoneticPr fontId="0" type="noConversion"/>
  <printOptions horizontalCentered="1" verticalCentered="1"/>
  <pageMargins left="0.25" right="0.25" top="0.25" bottom="0.25" header="0.25" footer="0"/>
  <pageSetup scale="67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>
    <pageSetUpPr fitToPage="1"/>
  </sheetPr>
  <dimension ref="A1:Q69"/>
  <sheetViews>
    <sheetView zoomScaleNormal="100" zoomScaleSheetLayoutView="100" workbookViewId="0">
      <selection sqref="A1:Q1"/>
    </sheetView>
  </sheetViews>
  <sheetFormatPr baseColWidth="10" defaultColWidth="9.1640625" defaultRowHeight="13" x14ac:dyDescent="0.15"/>
  <cols>
    <col min="1" max="1" width="15.6640625" style="2" customWidth="1"/>
    <col min="2" max="2" width="10.5" style="2" customWidth="1"/>
    <col min="3" max="3" width="14.6640625" style="2" bestFit="1" customWidth="1"/>
    <col min="4" max="4" width="13.33203125" style="2" bestFit="1" customWidth="1"/>
    <col min="5" max="5" width="13.1640625" style="2" bestFit="1" customWidth="1"/>
    <col min="6" max="7" width="12.33203125" style="2" bestFit="1" customWidth="1"/>
    <col min="8" max="8" width="11" style="2" customWidth="1"/>
    <col min="9" max="9" width="10.83203125" style="2" bestFit="1" customWidth="1"/>
    <col min="10" max="10" width="7.5" style="2" bestFit="1" customWidth="1"/>
    <col min="11" max="11" width="11.33203125" style="2" bestFit="1" customWidth="1"/>
    <col min="12" max="12" width="10.6640625" style="2" bestFit="1" customWidth="1"/>
    <col min="13" max="13" width="9.6640625" style="2" bestFit="1" customWidth="1"/>
    <col min="14" max="14" width="12.33203125" style="2" bestFit="1" customWidth="1"/>
    <col min="15" max="15" width="11.5" style="2" bestFit="1" customWidth="1"/>
    <col min="16" max="16" width="10.5" style="2" bestFit="1" customWidth="1"/>
    <col min="17" max="16384" width="9.1640625" style="2"/>
  </cols>
  <sheetData>
    <row r="1" spans="1:17" ht="68.25" customHeight="1" x14ac:dyDescent="0.15">
      <c r="A1" s="266" t="s">
        <v>184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</row>
    <row r="2" spans="1:17" ht="14.25" customHeight="1" x14ac:dyDescent="0.15">
      <c r="A2" s="267" t="str">
        <f>FINAL2!$A$2</f>
        <v>ACF/OFA: 06/07/2017</v>
      </c>
      <c r="B2" s="267"/>
      <c r="C2" s="267"/>
      <c r="D2" s="267"/>
      <c r="E2" s="267"/>
      <c r="F2" s="267"/>
      <c r="G2" s="267"/>
      <c r="H2" s="267"/>
      <c r="I2" s="267"/>
      <c r="J2" s="267"/>
      <c r="K2" s="267"/>
      <c r="L2" s="267"/>
      <c r="M2" s="267"/>
      <c r="N2" s="267"/>
      <c r="O2" s="267"/>
      <c r="P2" s="267"/>
      <c r="Q2" s="267"/>
    </row>
    <row r="3" spans="1:17" s="3" customFormat="1" ht="12.75" customHeight="1" x14ac:dyDescent="0.15">
      <c r="A3" s="242" t="s">
        <v>0</v>
      </c>
      <c r="B3" s="262" t="s">
        <v>118</v>
      </c>
      <c r="C3" s="278"/>
      <c r="D3" s="295"/>
      <c r="E3" s="278" t="s">
        <v>120</v>
      </c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63"/>
    </row>
    <row r="4" spans="1:17" s="3" customFormat="1" ht="12.75" customHeight="1" x14ac:dyDescent="0.15">
      <c r="A4" s="243"/>
      <c r="B4" s="272" t="s">
        <v>164</v>
      </c>
      <c r="C4" s="272" t="s">
        <v>165</v>
      </c>
      <c r="D4" s="289" t="s">
        <v>153</v>
      </c>
      <c r="E4" s="292" t="s">
        <v>154</v>
      </c>
      <c r="F4" s="272" t="s">
        <v>166</v>
      </c>
      <c r="G4" s="272" t="s">
        <v>152</v>
      </c>
      <c r="H4" s="272" t="s">
        <v>155</v>
      </c>
      <c r="I4" s="272" t="s">
        <v>156</v>
      </c>
      <c r="J4" s="272" t="s">
        <v>157</v>
      </c>
      <c r="K4" s="272" t="s">
        <v>158</v>
      </c>
      <c r="L4" s="272" t="s">
        <v>159</v>
      </c>
      <c r="M4" s="272" t="s">
        <v>160</v>
      </c>
      <c r="N4" s="296" t="s">
        <v>161</v>
      </c>
      <c r="O4" s="272" t="s">
        <v>167</v>
      </c>
      <c r="P4" s="272" t="s">
        <v>163</v>
      </c>
      <c r="Q4" s="242" t="s">
        <v>98</v>
      </c>
    </row>
    <row r="5" spans="1:17" s="3" customFormat="1" ht="12.75" customHeight="1" x14ac:dyDescent="0.15">
      <c r="A5" s="243"/>
      <c r="B5" s="286"/>
      <c r="C5" s="286"/>
      <c r="D5" s="290"/>
      <c r="E5" s="293"/>
      <c r="F5" s="286"/>
      <c r="G5" s="286"/>
      <c r="H5" s="286"/>
      <c r="I5" s="286"/>
      <c r="J5" s="286"/>
      <c r="K5" s="286"/>
      <c r="L5" s="286"/>
      <c r="M5" s="286"/>
      <c r="N5" s="297"/>
      <c r="O5" s="286"/>
      <c r="P5" s="286"/>
      <c r="Q5" s="243"/>
    </row>
    <row r="6" spans="1:17" s="3" customFormat="1" ht="12.75" customHeight="1" x14ac:dyDescent="0.15">
      <c r="A6" s="248"/>
      <c r="B6" s="288"/>
      <c r="C6" s="288"/>
      <c r="D6" s="291"/>
      <c r="E6" s="294"/>
      <c r="F6" s="288"/>
      <c r="G6" s="288"/>
      <c r="H6" s="288"/>
      <c r="I6" s="288"/>
      <c r="J6" s="288"/>
      <c r="K6" s="288"/>
      <c r="L6" s="288"/>
      <c r="M6" s="288"/>
      <c r="N6" s="298"/>
      <c r="O6" s="288"/>
      <c r="P6" s="288"/>
      <c r="Q6" s="248"/>
    </row>
    <row r="7" spans="1:17" ht="12.75" customHeight="1" x14ac:dyDescent="0.15">
      <c r="A7" s="44" t="s">
        <v>3</v>
      </c>
      <c r="B7" s="79">
        <f>SUM(B9:B67)</f>
        <v>1523735</v>
      </c>
      <c r="C7" s="55">
        <f>SUM(C9:C67)</f>
        <v>848880</v>
      </c>
      <c r="D7" s="91">
        <f>SUM(D9:D67)</f>
        <v>440574</v>
      </c>
      <c r="E7" s="51">
        <f>AFWRKACT!E7/$D7</f>
        <v>0.84843635802385076</v>
      </c>
      <c r="F7" s="33">
        <f>AFWRKACT!F7/$D7</f>
        <v>9.8439762673239901E-3</v>
      </c>
      <c r="G7" s="33">
        <f>AFWRKACT!G7/$D7</f>
        <v>1.2327100555184827E-2</v>
      </c>
      <c r="H7" s="33">
        <f>AFWRKACT!H7/$D7</f>
        <v>3.4062382255875288E-2</v>
      </c>
      <c r="I7" s="33">
        <f>AFWRKACT!I7/$D7</f>
        <v>3.5181377021794295E-4</v>
      </c>
      <c r="J7" s="33">
        <f>AFWRKACT!J7/$D7</f>
        <v>0.11157716978305574</v>
      </c>
      <c r="K7" s="33">
        <f>AFWRKACT!K7/$D7</f>
        <v>2.0990798367584107E-2</v>
      </c>
      <c r="L7" s="33">
        <f>AFWRKACT!L7/$D7</f>
        <v>5.4326855420428803E-2</v>
      </c>
      <c r="M7" s="33">
        <f>AFWRKACT!M7/$D7</f>
        <v>1.8621162392696799E-2</v>
      </c>
      <c r="N7" s="33">
        <f>AFWRKACT!N7/$D7</f>
        <v>2.6805939524347784E-3</v>
      </c>
      <c r="O7" s="33">
        <f>AFWRKACT!O7/$D7</f>
        <v>6.1260991343111484E-3</v>
      </c>
      <c r="P7" s="33">
        <v>1.2463498588883995E-3</v>
      </c>
      <c r="Q7" s="33">
        <v>2.6780208486272206E-2</v>
      </c>
    </row>
    <row r="8" spans="1:17" ht="7.5" customHeight="1" x14ac:dyDescent="0.15">
      <c r="A8" s="60"/>
      <c r="B8" s="80"/>
      <c r="C8" s="74"/>
      <c r="D8" s="92"/>
      <c r="E8" s="90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</row>
    <row r="9" spans="1:17" ht="12.75" customHeight="1" x14ac:dyDescent="0.15">
      <c r="A9" s="58" t="s">
        <v>10</v>
      </c>
      <c r="B9" s="79">
        <f>AFWRKACT!B9</f>
        <v>11239</v>
      </c>
      <c r="C9" s="55">
        <f>AFWRKACT!C9</f>
        <v>4204</v>
      </c>
      <c r="D9" s="91">
        <f>AFWRKACT!D9</f>
        <v>2331</v>
      </c>
      <c r="E9" s="51">
        <f>AFWRKACT!E9/$D9</f>
        <v>0.83311883311883317</v>
      </c>
      <c r="F9" s="33">
        <f>AFWRKACT!F9/$D9</f>
        <v>3.003003003003003E-3</v>
      </c>
      <c r="G9" s="33">
        <f>AFWRKACT!G9/$D9</f>
        <v>1.2012012012012012E-2</v>
      </c>
      <c r="H9" s="33">
        <f>AFWRKACT!H9/$D9</f>
        <v>0.12097812097812098</v>
      </c>
      <c r="I9" s="33">
        <f>AFWRKACT!I9/$D9</f>
        <v>8.5800085800085801E-4</v>
      </c>
      <c r="J9" s="33">
        <f>AFWRKACT!J9/$D9</f>
        <v>2.616902616902617E-2</v>
      </c>
      <c r="K9" s="33">
        <f>AFWRKACT!K9/$D9</f>
        <v>0</v>
      </c>
      <c r="L9" s="33">
        <f>AFWRKACT!L9/$D9</f>
        <v>4.8477048477048479E-2</v>
      </c>
      <c r="M9" s="33">
        <f>AFWRKACT!M9/$D9</f>
        <v>7.9794079794079792E-2</v>
      </c>
      <c r="N9" s="33">
        <f>AFWRKACT!N9/$D9</f>
        <v>0</v>
      </c>
      <c r="O9" s="33">
        <f>AFWRKACT!O9/$D9</f>
        <v>1.2441012441012441E-2</v>
      </c>
      <c r="P9" s="33">
        <v>0</v>
      </c>
      <c r="Q9" s="33">
        <v>9.00360144057623E-3</v>
      </c>
    </row>
    <row r="10" spans="1:17" ht="12.75" customHeight="1" x14ac:dyDescent="0.15">
      <c r="A10" s="58" t="s">
        <v>11</v>
      </c>
      <c r="B10" s="79">
        <f>AFWRKACT!B10</f>
        <v>3009</v>
      </c>
      <c r="C10" s="55">
        <f>AFWRKACT!C10</f>
        <v>1840</v>
      </c>
      <c r="D10" s="91">
        <f>AFWRKACT!D10</f>
        <v>710</v>
      </c>
      <c r="E10" s="51">
        <f>AFWRKACT!E10/$D10</f>
        <v>0.8211267605633803</v>
      </c>
      <c r="F10" s="33">
        <f>AFWRKACT!F10/$D10</f>
        <v>0</v>
      </c>
      <c r="G10" s="33">
        <f>AFWRKACT!G10/$D10</f>
        <v>0</v>
      </c>
      <c r="H10" s="33">
        <f>AFWRKACT!H10/$D10</f>
        <v>4.2253521126760559E-3</v>
      </c>
      <c r="I10" s="33">
        <f>AFWRKACT!I10/$D10</f>
        <v>8.4507042253521118E-3</v>
      </c>
      <c r="J10" s="33">
        <f>AFWRKACT!J10/$D10</f>
        <v>0.22816901408450704</v>
      </c>
      <c r="K10" s="33">
        <f>AFWRKACT!K10/$D10</f>
        <v>9.8591549295774641E-2</v>
      </c>
      <c r="L10" s="33">
        <f>AFWRKACT!L10/$D10</f>
        <v>4.9295774647887321E-2</v>
      </c>
      <c r="M10" s="33">
        <f>AFWRKACT!M10/$D10</f>
        <v>4.2253521126760559E-3</v>
      </c>
      <c r="N10" s="33">
        <f>AFWRKACT!N10/$D10</f>
        <v>1.6901408450704224E-2</v>
      </c>
      <c r="O10" s="33">
        <f>AFWRKACT!O10/$D10</f>
        <v>4.2253521126760559E-3</v>
      </c>
      <c r="P10" s="33">
        <v>0</v>
      </c>
      <c r="Q10" s="33">
        <v>0.10879629629629629</v>
      </c>
    </row>
    <row r="11" spans="1:17" ht="12.75" customHeight="1" x14ac:dyDescent="0.15">
      <c r="A11" s="58" t="s">
        <v>12</v>
      </c>
      <c r="B11" s="79">
        <f>AFWRKACT!B11</f>
        <v>9922</v>
      </c>
      <c r="C11" s="55">
        <f>AFWRKACT!C11</f>
        <v>3143</v>
      </c>
      <c r="D11" s="91">
        <f>AFWRKACT!D11</f>
        <v>981</v>
      </c>
      <c r="E11" s="51">
        <f>AFWRKACT!E11/$D11</f>
        <v>0.7155963302752294</v>
      </c>
      <c r="F11" s="33">
        <f>AFWRKACT!F11/$D11</f>
        <v>0</v>
      </c>
      <c r="G11" s="33">
        <f>AFWRKACT!G11/$D11</f>
        <v>0</v>
      </c>
      <c r="H11" s="33">
        <f>AFWRKACT!H11/$D11</f>
        <v>6.4220183486238536E-2</v>
      </c>
      <c r="I11" s="33">
        <f>AFWRKACT!I11/$D11</f>
        <v>1.0193679918450561E-3</v>
      </c>
      <c r="J11" s="33">
        <f>AFWRKACT!J11/$D11</f>
        <v>0.20693170234454639</v>
      </c>
      <c r="K11" s="33">
        <f>AFWRKACT!K11/$D11</f>
        <v>0.13965341488277269</v>
      </c>
      <c r="L11" s="33">
        <f>AFWRKACT!L11/$D11</f>
        <v>0.10499490316004077</v>
      </c>
      <c r="M11" s="33">
        <f>AFWRKACT!M11/$D11</f>
        <v>7.1355759429153924E-3</v>
      </c>
      <c r="N11" s="33">
        <f>AFWRKACT!N11/$D11</f>
        <v>4.383282364933741E-2</v>
      </c>
      <c r="O11" s="33">
        <f>AFWRKACT!O11/$D11</f>
        <v>1.5290519877675841E-2</v>
      </c>
      <c r="P11" s="33">
        <v>0</v>
      </c>
      <c r="Q11" s="33">
        <v>0</v>
      </c>
    </row>
    <row r="12" spans="1:17" ht="12.75" customHeight="1" x14ac:dyDescent="0.15">
      <c r="A12" s="58" t="s">
        <v>13</v>
      </c>
      <c r="B12" s="79">
        <f>AFWRKACT!B12</f>
        <v>3825</v>
      </c>
      <c r="C12" s="55">
        <f>AFWRKACT!C12</f>
        <v>1563</v>
      </c>
      <c r="D12" s="91">
        <f>AFWRKACT!D12</f>
        <v>695</v>
      </c>
      <c r="E12" s="51">
        <f>AFWRKACT!E12/$D12</f>
        <v>0.87769784172661869</v>
      </c>
      <c r="F12" s="33">
        <f>AFWRKACT!F12/$D12</f>
        <v>0</v>
      </c>
      <c r="G12" s="33">
        <f>AFWRKACT!G12/$D12</f>
        <v>2.8776978417266188E-3</v>
      </c>
      <c r="H12" s="33">
        <f>AFWRKACT!H12/$D12</f>
        <v>3.5971223021582732E-2</v>
      </c>
      <c r="I12" s="33">
        <f>AFWRKACT!I12/$D12</f>
        <v>1.0071942446043165E-2</v>
      </c>
      <c r="J12" s="33">
        <f>AFWRKACT!J12/$D12</f>
        <v>2.302158273381295E-2</v>
      </c>
      <c r="K12" s="33">
        <f>AFWRKACT!K12/$D12</f>
        <v>1.870503597122302E-2</v>
      </c>
      <c r="L12" s="33">
        <f>AFWRKACT!L12/$D12</f>
        <v>6.3309352517985612E-2</v>
      </c>
      <c r="M12" s="33">
        <f>AFWRKACT!M12/$D12</f>
        <v>0</v>
      </c>
      <c r="N12" s="33">
        <f>AFWRKACT!N12/$D12</f>
        <v>0</v>
      </c>
      <c r="O12" s="33">
        <f>AFWRKACT!O12/$D12</f>
        <v>1.7266187050359712E-2</v>
      </c>
      <c r="P12" s="33">
        <v>0</v>
      </c>
      <c r="Q12" s="33">
        <v>2.851033499643621E-3</v>
      </c>
    </row>
    <row r="13" spans="1:17" ht="12.75" customHeight="1" x14ac:dyDescent="0.15">
      <c r="A13" s="58" t="s">
        <v>14</v>
      </c>
      <c r="B13" s="79">
        <f>AFWRKACT!B13</f>
        <v>589935</v>
      </c>
      <c r="C13" s="55">
        <f>AFWRKACT!C13</f>
        <v>410275</v>
      </c>
      <c r="D13" s="91">
        <f>AFWRKACT!D13</f>
        <v>249050</v>
      </c>
      <c r="E13" s="51">
        <f>AFWRKACT!E13/$D13</f>
        <v>0.86381449508130892</v>
      </c>
      <c r="F13" s="33">
        <f>AFWRKACT!F13/$D13</f>
        <v>7.9823328648865686E-3</v>
      </c>
      <c r="G13" s="33">
        <f>AFWRKACT!G13/$D13</f>
        <v>1.9674764103593655E-2</v>
      </c>
      <c r="H13" s="33">
        <f>AFWRKACT!H13/$D13</f>
        <v>1.3133908853643846E-2</v>
      </c>
      <c r="I13" s="33">
        <f>AFWRKACT!I13/$D13</f>
        <v>2.248544468982132E-4</v>
      </c>
      <c r="J13" s="33">
        <f>AFWRKACT!J13/$D13</f>
        <v>0.14536839991969483</v>
      </c>
      <c r="K13" s="33">
        <f>AFWRKACT!K13/$D13</f>
        <v>1.3162015659506122E-2</v>
      </c>
      <c r="L13" s="33">
        <f>AFWRKACT!L13/$D13</f>
        <v>4.5496888175065246E-2</v>
      </c>
      <c r="M13" s="33">
        <f>AFWRKACT!M13/$D13</f>
        <v>1.1648263400923509E-2</v>
      </c>
      <c r="N13" s="33">
        <f>AFWRKACT!N13/$D13</f>
        <v>2.2043766311985544E-3</v>
      </c>
      <c r="O13" s="33">
        <f>AFWRKACT!O13/$D13</f>
        <v>2.091949407749448E-3</v>
      </c>
      <c r="P13" s="33">
        <v>2.5850127787424159E-3</v>
      </c>
      <c r="Q13" s="33">
        <v>1.0301032054158457E-2</v>
      </c>
    </row>
    <row r="14" spans="1:17" ht="12.75" customHeight="1" x14ac:dyDescent="0.15">
      <c r="A14" s="58" t="s">
        <v>15</v>
      </c>
      <c r="B14" s="79">
        <f>AFWRKACT!B14</f>
        <v>16461</v>
      </c>
      <c r="C14" s="55">
        <f>AFWRKACT!C14</f>
        <v>9431</v>
      </c>
      <c r="D14" s="91">
        <f>AFWRKACT!D14</f>
        <v>1949</v>
      </c>
      <c r="E14" s="51">
        <f>AFWRKACT!E14/$D14</f>
        <v>0.5566957414058491</v>
      </c>
      <c r="F14" s="33">
        <f>AFWRKACT!F14/$D14</f>
        <v>2.8219599794766546E-2</v>
      </c>
      <c r="G14" s="33">
        <f>AFWRKACT!G14/$D14</f>
        <v>0</v>
      </c>
      <c r="H14" s="33">
        <f>AFWRKACT!H14/$D14</f>
        <v>9.6972806567470496E-2</v>
      </c>
      <c r="I14" s="33">
        <f>AFWRKACT!I14/$D14</f>
        <v>1.026167265264238E-3</v>
      </c>
      <c r="J14" s="33">
        <f>AFWRKACT!J14/$D14</f>
        <v>0.10672139558748076</v>
      </c>
      <c r="K14" s="33">
        <f>AFWRKACT!K14/$D14</f>
        <v>0.14161108260646485</v>
      </c>
      <c r="L14" s="33">
        <f>AFWRKACT!L14/$D14</f>
        <v>0.26115956900974857</v>
      </c>
      <c r="M14" s="33">
        <f>AFWRKACT!M14/$D14</f>
        <v>0</v>
      </c>
      <c r="N14" s="33">
        <f>AFWRKACT!N14/$D14</f>
        <v>2.5654181631605951E-3</v>
      </c>
      <c r="O14" s="33">
        <f>AFWRKACT!O14/$D14</f>
        <v>1.5392508978963571E-2</v>
      </c>
      <c r="P14" s="33">
        <v>0</v>
      </c>
      <c r="Q14" s="33">
        <v>3.2007315957933241E-2</v>
      </c>
    </row>
    <row r="15" spans="1:17" ht="12.75" customHeight="1" x14ac:dyDescent="0.15">
      <c r="A15" s="58" t="s">
        <v>16</v>
      </c>
      <c r="B15" s="79">
        <f>AFWRKACT!B15</f>
        <v>11401</v>
      </c>
      <c r="C15" s="55">
        <f>AFWRKACT!C15</f>
        <v>4947</v>
      </c>
      <c r="D15" s="91">
        <f>AFWRKACT!D15</f>
        <v>2286</v>
      </c>
      <c r="E15" s="51">
        <f>AFWRKACT!E15/$D15</f>
        <v>0.54461942257217844</v>
      </c>
      <c r="F15" s="33">
        <f>AFWRKACT!F15/$D15</f>
        <v>2.8433945756780401E-2</v>
      </c>
      <c r="G15" s="33">
        <f>AFWRKACT!G15/$D15</f>
        <v>0</v>
      </c>
      <c r="H15" s="33">
        <f>AFWRKACT!H15/$D15</f>
        <v>0</v>
      </c>
      <c r="I15" s="33">
        <f>AFWRKACT!I15/$D15</f>
        <v>0</v>
      </c>
      <c r="J15" s="33">
        <f>AFWRKACT!J15/$D15</f>
        <v>0.65923009623797024</v>
      </c>
      <c r="K15" s="33">
        <f>AFWRKACT!K15/$D15</f>
        <v>3.937007874015748E-3</v>
      </c>
      <c r="L15" s="33">
        <f>AFWRKACT!L15/$D15</f>
        <v>6.4741907261592305E-2</v>
      </c>
      <c r="M15" s="33">
        <f>AFWRKACT!M15/$D15</f>
        <v>0</v>
      </c>
      <c r="N15" s="33">
        <f>AFWRKACT!N15/$D15</f>
        <v>2.4934383202099737E-2</v>
      </c>
      <c r="O15" s="33">
        <f>AFWRKACT!O15/$D15</f>
        <v>4.3744531933508313E-4</v>
      </c>
      <c r="P15" s="33">
        <v>0</v>
      </c>
      <c r="Q15" s="33">
        <v>0</v>
      </c>
    </row>
    <row r="16" spans="1:17" ht="12.75" customHeight="1" x14ac:dyDescent="0.15">
      <c r="A16" s="58" t="s">
        <v>17</v>
      </c>
      <c r="B16" s="79">
        <f>AFWRKACT!B16</f>
        <v>4254</v>
      </c>
      <c r="C16" s="55">
        <f>AFWRKACT!C16</f>
        <v>853</v>
      </c>
      <c r="D16" s="91">
        <f>AFWRKACT!D16</f>
        <v>322</v>
      </c>
      <c r="E16" s="51">
        <f>AFWRKACT!E16/$D16</f>
        <v>0.84161490683229812</v>
      </c>
      <c r="F16" s="33">
        <f>AFWRKACT!F16/$D16</f>
        <v>0</v>
      </c>
      <c r="G16" s="33">
        <f>AFWRKACT!G16/$D16</f>
        <v>0</v>
      </c>
      <c r="H16" s="33">
        <f>AFWRKACT!H16/$D16</f>
        <v>8.3850931677018639E-2</v>
      </c>
      <c r="I16" s="33">
        <f>AFWRKACT!I16/$D16</f>
        <v>0</v>
      </c>
      <c r="J16" s="33">
        <f>AFWRKACT!J16/$D16</f>
        <v>0.13354037267080746</v>
      </c>
      <c r="K16" s="33">
        <f>AFWRKACT!K16/$D16</f>
        <v>0</v>
      </c>
      <c r="L16" s="33">
        <f>AFWRKACT!L16/$D16</f>
        <v>0.10869565217391304</v>
      </c>
      <c r="M16" s="33">
        <f>AFWRKACT!M16/$D16</f>
        <v>0</v>
      </c>
      <c r="N16" s="33">
        <f>AFWRKACT!N16/$D16</f>
        <v>0</v>
      </c>
      <c r="O16" s="33">
        <f>AFWRKACT!O16/$D16</f>
        <v>3.105590062111801E-3</v>
      </c>
      <c r="P16" s="33">
        <v>0</v>
      </c>
      <c r="Q16" s="33">
        <v>0</v>
      </c>
    </row>
    <row r="17" spans="1:17" ht="12.75" customHeight="1" x14ac:dyDescent="0.15">
      <c r="A17" s="58" t="s">
        <v>84</v>
      </c>
      <c r="B17" s="79">
        <f>AFWRKACT!B17</f>
        <v>5472</v>
      </c>
      <c r="C17" s="55">
        <f>AFWRKACT!C17</f>
        <v>3327</v>
      </c>
      <c r="D17" s="91">
        <f>AFWRKACT!D17</f>
        <v>1663</v>
      </c>
      <c r="E17" s="51">
        <f>AFWRKACT!E17/$D17</f>
        <v>0.49549007817197838</v>
      </c>
      <c r="F17" s="33">
        <f>AFWRKACT!F17/$D17</f>
        <v>0</v>
      </c>
      <c r="G17" s="33">
        <f>AFWRKACT!G17/$D17</f>
        <v>3.6079374624173183E-3</v>
      </c>
      <c r="H17" s="33">
        <f>AFWRKACT!H17/$D17</f>
        <v>1.7438364401683705E-2</v>
      </c>
      <c r="I17" s="33">
        <f>AFWRKACT!I17/$D17</f>
        <v>6.0132291040288638E-3</v>
      </c>
      <c r="J17" s="33">
        <f>AFWRKACT!J17/$D17</f>
        <v>0.50992182802164765</v>
      </c>
      <c r="K17" s="33">
        <f>AFWRKACT!K17/$D17</f>
        <v>1.2627781118460614E-2</v>
      </c>
      <c r="L17" s="33">
        <f>AFWRKACT!L17/$D17</f>
        <v>7.4564040889957911E-2</v>
      </c>
      <c r="M17" s="33">
        <f>AFWRKACT!M17/$D17</f>
        <v>2.4052916416115455E-3</v>
      </c>
      <c r="N17" s="33">
        <f>AFWRKACT!N17/$D17</f>
        <v>6.0132291040288638E-4</v>
      </c>
      <c r="O17" s="33">
        <f>AFWRKACT!O17/$D17</f>
        <v>4.2092603728202047E-3</v>
      </c>
      <c r="P17" s="33">
        <v>0</v>
      </c>
      <c r="Q17" s="33">
        <v>0</v>
      </c>
    </row>
    <row r="18" spans="1:17" ht="12.75" customHeight="1" x14ac:dyDescent="0.15">
      <c r="A18" s="58" t="s">
        <v>18</v>
      </c>
      <c r="B18" s="79">
        <f>AFWRKACT!B18</f>
        <v>47592</v>
      </c>
      <c r="C18" s="55">
        <f>AFWRKACT!C18</f>
        <v>6385</v>
      </c>
      <c r="D18" s="91">
        <f>AFWRKACT!D18</f>
        <v>2795</v>
      </c>
      <c r="E18" s="51">
        <f>AFWRKACT!E18/$D18</f>
        <v>0.39534883720930231</v>
      </c>
      <c r="F18" s="33">
        <f>AFWRKACT!F18/$D18</f>
        <v>4.2933810375670838E-3</v>
      </c>
      <c r="G18" s="33">
        <f>AFWRKACT!G18/$D18</f>
        <v>3.5778175313059033E-4</v>
      </c>
      <c r="H18" s="33">
        <f>AFWRKACT!H18/$D18</f>
        <v>5.5456171735241505E-2</v>
      </c>
      <c r="I18" s="33">
        <f>AFWRKACT!I18/$D18</f>
        <v>0</v>
      </c>
      <c r="J18" s="33">
        <f>AFWRKACT!J18/$D18</f>
        <v>0.26153846153846155</v>
      </c>
      <c r="K18" s="33">
        <f>AFWRKACT!K18/$D18</f>
        <v>0.27227191413237922</v>
      </c>
      <c r="L18" s="33">
        <f>AFWRKACT!L18/$D18</f>
        <v>0.19499105545617174</v>
      </c>
      <c r="M18" s="33">
        <f>AFWRKACT!M18/$D18</f>
        <v>0.11413237924865832</v>
      </c>
      <c r="N18" s="33">
        <f>AFWRKACT!N18/$D18</f>
        <v>3.5778175313059033E-4</v>
      </c>
      <c r="O18" s="33">
        <f>AFWRKACT!O18/$D18</f>
        <v>2.1109123434704832E-2</v>
      </c>
      <c r="P18" s="81">
        <v>0</v>
      </c>
      <c r="Q18" s="81">
        <v>6.3494589433481866E-2</v>
      </c>
    </row>
    <row r="19" spans="1:17" ht="7.5" customHeight="1" x14ac:dyDescent="0.15">
      <c r="A19" s="60"/>
      <c r="B19" s="80"/>
      <c r="C19" s="74"/>
      <c r="D19" s="92"/>
      <c r="E19" s="90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</row>
    <row r="20" spans="1:17" ht="12.75" customHeight="1" x14ac:dyDescent="0.15">
      <c r="A20" s="58" t="s">
        <v>19</v>
      </c>
      <c r="B20" s="79">
        <f>AFWRKACT!B20</f>
        <v>12807</v>
      </c>
      <c r="C20" s="55">
        <f>AFWRKACT!C20</f>
        <v>2005</v>
      </c>
      <c r="D20" s="91">
        <f>AFWRKACT!D20</f>
        <v>1152</v>
      </c>
      <c r="E20" s="51">
        <f>AFWRKACT!E20/$D20</f>
        <v>0.30381944444444442</v>
      </c>
      <c r="F20" s="33">
        <f>AFWRKACT!F20/$D20</f>
        <v>0</v>
      </c>
      <c r="G20" s="33">
        <f>AFWRKACT!G20/$D20</f>
        <v>0</v>
      </c>
      <c r="H20" s="33">
        <f>AFWRKACT!H20/$D20</f>
        <v>0.54340277777777779</v>
      </c>
      <c r="I20" s="33">
        <f>AFWRKACT!I20/$D20</f>
        <v>1.736111111111111E-3</v>
      </c>
      <c r="J20" s="33">
        <f>AFWRKACT!J20/$D20</f>
        <v>9.8958333333333329E-2</v>
      </c>
      <c r="K20" s="33">
        <f>AFWRKACT!K20/$D20</f>
        <v>8.6805555555555551E-4</v>
      </c>
      <c r="L20" s="33">
        <f>AFWRKACT!L20/$D20</f>
        <v>0.1171875</v>
      </c>
      <c r="M20" s="33">
        <f>AFWRKACT!M20/$D20</f>
        <v>0.3689236111111111</v>
      </c>
      <c r="N20" s="33">
        <f>AFWRKACT!N20/$D20</f>
        <v>0</v>
      </c>
      <c r="O20" s="33">
        <f>AFWRKACT!O20/$D20</f>
        <v>4.0798611111111112E-2</v>
      </c>
      <c r="P20" s="33">
        <v>4.3904717421765528E-2</v>
      </c>
      <c r="Q20" s="33">
        <v>1.35450723960766E-2</v>
      </c>
    </row>
    <row r="21" spans="1:17" ht="12.75" customHeight="1" x14ac:dyDescent="0.15">
      <c r="A21" s="58" t="s">
        <v>20</v>
      </c>
      <c r="B21" s="79">
        <f>AFWRKACT!B21</f>
        <v>896</v>
      </c>
      <c r="C21" s="55">
        <f>AFWRKACT!C21</f>
        <v>249</v>
      </c>
      <c r="D21" s="91">
        <f>AFWRKACT!D21</f>
        <v>47</v>
      </c>
      <c r="E21" s="51">
        <f>AFWRKACT!E21/$D21</f>
        <v>0.1702127659574468</v>
      </c>
      <c r="F21" s="33">
        <f>AFWRKACT!F21/$D21</f>
        <v>0</v>
      </c>
      <c r="G21" s="33">
        <f>AFWRKACT!G21/$D21</f>
        <v>6.3829787234042548E-2</v>
      </c>
      <c r="H21" s="33">
        <f>AFWRKACT!H21/$D21</f>
        <v>0.76595744680851063</v>
      </c>
      <c r="I21" s="33">
        <f>AFWRKACT!I21/$D21</f>
        <v>0</v>
      </c>
      <c r="J21" s="33">
        <f>AFWRKACT!J21/$D21</f>
        <v>2.1276595744680851E-2</v>
      </c>
      <c r="K21" s="33">
        <f>AFWRKACT!K21/$D21</f>
        <v>0</v>
      </c>
      <c r="L21" s="33">
        <f>AFWRKACT!L21/$D21</f>
        <v>4.2553191489361701E-2</v>
      </c>
      <c r="M21" s="33">
        <f>AFWRKACT!M21/$D21</f>
        <v>0</v>
      </c>
      <c r="N21" s="33">
        <f>AFWRKACT!N21/$D21</f>
        <v>2.1276595744680851E-2</v>
      </c>
      <c r="O21" s="81">
        <v>0</v>
      </c>
      <c r="P21" s="81">
        <v>0</v>
      </c>
      <c r="Q21" s="81">
        <v>0</v>
      </c>
    </row>
    <row r="22" spans="1:17" ht="12.75" customHeight="1" x14ac:dyDescent="0.15">
      <c r="A22" s="58" t="s">
        <v>21</v>
      </c>
      <c r="B22" s="79">
        <f>AFWRKACT!B22</f>
        <v>6412</v>
      </c>
      <c r="C22" s="55">
        <f>AFWRKACT!C22</f>
        <v>4073</v>
      </c>
      <c r="D22" s="91">
        <f>AFWRKACT!D22</f>
        <v>1670</v>
      </c>
      <c r="E22" s="51">
        <f>AFWRKACT!E22/$D22</f>
        <v>0.87544910179640723</v>
      </c>
      <c r="F22" s="33">
        <f>AFWRKACT!F22/$D22</f>
        <v>3.1736526946107783E-2</v>
      </c>
      <c r="G22" s="33">
        <f>AFWRKACT!G22/$D22</f>
        <v>1.7365269461077845E-2</v>
      </c>
      <c r="H22" s="33">
        <f>AFWRKACT!H22/$D22</f>
        <v>9.7005988023952092E-2</v>
      </c>
      <c r="I22" s="33">
        <f>AFWRKACT!I22/$D22</f>
        <v>0</v>
      </c>
      <c r="J22" s="33">
        <f>AFWRKACT!J22/$D22</f>
        <v>4.431137724550898E-2</v>
      </c>
      <c r="K22" s="33">
        <f>AFWRKACT!K22/$D22</f>
        <v>7.784431137724551E-3</v>
      </c>
      <c r="L22" s="33">
        <f>AFWRKACT!L22/$D22</f>
        <v>4.2514970059880239E-2</v>
      </c>
      <c r="M22" s="33">
        <f>AFWRKACT!M22/$D22</f>
        <v>1.437125748502994E-2</v>
      </c>
      <c r="N22" s="33">
        <f>AFWRKACT!N22/$D22</f>
        <v>2.3952095808383233E-3</v>
      </c>
      <c r="O22" s="33">
        <f>AFWRKACT!O22/$D22</f>
        <v>5.9880239520958083E-4</v>
      </c>
      <c r="P22" s="33">
        <v>0</v>
      </c>
      <c r="Q22" s="33">
        <v>6.4138315672058006E-3</v>
      </c>
    </row>
    <row r="23" spans="1:17" ht="12.75" customHeight="1" x14ac:dyDescent="0.15">
      <c r="A23" s="58" t="s">
        <v>22</v>
      </c>
      <c r="B23" s="79">
        <f>AFWRKACT!B23</f>
        <v>1919</v>
      </c>
      <c r="C23" s="55">
        <f>AFWRKACT!C23</f>
        <v>43</v>
      </c>
      <c r="D23" s="91">
        <f>AFWRKACT!D23</f>
        <v>25</v>
      </c>
      <c r="E23" s="51">
        <f>AFWRKACT!E23/$D23</f>
        <v>0.72</v>
      </c>
      <c r="F23" s="33">
        <f>AFWRKACT!F23/$D23</f>
        <v>0</v>
      </c>
      <c r="G23" s="33">
        <f>AFWRKACT!G23/$D23</f>
        <v>0</v>
      </c>
      <c r="H23" s="33">
        <f>AFWRKACT!H23/$D23</f>
        <v>0.12</v>
      </c>
      <c r="I23" s="33">
        <f>AFWRKACT!I23/$D23</f>
        <v>0</v>
      </c>
      <c r="J23" s="33">
        <f>AFWRKACT!J23/$D23</f>
        <v>0.48</v>
      </c>
      <c r="K23" s="33">
        <f>AFWRKACT!K23/$D23</f>
        <v>0</v>
      </c>
      <c r="L23" s="33">
        <f>AFWRKACT!L23/$D23</f>
        <v>0.12</v>
      </c>
      <c r="M23" s="33">
        <f>AFWRKACT!M23/$D23</f>
        <v>0</v>
      </c>
      <c r="N23" s="33">
        <f>AFWRKACT!N23/$D23</f>
        <v>0</v>
      </c>
      <c r="O23" s="33">
        <f>AFWRKACT!O23/$D23</f>
        <v>0</v>
      </c>
      <c r="P23" s="33">
        <v>0</v>
      </c>
      <c r="Q23" s="33">
        <v>0.80434782608695654</v>
      </c>
    </row>
    <row r="24" spans="1:17" ht="12.75" customHeight="1" x14ac:dyDescent="0.15">
      <c r="A24" s="58" t="s">
        <v>23</v>
      </c>
      <c r="B24" s="79">
        <f>AFWRKACT!B24</f>
        <v>15722</v>
      </c>
      <c r="C24" s="55">
        <f>AFWRKACT!C24</f>
        <v>5418</v>
      </c>
      <c r="D24" s="91">
        <f>AFWRKACT!D24</f>
        <v>3911</v>
      </c>
      <c r="E24" s="51">
        <f>AFWRKACT!E24/$D24</f>
        <v>0.73612886729736637</v>
      </c>
      <c r="F24" s="33">
        <f>AFWRKACT!F24/$D24</f>
        <v>0</v>
      </c>
      <c r="G24" s="33">
        <f>AFWRKACT!G24/$D24</f>
        <v>0</v>
      </c>
      <c r="H24" s="33">
        <f>AFWRKACT!H24/$D24</f>
        <v>0.13346970084377396</v>
      </c>
      <c r="I24" s="33">
        <f>AFWRKACT!I24/$D24</f>
        <v>0</v>
      </c>
      <c r="J24" s="33">
        <f>AFWRKACT!J24/$D24</f>
        <v>4.7302480184096142E-2</v>
      </c>
      <c r="K24" s="33">
        <f>AFWRKACT!K24/$D24</f>
        <v>4.9603681922781896E-2</v>
      </c>
      <c r="L24" s="33">
        <f>AFWRKACT!L24/$D24</f>
        <v>0.109946305292764</v>
      </c>
      <c r="M24" s="33">
        <f>AFWRKACT!M24/$D24</f>
        <v>3.0171311684991049E-2</v>
      </c>
      <c r="N24" s="33">
        <f>AFWRKACT!N24/$D24</f>
        <v>1.534134492457172E-3</v>
      </c>
      <c r="O24" s="33">
        <f>AFWRKACT!O24/$D24</f>
        <v>1.5852723088724111E-2</v>
      </c>
      <c r="P24" s="33">
        <v>0</v>
      </c>
      <c r="Q24" s="33">
        <v>3.3545197740112993E-3</v>
      </c>
    </row>
    <row r="25" spans="1:17" ht="12.75" customHeight="1" x14ac:dyDescent="0.15">
      <c r="A25" s="58" t="s">
        <v>24</v>
      </c>
      <c r="B25" s="79">
        <f>AFWRKACT!B25</f>
        <v>8216</v>
      </c>
      <c r="C25" s="55">
        <f>AFWRKACT!C25</f>
        <v>1584</v>
      </c>
      <c r="D25" s="91">
        <f>AFWRKACT!D25</f>
        <v>470</v>
      </c>
      <c r="E25" s="51">
        <f>AFWRKACT!E25/$D25</f>
        <v>0.94680851063829785</v>
      </c>
      <c r="F25" s="33">
        <f>AFWRKACT!F25/$D25</f>
        <v>2.1276595744680851E-3</v>
      </c>
      <c r="G25" s="33">
        <f>AFWRKACT!G25/$D25</f>
        <v>0</v>
      </c>
      <c r="H25" s="33">
        <f>AFWRKACT!H25/$D25</f>
        <v>6.382978723404255E-3</v>
      </c>
      <c r="I25" s="33">
        <f>AFWRKACT!I25/$D25</f>
        <v>0</v>
      </c>
      <c r="J25" s="33">
        <f>AFWRKACT!J25/$D25</f>
        <v>3.1914893617021274E-2</v>
      </c>
      <c r="K25" s="33">
        <f>AFWRKACT!K25/$D25</f>
        <v>0</v>
      </c>
      <c r="L25" s="33">
        <f>AFWRKACT!L25/$D25</f>
        <v>4.2553191489361703E-3</v>
      </c>
      <c r="M25" s="33">
        <f>AFWRKACT!M25/$D25</f>
        <v>0</v>
      </c>
      <c r="N25" s="33">
        <f>AFWRKACT!N25/$D25</f>
        <v>2.1276595744680851E-3</v>
      </c>
      <c r="O25" s="33">
        <f>AFWRKACT!O25/$D25</f>
        <v>5.5319148936170209E-2</v>
      </c>
      <c r="P25" s="33">
        <v>0</v>
      </c>
      <c r="Q25" s="33">
        <v>0</v>
      </c>
    </row>
    <row r="26" spans="1:17" ht="12.75" customHeight="1" x14ac:dyDescent="0.15">
      <c r="A26" s="58" t="s">
        <v>25</v>
      </c>
      <c r="B26" s="79">
        <f>AFWRKACT!B26</f>
        <v>12362</v>
      </c>
      <c r="C26" s="55">
        <f>AFWRKACT!C26</f>
        <v>5291</v>
      </c>
      <c r="D26" s="91">
        <f>AFWRKACT!D26</f>
        <v>1943</v>
      </c>
      <c r="E26" s="51">
        <f>AFWRKACT!E26/$D26</f>
        <v>0.90787442099845594</v>
      </c>
      <c r="F26" s="33">
        <f>AFWRKACT!F26/$D26</f>
        <v>2.5733401955738548E-3</v>
      </c>
      <c r="G26" s="33">
        <f>AFWRKACT!G26/$D26</f>
        <v>8.7493566649511061E-3</v>
      </c>
      <c r="H26" s="33">
        <f>AFWRKACT!H26/$D26</f>
        <v>1.029336078229542E-3</v>
      </c>
      <c r="I26" s="33">
        <f>AFWRKACT!I26/$D26</f>
        <v>0</v>
      </c>
      <c r="J26" s="33">
        <f>AFWRKACT!J26/$D26</f>
        <v>3.5512094698919194E-2</v>
      </c>
      <c r="K26" s="33">
        <f>AFWRKACT!K26/$D26</f>
        <v>6.1760164693772518E-3</v>
      </c>
      <c r="L26" s="33">
        <f>AFWRKACT!L26/$D26</f>
        <v>7.2568193515182705E-2</v>
      </c>
      <c r="M26" s="33">
        <f>AFWRKACT!M26/$D26</f>
        <v>6.6906845084920225E-3</v>
      </c>
      <c r="N26" s="33">
        <f>AFWRKACT!N26/$D26</f>
        <v>6.1760164693772518E-3</v>
      </c>
      <c r="O26" s="33">
        <f>AFWRKACT!O26/$D26</f>
        <v>1.0293360782295419E-2</v>
      </c>
      <c r="P26" s="33">
        <v>0</v>
      </c>
      <c r="Q26" s="33">
        <v>0.12300843486410497</v>
      </c>
    </row>
    <row r="27" spans="1:17" ht="12.75" customHeight="1" x14ac:dyDescent="0.15">
      <c r="A27" s="58" t="s">
        <v>26</v>
      </c>
      <c r="B27" s="79">
        <f>AFWRKACT!B27</f>
        <v>5279</v>
      </c>
      <c r="C27" s="55">
        <f>AFWRKACT!C27</f>
        <v>2220</v>
      </c>
      <c r="D27" s="91">
        <f>AFWRKACT!D27</f>
        <v>931</v>
      </c>
      <c r="E27" s="51">
        <f>AFWRKACT!E27/$D27</f>
        <v>0.93662728249194416</v>
      </c>
      <c r="F27" s="33">
        <f>AFWRKACT!F27/$D27</f>
        <v>2.1482277121374865E-3</v>
      </c>
      <c r="G27" s="33">
        <f>AFWRKACT!G27/$D27</f>
        <v>2.1482277121374865E-3</v>
      </c>
      <c r="H27" s="33">
        <f>AFWRKACT!H27/$D27</f>
        <v>4.296455424274973E-3</v>
      </c>
      <c r="I27" s="33">
        <f>AFWRKACT!I27/$D27</f>
        <v>2.1482277121374865E-3</v>
      </c>
      <c r="J27" s="33">
        <f>AFWRKACT!J27/$D27</f>
        <v>3.3297529538131039E-2</v>
      </c>
      <c r="K27" s="33">
        <f>AFWRKACT!K27/$D27</f>
        <v>0</v>
      </c>
      <c r="L27" s="33">
        <f>AFWRKACT!L27/$D27</f>
        <v>8.4854994629430719E-2</v>
      </c>
      <c r="M27" s="33">
        <f>AFWRKACT!M27/$D27</f>
        <v>0</v>
      </c>
      <c r="N27" s="33">
        <f>AFWRKACT!N27/$D27</f>
        <v>0</v>
      </c>
      <c r="O27" s="33">
        <f>AFWRKACT!O27/$D27</f>
        <v>3.22234156820623E-3</v>
      </c>
      <c r="P27" s="33">
        <v>0</v>
      </c>
      <c r="Q27" s="33">
        <v>1.8597442851607904E-2</v>
      </c>
    </row>
    <row r="28" spans="1:17" ht="12.75" customHeight="1" x14ac:dyDescent="0.15">
      <c r="A28" s="58" t="s">
        <v>27</v>
      </c>
      <c r="B28" s="79">
        <f>AFWRKACT!B28</f>
        <v>22776</v>
      </c>
      <c r="C28" s="55">
        <f>AFWRKACT!C28</f>
        <v>5946</v>
      </c>
      <c r="D28" s="91">
        <f>AFWRKACT!D28</f>
        <v>2688</v>
      </c>
      <c r="E28" s="51">
        <f>AFWRKACT!E28/$D28</f>
        <v>0.5926339285714286</v>
      </c>
      <c r="F28" s="33">
        <f>AFWRKACT!F28/$D28</f>
        <v>2.0089285714285716E-2</v>
      </c>
      <c r="G28" s="33">
        <f>AFWRKACT!G28/$D28</f>
        <v>0</v>
      </c>
      <c r="H28" s="33">
        <f>AFWRKACT!H28/$D28</f>
        <v>5.8407738095238096E-2</v>
      </c>
      <c r="I28" s="33">
        <f>AFWRKACT!I28/$D28</f>
        <v>0</v>
      </c>
      <c r="J28" s="33">
        <f>AFWRKACT!J28/$D28</f>
        <v>1.0416666666666666E-2</v>
      </c>
      <c r="K28" s="33">
        <f>AFWRKACT!K28/$D28</f>
        <v>0.32998511904761907</v>
      </c>
      <c r="L28" s="33">
        <f>AFWRKACT!L28/$D28</f>
        <v>9.7098214285714288E-2</v>
      </c>
      <c r="M28" s="33">
        <f>AFWRKACT!M28/$D28</f>
        <v>0.18452380952380953</v>
      </c>
      <c r="N28" s="33">
        <f>AFWRKACT!N28/$D28</f>
        <v>3.1622023809523808E-2</v>
      </c>
      <c r="O28" s="33">
        <f>AFWRKACT!O28/$D28</f>
        <v>0.12648809523809523</v>
      </c>
      <c r="P28" s="81">
        <v>0</v>
      </c>
      <c r="Q28" s="81">
        <v>5.6081995745503772E-3</v>
      </c>
    </row>
    <row r="29" spans="1:17" ht="12.75" customHeight="1" x14ac:dyDescent="0.15">
      <c r="A29" s="58" t="s">
        <v>28</v>
      </c>
      <c r="B29" s="79">
        <f>AFWRKACT!B29</f>
        <v>5657</v>
      </c>
      <c r="C29" s="55">
        <f>AFWRKACT!C29</f>
        <v>1798</v>
      </c>
      <c r="D29" s="91">
        <f>AFWRKACT!D29</f>
        <v>254</v>
      </c>
      <c r="E29" s="51">
        <f>AFWRKACT!E29/$D29</f>
        <v>0.65748031496062997</v>
      </c>
      <c r="F29" s="33">
        <f>AFWRKACT!F29/$D29</f>
        <v>0</v>
      </c>
      <c r="G29" s="33">
        <f>AFWRKACT!G29/$D29</f>
        <v>3.937007874015748E-3</v>
      </c>
      <c r="H29" s="33">
        <f>AFWRKACT!H29/$D29</f>
        <v>4.3307086614173228E-2</v>
      </c>
      <c r="I29" s="33">
        <f>AFWRKACT!I29/$D29</f>
        <v>7.874015748031496E-3</v>
      </c>
      <c r="J29" s="33">
        <f>AFWRKACT!J29/$D29</f>
        <v>9.4488188976377951E-2</v>
      </c>
      <c r="K29" s="33">
        <f>AFWRKACT!K29/$D29</f>
        <v>5.5118110236220472E-2</v>
      </c>
      <c r="L29" s="33">
        <f>AFWRKACT!L29/$D29</f>
        <v>0.29133858267716534</v>
      </c>
      <c r="M29" s="33">
        <f>AFWRKACT!M29/$D29</f>
        <v>3.937007874015748E-3</v>
      </c>
      <c r="N29" s="33">
        <f>AFWRKACT!N29/$D29</f>
        <v>3.937007874015748E-3</v>
      </c>
      <c r="O29" s="33">
        <f>AFWRKACT!O29/$D29</f>
        <v>1.5748031496062992E-2</v>
      </c>
      <c r="P29" s="33">
        <v>0</v>
      </c>
      <c r="Q29" s="33">
        <v>0</v>
      </c>
    </row>
    <row r="30" spans="1:17" ht="7.5" customHeight="1" x14ac:dyDescent="0.15">
      <c r="A30" s="60"/>
      <c r="B30" s="80"/>
      <c r="C30" s="74"/>
      <c r="D30" s="92"/>
      <c r="E30" s="90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</row>
    <row r="31" spans="1:17" ht="12.75" customHeight="1" x14ac:dyDescent="0.15">
      <c r="A31" s="58" t="s">
        <v>29</v>
      </c>
      <c r="B31" s="79">
        <f>AFWRKACT!B31</f>
        <v>20377</v>
      </c>
      <c r="C31" s="55">
        <f>AFWRKACT!C31</f>
        <v>18201</v>
      </c>
      <c r="D31" s="91">
        <f>AFWRKACT!D31</f>
        <v>15798</v>
      </c>
      <c r="E31" s="51">
        <f>AFWRKACT!E31/$D31</f>
        <v>0.98588428915052539</v>
      </c>
      <c r="F31" s="33">
        <f>AFWRKACT!F31/$D31</f>
        <v>0</v>
      </c>
      <c r="G31" s="33">
        <f>AFWRKACT!G31/$D31</f>
        <v>0</v>
      </c>
      <c r="H31" s="33">
        <f>AFWRKACT!H31/$D31</f>
        <v>2.5319660716546398E-4</v>
      </c>
      <c r="I31" s="33">
        <f>AFWRKACT!I31/$D31</f>
        <v>0</v>
      </c>
      <c r="J31" s="33">
        <f>AFWRKACT!J31/$D31</f>
        <v>9.2416761615394354E-3</v>
      </c>
      <c r="K31" s="33">
        <f>AFWRKACT!K31/$D31</f>
        <v>6.7097100898847956E-3</v>
      </c>
      <c r="L31" s="33">
        <f>AFWRKACT!L31/$D31</f>
        <v>6.7730092416761617E-3</v>
      </c>
      <c r="M31" s="33">
        <f>AFWRKACT!M31/$D31</f>
        <v>1.202683884035954E-3</v>
      </c>
      <c r="N31" s="33">
        <f>AFWRKACT!N31/$D31</f>
        <v>5.3171287504747439E-3</v>
      </c>
      <c r="O31" s="33">
        <f>AFWRKACT!O31/$D31</f>
        <v>6.3299151791365994E-4</v>
      </c>
      <c r="P31" s="33">
        <v>0</v>
      </c>
      <c r="Q31" s="33">
        <v>5.8455114822546974E-3</v>
      </c>
    </row>
    <row r="32" spans="1:17" ht="12.75" customHeight="1" x14ac:dyDescent="0.15">
      <c r="A32" s="58" t="s">
        <v>30</v>
      </c>
      <c r="B32" s="79">
        <f>AFWRKACT!B32</f>
        <v>21254</v>
      </c>
      <c r="C32" s="55">
        <f>AFWRKACT!C32</f>
        <v>10518</v>
      </c>
      <c r="D32" s="91">
        <f>AFWRKACT!D32</f>
        <v>3441</v>
      </c>
      <c r="E32" s="51">
        <f>AFWRKACT!E32/$D32</f>
        <v>0.38157512351060741</v>
      </c>
      <c r="F32" s="33">
        <f>AFWRKACT!F32/$D32</f>
        <v>1.7436791630340018E-3</v>
      </c>
      <c r="G32" s="33">
        <f>AFWRKACT!G32/$D32</f>
        <v>2.0342923568730021E-3</v>
      </c>
      <c r="H32" s="33">
        <f>AFWRKACT!H32/$D32</f>
        <v>0.50014530659691947</v>
      </c>
      <c r="I32" s="33">
        <f>AFWRKACT!I32/$D32</f>
        <v>2.906131938390003E-3</v>
      </c>
      <c r="J32" s="33">
        <f>AFWRKACT!J32/$D32</f>
        <v>0.1822144725370532</v>
      </c>
      <c r="K32" s="33">
        <f>AFWRKACT!K32/$D32</f>
        <v>4.3010752688172046E-2</v>
      </c>
      <c r="L32" s="33">
        <f>AFWRKACT!L32/$D32</f>
        <v>0.11217669282185411</v>
      </c>
      <c r="M32" s="33">
        <f>AFWRKACT!M32/$D32</f>
        <v>0.31676838128451029</v>
      </c>
      <c r="N32" s="33">
        <f>AFWRKACT!N32/$D32</f>
        <v>0</v>
      </c>
      <c r="O32" s="33">
        <f>AFWRKACT!O32/$D32</f>
        <v>1.5693112467306015E-2</v>
      </c>
      <c r="P32" s="33">
        <v>0</v>
      </c>
      <c r="Q32" s="33">
        <v>0</v>
      </c>
    </row>
    <row r="33" spans="1:17" ht="12.75" customHeight="1" x14ac:dyDescent="0.15">
      <c r="A33" s="58" t="s">
        <v>31</v>
      </c>
      <c r="B33" s="79">
        <f>AFWRKACT!B33</f>
        <v>55393</v>
      </c>
      <c r="C33" s="55">
        <f>AFWRKACT!C33</f>
        <v>38910</v>
      </c>
      <c r="D33" s="91">
        <f>AFWRKACT!D33</f>
        <v>25016</v>
      </c>
      <c r="E33" s="51">
        <f>AFWRKACT!E33/$D33</f>
        <v>0.95502878157978899</v>
      </c>
      <c r="F33" s="33">
        <f>AFWRKACT!F33/$D33</f>
        <v>6.3959066197633518E-4</v>
      </c>
      <c r="G33" s="33">
        <f>AFWRKACT!G33/$D33</f>
        <v>0</v>
      </c>
      <c r="H33" s="33">
        <f>AFWRKACT!H33/$D33</f>
        <v>0</v>
      </c>
      <c r="I33" s="33">
        <f>AFWRKACT!I33/$D33</f>
        <v>0</v>
      </c>
      <c r="J33" s="33">
        <f>AFWRKACT!J33/$D33</f>
        <v>8.6744483530540456E-3</v>
      </c>
      <c r="K33" s="33">
        <f>AFWRKACT!K33/$D33</f>
        <v>2.7182603133994242E-3</v>
      </c>
      <c r="L33" s="33">
        <f>AFWRKACT!L33/$D33</f>
        <v>3.3698433002878156E-2</v>
      </c>
      <c r="M33" s="33">
        <f>AFWRKACT!M33/$D33</f>
        <v>0</v>
      </c>
      <c r="N33" s="33">
        <f>AFWRKACT!N33/$D33</f>
        <v>0</v>
      </c>
      <c r="O33" s="33">
        <f>AFWRKACT!O33/$D33</f>
        <v>8.8743204349216506E-3</v>
      </c>
      <c r="P33" s="33">
        <v>0</v>
      </c>
      <c r="Q33" s="33">
        <v>0</v>
      </c>
    </row>
    <row r="34" spans="1:17" ht="12.75" customHeight="1" x14ac:dyDescent="0.15">
      <c r="A34" s="58" t="s">
        <v>32</v>
      </c>
      <c r="B34" s="79">
        <f>AFWRKACT!B34</f>
        <v>16943</v>
      </c>
      <c r="C34" s="55">
        <f>AFWRKACT!C34</f>
        <v>5025</v>
      </c>
      <c r="D34" s="91">
        <f>AFWRKACT!D34</f>
        <v>3277</v>
      </c>
      <c r="E34" s="51">
        <f>AFWRKACT!E34/$D34</f>
        <v>0.76258773268233138</v>
      </c>
      <c r="F34" s="33">
        <f>AFWRKACT!F34/$D34</f>
        <v>6.7134574305767469E-3</v>
      </c>
      <c r="G34" s="33">
        <f>AFWRKACT!G34/$D34</f>
        <v>1.1290814769606347E-2</v>
      </c>
      <c r="H34" s="33">
        <f>AFWRKACT!H34/$D34</f>
        <v>4.2722001830942935E-2</v>
      </c>
      <c r="I34" s="33">
        <f>AFWRKACT!I34/$D34</f>
        <v>0</v>
      </c>
      <c r="J34" s="33">
        <f>AFWRKACT!J34/$D34</f>
        <v>0.25633201098565761</v>
      </c>
      <c r="K34" s="33">
        <f>AFWRKACT!K34/$D34</f>
        <v>0.13091241989624658</v>
      </c>
      <c r="L34" s="33">
        <f>AFWRKACT!L34/$D34</f>
        <v>7.995117485505035E-2</v>
      </c>
      <c r="M34" s="33">
        <f>AFWRKACT!M34/$D34</f>
        <v>6.1031431187061336E-3</v>
      </c>
      <c r="N34" s="33">
        <f>AFWRKACT!N34/$D34</f>
        <v>3.0515715593530668E-4</v>
      </c>
      <c r="O34" s="33">
        <f>AFWRKACT!O34/$D34</f>
        <v>8.2392432102532803E-3</v>
      </c>
      <c r="P34" s="33">
        <v>0</v>
      </c>
      <c r="Q34" s="33">
        <v>0.11121286121286121</v>
      </c>
    </row>
    <row r="35" spans="1:17" ht="12.75" customHeight="1" x14ac:dyDescent="0.15">
      <c r="A35" s="58" t="s">
        <v>33</v>
      </c>
      <c r="B35" s="79">
        <f>AFWRKACT!B35</f>
        <v>19296</v>
      </c>
      <c r="C35" s="55">
        <f>AFWRKACT!C35</f>
        <v>7498</v>
      </c>
      <c r="D35" s="91">
        <f>AFWRKACT!D35</f>
        <v>2953</v>
      </c>
      <c r="E35" s="51">
        <f>AFWRKACT!E35/$D35</f>
        <v>0.84151710125296308</v>
      </c>
      <c r="F35" s="33">
        <f>AFWRKACT!F35/$D35</f>
        <v>1.0159160176092109E-3</v>
      </c>
      <c r="G35" s="33">
        <f>AFWRKACT!G35/$D35</f>
        <v>3.0477480528276328E-3</v>
      </c>
      <c r="H35" s="33">
        <f>AFWRKACT!H35/$D35</f>
        <v>1.7270572299356586E-2</v>
      </c>
      <c r="I35" s="33">
        <f>AFWRKACT!I35/$D35</f>
        <v>3.3863867253640368E-4</v>
      </c>
      <c r="J35" s="33">
        <f>AFWRKACT!J35/$D35</f>
        <v>0.10734845919403996</v>
      </c>
      <c r="K35" s="33">
        <f>AFWRKACT!K35/$D35</f>
        <v>3.7250253979004403E-3</v>
      </c>
      <c r="L35" s="33">
        <f>AFWRKACT!L35/$D35</f>
        <v>8.6691500169319341E-2</v>
      </c>
      <c r="M35" s="33">
        <f>AFWRKACT!M35/$D35</f>
        <v>3.047748052827633E-2</v>
      </c>
      <c r="N35" s="33">
        <f>AFWRKACT!N35/$D35</f>
        <v>0</v>
      </c>
      <c r="O35" s="33">
        <f>AFWRKACT!O35/$D35</f>
        <v>7.1452759905181171E-2</v>
      </c>
      <c r="P35" s="33">
        <v>4.3677658877484165E-4</v>
      </c>
      <c r="Q35" s="33">
        <v>0.19480235859357939</v>
      </c>
    </row>
    <row r="36" spans="1:17" ht="12.75" customHeight="1" x14ac:dyDescent="0.15">
      <c r="A36" s="58" t="s">
        <v>34</v>
      </c>
      <c r="B36" s="79">
        <f>AFWRKACT!B36</f>
        <v>5924</v>
      </c>
      <c r="C36" s="55">
        <f>AFWRKACT!C36</f>
        <v>1977</v>
      </c>
      <c r="D36" s="91">
        <f>AFWRKACT!D36</f>
        <v>1208</v>
      </c>
      <c r="E36" s="51">
        <f>AFWRKACT!E36/$D36</f>
        <v>0.40811258278145696</v>
      </c>
      <c r="F36" s="33">
        <f>AFWRKACT!F36/$D36</f>
        <v>0</v>
      </c>
      <c r="G36" s="33">
        <f>AFWRKACT!G36/$D36</f>
        <v>0</v>
      </c>
      <c r="H36" s="33">
        <f>AFWRKACT!H36/$D36</f>
        <v>0.17549668874172186</v>
      </c>
      <c r="I36" s="33">
        <f>AFWRKACT!I36/$D36</f>
        <v>1.6556291390728477E-3</v>
      </c>
      <c r="J36" s="33">
        <f>AFWRKACT!J36/$D36</f>
        <v>2.8145695364238412E-2</v>
      </c>
      <c r="K36" s="33">
        <f>AFWRKACT!K36/$D36</f>
        <v>0.33029801324503311</v>
      </c>
      <c r="L36" s="33">
        <f>AFWRKACT!L36/$D36</f>
        <v>0.1490066225165563</v>
      </c>
      <c r="M36" s="33">
        <f>AFWRKACT!M36/$D36</f>
        <v>0</v>
      </c>
      <c r="N36" s="33">
        <f>AFWRKACT!N36/$D36</f>
        <v>2.8973509933774833E-2</v>
      </c>
      <c r="O36" s="33">
        <f>AFWRKACT!O36/$D36</f>
        <v>1.7384105960264899E-2</v>
      </c>
      <c r="P36" s="33">
        <v>0</v>
      </c>
      <c r="Q36" s="33">
        <v>0</v>
      </c>
    </row>
    <row r="37" spans="1:17" ht="12.75" customHeight="1" x14ac:dyDescent="0.15">
      <c r="A37" s="58" t="s">
        <v>35</v>
      </c>
      <c r="B37" s="79">
        <f>AFWRKACT!B37</f>
        <v>19236</v>
      </c>
      <c r="C37" s="55">
        <f>AFWRKACT!C37</f>
        <v>11879</v>
      </c>
      <c r="D37" s="91">
        <f>AFWRKACT!D37</f>
        <v>3125</v>
      </c>
      <c r="E37" s="51">
        <f>AFWRKACT!E37/$D37</f>
        <v>0.84831999999999996</v>
      </c>
      <c r="F37" s="33">
        <f>AFWRKACT!F37/$D37</f>
        <v>1.056E-2</v>
      </c>
      <c r="G37" s="33">
        <f>AFWRKACT!G37/$D37</f>
        <v>1.5679999999999999E-2</v>
      </c>
      <c r="H37" s="33">
        <f>AFWRKACT!H37/$D37</f>
        <v>4.8640000000000003E-2</v>
      </c>
      <c r="I37" s="33">
        <f>AFWRKACT!I37/$D37</f>
        <v>3.2000000000000003E-4</v>
      </c>
      <c r="J37" s="33">
        <f>AFWRKACT!J37/$D37</f>
        <v>5.3440000000000001E-2</v>
      </c>
      <c r="K37" s="33">
        <f>AFWRKACT!K37/$D37</f>
        <v>2.5919999999999999E-2</v>
      </c>
      <c r="L37" s="33">
        <f>AFWRKACT!L37/$D37</f>
        <v>6.6879999999999995E-2</v>
      </c>
      <c r="M37" s="33">
        <f>AFWRKACT!M37/$D37</f>
        <v>1.6639999999999999E-2</v>
      </c>
      <c r="N37" s="33">
        <f>AFWRKACT!N37/$D37</f>
        <v>0</v>
      </c>
      <c r="O37" s="33">
        <f>AFWRKACT!O37/$D37</f>
        <v>1.2800000000000001E-2</v>
      </c>
      <c r="P37" s="81">
        <v>0</v>
      </c>
      <c r="Q37" s="81">
        <v>6.5251989389920426E-2</v>
      </c>
    </row>
    <row r="38" spans="1:17" ht="12.75" customHeight="1" x14ac:dyDescent="0.15">
      <c r="A38" s="58" t="s">
        <v>36</v>
      </c>
      <c r="B38" s="79">
        <f>AFWRKACT!B38</f>
        <v>3110</v>
      </c>
      <c r="C38" s="55">
        <f>AFWRKACT!C38</f>
        <v>1018</v>
      </c>
      <c r="D38" s="91">
        <f>AFWRKACT!D38</f>
        <v>409</v>
      </c>
      <c r="E38" s="51">
        <f>AFWRKACT!E38/$D38</f>
        <v>0.56723716381418088</v>
      </c>
      <c r="F38" s="33">
        <f>AFWRKACT!F38/$D38</f>
        <v>0</v>
      </c>
      <c r="G38" s="33">
        <f>AFWRKACT!G38/$D38</f>
        <v>0</v>
      </c>
      <c r="H38" s="33">
        <f>AFWRKACT!H38/$D38</f>
        <v>0.43031784841075793</v>
      </c>
      <c r="I38" s="33">
        <f>AFWRKACT!I38/$D38</f>
        <v>0</v>
      </c>
      <c r="J38" s="33">
        <f>AFWRKACT!J38/$D38</f>
        <v>0.22982885085574573</v>
      </c>
      <c r="K38" s="33">
        <f>AFWRKACT!K38/$D38</f>
        <v>6.1124694376528114E-2</v>
      </c>
      <c r="L38" s="33">
        <f>AFWRKACT!L38/$D38</f>
        <v>0.15403422982885084</v>
      </c>
      <c r="M38" s="33">
        <f>AFWRKACT!M38/$D38</f>
        <v>0</v>
      </c>
      <c r="N38" s="33">
        <f>AFWRKACT!N38/$D38</f>
        <v>4.8899755501222494E-3</v>
      </c>
      <c r="O38" s="33">
        <f>AFWRKACT!O38/$D38</f>
        <v>7.3349633251833741E-3</v>
      </c>
      <c r="P38" s="35">
        <v>0</v>
      </c>
      <c r="Q38" s="35">
        <v>5.9863945578231291E-2</v>
      </c>
    </row>
    <row r="39" spans="1:17" ht="12.75" customHeight="1" x14ac:dyDescent="0.15">
      <c r="A39" s="58" t="s">
        <v>37</v>
      </c>
      <c r="B39" s="79">
        <f>AFWRKACT!B39</f>
        <v>5313</v>
      </c>
      <c r="C39" s="55">
        <f>AFWRKACT!C39</f>
        <v>1950</v>
      </c>
      <c r="D39" s="91">
        <f>AFWRKACT!D39</f>
        <v>867</v>
      </c>
      <c r="E39" s="51">
        <f>AFWRKACT!E39/$D39</f>
        <v>0.87889273356401387</v>
      </c>
      <c r="F39" s="33">
        <f>AFWRKACT!F39/$D39</f>
        <v>6.920415224913495E-3</v>
      </c>
      <c r="G39" s="33">
        <f>AFWRKACT!G39/$D39</f>
        <v>2.306805074971165E-3</v>
      </c>
      <c r="H39" s="33">
        <f>AFWRKACT!H39/$D39</f>
        <v>5.8823529411764705E-2</v>
      </c>
      <c r="I39" s="33">
        <f>AFWRKACT!I39/$D39</f>
        <v>2.306805074971165E-3</v>
      </c>
      <c r="J39" s="33">
        <f>AFWRKACT!J39/$D39</f>
        <v>4.7289504036908882E-2</v>
      </c>
      <c r="K39" s="33">
        <f>AFWRKACT!K39/$D39</f>
        <v>2.1914648212226068E-2</v>
      </c>
      <c r="L39" s="33">
        <f>AFWRKACT!L39/$D39</f>
        <v>9.6885813148788927E-2</v>
      </c>
      <c r="M39" s="33">
        <f>AFWRKACT!M39/$D39</f>
        <v>4.61361014994233E-3</v>
      </c>
      <c r="N39" s="33">
        <f>AFWRKACT!N39/$D39</f>
        <v>6.920415224913495E-3</v>
      </c>
      <c r="O39" s="33">
        <f>AFWRKACT!O39/$D39</f>
        <v>6.920415224913495E-3</v>
      </c>
      <c r="P39" s="33">
        <v>0</v>
      </c>
      <c r="Q39" s="33">
        <v>5.6008146639511197E-3</v>
      </c>
    </row>
    <row r="40" spans="1:17" ht="12.75" customHeight="1" x14ac:dyDescent="0.15">
      <c r="A40" s="58" t="s">
        <v>38</v>
      </c>
      <c r="B40" s="79">
        <f>AFWRKACT!B40</f>
        <v>9389</v>
      </c>
      <c r="C40" s="55">
        <f>AFWRKACT!C40</f>
        <v>4422</v>
      </c>
      <c r="D40" s="91">
        <f>AFWRKACT!D40</f>
        <v>1567</v>
      </c>
      <c r="E40" s="51">
        <f>AFWRKACT!E40/$D40</f>
        <v>0.91959157626037014</v>
      </c>
      <c r="F40" s="33">
        <f>AFWRKACT!F40/$D40</f>
        <v>0</v>
      </c>
      <c r="G40" s="33">
        <f>AFWRKACT!G40/$D40</f>
        <v>6.3816209317166565E-4</v>
      </c>
      <c r="H40" s="33">
        <f>AFWRKACT!H40/$D40</f>
        <v>1.9144862795149969E-2</v>
      </c>
      <c r="I40" s="33">
        <f>AFWRKACT!I40/$D40</f>
        <v>0</v>
      </c>
      <c r="J40" s="33">
        <f>AFWRKACT!J40/$D40</f>
        <v>2.4888321633694959E-2</v>
      </c>
      <c r="K40" s="33">
        <f>AFWRKACT!K40/$D40</f>
        <v>3.5098915124441611E-2</v>
      </c>
      <c r="L40" s="33">
        <f>AFWRKACT!L40/$D40</f>
        <v>5.0414805360561581E-2</v>
      </c>
      <c r="M40" s="33">
        <f>AFWRKACT!M40/$D40</f>
        <v>1.2763241863433313E-3</v>
      </c>
      <c r="N40" s="33">
        <f>AFWRKACT!N40/$D40</f>
        <v>6.3816209317166565E-4</v>
      </c>
      <c r="O40" s="33">
        <f>AFWRKACT!O40/$D40</f>
        <v>7.6579451180599873E-3</v>
      </c>
      <c r="P40" s="33">
        <v>0</v>
      </c>
      <c r="Q40" s="33">
        <v>0</v>
      </c>
    </row>
    <row r="41" spans="1:17" ht="7.5" customHeight="1" x14ac:dyDescent="0.15">
      <c r="A41" s="60"/>
      <c r="B41" s="80"/>
      <c r="C41" s="74"/>
      <c r="D41" s="92"/>
      <c r="E41" s="90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</row>
    <row r="42" spans="1:17" ht="12.75" customHeight="1" x14ac:dyDescent="0.15">
      <c r="A42" s="58" t="s">
        <v>39</v>
      </c>
      <c r="B42" s="79">
        <f>AFWRKACT!B42</f>
        <v>5021</v>
      </c>
      <c r="C42" s="55">
        <f>AFWRKACT!C42</f>
        <v>3270</v>
      </c>
      <c r="D42" s="91">
        <f>AFWRKACT!D42</f>
        <v>2617</v>
      </c>
      <c r="E42" s="51">
        <f>AFWRKACT!E42/$D42</f>
        <v>0.93924340848299581</v>
      </c>
      <c r="F42" s="33">
        <f>AFWRKACT!F42/$D42</f>
        <v>0</v>
      </c>
      <c r="G42" s="33">
        <f>AFWRKACT!G42/$D42</f>
        <v>0</v>
      </c>
      <c r="H42" s="33">
        <f>AFWRKACT!H42/$D42</f>
        <v>6.8781047000382118E-3</v>
      </c>
      <c r="I42" s="33">
        <f>AFWRKACT!I42/$D42</f>
        <v>2.6748184944593045E-3</v>
      </c>
      <c r="J42" s="33">
        <f>AFWRKACT!J42/$D42</f>
        <v>4.9293083683607186E-2</v>
      </c>
      <c r="K42" s="33">
        <f>AFWRKACT!K42/$D42</f>
        <v>3.3244172716851358E-2</v>
      </c>
      <c r="L42" s="33">
        <f>AFWRKACT!L42/$D42</f>
        <v>2.0634314100114636E-2</v>
      </c>
      <c r="M42" s="33">
        <f>AFWRKACT!M42/$D42</f>
        <v>1.1463507833397019E-2</v>
      </c>
      <c r="N42" s="33">
        <f>AFWRKACT!N42/$D42</f>
        <v>0</v>
      </c>
      <c r="O42" s="33">
        <f>AFWRKACT!O42/$D42</f>
        <v>3.4390523500191059E-3</v>
      </c>
      <c r="P42" s="33">
        <v>0</v>
      </c>
      <c r="Q42" s="33">
        <v>0</v>
      </c>
    </row>
    <row r="43" spans="1:17" ht="12.75" customHeight="1" x14ac:dyDescent="0.15">
      <c r="A43" s="58" t="s">
        <v>40</v>
      </c>
      <c r="B43" s="79">
        <f>AFWRKACT!B43</f>
        <v>18210</v>
      </c>
      <c r="C43" s="55">
        <f>AFWRKACT!C43</f>
        <v>9394</v>
      </c>
      <c r="D43" s="91">
        <f>AFWRKACT!D43</f>
        <v>2575</v>
      </c>
      <c r="E43" s="51">
        <f>AFWRKACT!E43/$D43</f>
        <v>0.5095145631067961</v>
      </c>
      <c r="F43" s="33">
        <f>AFWRKACT!F43/$D43</f>
        <v>3.8834951456310682E-4</v>
      </c>
      <c r="G43" s="33">
        <f>AFWRKACT!G43/$D43</f>
        <v>1.1650485436893205E-3</v>
      </c>
      <c r="H43" s="33">
        <f>AFWRKACT!H43/$D43</f>
        <v>0.23805825242718445</v>
      </c>
      <c r="I43" s="33">
        <f>AFWRKACT!I43/$D43</f>
        <v>1.1650485436893205E-3</v>
      </c>
      <c r="J43" s="33">
        <f>AFWRKACT!J43/$D43</f>
        <v>4.6601941747572817E-2</v>
      </c>
      <c r="K43" s="33">
        <f>AFWRKACT!K43/$D43</f>
        <v>4.2718446601941748E-3</v>
      </c>
      <c r="L43" s="33">
        <f>AFWRKACT!L43/$D43</f>
        <v>0.26058252427184464</v>
      </c>
      <c r="M43" s="33">
        <f>AFWRKACT!M43/$D43</f>
        <v>7.7669902912621352E-2</v>
      </c>
      <c r="N43" s="33">
        <f>AFWRKACT!N43/$D43</f>
        <v>1.5533980582524271E-2</v>
      </c>
      <c r="O43" s="33">
        <f>AFWRKACT!O43/$D43</f>
        <v>6.6019417475728153E-3</v>
      </c>
      <c r="P43" s="33">
        <v>0</v>
      </c>
      <c r="Q43" s="33">
        <v>5.3151100987091872E-3</v>
      </c>
    </row>
    <row r="44" spans="1:17" ht="12.75" customHeight="1" x14ac:dyDescent="0.15">
      <c r="A44" s="58" t="s">
        <v>41</v>
      </c>
      <c r="B44" s="79">
        <f>AFWRKACT!B44</f>
        <v>11586</v>
      </c>
      <c r="C44" s="55">
        <f>AFWRKACT!C44</f>
        <v>5020</v>
      </c>
      <c r="D44" s="91">
        <f>AFWRKACT!D44</f>
        <v>2734</v>
      </c>
      <c r="E44" s="51">
        <f>AFWRKACT!E44/$D44</f>
        <v>0.64081931236283829</v>
      </c>
      <c r="F44" s="33">
        <f>AFWRKACT!F44/$D44</f>
        <v>2.5603511338697878E-2</v>
      </c>
      <c r="G44" s="33">
        <f>AFWRKACT!G44/$D44</f>
        <v>2.5603511338697879E-3</v>
      </c>
      <c r="H44" s="33">
        <f>AFWRKACT!H44/$D44</f>
        <v>0.12948061448427212</v>
      </c>
      <c r="I44" s="33">
        <f>AFWRKACT!I44/$D44</f>
        <v>1.8288222384784199E-3</v>
      </c>
      <c r="J44" s="33">
        <f>AFWRKACT!J44/$D44</f>
        <v>0.17776152158010242</v>
      </c>
      <c r="K44" s="33">
        <f>AFWRKACT!K44/$D44</f>
        <v>6.4374542794440381E-2</v>
      </c>
      <c r="L44" s="33">
        <f>AFWRKACT!L44/$D44</f>
        <v>0.13313825896122897</v>
      </c>
      <c r="M44" s="33">
        <f>AFWRKACT!M44/$D44</f>
        <v>1.6459400146305779E-2</v>
      </c>
      <c r="N44" s="33">
        <f>AFWRKACT!N44/$D44</f>
        <v>0</v>
      </c>
      <c r="O44" s="33">
        <f>AFWRKACT!O44/$D44</f>
        <v>8.4125822970007313E-3</v>
      </c>
      <c r="P44" s="33">
        <v>2.0876826722338206E-4</v>
      </c>
      <c r="Q44" s="33">
        <v>3.2985386221294363E-2</v>
      </c>
    </row>
    <row r="45" spans="1:17" ht="12.75" customHeight="1" x14ac:dyDescent="0.15">
      <c r="A45" s="58" t="s">
        <v>42</v>
      </c>
      <c r="B45" s="79">
        <f>AFWRKACT!B45</f>
        <v>144569</v>
      </c>
      <c r="C45" s="55">
        <f>AFWRKACT!C45</f>
        <v>92176</v>
      </c>
      <c r="D45" s="91">
        <f>AFWRKACT!D45</f>
        <v>28818</v>
      </c>
      <c r="E45" s="51">
        <f>AFWRKACT!E45/$D45</f>
        <v>0.89478797973488788</v>
      </c>
      <c r="F45" s="33">
        <f>AFWRKACT!F45/$D45</f>
        <v>2.6927614685266152E-2</v>
      </c>
      <c r="G45" s="33">
        <f>AFWRKACT!G45/$D45</f>
        <v>2.0473315289055451E-3</v>
      </c>
      <c r="H45" s="33">
        <f>AFWRKACT!H45/$D45</f>
        <v>5.6631272121590671E-2</v>
      </c>
      <c r="I45" s="33">
        <f>AFWRKACT!I45/$D45</f>
        <v>0</v>
      </c>
      <c r="J45" s="33">
        <f>AFWRKACT!J45/$D45</f>
        <v>2.0056908876396697E-2</v>
      </c>
      <c r="K45" s="33">
        <f>AFWRKACT!K45/$D45</f>
        <v>1.5615240474703309E-3</v>
      </c>
      <c r="L45" s="33">
        <f>AFWRKACT!L45/$D45</f>
        <v>6.3363175792907206E-2</v>
      </c>
      <c r="M45" s="33">
        <f>AFWRKACT!M45/$D45</f>
        <v>1.7003261850232494E-2</v>
      </c>
      <c r="N45" s="33">
        <f>AFWRKACT!N45/$D45</f>
        <v>4.5110694704698449E-3</v>
      </c>
      <c r="O45" s="33">
        <f>AFWRKACT!O45/$D45</f>
        <v>0</v>
      </c>
      <c r="P45" s="33">
        <v>0</v>
      </c>
      <c r="Q45" s="33">
        <v>0</v>
      </c>
    </row>
    <row r="46" spans="1:17" ht="12.75" customHeight="1" x14ac:dyDescent="0.15">
      <c r="A46" s="58" t="s">
        <v>43</v>
      </c>
      <c r="B46" s="79">
        <f>AFWRKACT!B46</f>
        <v>17284</v>
      </c>
      <c r="C46" s="55">
        <f>AFWRKACT!C46</f>
        <v>3434</v>
      </c>
      <c r="D46" s="91">
        <f>AFWRKACT!D46</f>
        <v>786</v>
      </c>
      <c r="E46" s="51">
        <f>AFWRKACT!E46/$D46</f>
        <v>0.39949109414758271</v>
      </c>
      <c r="F46" s="33">
        <f>AFWRKACT!F46/$D46</f>
        <v>0</v>
      </c>
      <c r="G46" s="33">
        <f>AFWRKACT!G46/$D46</f>
        <v>2.6717557251908396E-2</v>
      </c>
      <c r="H46" s="33">
        <f>AFWRKACT!H46/$D46</f>
        <v>0.20229007633587787</v>
      </c>
      <c r="I46" s="33">
        <f>AFWRKACT!I46/$D46</f>
        <v>1.653944020356234E-2</v>
      </c>
      <c r="J46" s="33">
        <f>AFWRKACT!J46/$D46</f>
        <v>0.44274809160305345</v>
      </c>
      <c r="K46" s="33">
        <f>AFWRKACT!K46/$D46</f>
        <v>5.0890585241730284E-3</v>
      </c>
      <c r="L46" s="33">
        <f>AFWRKACT!L46/$D46</f>
        <v>0.19847328244274809</v>
      </c>
      <c r="M46" s="33">
        <f>AFWRKACT!M46/$D46</f>
        <v>8.9058524173027988E-3</v>
      </c>
      <c r="N46" s="33">
        <f>AFWRKACT!N46/$D46</f>
        <v>7.6335877862595417E-3</v>
      </c>
      <c r="O46" s="33">
        <f>AFWRKACT!O46/$D46</f>
        <v>0</v>
      </c>
      <c r="P46" s="33">
        <v>0</v>
      </c>
      <c r="Q46" s="33">
        <v>0.28603006189213087</v>
      </c>
    </row>
    <row r="47" spans="1:17" ht="12.75" customHeight="1" x14ac:dyDescent="0.15">
      <c r="A47" s="58" t="s">
        <v>44</v>
      </c>
      <c r="B47" s="79">
        <f>AFWRKACT!B47</f>
        <v>1105</v>
      </c>
      <c r="C47" s="55">
        <f>AFWRKACT!C47</f>
        <v>344</v>
      </c>
      <c r="D47" s="91">
        <f>AFWRKACT!D47</f>
        <v>235</v>
      </c>
      <c r="E47" s="51">
        <f>AFWRKACT!E47/$D47</f>
        <v>0.7191489361702128</v>
      </c>
      <c r="F47" s="33">
        <f>AFWRKACT!F47/$D47</f>
        <v>0</v>
      </c>
      <c r="G47" s="33">
        <f>AFWRKACT!G47/$D47</f>
        <v>0</v>
      </c>
      <c r="H47" s="33">
        <f>AFWRKACT!H47/$D47</f>
        <v>0.31063829787234043</v>
      </c>
      <c r="I47" s="33">
        <f>AFWRKACT!I47/$D47</f>
        <v>4.2553191489361703E-3</v>
      </c>
      <c r="J47" s="33">
        <f>AFWRKACT!J47/$D47</f>
        <v>0.10212765957446808</v>
      </c>
      <c r="K47" s="33">
        <f>AFWRKACT!K47/$D47</f>
        <v>0</v>
      </c>
      <c r="L47" s="33">
        <f>AFWRKACT!L47/$D47</f>
        <v>7.6595744680851063E-2</v>
      </c>
      <c r="M47" s="33">
        <f>AFWRKACT!M47/$D47</f>
        <v>0</v>
      </c>
      <c r="N47" s="33">
        <f>AFWRKACT!N47/$D47</f>
        <v>2.1276595744680851E-2</v>
      </c>
      <c r="O47" s="33">
        <f>AFWRKACT!O47/$D47</f>
        <v>8.5106382978723406E-3</v>
      </c>
      <c r="P47" s="33">
        <v>0</v>
      </c>
      <c r="Q47" s="33">
        <v>6.2893081761006293E-3</v>
      </c>
    </row>
    <row r="48" spans="1:17" ht="12.75" customHeight="1" x14ac:dyDescent="0.15">
      <c r="A48" s="58" t="s">
        <v>45</v>
      </c>
      <c r="B48" s="79">
        <f>AFWRKACT!B48</f>
        <v>57644</v>
      </c>
      <c r="C48" s="55">
        <f>AFWRKACT!C48</f>
        <v>9934</v>
      </c>
      <c r="D48" s="91">
        <f>AFWRKACT!D48</f>
        <v>5230</v>
      </c>
      <c r="E48" s="51">
        <f>AFWRKACT!E48/$D48</f>
        <v>0.55143403441682604</v>
      </c>
      <c r="F48" s="33">
        <f>AFWRKACT!F48/$D48</f>
        <v>0</v>
      </c>
      <c r="G48" s="33">
        <f>AFWRKACT!G48/$D48</f>
        <v>8.0305927342256209E-3</v>
      </c>
      <c r="H48" s="33">
        <f>AFWRKACT!H48/$D48</f>
        <v>0.39636711281070747</v>
      </c>
      <c r="I48" s="33">
        <f>AFWRKACT!I48/$D48</f>
        <v>1.9120458891013384E-4</v>
      </c>
      <c r="J48" s="33">
        <f>AFWRKACT!J48/$D48</f>
        <v>4.3021032504780114E-2</v>
      </c>
      <c r="K48" s="33">
        <f>AFWRKACT!K48/$D48</f>
        <v>2.7533460803059275E-2</v>
      </c>
      <c r="L48" s="33">
        <f>AFWRKACT!L48/$D48</f>
        <v>0.14130019120458892</v>
      </c>
      <c r="M48" s="33">
        <f>AFWRKACT!M48/$D48</f>
        <v>8.3173996175908219E-2</v>
      </c>
      <c r="N48" s="33">
        <f>AFWRKACT!N48/$D48</f>
        <v>3.0592734225621415E-3</v>
      </c>
      <c r="O48" s="33">
        <f>AFWRKACT!O48/$D48</f>
        <v>2.676864244741874E-2</v>
      </c>
      <c r="P48" s="81">
        <v>0</v>
      </c>
      <c r="Q48" s="81">
        <v>4.6642995480955456E-2</v>
      </c>
    </row>
    <row r="49" spans="1:17" ht="12.75" customHeight="1" x14ac:dyDescent="0.15">
      <c r="A49" s="58" t="s">
        <v>46</v>
      </c>
      <c r="B49" s="79">
        <f>AFWRKACT!B49</f>
        <v>7160</v>
      </c>
      <c r="C49" s="55">
        <f>AFWRKACT!C49</f>
        <v>1844</v>
      </c>
      <c r="D49" s="91">
        <f>AFWRKACT!D49</f>
        <v>719</v>
      </c>
      <c r="E49" s="51">
        <f>AFWRKACT!E49/$D49</f>
        <v>0.30180806675938804</v>
      </c>
      <c r="F49" s="33">
        <f>AFWRKACT!F49/$D49</f>
        <v>0</v>
      </c>
      <c r="G49" s="33">
        <f>AFWRKACT!G49/$D49</f>
        <v>0</v>
      </c>
      <c r="H49" s="33">
        <f>AFWRKACT!H49/$D49</f>
        <v>0.13490959666203059</v>
      </c>
      <c r="I49" s="33">
        <f>AFWRKACT!I49/$D49</f>
        <v>0</v>
      </c>
      <c r="J49" s="33">
        <f>AFWRKACT!J49/$D49</f>
        <v>0.15299026425591097</v>
      </c>
      <c r="K49" s="33">
        <f>AFWRKACT!K49/$D49</f>
        <v>0.10152990264255911</v>
      </c>
      <c r="L49" s="33">
        <f>AFWRKACT!L49/$D49</f>
        <v>0.41446453407510431</v>
      </c>
      <c r="M49" s="33">
        <f>AFWRKACT!M49/$D49</f>
        <v>0</v>
      </c>
      <c r="N49" s="33">
        <f>AFWRKACT!N49/$D49</f>
        <v>4.172461752433936E-3</v>
      </c>
      <c r="O49" s="33">
        <f>AFWRKACT!O49/$D49</f>
        <v>3.7552155771905425E-2</v>
      </c>
      <c r="P49" s="33">
        <v>0</v>
      </c>
      <c r="Q49" s="33">
        <v>0</v>
      </c>
    </row>
    <row r="50" spans="1:17" ht="12.75" customHeight="1" x14ac:dyDescent="0.15">
      <c r="A50" s="58" t="s">
        <v>47</v>
      </c>
      <c r="B50" s="79">
        <f>AFWRKACT!B50</f>
        <v>51401</v>
      </c>
      <c r="C50" s="55">
        <f>AFWRKACT!C50</f>
        <v>42123</v>
      </c>
      <c r="D50" s="91">
        <f>AFWRKACT!D50</f>
        <v>30716</v>
      </c>
      <c r="E50" s="51">
        <f>AFWRKACT!E50/$D50</f>
        <v>0.97480140643312929</v>
      </c>
      <c r="F50" s="33">
        <f>AFWRKACT!F50/$D50</f>
        <v>2.2138299257715849E-3</v>
      </c>
      <c r="G50" s="33">
        <f>AFWRKACT!G50/$D50</f>
        <v>2.8975126969657508E-3</v>
      </c>
      <c r="H50" s="33">
        <f>AFWRKACT!H50/$D50</f>
        <v>9.1157702825888781E-3</v>
      </c>
      <c r="I50" s="33">
        <f>AFWRKACT!I50/$D50</f>
        <v>6.5112644875634849E-5</v>
      </c>
      <c r="J50" s="33">
        <f>AFWRKACT!J50/$D50</f>
        <v>1.5073577288709467E-2</v>
      </c>
      <c r="K50" s="33">
        <f>AFWRKACT!K50/$D50</f>
        <v>4.232321916916265E-4</v>
      </c>
      <c r="L50" s="33">
        <f>AFWRKACT!L50/$D50</f>
        <v>2.8975126969657508E-3</v>
      </c>
      <c r="M50" s="33">
        <f>AFWRKACT!M50/$D50</f>
        <v>8.7902070582107042E-4</v>
      </c>
      <c r="N50" s="33">
        <f>AFWRKACT!N50/$D50</f>
        <v>1.9533793462690453E-4</v>
      </c>
      <c r="O50" s="33">
        <f>AFWRKACT!O50/$D50</f>
        <v>2.0510483135824978E-3</v>
      </c>
      <c r="P50" s="33">
        <v>0</v>
      </c>
      <c r="Q50" s="33">
        <v>5.9747459193101322E-2</v>
      </c>
    </row>
    <row r="51" spans="1:17" ht="12.75" customHeight="1" x14ac:dyDescent="0.15">
      <c r="A51" s="58" t="s">
        <v>48</v>
      </c>
      <c r="B51" s="79">
        <f>AFWRKACT!B51</f>
        <v>57897</v>
      </c>
      <c r="C51" s="55">
        <f>AFWRKACT!C51</f>
        <v>30151</v>
      </c>
      <c r="D51" s="91">
        <f>AFWRKACT!D51</f>
        <v>7718</v>
      </c>
      <c r="E51" s="51">
        <f>AFWRKACT!E51/$D51</f>
        <v>0.81238662866027467</v>
      </c>
      <c r="F51" s="33">
        <f>AFWRKACT!F51/$D51</f>
        <v>2.5913449080072558E-4</v>
      </c>
      <c r="G51" s="33">
        <f>AFWRKACT!G51/$D51</f>
        <v>4.1461518528116094E-3</v>
      </c>
      <c r="H51" s="33">
        <f>AFWRKACT!H51/$D51</f>
        <v>0</v>
      </c>
      <c r="I51" s="33">
        <f>AFWRKACT!I51/$D51</f>
        <v>0</v>
      </c>
      <c r="J51" s="33">
        <f>AFWRKACT!J51/$D51</f>
        <v>6.633842964498575E-2</v>
      </c>
      <c r="K51" s="33">
        <f>AFWRKACT!K51/$D51</f>
        <v>9.4584089142264835E-2</v>
      </c>
      <c r="L51" s="33">
        <f>AFWRKACT!L51/$D51</f>
        <v>0.12010883648613631</v>
      </c>
      <c r="M51" s="33">
        <f>AFWRKACT!M51/$D51</f>
        <v>2.0730759264058048E-2</v>
      </c>
      <c r="N51" s="33">
        <f>AFWRKACT!N51/$D51</f>
        <v>0</v>
      </c>
      <c r="O51" s="33">
        <f>AFWRKACT!O51/$D51</f>
        <v>2.0342057527856956E-2</v>
      </c>
      <c r="P51" s="33">
        <v>0</v>
      </c>
      <c r="Q51" s="33">
        <v>7.3649053695298448E-3</v>
      </c>
    </row>
    <row r="52" spans="1:17" ht="7.5" customHeight="1" x14ac:dyDescent="0.15">
      <c r="A52" s="60"/>
      <c r="B52" s="80"/>
      <c r="C52" s="74"/>
      <c r="D52" s="92"/>
      <c r="E52" s="90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</row>
    <row r="53" spans="1:17" ht="12.75" customHeight="1" x14ac:dyDescent="0.15">
      <c r="A53" s="58" t="s">
        <v>49</v>
      </c>
      <c r="B53" s="79">
        <f>AFWRKACT!B53</f>
        <v>8834</v>
      </c>
      <c r="C53" s="55">
        <f>AFWRKACT!C53</f>
        <v>7252</v>
      </c>
      <c r="D53" s="91">
        <f>AFWRKACT!D53</f>
        <v>1342</v>
      </c>
      <c r="E53" s="51">
        <f>AFWRKACT!E53/$D53</f>
        <v>7.3025335320417287E-2</v>
      </c>
      <c r="F53" s="33">
        <f>AFWRKACT!F53/$D53</f>
        <v>8.7183308494783909E-2</v>
      </c>
      <c r="G53" s="33">
        <f>AFWRKACT!G53/$D53</f>
        <v>5.2160953800298067E-3</v>
      </c>
      <c r="H53" s="33">
        <f>AFWRKACT!H53/$D53</f>
        <v>0.30998509687034276</v>
      </c>
      <c r="I53" s="33">
        <f>AFWRKACT!I53/$D53</f>
        <v>7.4515648286140089E-4</v>
      </c>
      <c r="J53" s="33">
        <f>AFWRKACT!J53/$D53</f>
        <v>0.11997019374068554</v>
      </c>
      <c r="K53" s="33">
        <f>AFWRKACT!K53/$D53</f>
        <v>0.10283159463487332</v>
      </c>
      <c r="L53" s="33">
        <f>AFWRKACT!L53/$D53</f>
        <v>0.30327868852459017</v>
      </c>
      <c r="M53" s="33">
        <f>AFWRKACT!M53/$D53</f>
        <v>5.663189269746647E-2</v>
      </c>
      <c r="N53" s="33">
        <f>AFWRKACT!N53/$D53</f>
        <v>0</v>
      </c>
      <c r="O53" s="33">
        <f>AFWRKACT!O53/$D53</f>
        <v>1.3412816691505217E-2</v>
      </c>
      <c r="P53" s="33">
        <v>1.060695344725987E-2</v>
      </c>
      <c r="Q53" s="33">
        <v>0</v>
      </c>
    </row>
    <row r="54" spans="1:17" ht="12.75" customHeight="1" x14ac:dyDescent="0.15">
      <c r="A54" s="58" t="s">
        <v>50</v>
      </c>
      <c r="B54" s="79">
        <f>AFWRKACT!B54</f>
        <v>4076</v>
      </c>
      <c r="C54" s="55">
        <f>AFWRKACT!C54</f>
        <v>2080</v>
      </c>
      <c r="D54" s="91">
        <f>AFWRKACT!D54</f>
        <v>309</v>
      </c>
      <c r="E54" s="51">
        <f>AFWRKACT!E54/$D54</f>
        <v>0.65695792880258896</v>
      </c>
      <c r="F54" s="33">
        <f>AFWRKACT!F54/$D54</f>
        <v>0</v>
      </c>
      <c r="G54" s="33">
        <f>AFWRKACT!G54/$D54</f>
        <v>0</v>
      </c>
      <c r="H54" s="33">
        <f>AFWRKACT!H54/$D54</f>
        <v>8.0906148867313912E-2</v>
      </c>
      <c r="I54" s="33">
        <f>AFWRKACT!I54/$D54</f>
        <v>0</v>
      </c>
      <c r="J54" s="33">
        <f>AFWRKACT!J54/$D54</f>
        <v>0.15857605177993528</v>
      </c>
      <c r="K54" s="33">
        <f>AFWRKACT!K54/$D54</f>
        <v>0</v>
      </c>
      <c r="L54" s="33">
        <f>AFWRKACT!L54/$D54</f>
        <v>0.13268608414239483</v>
      </c>
      <c r="M54" s="33">
        <f>AFWRKACT!M54/$D54</f>
        <v>0</v>
      </c>
      <c r="N54" s="33">
        <f>AFWRKACT!N54/$D54</f>
        <v>3.2362459546925568E-3</v>
      </c>
      <c r="O54" s="33">
        <f>AFWRKACT!O54/$D54</f>
        <v>0.11003236245954692</v>
      </c>
      <c r="P54" s="33">
        <v>0</v>
      </c>
      <c r="Q54" s="33">
        <v>6.5573770491803282E-2</v>
      </c>
    </row>
    <row r="55" spans="1:17" ht="12.75" customHeight="1" x14ac:dyDescent="0.15">
      <c r="A55" s="58" t="s">
        <v>51</v>
      </c>
      <c r="B55" s="79">
        <f>AFWRKACT!B55</f>
        <v>9536</v>
      </c>
      <c r="C55" s="55">
        <f>AFWRKACT!C55</f>
        <v>2414</v>
      </c>
      <c r="D55" s="91">
        <f>AFWRKACT!D55</f>
        <v>981</v>
      </c>
      <c r="E55" s="51">
        <f>AFWRKACT!E55/$D55</f>
        <v>0.86136595310907238</v>
      </c>
      <c r="F55" s="33">
        <f>AFWRKACT!F55/$D55</f>
        <v>0</v>
      </c>
      <c r="G55" s="33">
        <f>AFWRKACT!G55/$D55</f>
        <v>0</v>
      </c>
      <c r="H55" s="33">
        <f>AFWRKACT!H55/$D55</f>
        <v>3.0581039755351681E-2</v>
      </c>
      <c r="I55" s="33">
        <f>AFWRKACT!I55/$D55</f>
        <v>3.0581039755351682E-3</v>
      </c>
      <c r="J55" s="33">
        <f>AFWRKACT!J55/$D55</f>
        <v>6.7278287461773695E-2</v>
      </c>
      <c r="K55" s="33">
        <f>AFWRKACT!K55/$D55</f>
        <v>1.0193679918450561E-2</v>
      </c>
      <c r="L55" s="33">
        <f>AFWRKACT!L55/$D55</f>
        <v>5.8103975535168197E-2</v>
      </c>
      <c r="M55" s="33">
        <f>AFWRKACT!M55/$D55</f>
        <v>0</v>
      </c>
      <c r="N55" s="33">
        <f>AFWRKACT!N55/$D55</f>
        <v>0</v>
      </c>
      <c r="O55" s="33">
        <f>AFWRKACT!O55/$D55</f>
        <v>3.669724770642202E-2</v>
      </c>
      <c r="P55" s="33">
        <v>0</v>
      </c>
      <c r="Q55" s="33">
        <v>4.4903457566232603E-3</v>
      </c>
    </row>
    <row r="56" spans="1:17" ht="12.75" customHeight="1" x14ac:dyDescent="0.15">
      <c r="A56" s="58" t="s">
        <v>52</v>
      </c>
      <c r="B56" s="79">
        <f>AFWRKACT!B56</f>
        <v>3044</v>
      </c>
      <c r="C56" s="55">
        <f>AFWRKACT!C56</f>
        <v>429</v>
      </c>
      <c r="D56" s="91">
        <f>AFWRKACT!D56</f>
        <v>249</v>
      </c>
      <c r="E56" s="51">
        <f>AFWRKACT!E56/$D56</f>
        <v>0.28915662650602408</v>
      </c>
      <c r="F56" s="33">
        <f>AFWRKACT!F56/$D56</f>
        <v>0</v>
      </c>
      <c r="G56" s="33">
        <f>AFWRKACT!G56/$D56</f>
        <v>1.6064257028112448E-2</v>
      </c>
      <c r="H56" s="33">
        <f>AFWRKACT!H56/$D56</f>
        <v>0</v>
      </c>
      <c r="I56" s="33">
        <f>AFWRKACT!I56/$D56</f>
        <v>1.2048192771084338E-2</v>
      </c>
      <c r="J56" s="33">
        <f>AFWRKACT!J56/$D56</f>
        <v>8.4337349397590355E-2</v>
      </c>
      <c r="K56" s="33">
        <f>AFWRKACT!K56/$D56</f>
        <v>0.67068273092369479</v>
      </c>
      <c r="L56" s="33">
        <f>AFWRKACT!L56/$D56</f>
        <v>8.0321285140562249E-2</v>
      </c>
      <c r="M56" s="33">
        <f>AFWRKACT!M56/$D56</f>
        <v>4.0160642570281121E-3</v>
      </c>
      <c r="N56" s="33">
        <f>AFWRKACT!N56/$D56</f>
        <v>1.6064257028112448E-2</v>
      </c>
      <c r="O56" s="33">
        <f>AFWRKACT!O56/$D56</f>
        <v>1.6064257028112448E-2</v>
      </c>
      <c r="P56" s="81">
        <v>4.464285714285714E-3</v>
      </c>
      <c r="Q56" s="81">
        <v>0</v>
      </c>
    </row>
    <row r="57" spans="1:17" ht="12.75" customHeight="1" x14ac:dyDescent="0.15">
      <c r="A57" s="58" t="s">
        <v>53</v>
      </c>
      <c r="B57" s="79">
        <f>AFWRKACT!B57</f>
        <v>30942</v>
      </c>
      <c r="C57" s="55">
        <f>AFWRKACT!C57</f>
        <v>12870</v>
      </c>
      <c r="D57" s="91">
        <f>AFWRKACT!D57</f>
        <v>4378</v>
      </c>
      <c r="E57" s="51">
        <f>AFWRKACT!E57/$D57</f>
        <v>0.894015532206487</v>
      </c>
      <c r="F57" s="33">
        <f>AFWRKACT!F57/$D57</f>
        <v>0</v>
      </c>
      <c r="G57" s="33">
        <f>AFWRKACT!G57/$D57</f>
        <v>0</v>
      </c>
      <c r="H57" s="33">
        <f>AFWRKACT!H57/$D57</f>
        <v>1.2791228871630882E-2</v>
      </c>
      <c r="I57" s="33">
        <f>AFWRKACT!I57/$D57</f>
        <v>0</v>
      </c>
      <c r="J57" s="33">
        <f>AFWRKACT!J57/$D57</f>
        <v>3.8373686614892648E-2</v>
      </c>
      <c r="K57" s="33">
        <f>AFWRKACT!K57/$D57</f>
        <v>1.6902695294655094E-2</v>
      </c>
      <c r="L57" s="33">
        <f>AFWRKACT!L57/$D57</f>
        <v>0.10392873458200091</v>
      </c>
      <c r="M57" s="33">
        <f>AFWRKACT!M57/$D57</f>
        <v>9.8446779351301958E-2</v>
      </c>
      <c r="N57" s="33">
        <f>AFWRKACT!N57/$D57</f>
        <v>0</v>
      </c>
      <c r="O57" s="33">
        <f>AFWRKACT!O57/$D57</f>
        <v>1.5303791685701234E-2</v>
      </c>
      <c r="P57" s="33">
        <v>0</v>
      </c>
      <c r="Q57" s="33">
        <v>1.8925739005046863E-3</v>
      </c>
    </row>
    <row r="58" spans="1:17" ht="12.75" customHeight="1" x14ac:dyDescent="0.15">
      <c r="A58" s="58" t="s">
        <v>54</v>
      </c>
      <c r="B58" s="79">
        <f>AFWRKACT!B58</f>
        <v>29567</v>
      </c>
      <c r="C58" s="55">
        <f>AFWRKACT!C58</f>
        <v>7615</v>
      </c>
      <c r="D58" s="91">
        <f>AFWRKACT!D58</f>
        <v>1687</v>
      </c>
      <c r="E58" s="51">
        <f>AFWRKACT!E58/$D58</f>
        <v>0.91167753408417307</v>
      </c>
      <c r="F58" s="33">
        <f>AFWRKACT!F58/$D58</f>
        <v>7.8245406046235921E-2</v>
      </c>
      <c r="G58" s="33">
        <f>AFWRKACT!G58/$D58</f>
        <v>3.5566093657379963E-2</v>
      </c>
      <c r="H58" s="33">
        <f>AFWRKACT!H58/$D58</f>
        <v>0</v>
      </c>
      <c r="I58" s="33">
        <f>AFWRKACT!I58/$D58</f>
        <v>0</v>
      </c>
      <c r="J58" s="33">
        <f>AFWRKACT!J58/$D58</f>
        <v>0</v>
      </c>
      <c r="K58" s="33">
        <f>AFWRKACT!K58/$D58</f>
        <v>0</v>
      </c>
      <c r="L58" s="33">
        <f>AFWRKACT!L58/$D58</f>
        <v>0</v>
      </c>
      <c r="M58" s="33">
        <f>AFWRKACT!M58/$D58</f>
        <v>0</v>
      </c>
      <c r="N58" s="33">
        <f>AFWRKACT!N58/$D58</f>
        <v>0</v>
      </c>
      <c r="O58" s="33">
        <f>AFWRKACT!O58/$D58</f>
        <v>9.4842916419679898E-3</v>
      </c>
      <c r="P58" s="81">
        <v>0</v>
      </c>
      <c r="Q58" s="81">
        <v>0</v>
      </c>
    </row>
    <row r="59" spans="1:17" ht="12.75" customHeight="1" x14ac:dyDescent="0.15">
      <c r="A59" s="58" t="s">
        <v>55</v>
      </c>
      <c r="B59" s="79">
        <f>AFWRKACT!B59</f>
        <v>3789</v>
      </c>
      <c r="C59" s="55">
        <f>AFWRKACT!C59</f>
        <v>1627</v>
      </c>
      <c r="D59" s="91">
        <f>AFWRKACT!D59</f>
        <v>186</v>
      </c>
      <c r="E59" s="51">
        <f>AFWRKACT!E59/$D59</f>
        <v>0.87634408602150538</v>
      </c>
      <c r="F59" s="33">
        <f>AFWRKACT!F59/$D59</f>
        <v>0</v>
      </c>
      <c r="G59" s="33">
        <f>AFWRKACT!G59/$D59</f>
        <v>5.3763440860215058E-3</v>
      </c>
      <c r="H59" s="33">
        <f>AFWRKACT!H59/$D59</f>
        <v>2.1505376344086023E-2</v>
      </c>
      <c r="I59" s="33">
        <f>AFWRKACT!I59/$D59</f>
        <v>5.3763440860215058E-3</v>
      </c>
      <c r="J59" s="33">
        <f>AFWRKACT!J59/$D59</f>
        <v>7.5268817204301078E-2</v>
      </c>
      <c r="K59" s="33">
        <f>AFWRKACT!K59/$D59</f>
        <v>0</v>
      </c>
      <c r="L59" s="33">
        <f>AFWRKACT!L59/$D59</f>
        <v>8.0645161290322578E-2</v>
      </c>
      <c r="M59" s="33">
        <f>AFWRKACT!M59/$D59</f>
        <v>2.1505376344086023E-2</v>
      </c>
      <c r="N59" s="33">
        <f>AFWRKACT!N59/$D59</f>
        <v>0</v>
      </c>
      <c r="O59" s="82">
        <f>AFWRKACT!O59/$D59</f>
        <v>5.3763440860215058E-3</v>
      </c>
      <c r="P59" s="82">
        <v>0</v>
      </c>
      <c r="Q59" s="33">
        <v>0</v>
      </c>
    </row>
    <row r="60" spans="1:17" ht="12.75" customHeight="1" x14ac:dyDescent="0.15">
      <c r="A60" s="58" t="s">
        <v>56</v>
      </c>
      <c r="B60" s="79">
        <f>AFWRKACT!B60</f>
        <v>3302</v>
      </c>
      <c r="C60" s="55">
        <f>AFWRKACT!C60</f>
        <v>1617</v>
      </c>
      <c r="D60" s="91">
        <f>AFWRKACT!D60</f>
        <v>775</v>
      </c>
      <c r="E60" s="51">
        <f>AFWRKACT!E60/$D60</f>
        <v>0.88645161290322583</v>
      </c>
      <c r="F60" s="33">
        <f>AFWRKACT!F60/$D60</f>
        <v>0</v>
      </c>
      <c r="G60" s="33">
        <f>AFWRKACT!G60/$D60</f>
        <v>0</v>
      </c>
      <c r="H60" s="33">
        <f>AFWRKACT!H60/$D60</f>
        <v>1.6774193548387096E-2</v>
      </c>
      <c r="I60" s="33">
        <f>AFWRKACT!I60/$D60</f>
        <v>0</v>
      </c>
      <c r="J60" s="33">
        <f>AFWRKACT!J60/$D60</f>
        <v>3.870967741935484E-2</v>
      </c>
      <c r="K60" s="33">
        <f>AFWRKACT!K60/$D60</f>
        <v>6.9677419354838704E-2</v>
      </c>
      <c r="L60" s="33">
        <f>AFWRKACT!L60/$D60</f>
        <v>1.935483870967742E-2</v>
      </c>
      <c r="M60" s="33">
        <f>AFWRKACT!M60/$D60</f>
        <v>1.2903225806451613E-3</v>
      </c>
      <c r="N60" s="33">
        <f>AFWRKACT!N60/$D60</f>
        <v>2.5806451612903226E-3</v>
      </c>
      <c r="O60" s="82">
        <f>AFWRKACT!O60/$D60</f>
        <v>2.4516129032258065E-2</v>
      </c>
      <c r="P60" s="82">
        <v>0</v>
      </c>
      <c r="Q60" s="33">
        <v>0</v>
      </c>
    </row>
    <row r="61" spans="1:17" ht="12.75" customHeight="1" x14ac:dyDescent="0.15">
      <c r="A61" s="58" t="s">
        <v>57</v>
      </c>
      <c r="B61" s="79">
        <f>AFWRKACT!B61</f>
        <v>280</v>
      </c>
      <c r="C61" s="55">
        <f>AFWRKACT!C61</f>
        <v>243</v>
      </c>
      <c r="D61" s="91">
        <f>AFWRKACT!D61</f>
        <v>29</v>
      </c>
      <c r="E61" s="51">
        <f>AFWRKACT!E61/$D61</f>
        <v>6.8965517241379309E-2</v>
      </c>
      <c r="F61" s="33">
        <f>AFWRKACT!F61/$D61</f>
        <v>6.8965517241379309E-2</v>
      </c>
      <c r="G61" s="33">
        <f>AFWRKACT!G61/$D61</f>
        <v>0</v>
      </c>
      <c r="H61" s="33">
        <f>AFWRKACT!H61/$D61</f>
        <v>0.82758620689655171</v>
      </c>
      <c r="I61" s="33">
        <f>AFWRKACT!I61/$D61</f>
        <v>0</v>
      </c>
      <c r="J61" s="33">
        <f>AFWRKACT!J61/$D61</f>
        <v>0</v>
      </c>
      <c r="K61" s="33">
        <f>AFWRKACT!K61/$D61</f>
        <v>0</v>
      </c>
      <c r="L61" s="33">
        <f>AFWRKACT!L61/$D61</f>
        <v>3.4482758620689655E-2</v>
      </c>
      <c r="M61" s="33">
        <f>AFWRKACT!M61/$D61</f>
        <v>0.31034482758620691</v>
      </c>
      <c r="N61" s="33">
        <f>AFWRKACT!N61/$D61</f>
        <v>0</v>
      </c>
      <c r="O61" s="82">
        <f>AFWRKACT!O61/$D61</f>
        <v>0</v>
      </c>
      <c r="P61" s="82">
        <v>0</v>
      </c>
      <c r="Q61" s="33">
        <v>5.128205128205128E-2</v>
      </c>
    </row>
    <row r="62" spans="1:17" ht="12.75" customHeight="1" x14ac:dyDescent="0.15">
      <c r="A62" s="58" t="s">
        <v>58</v>
      </c>
      <c r="B62" s="79">
        <f>AFWRKACT!B62</f>
        <v>23153</v>
      </c>
      <c r="C62" s="55">
        <f>AFWRKACT!C62</f>
        <v>11472</v>
      </c>
      <c r="D62" s="91">
        <f>AFWRKACT!D62</f>
        <v>5175</v>
      </c>
      <c r="E62" s="51">
        <f>AFWRKACT!E62/$D62</f>
        <v>0.88347826086956527</v>
      </c>
      <c r="F62" s="33">
        <f>AFWRKACT!F62/$D62</f>
        <v>0</v>
      </c>
      <c r="G62" s="33">
        <f>AFWRKACT!G62/$D62</f>
        <v>0</v>
      </c>
      <c r="H62" s="33">
        <f>AFWRKACT!H62/$D62</f>
        <v>3.8647342995169081E-4</v>
      </c>
      <c r="I62" s="33">
        <f>AFWRKACT!I62/$D62</f>
        <v>5.7971014492753622E-4</v>
      </c>
      <c r="J62" s="33">
        <f>AFWRKACT!J62/$D62</f>
        <v>9.6618357487922704E-2</v>
      </c>
      <c r="K62" s="33">
        <f>AFWRKACT!K62/$D62</f>
        <v>6.0869565217391307E-2</v>
      </c>
      <c r="L62" s="33">
        <f>AFWRKACT!L62/$D62</f>
        <v>5.0241545893719805E-2</v>
      </c>
      <c r="M62" s="33">
        <f>AFWRKACT!M62/$D62</f>
        <v>5.2173913043478265E-3</v>
      </c>
      <c r="N62" s="33">
        <f>AFWRKACT!N62/$D62</f>
        <v>5.7971014492753622E-4</v>
      </c>
      <c r="O62" s="82">
        <f>AFWRKACT!O62/$D62</f>
        <v>4.0579710144927538E-3</v>
      </c>
      <c r="P62" s="82">
        <v>0</v>
      </c>
      <c r="Q62" s="33">
        <v>0</v>
      </c>
    </row>
    <row r="63" spans="1:17" ht="7.5" customHeight="1" x14ac:dyDescent="0.15">
      <c r="A63" s="60"/>
      <c r="B63" s="80"/>
      <c r="C63" s="74"/>
      <c r="D63" s="92"/>
      <c r="E63" s="90"/>
      <c r="F63" s="63"/>
      <c r="G63" s="63"/>
      <c r="H63" s="63"/>
      <c r="I63" s="63"/>
      <c r="J63" s="63"/>
      <c r="K63" s="63"/>
      <c r="L63" s="63"/>
      <c r="M63" s="63"/>
      <c r="N63" s="63"/>
      <c r="O63" s="83"/>
      <c r="P63" s="83"/>
      <c r="Q63" s="63"/>
    </row>
    <row r="64" spans="1:17" ht="12.75" customHeight="1" x14ac:dyDescent="0.15">
      <c r="A64" s="58" t="s">
        <v>59</v>
      </c>
      <c r="B64" s="79">
        <f>AFWRKACT!B64</f>
        <v>37250</v>
      </c>
      <c r="C64" s="55">
        <f>AFWRKACT!C64</f>
        <v>20405</v>
      </c>
      <c r="D64" s="91">
        <f>AFWRKACT!D64</f>
        <v>6706</v>
      </c>
      <c r="E64" s="51">
        <f>AFWRKACT!E64/$D64</f>
        <v>0.74798687742320313</v>
      </c>
      <c r="F64" s="33">
        <f>AFWRKACT!F64/$D64</f>
        <v>0.12451535937966</v>
      </c>
      <c r="G64" s="33">
        <f>AFWRKACT!G64/$D64</f>
        <v>8.9472114524306596E-4</v>
      </c>
      <c r="H64" s="33">
        <f>AFWRKACT!H64/$D64</f>
        <v>1.2824336415150612E-2</v>
      </c>
      <c r="I64" s="33">
        <f>AFWRKACT!I64/$D64</f>
        <v>8.9472114524306596E-4</v>
      </c>
      <c r="J64" s="33">
        <f>AFWRKACT!J64/$D64</f>
        <v>0.11526990754548166</v>
      </c>
      <c r="K64" s="33">
        <f>AFWRKACT!K64/$D64</f>
        <v>1.2078735460781391E-2</v>
      </c>
      <c r="L64" s="33">
        <f>AFWRKACT!L64/$D64</f>
        <v>6.5762004175365346E-2</v>
      </c>
      <c r="M64" s="33">
        <f>AFWRKACT!M64/$D64</f>
        <v>6.919176856546376E-2</v>
      </c>
      <c r="N64" s="33">
        <f>AFWRKACT!N64/$D64</f>
        <v>1.4912019087384433E-4</v>
      </c>
      <c r="O64" s="82">
        <f>AFWRKACT!O64/$D64</f>
        <v>2.1175067104085895E-2</v>
      </c>
      <c r="P64" s="82">
        <v>0</v>
      </c>
      <c r="Q64" s="33">
        <v>0.27711829717560377</v>
      </c>
    </row>
    <row r="65" spans="1:17" ht="12.75" customHeight="1" x14ac:dyDescent="0.15">
      <c r="A65" s="58" t="s">
        <v>60</v>
      </c>
      <c r="B65" s="79">
        <f>AFWRKACT!B65</f>
        <v>7249</v>
      </c>
      <c r="C65" s="55">
        <f>AFWRKACT!C65</f>
        <v>1943</v>
      </c>
      <c r="D65" s="91">
        <f>AFWRKACT!D65</f>
        <v>786</v>
      </c>
      <c r="E65" s="51">
        <f>AFWRKACT!E65/$D65</f>
        <v>0.46183206106870228</v>
      </c>
      <c r="F65" s="33">
        <f>AFWRKACT!F65/$D65</f>
        <v>5.0890585241730284E-3</v>
      </c>
      <c r="G65" s="33">
        <f>AFWRKACT!G65/$D65</f>
        <v>6.3613231552162846E-3</v>
      </c>
      <c r="H65" s="33">
        <f>AFWRKACT!H65/$D65</f>
        <v>3.689567430025445E-2</v>
      </c>
      <c r="I65" s="33">
        <f>AFWRKACT!I65/$D65</f>
        <v>0</v>
      </c>
      <c r="J65" s="33">
        <f>AFWRKACT!J65/$D65</f>
        <v>0.12086513994910941</v>
      </c>
      <c r="K65" s="33">
        <f>AFWRKACT!K65/$D65</f>
        <v>0.12595419847328243</v>
      </c>
      <c r="L65" s="33">
        <f>AFWRKACT!L65/$D65</f>
        <v>0.35368956743002544</v>
      </c>
      <c r="M65" s="33">
        <f>AFWRKACT!M65/$D65</f>
        <v>0</v>
      </c>
      <c r="N65" s="33">
        <f>AFWRKACT!N65/$D65</f>
        <v>0</v>
      </c>
      <c r="O65" s="82">
        <f>AFWRKACT!O65/$D65</f>
        <v>1.653944020356234E-2</v>
      </c>
      <c r="P65" s="82">
        <v>0</v>
      </c>
      <c r="Q65" s="33">
        <v>2.4615384615384616E-3</v>
      </c>
    </row>
    <row r="66" spans="1:17" ht="12.75" customHeight="1" x14ac:dyDescent="0.15">
      <c r="A66" s="58" t="s">
        <v>61</v>
      </c>
      <c r="B66" s="79">
        <f>AFWRKACT!B66</f>
        <v>19017</v>
      </c>
      <c r="C66" s="55">
        <f>AFWRKACT!C66</f>
        <v>5067</v>
      </c>
      <c r="D66" s="91">
        <f>AFWRKACT!D66</f>
        <v>2173</v>
      </c>
      <c r="E66" s="51">
        <f>AFWRKACT!E66/$D66</f>
        <v>0.36631385181776344</v>
      </c>
      <c r="F66" s="33">
        <f>AFWRKACT!F66/$D66</f>
        <v>9.2038656235618964E-4</v>
      </c>
      <c r="G66" s="33">
        <f>AFWRKACT!G66/$D66</f>
        <v>4.6019328117809482E-4</v>
      </c>
      <c r="H66" s="33">
        <f>AFWRKACT!H66/$D66</f>
        <v>0.38150023009664058</v>
      </c>
      <c r="I66" s="33">
        <f>AFWRKACT!I66/$D66</f>
        <v>0</v>
      </c>
      <c r="J66" s="33">
        <f>AFWRKACT!J66/$D66</f>
        <v>0.55775425678785084</v>
      </c>
      <c r="K66" s="33">
        <f>AFWRKACT!K66/$D66</f>
        <v>0</v>
      </c>
      <c r="L66" s="33">
        <f>AFWRKACT!L66/$D66</f>
        <v>6.3966866083755181E-2</v>
      </c>
      <c r="M66" s="33">
        <f>AFWRKACT!M66/$D66</f>
        <v>1.0584445467096181E-2</v>
      </c>
      <c r="N66" s="33">
        <f>AFWRKACT!N66/$D66</f>
        <v>2.6231017027151405E-2</v>
      </c>
      <c r="O66" s="82">
        <f>AFWRKACT!O66/$D66</f>
        <v>4.6939714680165667E-2</v>
      </c>
      <c r="P66" s="82">
        <v>0</v>
      </c>
      <c r="Q66" s="33">
        <v>9.8356378815549178E-2</v>
      </c>
    </row>
    <row r="67" spans="1:17" ht="12.75" customHeight="1" x14ac:dyDescent="0.15">
      <c r="A67" s="59" t="s">
        <v>62</v>
      </c>
      <c r="B67" s="84">
        <f>AFWRKACT!B67</f>
        <v>428</v>
      </c>
      <c r="C67" s="77">
        <f>AFWRKACT!C67</f>
        <v>163</v>
      </c>
      <c r="D67" s="95">
        <f>AFWRKACT!D67</f>
        <v>116</v>
      </c>
      <c r="E67" s="52">
        <f>AFWRKACT!E67/$D67</f>
        <v>0.22413793103448276</v>
      </c>
      <c r="F67" s="34">
        <f>AFWRKACT!F67/$D67</f>
        <v>0</v>
      </c>
      <c r="G67" s="34">
        <f>AFWRKACT!G67/$D67</f>
        <v>0</v>
      </c>
      <c r="H67" s="34">
        <f>AFWRKACT!H67/$D67</f>
        <v>0.75</v>
      </c>
      <c r="I67" s="34">
        <f>AFWRKACT!I67/$D67</f>
        <v>0</v>
      </c>
      <c r="J67" s="34">
        <f>AFWRKACT!J67/$D67</f>
        <v>0.13793103448275862</v>
      </c>
      <c r="K67" s="34">
        <f>AFWRKACT!K67/$D67</f>
        <v>0</v>
      </c>
      <c r="L67" s="34">
        <f>AFWRKACT!L67/$D67</f>
        <v>8.6206896551724144E-2</v>
      </c>
      <c r="M67" s="34">
        <f>AFWRKACT!M67/$D67</f>
        <v>0</v>
      </c>
      <c r="N67" s="34">
        <f>AFWRKACT!N67/$D67</f>
        <v>0</v>
      </c>
      <c r="O67" s="85">
        <f>AFWRKACT!O67/$D67</f>
        <v>0</v>
      </c>
      <c r="P67" s="85">
        <v>0</v>
      </c>
      <c r="Q67" s="34">
        <v>0</v>
      </c>
    </row>
    <row r="68" spans="1:17" x14ac:dyDescent="0.15">
      <c r="A68" s="5" t="s">
        <v>2</v>
      </c>
    </row>
    <row r="69" spans="1:17" x14ac:dyDescent="0.15">
      <c r="A69" s="2" t="s">
        <v>2</v>
      </c>
    </row>
  </sheetData>
  <mergeCells count="21">
    <mergeCell ref="A1:Q1"/>
    <mergeCell ref="A3:A6"/>
    <mergeCell ref="B4:B6"/>
    <mergeCell ref="C4:C6"/>
    <mergeCell ref="D4:D6"/>
    <mergeCell ref="L4:L6"/>
    <mergeCell ref="F4:F6"/>
    <mergeCell ref="N4:N6"/>
    <mergeCell ref="A2:Q2"/>
    <mergeCell ref="B3:D3"/>
    <mergeCell ref="E3:Q3"/>
    <mergeCell ref="O4:O6"/>
    <mergeCell ref="P4:P6"/>
    <mergeCell ref="Q4:Q6"/>
    <mergeCell ref="E4:E6"/>
    <mergeCell ref="K4:K6"/>
    <mergeCell ref="G4:G6"/>
    <mergeCell ref="M4:M6"/>
    <mergeCell ref="H4:H6"/>
    <mergeCell ref="I4:I6"/>
    <mergeCell ref="J4:J6"/>
  </mergeCells>
  <phoneticPr fontId="0" type="noConversion"/>
  <printOptions horizontalCentered="1" verticalCentered="1"/>
  <pageMargins left="0.25" right="0.25" top="0.25" bottom="0.25" header="0.5" footer="0.5"/>
  <pageSetup scale="6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13</vt:i4>
      </vt:variant>
    </vt:vector>
  </HeadingPairs>
  <TitlesOfParts>
    <vt:vector size="36" baseType="lpstr">
      <vt:lpstr>Sheet1</vt:lpstr>
      <vt:lpstr>FINAL</vt:lpstr>
      <vt:lpstr>FINAL2</vt:lpstr>
      <vt:lpstr>WPR-CHG</vt:lpstr>
      <vt:lpstr>CRC</vt:lpstr>
      <vt:lpstr>AFSTATUS</vt:lpstr>
      <vt:lpstr>TP STATUS</vt:lpstr>
      <vt:lpstr>AFWRKACT</vt:lpstr>
      <vt:lpstr>AFWRKPCT</vt:lpstr>
      <vt:lpstr>TPWRKACT</vt:lpstr>
      <vt:lpstr>TPWRKPCT</vt:lpstr>
      <vt:lpstr>TOTWRKACT</vt:lpstr>
      <vt:lpstr>TOTWRKPCT</vt:lpstr>
      <vt:lpstr>TOTWRKPCT2</vt:lpstr>
      <vt:lpstr>THRS</vt:lpstr>
      <vt:lpstr>AVGHRSACT</vt:lpstr>
      <vt:lpstr>not_parti_hrs</vt:lpstr>
      <vt:lpstr>NOT_PARTI_PCT</vt:lpstr>
      <vt:lpstr>DV EXEMPT</vt:lpstr>
      <vt:lpstr>HLTPER</vt:lpstr>
      <vt:lpstr>HLTHRS</vt:lpstr>
      <vt:lpstr>EATPER</vt:lpstr>
      <vt:lpstr>EATHRS</vt:lpstr>
      <vt:lpstr>AFWRKACT!Print_Area</vt:lpstr>
      <vt:lpstr>AFWRKPCT!Print_Area</vt:lpstr>
      <vt:lpstr>CRC!Print_Area</vt:lpstr>
      <vt:lpstr>'DV EXEMPT'!Print_Area</vt:lpstr>
      <vt:lpstr>FINAL!Print_Area</vt:lpstr>
      <vt:lpstr>FINAL2!Print_Area</vt:lpstr>
      <vt:lpstr>NOT_PARTI_PCT!Print_Area</vt:lpstr>
      <vt:lpstr>TOTWRKACT!Print_Area</vt:lpstr>
      <vt:lpstr>TOTWRKPCT!Print_Area</vt:lpstr>
      <vt:lpstr>'TP STATUS'!Print_Area</vt:lpstr>
      <vt:lpstr>TPWRKACT!Print_Area</vt:lpstr>
      <vt:lpstr>TPWRKPCT!Print_Area</vt:lpstr>
      <vt:lpstr>'WPR-CHG'!Print_Area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Yun.Song@ACF.hhs.gov</dc:creator>
  <cp:lastModifiedBy>Goehring, Benjamin</cp:lastModifiedBy>
  <cp:lastPrinted>2016-06-23T14:41:13Z</cp:lastPrinted>
  <dcterms:created xsi:type="dcterms:W3CDTF">1999-01-06T14:30:02Z</dcterms:created>
  <dcterms:modified xsi:type="dcterms:W3CDTF">2018-09-13T00:10:49Z</dcterms:modified>
</cp:coreProperties>
</file>