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F74E1DEE-B3A3-2B4E-AC05-42677D813E6E}" xr6:coauthVersionLast="36" xr6:coauthVersionMax="36" xr10:uidLastSave="{00000000-0000-0000-0000-000000000000}"/>
  <bookViews>
    <workbookView xWindow="0" yWindow="0" windowWidth="25600" windowHeight="16000" tabRatio="601" xr2:uid="{00000000-000D-0000-FFFF-FFFF00000000}"/>
  </bookViews>
  <sheets>
    <sheet name="Sheet1" sheetId="36" r:id="rId1"/>
    <sheet name="0" sheetId="34" r:id="rId2"/>
    <sheet name="List of Tables" sheetId="35" r:id="rId3"/>
    <sheet name="1A" sheetId="1" r:id="rId4"/>
    <sheet name="1B" sheetId="26" r:id="rId5"/>
    <sheet name="1C" sheetId="15" r:id="rId6"/>
    <sheet name="2" sheetId="33" r:id="rId7"/>
    <sheet name="3A" sheetId="17" r:id="rId8"/>
    <sheet name="3B" sheetId="16" r:id="rId9"/>
    <sheet name="4A" sheetId="2" r:id="rId10"/>
    <sheet name="4B" sheetId="7" r:id="rId11"/>
    <sheet name="5A" sheetId="8" r:id="rId12"/>
    <sheet name="5B" sheetId="9" r:id="rId13"/>
    <sheet name="6A" sheetId="10" r:id="rId14"/>
    <sheet name="6B" sheetId="12" r:id="rId15"/>
    <sheet name="6C" sheetId="14" r:id="rId16"/>
    <sheet name="7A" sheetId="23" r:id="rId17"/>
    <sheet name="7B" sheetId="19" r:id="rId18"/>
    <sheet name="8A" sheetId="25" r:id="rId19"/>
    <sheet name="8B" sheetId="24" r:id="rId20"/>
    <sheet name="9" sheetId="27" r:id="rId21"/>
    <sheet name="10A" sheetId="31" r:id="rId22"/>
    <sheet name="10B" sheetId="30" r:id="rId23"/>
    <sheet name="11A" sheetId="29" r:id="rId24"/>
    <sheet name="11B" sheetId="32" r:id="rId25"/>
  </sheets>
  <definedNames>
    <definedName name="_xlnm.Print_Area" localSheetId="3">'1A'!$A$1:$H$70</definedName>
    <definedName name="_xlnm.Print_Area" localSheetId="4">'1B'!$A$1:$H$69</definedName>
    <definedName name="_xlnm.Print_Area" localSheetId="5">'1C'!$A$1:$J$69</definedName>
    <definedName name="_xlnm.Print_Area" localSheetId="6">'2'!$A$1:$F$67</definedName>
    <definedName name="_xlnm.Print_Area" localSheetId="8">'3B'!$A$1:$H$70</definedName>
    <definedName name="_xlnm.Print_Area" localSheetId="9">'4A'!$A$1:$Q$69</definedName>
    <definedName name="_xlnm.Print_Area" localSheetId="10">'4B'!$A$1:$Q$69</definedName>
    <definedName name="_xlnm.Print_Area" localSheetId="11">'5A'!$A$1:$Q$70</definedName>
    <definedName name="_xlnm.Print_Area" localSheetId="12">'5B'!$A$1:$Q$70</definedName>
    <definedName name="_xlnm.Print_Area" localSheetId="13">'6A'!$A$1:$P$67</definedName>
    <definedName name="_xlnm.Print_Area" localSheetId="14">'6B'!$A$1:$P$68</definedName>
    <definedName name="_xlnm.Print_Area" localSheetId="19">'8B'!$A$1:$I$69</definedName>
    <definedName name="_xlnm.Print_Area" localSheetId="20">'9'!$A$1:$E$67</definedName>
    <definedName name="_xlnm.Print_Area" localSheetId="2">'List of Tables'!$A$1:$B$24</definedName>
  </definedNames>
  <calcPr calcId="162913"/>
</workbook>
</file>

<file path=xl/calcChain.xml><?xml version="1.0" encoding="utf-8"?>
<calcChain xmlns="http://schemas.openxmlformats.org/spreadsheetml/2006/main">
  <c r="A3" i="36" l="1"/>
  <c r="B3" i="36"/>
  <c r="A4" i="36"/>
  <c r="B4" i="36"/>
  <c r="A5" i="36"/>
  <c r="B5" i="36"/>
  <c r="A6" i="36"/>
  <c r="B6" i="36"/>
  <c r="A7" i="36"/>
  <c r="B7" i="36"/>
  <c r="A8" i="36"/>
  <c r="B8" i="36"/>
  <c r="A9" i="36"/>
  <c r="B9" i="36"/>
  <c r="A10" i="36"/>
  <c r="B10" i="36"/>
  <c r="A11" i="36"/>
  <c r="B11" i="36"/>
  <c r="A12" i="36"/>
  <c r="B12" i="36"/>
  <c r="A13" i="36"/>
  <c r="B13" i="36"/>
  <c r="A14" i="36"/>
  <c r="B14" i="36"/>
  <c r="A15" i="36"/>
  <c r="B15" i="36"/>
  <c r="A16" i="36"/>
  <c r="B16" i="36"/>
  <c r="A17" i="36"/>
  <c r="B17" i="36"/>
  <c r="A18" i="36"/>
  <c r="B18" i="36"/>
  <c r="A19" i="36"/>
  <c r="B19" i="36"/>
  <c r="A20" i="36"/>
  <c r="B20" i="36"/>
  <c r="A21" i="36"/>
  <c r="B21" i="36"/>
  <c r="A22" i="36"/>
  <c r="B22" i="36"/>
  <c r="A23" i="36"/>
  <c r="B23" i="36"/>
  <c r="A24" i="36"/>
  <c r="B24" i="36"/>
  <c r="A25" i="36"/>
  <c r="B25" i="36"/>
  <c r="A26" i="36"/>
  <c r="B26" i="36"/>
  <c r="A27" i="36"/>
  <c r="B27" i="36"/>
  <c r="A28" i="36"/>
  <c r="B28" i="36"/>
  <c r="A29" i="36"/>
  <c r="B29" i="36"/>
  <c r="A30" i="36"/>
  <c r="B30" i="36"/>
  <c r="A31" i="36"/>
  <c r="B31" i="36"/>
  <c r="A32" i="36"/>
  <c r="B32" i="36"/>
  <c r="A33" i="36"/>
  <c r="B33" i="36"/>
  <c r="A34" i="36"/>
  <c r="B34" i="36"/>
  <c r="A35" i="36"/>
  <c r="B35" i="36"/>
  <c r="A36" i="36"/>
  <c r="B36" i="36"/>
  <c r="A37" i="36"/>
  <c r="B37" i="36"/>
  <c r="A38" i="36"/>
  <c r="B38" i="36"/>
  <c r="A39" i="36"/>
  <c r="B39" i="36"/>
  <c r="A40" i="36"/>
  <c r="B40" i="36"/>
  <c r="A41" i="36"/>
  <c r="B41" i="36"/>
  <c r="A42" i="36"/>
  <c r="B42" i="36"/>
  <c r="A43" i="36"/>
  <c r="B43" i="36"/>
  <c r="A44" i="36"/>
  <c r="B44" i="36"/>
  <c r="A45" i="36"/>
  <c r="B45" i="36"/>
  <c r="A46" i="36"/>
  <c r="B46" i="36"/>
  <c r="A47" i="36"/>
  <c r="B47" i="36"/>
  <c r="A48" i="36"/>
  <c r="B48" i="36"/>
  <c r="A49" i="36"/>
  <c r="B49" i="36"/>
  <c r="A50" i="36"/>
  <c r="B50" i="36"/>
  <c r="A51" i="36"/>
  <c r="B51" i="36"/>
  <c r="A52" i="36"/>
  <c r="B52" i="36"/>
  <c r="A2" i="36"/>
  <c r="B2" i="36"/>
  <c r="B24" i="35" l="1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C17" i="9"/>
  <c r="C18" i="9"/>
  <c r="C19" i="9"/>
  <c r="D69" i="9" l="1"/>
  <c r="H69" i="9" s="1"/>
  <c r="C69" i="9"/>
  <c r="B69" i="9"/>
  <c r="D68" i="9"/>
  <c r="F68" i="9" s="1"/>
  <c r="C68" i="9"/>
  <c r="B68" i="9"/>
  <c r="D67" i="9"/>
  <c r="C67" i="9"/>
  <c r="B67" i="9"/>
  <c r="D66" i="9"/>
  <c r="H66" i="9" s="1"/>
  <c r="C66" i="9"/>
  <c r="B66" i="9"/>
  <c r="D64" i="9"/>
  <c r="C64" i="9"/>
  <c r="B64" i="9"/>
  <c r="D63" i="9"/>
  <c r="C63" i="9"/>
  <c r="B63" i="9"/>
  <c r="D62" i="9"/>
  <c r="K62" i="9" s="1"/>
  <c r="C62" i="9"/>
  <c r="B62" i="9"/>
  <c r="D61" i="9"/>
  <c r="O65" i="9" s="1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F56" i="9" s="1"/>
  <c r="C56" i="9"/>
  <c r="B56" i="9"/>
  <c r="D55" i="9"/>
  <c r="C55" i="9"/>
  <c r="B55" i="9"/>
  <c r="D53" i="9"/>
  <c r="E53" i="9" s="1"/>
  <c r="C53" i="9"/>
  <c r="B53" i="9"/>
  <c r="D52" i="9"/>
  <c r="H52" i="9" s="1"/>
  <c r="C52" i="9"/>
  <c r="B52" i="9"/>
  <c r="D51" i="9"/>
  <c r="P54" i="9" s="1"/>
  <c r="C51" i="9"/>
  <c r="B51" i="9"/>
  <c r="D50" i="9"/>
  <c r="G50" i="9" s="1"/>
  <c r="C50" i="9"/>
  <c r="B50" i="9"/>
  <c r="D49" i="9"/>
  <c r="C49" i="9"/>
  <c r="B49" i="9"/>
  <c r="D48" i="9"/>
  <c r="I48" i="9" s="1"/>
  <c r="C48" i="9"/>
  <c r="B48" i="9"/>
  <c r="D47" i="9"/>
  <c r="C47" i="9"/>
  <c r="B47" i="9"/>
  <c r="D46" i="9"/>
  <c r="F46" i="9" s="1"/>
  <c r="C46" i="9"/>
  <c r="B46" i="9"/>
  <c r="D45" i="9"/>
  <c r="C45" i="9"/>
  <c r="B45" i="9"/>
  <c r="D44" i="9"/>
  <c r="C44" i="9"/>
  <c r="B44" i="9"/>
  <c r="D42" i="9"/>
  <c r="G42" i="9" s="1"/>
  <c r="C42" i="9"/>
  <c r="B42" i="9"/>
  <c r="D41" i="9"/>
  <c r="O43" i="9" s="1"/>
  <c r="C41" i="9"/>
  <c r="B41" i="9"/>
  <c r="D40" i="9"/>
  <c r="I40" i="9" s="1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H33" i="9" s="1"/>
  <c r="C33" i="9"/>
  <c r="B33" i="9"/>
  <c r="D31" i="9"/>
  <c r="Q32" i="9" s="1"/>
  <c r="C31" i="9"/>
  <c r="B31" i="9"/>
  <c r="D30" i="9"/>
  <c r="H30" i="9" s="1"/>
  <c r="C30" i="9"/>
  <c r="B30" i="9"/>
  <c r="D29" i="9"/>
  <c r="F29" i="9" s="1"/>
  <c r="C29" i="9"/>
  <c r="B29" i="9"/>
  <c r="D28" i="9"/>
  <c r="K28" i="9" s="1"/>
  <c r="C28" i="9"/>
  <c r="B28" i="9"/>
  <c r="D27" i="9"/>
  <c r="E27" i="9" s="1"/>
  <c r="C27" i="9"/>
  <c r="B27" i="9"/>
  <c r="D26" i="9"/>
  <c r="C26" i="9"/>
  <c r="B26" i="9"/>
  <c r="D25" i="9"/>
  <c r="C25" i="9"/>
  <c r="B25" i="9"/>
  <c r="D24" i="9"/>
  <c r="F24" i="9" s="1"/>
  <c r="C24" i="9"/>
  <c r="B24" i="9"/>
  <c r="D23" i="9"/>
  <c r="G23" i="9" s="1"/>
  <c r="C23" i="9"/>
  <c r="B23" i="9"/>
  <c r="D22" i="9"/>
  <c r="C22" i="9"/>
  <c r="B22" i="9"/>
  <c r="D20" i="9"/>
  <c r="P20" i="9" s="1"/>
  <c r="C20" i="9"/>
  <c r="B20" i="9"/>
  <c r="D19" i="9"/>
  <c r="B19" i="9"/>
  <c r="D18" i="9"/>
  <c r="B18" i="9"/>
  <c r="D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E56" i="9"/>
  <c r="L62" i="9"/>
  <c r="G30" i="9" l="1"/>
  <c r="N23" i="9"/>
  <c r="F23" i="9"/>
  <c r="O62" i="9"/>
  <c r="K30" i="9"/>
  <c r="H27" i="9"/>
  <c r="O32" i="9"/>
  <c r="E23" i="9"/>
  <c r="O35" i="9"/>
  <c r="K35" i="9"/>
  <c r="G35" i="9"/>
  <c r="J35" i="9"/>
  <c r="F35" i="9"/>
  <c r="M35" i="9"/>
  <c r="I35" i="9"/>
  <c r="E35" i="9"/>
  <c r="L35" i="9"/>
  <c r="H35" i="9"/>
  <c r="N35" i="9"/>
  <c r="E66" i="9"/>
  <c r="P32" i="9"/>
  <c r="E24" i="9"/>
  <c r="E28" i="9"/>
  <c r="O54" i="9"/>
  <c r="Q29" i="9"/>
  <c r="M42" i="9"/>
  <c r="P30" i="9"/>
  <c r="L29" i="9"/>
  <c r="I56" i="9"/>
  <c r="H42" i="9"/>
  <c r="G29" i="9"/>
  <c r="P48" i="9"/>
  <c r="I46" i="9"/>
  <c r="M50" i="9"/>
  <c r="Q46" i="9"/>
  <c r="L53" i="9"/>
  <c r="L50" i="9"/>
  <c r="H46" i="9"/>
  <c r="H62" i="9"/>
  <c r="H50" i="9"/>
  <c r="M46" i="9"/>
  <c r="E46" i="9"/>
  <c r="F40" i="9"/>
  <c r="H28" i="9"/>
  <c r="M23" i="9"/>
  <c r="E62" i="9"/>
  <c r="Q62" i="9"/>
  <c r="G62" i="9"/>
  <c r="F50" i="9"/>
  <c r="L46" i="9"/>
  <c r="Q43" i="9"/>
  <c r="F33" i="9"/>
  <c r="O30" i="9"/>
  <c r="P29" i="9"/>
  <c r="Q24" i="9"/>
  <c r="J23" i="9"/>
  <c r="M24" i="9"/>
  <c r="I68" i="9"/>
  <c r="Q50" i="9"/>
  <c r="J50" i="9"/>
  <c r="E50" i="9"/>
  <c r="O46" i="9"/>
  <c r="K46" i="9"/>
  <c r="G46" i="9"/>
  <c r="P43" i="9"/>
  <c r="P53" i="9"/>
  <c r="N50" i="9"/>
  <c r="I50" i="9"/>
  <c r="N46" i="9"/>
  <c r="J46" i="9"/>
  <c r="L33" i="9"/>
  <c r="Q28" i="9"/>
  <c r="I24" i="9"/>
  <c r="L69" i="9"/>
  <c r="L42" i="9"/>
  <c r="F42" i="9"/>
  <c r="K29" i="9"/>
  <c r="E29" i="9"/>
  <c r="I20" i="9"/>
  <c r="F69" i="9"/>
  <c r="M56" i="9"/>
  <c r="Q42" i="9"/>
  <c r="J42" i="9"/>
  <c r="E42" i="9"/>
  <c r="O29" i="9"/>
  <c r="I29" i="9"/>
  <c r="N42" i="9"/>
  <c r="I42" i="9"/>
  <c r="M29" i="9"/>
  <c r="H29" i="9"/>
  <c r="P65" i="9"/>
  <c r="Q65" i="9"/>
  <c r="H48" i="9"/>
  <c r="N30" i="9"/>
  <c r="J30" i="9"/>
  <c r="F30" i="9"/>
  <c r="L66" i="9"/>
  <c r="P59" i="9"/>
  <c r="Q54" i="9"/>
  <c r="O42" i="9"/>
  <c r="K42" i="9"/>
  <c r="Q30" i="9"/>
  <c r="M30" i="9"/>
  <c r="I30" i="9"/>
  <c r="E30" i="9"/>
  <c r="N29" i="9"/>
  <c r="J29" i="9"/>
  <c r="Q23" i="9"/>
  <c r="I23" i="9"/>
  <c r="L30" i="9"/>
  <c r="Q52" i="9"/>
  <c r="M48" i="9"/>
  <c r="G28" i="9"/>
  <c r="L24" i="9"/>
  <c r="H24" i="9"/>
  <c r="H20" i="9"/>
  <c r="E52" i="9"/>
  <c r="M68" i="9"/>
  <c r="E68" i="9"/>
  <c r="O56" i="9"/>
  <c r="K56" i="9"/>
  <c r="G56" i="9"/>
  <c r="L52" i="9"/>
  <c r="L48" i="9"/>
  <c r="F48" i="9"/>
  <c r="L40" i="9"/>
  <c r="L28" i="9"/>
  <c r="M27" i="9"/>
  <c r="O24" i="9"/>
  <c r="K24" i="9"/>
  <c r="G24" i="9"/>
  <c r="P23" i="9"/>
  <c r="L23" i="9"/>
  <c r="H23" i="9"/>
  <c r="Q20" i="9"/>
  <c r="E40" i="9"/>
  <c r="F20" i="9"/>
  <c r="Q68" i="9"/>
  <c r="H68" i="9"/>
  <c r="Q56" i="9"/>
  <c r="L56" i="9"/>
  <c r="H56" i="9"/>
  <c r="E48" i="9"/>
  <c r="O28" i="9"/>
  <c r="P24" i="9"/>
  <c r="L68" i="9"/>
  <c r="N56" i="9"/>
  <c r="J56" i="9"/>
  <c r="Q48" i="9"/>
  <c r="N24" i="9"/>
  <c r="J24" i="9"/>
  <c r="O23" i="9"/>
  <c r="K23" i="9"/>
  <c r="Q69" i="9"/>
  <c r="O52" i="9"/>
  <c r="Q33" i="9"/>
  <c r="L27" i="9"/>
  <c r="N69" i="9"/>
  <c r="I69" i="9"/>
  <c r="G69" i="9"/>
  <c r="P66" i="9"/>
  <c r="N62" i="9"/>
  <c r="J62" i="9"/>
  <c r="F62" i="9"/>
  <c r="H53" i="9"/>
  <c r="N52" i="9"/>
  <c r="J52" i="9"/>
  <c r="F52" i="9"/>
  <c r="Q40" i="9"/>
  <c r="H40" i="9"/>
  <c r="N33" i="9"/>
  <c r="I33" i="9"/>
  <c r="G33" i="9"/>
  <c r="N28" i="9"/>
  <c r="J28" i="9"/>
  <c r="F28" i="9"/>
  <c r="I27" i="9"/>
  <c r="M20" i="9"/>
  <c r="E20" i="9"/>
  <c r="J69" i="9"/>
  <c r="E69" i="9"/>
  <c r="K52" i="9"/>
  <c r="G52" i="9"/>
  <c r="J33" i="9"/>
  <c r="E33" i="9"/>
  <c r="F27" i="9"/>
  <c r="M69" i="9"/>
  <c r="M62" i="9"/>
  <c r="I62" i="9"/>
  <c r="M52" i="9"/>
  <c r="I52" i="9"/>
  <c r="M40" i="9"/>
  <c r="M33" i="9"/>
  <c r="M28" i="9"/>
  <c r="I28" i="9"/>
  <c r="L20" i="9"/>
  <c r="O66" i="9"/>
  <c r="K66" i="9"/>
  <c r="G66" i="9"/>
  <c r="O53" i="9"/>
  <c r="K53" i="9"/>
  <c r="G53" i="9"/>
  <c r="O68" i="9"/>
  <c r="K68" i="9"/>
  <c r="G68" i="9"/>
  <c r="N66" i="9"/>
  <c r="J66" i="9"/>
  <c r="F66" i="9"/>
  <c r="N53" i="9"/>
  <c r="J53" i="9"/>
  <c r="F53" i="9"/>
  <c r="P50" i="9"/>
  <c r="O48" i="9"/>
  <c r="K48" i="9"/>
  <c r="G48" i="9"/>
  <c r="O40" i="9"/>
  <c r="K40" i="9"/>
  <c r="G40" i="9"/>
  <c r="O27" i="9"/>
  <c r="K27" i="9"/>
  <c r="G27" i="9"/>
  <c r="O20" i="9"/>
  <c r="K20" i="9"/>
  <c r="G20" i="9"/>
  <c r="O69" i="9"/>
  <c r="K69" i="9"/>
  <c r="N68" i="9"/>
  <c r="J68" i="9"/>
  <c r="Q66" i="9"/>
  <c r="M66" i="9"/>
  <c r="I66" i="9"/>
  <c r="P56" i="9"/>
  <c r="Q53" i="9"/>
  <c r="M53" i="9"/>
  <c r="I53" i="9"/>
  <c r="O50" i="9"/>
  <c r="K50" i="9"/>
  <c r="N48" i="9"/>
  <c r="J48" i="9"/>
  <c r="P42" i="9"/>
  <c r="N40" i="9"/>
  <c r="J40" i="9"/>
  <c r="O33" i="9"/>
  <c r="K33" i="9"/>
  <c r="P28" i="9"/>
  <c r="N27" i="9"/>
  <c r="J27" i="9"/>
  <c r="N20" i="9"/>
  <c r="J20" i="9"/>
  <c r="B8" i="17" l="1"/>
  <c r="C8" i="17"/>
  <c r="D8" i="17"/>
  <c r="E8" i="17"/>
  <c r="F8" i="17"/>
  <c r="G8" i="17"/>
  <c r="H8" i="17"/>
  <c r="A4" i="1" l="1"/>
  <c r="A4" i="33" l="1"/>
  <c r="F47" i="33"/>
  <c r="G49" i="1" s="1"/>
  <c r="C47" i="33"/>
  <c r="C49" i="1" s="1"/>
  <c r="F45" i="33"/>
  <c r="G47" i="1" s="1"/>
  <c r="C45" i="33"/>
  <c r="C47" i="1" s="1"/>
  <c r="F59" i="33"/>
  <c r="G61" i="1" s="1"/>
  <c r="C59" i="33"/>
  <c r="C61" i="1" s="1"/>
  <c r="C60" i="33"/>
  <c r="C62" i="1" s="1"/>
  <c r="C52" i="33"/>
  <c r="C54" i="1" s="1"/>
  <c r="C35" i="33"/>
  <c r="C37" i="1" s="1"/>
  <c r="C33" i="33"/>
  <c r="C35" i="1" s="1"/>
  <c r="C36" i="33"/>
  <c r="C38" i="1" s="1"/>
  <c r="E8" i="27"/>
  <c r="E9" i="27"/>
  <c r="E10" i="27"/>
  <c r="E11" i="27"/>
  <c r="E12" i="27"/>
  <c r="F66" i="33"/>
  <c r="G68" i="1" s="1"/>
  <c r="C66" i="33"/>
  <c r="C68" i="1" s="1"/>
  <c r="C64" i="33"/>
  <c r="C66" i="1" s="1"/>
  <c r="F65" i="33"/>
  <c r="G67" i="1" s="1"/>
  <c r="C65" i="33"/>
  <c r="C67" i="1" s="1"/>
  <c r="C63" i="33"/>
  <c r="C65" i="1" s="1"/>
  <c r="C61" i="33"/>
  <c r="C63" i="1" s="1"/>
  <c r="C58" i="33"/>
  <c r="C60" i="1" s="1"/>
  <c r="C57" i="33"/>
  <c r="C59" i="1" s="1"/>
  <c r="C55" i="33"/>
  <c r="C57" i="1" s="1"/>
  <c r="C54" i="33"/>
  <c r="C56" i="1" s="1"/>
  <c r="F53" i="33"/>
  <c r="G55" i="1" s="1"/>
  <c r="C53" i="33"/>
  <c r="C55" i="1" s="1"/>
  <c r="F50" i="33"/>
  <c r="G52" i="1" s="1"/>
  <c r="C50" i="33"/>
  <c r="C52" i="1" s="1"/>
  <c r="F49" i="33"/>
  <c r="G51" i="1" s="1"/>
  <c r="C49" i="33"/>
  <c r="C51" i="1" s="1"/>
  <c r="C48" i="33"/>
  <c r="C50" i="1" s="1"/>
  <c r="C44" i="33"/>
  <c r="C46" i="1" s="1"/>
  <c r="F39" i="33"/>
  <c r="G41" i="1" s="1"/>
  <c r="C39" i="33"/>
  <c r="C41" i="1" s="1"/>
  <c r="F43" i="33"/>
  <c r="G45" i="1" s="1"/>
  <c r="C43" i="33"/>
  <c r="C45" i="1" s="1"/>
  <c r="C42" i="33"/>
  <c r="C44" i="1" s="1"/>
  <c r="C41" i="33"/>
  <c r="C43" i="1" s="1"/>
  <c r="C38" i="33"/>
  <c r="C40" i="1" s="1"/>
  <c r="C46" i="33"/>
  <c r="C48" i="1" s="1"/>
  <c r="F37" i="33"/>
  <c r="G39" i="1" s="1"/>
  <c r="C37" i="33"/>
  <c r="C39" i="1" s="1"/>
  <c r="C34" i="33"/>
  <c r="C36" i="1" s="1"/>
  <c r="F30" i="33"/>
  <c r="G32" i="1" s="1"/>
  <c r="C30" i="33"/>
  <c r="C32" i="1" s="1"/>
  <c r="C31" i="33"/>
  <c r="C33" i="1" s="1"/>
  <c r="F32" i="33"/>
  <c r="G34" i="1" s="1"/>
  <c r="C32" i="33"/>
  <c r="C34" i="1" s="1"/>
  <c r="C28" i="33"/>
  <c r="C30" i="1" s="1"/>
  <c r="F27" i="33"/>
  <c r="G29" i="1" s="1"/>
  <c r="C27" i="33"/>
  <c r="C29" i="1" s="1"/>
  <c r="F26" i="33"/>
  <c r="G28" i="1" s="1"/>
  <c r="C26" i="33"/>
  <c r="C28" i="1" s="1"/>
  <c r="F24" i="33"/>
  <c r="G26" i="1" s="1"/>
  <c r="C23" i="33"/>
  <c r="C25" i="1" s="1"/>
  <c r="C22" i="33"/>
  <c r="C24" i="1" s="1"/>
  <c r="F25" i="33"/>
  <c r="G27" i="1" s="1"/>
  <c r="C25" i="33"/>
  <c r="C27" i="1" s="1"/>
  <c r="F21" i="33"/>
  <c r="G23" i="1" s="1"/>
  <c r="C21" i="33"/>
  <c r="C23" i="1" s="1"/>
  <c r="C20" i="33"/>
  <c r="C22" i="1" s="1"/>
  <c r="F17" i="33"/>
  <c r="G19" i="1" s="1"/>
  <c r="C17" i="33"/>
  <c r="C19" i="1" s="1"/>
  <c r="C15" i="33"/>
  <c r="C17" i="1" s="1"/>
  <c r="C16" i="33"/>
  <c r="C18" i="1" s="1"/>
  <c r="C14" i="33"/>
  <c r="C16" i="1" s="1"/>
  <c r="F13" i="33"/>
  <c r="G15" i="1" s="1"/>
  <c r="F12" i="33"/>
  <c r="G14" i="1" s="1"/>
  <c r="C12" i="33"/>
  <c r="C14" i="1" s="1"/>
  <c r="F10" i="33"/>
  <c r="G12" i="1" s="1"/>
  <c r="C10" i="33"/>
  <c r="C12" i="1" s="1"/>
  <c r="F11" i="33"/>
  <c r="G13" i="1" s="1"/>
  <c r="C11" i="33"/>
  <c r="C13" i="1" s="1"/>
  <c r="F8" i="33"/>
  <c r="G10" i="1" s="1"/>
  <c r="C8" i="33"/>
  <c r="C10" i="1" s="1"/>
  <c r="F9" i="33"/>
  <c r="G11" i="1" s="1"/>
  <c r="C9" i="33"/>
  <c r="C11" i="1" s="1"/>
  <c r="F63" i="33"/>
  <c r="G65" i="1" s="1"/>
  <c r="F56" i="33"/>
  <c r="G58" i="1" s="1"/>
  <c r="C56" i="33"/>
  <c r="C58" i="1" s="1"/>
  <c r="C24" i="33"/>
  <c r="C26" i="1" s="1"/>
  <c r="F20" i="33"/>
  <c r="G22" i="1" s="1"/>
  <c r="C19" i="33"/>
  <c r="C21" i="1" s="1"/>
  <c r="C13" i="33"/>
  <c r="C15" i="1" s="1"/>
  <c r="C8" i="15"/>
  <c r="D8" i="15" s="1"/>
  <c r="E8" i="15" s="1"/>
  <c r="H8" i="15"/>
  <c r="I8" i="15" s="1"/>
  <c r="J8" i="15" s="1"/>
  <c r="B11" i="1"/>
  <c r="F11" i="1"/>
  <c r="C13" i="15"/>
  <c r="D13" i="15" s="1"/>
  <c r="E13" i="15" s="1"/>
  <c r="C14" i="15"/>
  <c r="D14" i="15" s="1"/>
  <c r="E14" i="15" s="1"/>
  <c r="C15" i="15"/>
  <c r="D15" i="15" s="1"/>
  <c r="E15" i="15" s="1"/>
  <c r="C16" i="15"/>
  <c r="D16" i="15" s="1"/>
  <c r="E16" i="15" s="1"/>
  <c r="B17" i="1"/>
  <c r="C18" i="15"/>
  <c r="C22" i="15"/>
  <c r="D22" i="15" s="1"/>
  <c r="E22" i="15" s="1"/>
  <c r="F23" i="1"/>
  <c r="B26" i="1"/>
  <c r="F26" i="1"/>
  <c r="C28" i="15"/>
  <c r="D28" i="15" s="1"/>
  <c r="E28" i="15" s="1"/>
  <c r="F29" i="1"/>
  <c r="B32" i="1"/>
  <c r="F32" i="1"/>
  <c r="B34" i="1"/>
  <c r="B36" i="1"/>
  <c r="B39" i="1"/>
  <c r="H39" i="15"/>
  <c r="I39" i="15" s="1"/>
  <c r="J39" i="15" s="1"/>
  <c r="C41" i="15"/>
  <c r="D41" i="15" s="1"/>
  <c r="E41" i="15" s="1"/>
  <c r="F41" i="1"/>
  <c r="B43" i="1"/>
  <c r="B44" i="1"/>
  <c r="H45" i="15"/>
  <c r="C46" i="15"/>
  <c r="D46" i="15" s="1"/>
  <c r="E46" i="15" s="1"/>
  <c r="B49" i="1"/>
  <c r="C51" i="15"/>
  <c r="F51" i="1"/>
  <c r="B52" i="1"/>
  <c r="C54" i="15"/>
  <c r="D54" i="15" s="1"/>
  <c r="E54" i="15" s="1"/>
  <c r="B54" i="1"/>
  <c r="C55" i="15"/>
  <c r="D55" i="15" s="1"/>
  <c r="E55" i="15" s="1"/>
  <c r="H55" i="15"/>
  <c r="I55" i="15" s="1"/>
  <c r="J55" i="15" s="1"/>
  <c r="F55" i="1"/>
  <c r="B56" i="1"/>
  <c r="C57" i="15"/>
  <c r="D57" i="15" s="1"/>
  <c r="E57" i="15" s="1"/>
  <c r="F58" i="1"/>
  <c r="B59" i="1"/>
  <c r="C60" i="15"/>
  <c r="C61" i="15"/>
  <c r="D61" i="15" s="1"/>
  <c r="E61" i="15" s="1"/>
  <c r="C62" i="15"/>
  <c r="D62" i="15" s="1"/>
  <c r="E62" i="15" s="1"/>
  <c r="C63" i="15"/>
  <c r="D63" i="15" s="1"/>
  <c r="E63" i="15" s="1"/>
  <c r="B66" i="1"/>
  <c r="B67" i="1"/>
  <c r="F67" i="1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Q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H9" i="16"/>
  <c r="G9" i="16"/>
  <c r="F9" i="16"/>
  <c r="E9" i="16"/>
  <c r="C9" i="16"/>
  <c r="B9" i="16"/>
  <c r="D9" i="16"/>
  <c r="F10" i="1"/>
  <c r="F12" i="1"/>
  <c r="F13" i="1"/>
  <c r="F14" i="1"/>
  <c r="F15" i="1"/>
  <c r="F39" i="1"/>
  <c r="F52" i="1"/>
  <c r="F61" i="1"/>
  <c r="F65" i="1"/>
  <c r="F68" i="1"/>
  <c r="A4" i="9"/>
  <c r="A4" i="31"/>
  <c r="A4" i="32"/>
  <c r="A4" i="29"/>
  <c r="A4" i="30"/>
  <c r="A4" i="27"/>
  <c r="A4" i="24"/>
  <c r="A4" i="25"/>
  <c r="A4" i="19"/>
  <c r="A4" i="23"/>
  <c r="A4" i="14"/>
  <c r="A4" i="12"/>
  <c r="A4" i="10"/>
  <c r="A4" i="8"/>
  <c r="A4" i="7"/>
  <c r="A4" i="2"/>
  <c r="A4" i="16"/>
  <c r="A4" i="17"/>
  <c r="A4" i="15"/>
  <c r="B8" i="19"/>
  <c r="C8" i="19"/>
  <c r="B11" i="7"/>
  <c r="C11" i="7"/>
  <c r="D11" i="7"/>
  <c r="K11" i="7" s="1"/>
  <c r="B12" i="7"/>
  <c r="C12" i="7"/>
  <c r="D12" i="7"/>
  <c r="E12" i="7" s="1"/>
  <c r="B13" i="7"/>
  <c r="C13" i="7"/>
  <c r="D13" i="7"/>
  <c r="L13" i="7" s="1"/>
  <c r="B14" i="7"/>
  <c r="C14" i="7"/>
  <c r="D14" i="7"/>
  <c r="F14" i="7" s="1"/>
  <c r="B15" i="7"/>
  <c r="C15" i="7"/>
  <c r="D15" i="7"/>
  <c r="B16" i="7"/>
  <c r="C16" i="7"/>
  <c r="D16" i="7"/>
  <c r="N16" i="7" s="1"/>
  <c r="B17" i="7"/>
  <c r="C17" i="7"/>
  <c r="D17" i="7"/>
  <c r="K17" i="7" s="1"/>
  <c r="B18" i="7"/>
  <c r="C18" i="7"/>
  <c r="D18" i="7"/>
  <c r="O18" i="7" s="1"/>
  <c r="B19" i="7"/>
  <c r="C19" i="7"/>
  <c r="D19" i="7"/>
  <c r="N19" i="7" s="1"/>
  <c r="B20" i="7"/>
  <c r="C20" i="7"/>
  <c r="D20" i="7"/>
  <c r="E20" i="7" s="1"/>
  <c r="B22" i="7"/>
  <c r="C22" i="7"/>
  <c r="D22" i="7"/>
  <c r="E22" i="7" s="1"/>
  <c r="B23" i="7"/>
  <c r="C23" i="7"/>
  <c r="D23" i="7"/>
  <c r="L23" i="7" s="1"/>
  <c r="B24" i="7"/>
  <c r="C24" i="7"/>
  <c r="D24" i="7"/>
  <c r="G24" i="7" s="1"/>
  <c r="B25" i="7"/>
  <c r="C25" i="7"/>
  <c r="D25" i="7"/>
  <c r="H25" i="7" s="1"/>
  <c r="B26" i="7"/>
  <c r="C26" i="7"/>
  <c r="D26" i="7"/>
  <c r="H26" i="7" s="1"/>
  <c r="B27" i="7"/>
  <c r="C27" i="7"/>
  <c r="D27" i="7"/>
  <c r="F27" i="7" s="1"/>
  <c r="B28" i="7"/>
  <c r="C28" i="7"/>
  <c r="D28" i="7"/>
  <c r="B29" i="7"/>
  <c r="C29" i="7"/>
  <c r="D29" i="7"/>
  <c r="M29" i="7" s="1"/>
  <c r="B30" i="7"/>
  <c r="C30" i="7"/>
  <c r="D30" i="7"/>
  <c r="H30" i="7" s="1"/>
  <c r="B31" i="7"/>
  <c r="C31" i="7"/>
  <c r="D31" i="7"/>
  <c r="G31" i="7" s="1"/>
  <c r="B33" i="7"/>
  <c r="C33" i="7"/>
  <c r="D33" i="7"/>
  <c r="I33" i="7" s="1"/>
  <c r="B34" i="7"/>
  <c r="C34" i="7"/>
  <c r="D34" i="7"/>
  <c r="I34" i="7" s="1"/>
  <c r="B35" i="7"/>
  <c r="C35" i="7"/>
  <c r="D35" i="7"/>
  <c r="K35" i="7" s="1"/>
  <c r="B36" i="7"/>
  <c r="C36" i="7"/>
  <c r="D36" i="7"/>
  <c r="F36" i="7" s="1"/>
  <c r="B37" i="7"/>
  <c r="C37" i="7"/>
  <c r="D37" i="7"/>
  <c r="I37" i="7" s="1"/>
  <c r="B38" i="7"/>
  <c r="C38" i="7"/>
  <c r="D38" i="7"/>
  <c r="E38" i="7" s="1"/>
  <c r="B39" i="7"/>
  <c r="C39" i="7"/>
  <c r="D39" i="7"/>
  <c r="B40" i="7"/>
  <c r="C40" i="7"/>
  <c r="D40" i="7"/>
  <c r="B41" i="7"/>
  <c r="C41" i="7"/>
  <c r="D41" i="7"/>
  <c r="F41" i="7" s="1"/>
  <c r="B42" i="7"/>
  <c r="C42" i="7"/>
  <c r="D42" i="7"/>
  <c r="B44" i="7"/>
  <c r="C44" i="7"/>
  <c r="D44" i="7"/>
  <c r="M44" i="7" s="1"/>
  <c r="B45" i="7"/>
  <c r="C45" i="7"/>
  <c r="D45" i="7"/>
  <c r="N45" i="7" s="1"/>
  <c r="B46" i="7"/>
  <c r="C46" i="7"/>
  <c r="D46" i="7"/>
  <c r="H46" i="7" s="1"/>
  <c r="B47" i="7"/>
  <c r="C47" i="7"/>
  <c r="D47" i="7"/>
  <c r="B48" i="7"/>
  <c r="C48" i="7"/>
  <c r="D48" i="7"/>
  <c r="B49" i="7"/>
  <c r="C49" i="7"/>
  <c r="D49" i="7"/>
  <c r="N49" i="7" s="1"/>
  <c r="B50" i="7"/>
  <c r="C50" i="7"/>
  <c r="D50" i="7"/>
  <c r="E50" i="7" s="1"/>
  <c r="B51" i="7"/>
  <c r="C51" i="7"/>
  <c r="D51" i="7"/>
  <c r="G51" i="7" s="1"/>
  <c r="B52" i="7"/>
  <c r="C52" i="7"/>
  <c r="D52" i="7"/>
  <c r="N52" i="7" s="1"/>
  <c r="B53" i="7"/>
  <c r="C53" i="7"/>
  <c r="D53" i="7"/>
  <c r="E53" i="7" s="1"/>
  <c r="B55" i="7"/>
  <c r="C55" i="7"/>
  <c r="D55" i="7"/>
  <c r="K55" i="7" s="1"/>
  <c r="B56" i="7"/>
  <c r="C56" i="7"/>
  <c r="D56" i="7"/>
  <c r="F56" i="7" s="1"/>
  <c r="B57" i="7"/>
  <c r="C57" i="7"/>
  <c r="D57" i="7"/>
  <c r="E57" i="7" s="1"/>
  <c r="B58" i="7"/>
  <c r="C58" i="7"/>
  <c r="D58" i="7"/>
  <c r="L58" i="7" s="1"/>
  <c r="B59" i="7"/>
  <c r="C59" i="7"/>
  <c r="D59" i="7"/>
  <c r="E59" i="7" s="1"/>
  <c r="B60" i="7"/>
  <c r="C60" i="7"/>
  <c r="D60" i="7"/>
  <c r="N60" i="7" s="1"/>
  <c r="B61" i="7"/>
  <c r="C61" i="7"/>
  <c r="D61" i="7"/>
  <c r="H61" i="7" s="1"/>
  <c r="B62" i="7"/>
  <c r="C62" i="7"/>
  <c r="D62" i="7"/>
  <c r="B63" i="7"/>
  <c r="C63" i="7"/>
  <c r="D63" i="7"/>
  <c r="N63" i="7" s="1"/>
  <c r="B64" i="7"/>
  <c r="C64" i="7"/>
  <c r="D64" i="7"/>
  <c r="N64" i="7" s="1"/>
  <c r="B66" i="7"/>
  <c r="C66" i="7"/>
  <c r="D66" i="7"/>
  <c r="N66" i="7" s="1"/>
  <c r="B67" i="7"/>
  <c r="C67" i="7"/>
  <c r="D67" i="7"/>
  <c r="M67" i="7" s="1"/>
  <c r="B68" i="7"/>
  <c r="C68" i="7"/>
  <c r="D68" i="7"/>
  <c r="H68" i="7" s="1"/>
  <c r="B69" i="7"/>
  <c r="C69" i="7"/>
  <c r="D69" i="7"/>
  <c r="L69" i="7" s="1"/>
  <c r="O11" i="7"/>
  <c r="J49" i="7"/>
  <c r="J11" i="7"/>
  <c r="F11" i="7"/>
  <c r="L11" i="7"/>
  <c r="G11" i="7"/>
  <c r="K49" i="7"/>
  <c r="I47" i="7"/>
  <c r="F19" i="7"/>
  <c r="H52" i="7"/>
  <c r="L27" i="7"/>
  <c r="K15" i="7"/>
  <c r="G49" i="7"/>
  <c r="O22" i="7"/>
  <c r="O15" i="7"/>
  <c r="H15" i="7"/>
  <c r="L45" i="7"/>
  <c r="N15" i="7"/>
  <c r="G58" i="7"/>
  <c r="L40" i="7"/>
  <c r="K67" i="7"/>
  <c r="H31" i="7"/>
  <c r="J53" i="7"/>
  <c r="M19" i="7"/>
  <c r="M15" i="7"/>
  <c r="I15" i="7"/>
  <c r="M11" i="7"/>
  <c r="I11" i="7"/>
  <c r="K53" i="7"/>
  <c r="O55" i="7"/>
  <c r="K50" i="7"/>
  <c r="I24" i="7"/>
  <c r="J18" i="7"/>
  <c r="G14" i="7"/>
  <c r="F68" i="7"/>
  <c r="I18" i="7"/>
  <c r="I68" i="7"/>
  <c r="I55" i="7"/>
  <c r="H23" i="7"/>
  <c r="B19" i="1"/>
  <c r="B8" i="1"/>
  <c r="B10" i="1"/>
  <c r="B13" i="1"/>
  <c r="B15" i="1"/>
  <c r="B21" i="1"/>
  <c r="B25" i="1"/>
  <c r="B27" i="1"/>
  <c r="B28" i="1"/>
  <c r="B29" i="1"/>
  <c r="B33" i="1"/>
  <c r="B35" i="1"/>
  <c r="B38" i="1"/>
  <c r="B46" i="1"/>
  <c r="B47" i="1"/>
  <c r="B48" i="1"/>
  <c r="B50" i="1"/>
  <c r="B55" i="1"/>
  <c r="B58" i="1"/>
  <c r="C10" i="15"/>
  <c r="D10" i="15" s="1"/>
  <c r="E10" i="15" s="1"/>
  <c r="C11" i="15"/>
  <c r="D11" i="15" s="1"/>
  <c r="E11" i="15" s="1"/>
  <c r="C17" i="15"/>
  <c r="D17" i="15" s="1"/>
  <c r="E17" i="15" s="1"/>
  <c r="C19" i="15"/>
  <c r="D19" i="15" s="1"/>
  <c r="E19" i="15" s="1"/>
  <c r="C21" i="15"/>
  <c r="D21" i="15" s="1"/>
  <c r="E21" i="15" s="1"/>
  <c r="C25" i="15"/>
  <c r="D25" i="15" s="1"/>
  <c r="E25" i="15" s="1"/>
  <c r="C27" i="15"/>
  <c r="D27" i="15" s="1"/>
  <c r="E27" i="15" s="1"/>
  <c r="C29" i="15"/>
  <c r="D29" i="15" s="1"/>
  <c r="E29" i="15" s="1"/>
  <c r="C32" i="15"/>
  <c r="D32" i="15" s="1"/>
  <c r="E32" i="15" s="1"/>
  <c r="C33" i="15"/>
  <c r="D33" i="15" s="1"/>
  <c r="E33" i="15" s="1"/>
  <c r="C34" i="15"/>
  <c r="D34" i="15" s="1"/>
  <c r="E34" i="15" s="1"/>
  <c r="C35" i="15"/>
  <c r="D35" i="15" s="1"/>
  <c r="E35" i="15" s="1"/>
  <c r="C38" i="15"/>
  <c r="D38" i="15" s="1"/>
  <c r="E38" i="15" s="1"/>
  <c r="C43" i="15"/>
  <c r="D43" i="15" s="1"/>
  <c r="E43" i="15" s="1"/>
  <c r="C44" i="15"/>
  <c r="D44" i="15" s="1"/>
  <c r="E44" i="15" s="1"/>
  <c r="C47" i="15"/>
  <c r="D47" i="15" s="1"/>
  <c r="E47" i="15" s="1"/>
  <c r="C48" i="15"/>
  <c r="D48" i="15" s="1"/>
  <c r="E48" i="15" s="1"/>
  <c r="C50" i="15"/>
  <c r="D50" i="15" s="1"/>
  <c r="E50" i="15" s="1"/>
  <c r="C56" i="15"/>
  <c r="D56" i="15" s="1"/>
  <c r="E56" i="15" s="1"/>
  <c r="C58" i="15"/>
  <c r="D58" i="15" s="1"/>
  <c r="E58" i="15" s="1"/>
  <c r="C67" i="15"/>
  <c r="D67" i="15" s="1"/>
  <c r="E67" i="15" s="1"/>
  <c r="H10" i="15"/>
  <c r="H11" i="15"/>
  <c r="I11" i="15" s="1"/>
  <c r="J11" i="15" s="1"/>
  <c r="H12" i="15"/>
  <c r="I12" i="15" s="1"/>
  <c r="J12" i="15" s="1"/>
  <c r="H13" i="15"/>
  <c r="I13" i="15" s="1"/>
  <c r="J13" i="15" s="1"/>
  <c r="H14" i="15"/>
  <c r="I14" i="15" s="1"/>
  <c r="J14" i="15" s="1"/>
  <c r="H15" i="15"/>
  <c r="I15" i="15" s="1"/>
  <c r="J15" i="15" s="1"/>
  <c r="H51" i="15"/>
  <c r="I51" i="15" s="1"/>
  <c r="J51" i="15" s="1"/>
  <c r="H52" i="15"/>
  <c r="I52" i="15" s="1"/>
  <c r="J52" i="15" s="1"/>
  <c r="H61" i="15"/>
  <c r="H65" i="15"/>
  <c r="I65" i="15" s="1"/>
  <c r="J65" i="15" s="1"/>
  <c r="H68" i="15"/>
  <c r="I68" i="15" s="1"/>
  <c r="J68" i="15" s="1"/>
  <c r="I6" i="32"/>
  <c r="H6" i="32"/>
  <c r="G6" i="32"/>
  <c r="F6" i="32"/>
  <c r="E6" i="32"/>
  <c r="D6" i="32"/>
  <c r="C6" i="32"/>
  <c r="B6" i="32"/>
  <c r="K6" i="29"/>
  <c r="J6" i="29"/>
  <c r="I6" i="29"/>
  <c r="H6" i="29"/>
  <c r="G6" i="29"/>
  <c r="F6" i="29"/>
  <c r="E6" i="29"/>
  <c r="D6" i="29"/>
  <c r="C6" i="29"/>
  <c r="B6" i="29"/>
  <c r="I6" i="30"/>
  <c r="H6" i="30"/>
  <c r="G6" i="30"/>
  <c r="F6" i="30"/>
  <c r="E6" i="30"/>
  <c r="D6" i="30"/>
  <c r="C6" i="30"/>
  <c r="B6" i="30"/>
  <c r="K6" i="31"/>
  <c r="J6" i="31"/>
  <c r="I6" i="31"/>
  <c r="H6" i="31"/>
  <c r="G6" i="31"/>
  <c r="F6" i="31"/>
  <c r="E6" i="31"/>
  <c r="D6" i="31"/>
  <c r="C6" i="31"/>
  <c r="B6" i="31"/>
  <c r="E66" i="27"/>
  <c r="E65" i="27"/>
  <c r="E64" i="27"/>
  <c r="E63" i="27"/>
  <c r="E61" i="27"/>
  <c r="E60" i="27"/>
  <c r="E59" i="27"/>
  <c r="E58" i="27"/>
  <c r="E57" i="27"/>
  <c r="E56" i="27"/>
  <c r="E55" i="27"/>
  <c r="E54" i="27"/>
  <c r="E53" i="27"/>
  <c r="E52" i="27"/>
  <c r="E50" i="27"/>
  <c r="E49" i="27"/>
  <c r="E48" i="27"/>
  <c r="E47" i="27"/>
  <c r="E46" i="27"/>
  <c r="E45" i="27"/>
  <c r="E44" i="27"/>
  <c r="E43" i="27"/>
  <c r="E42" i="27"/>
  <c r="E41" i="27"/>
  <c r="E39" i="27"/>
  <c r="E38" i="27"/>
  <c r="E37" i="27"/>
  <c r="E36" i="27"/>
  <c r="E35" i="27"/>
  <c r="E34" i="27"/>
  <c r="E33" i="27"/>
  <c r="E32" i="27"/>
  <c r="E31" i="27"/>
  <c r="E30" i="27"/>
  <c r="E28" i="27"/>
  <c r="E27" i="27"/>
  <c r="E26" i="27"/>
  <c r="E25" i="27"/>
  <c r="E24" i="27"/>
  <c r="E23" i="27"/>
  <c r="E22" i="27"/>
  <c r="E21" i="27"/>
  <c r="E20" i="27"/>
  <c r="E19" i="27"/>
  <c r="E17" i="27"/>
  <c r="E16" i="27"/>
  <c r="E15" i="27"/>
  <c r="E14" i="27"/>
  <c r="E13" i="27"/>
  <c r="D6" i="27"/>
  <c r="C6" i="27"/>
  <c r="B6" i="27"/>
  <c r="B9" i="24"/>
  <c r="D9" i="24" s="1"/>
  <c r="B10" i="24"/>
  <c r="C10" i="24" s="1"/>
  <c r="B11" i="24"/>
  <c r="F11" i="24" s="1"/>
  <c r="B12" i="24"/>
  <c r="I12" i="24" s="1"/>
  <c r="B13" i="24"/>
  <c r="C13" i="24" s="1"/>
  <c r="B14" i="24"/>
  <c r="E14" i="24" s="1"/>
  <c r="B15" i="24"/>
  <c r="H15" i="24" s="1"/>
  <c r="B16" i="24"/>
  <c r="C16" i="24" s="1"/>
  <c r="B17" i="24"/>
  <c r="I17" i="24" s="1"/>
  <c r="B18" i="24"/>
  <c r="E18" i="24" s="1"/>
  <c r="B20" i="24"/>
  <c r="G20" i="24" s="1"/>
  <c r="B21" i="24"/>
  <c r="I21" i="24" s="1"/>
  <c r="B22" i="24"/>
  <c r="C22" i="24" s="1"/>
  <c r="B23" i="24"/>
  <c r="D23" i="24" s="1"/>
  <c r="B24" i="24"/>
  <c r="C24" i="24" s="1"/>
  <c r="B25" i="24"/>
  <c r="D25" i="24" s="1"/>
  <c r="B26" i="24"/>
  <c r="D26" i="24" s="1"/>
  <c r="B27" i="24"/>
  <c r="G27" i="24" s="1"/>
  <c r="B28" i="24"/>
  <c r="F28" i="24" s="1"/>
  <c r="B29" i="24"/>
  <c r="G29" i="24" s="1"/>
  <c r="B31" i="24"/>
  <c r="C31" i="24" s="1"/>
  <c r="B32" i="24"/>
  <c r="H32" i="24" s="1"/>
  <c r="B33" i="24"/>
  <c r="C33" i="24" s="1"/>
  <c r="B34" i="24"/>
  <c r="I34" i="24" s="1"/>
  <c r="B35" i="24"/>
  <c r="I35" i="24" s="1"/>
  <c r="B36" i="24"/>
  <c r="E36" i="24" s="1"/>
  <c r="B37" i="24"/>
  <c r="H37" i="24" s="1"/>
  <c r="B38" i="24"/>
  <c r="H38" i="24" s="1"/>
  <c r="B39" i="24"/>
  <c r="D39" i="24" s="1"/>
  <c r="B40" i="24"/>
  <c r="C40" i="24" s="1"/>
  <c r="B42" i="24"/>
  <c r="F42" i="24" s="1"/>
  <c r="B43" i="24"/>
  <c r="C43" i="24" s="1"/>
  <c r="B44" i="24"/>
  <c r="I44" i="24" s="1"/>
  <c r="B45" i="24"/>
  <c r="G45" i="24" s="1"/>
  <c r="B46" i="24"/>
  <c r="G46" i="24" s="1"/>
  <c r="B47" i="24"/>
  <c r="G47" i="24" s="1"/>
  <c r="B48" i="24"/>
  <c r="I48" i="24" s="1"/>
  <c r="B49" i="24"/>
  <c r="H49" i="24" s="1"/>
  <c r="B50" i="24"/>
  <c r="I50" i="24" s="1"/>
  <c r="B51" i="24"/>
  <c r="D51" i="24" s="1"/>
  <c r="B53" i="24"/>
  <c r="H53" i="24" s="1"/>
  <c r="B54" i="24"/>
  <c r="E54" i="24" s="1"/>
  <c r="B55" i="24"/>
  <c r="I55" i="24" s="1"/>
  <c r="B56" i="24"/>
  <c r="I56" i="24" s="1"/>
  <c r="B57" i="24"/>
  <c r="E57" i="24" s="1"/>
  <c r="B58" i="24"/>
  <c r="G58" i="24" s="1"/>
  <c r="B59" i="24"/>
  <c r="G59" i="24" s="1"/>
  <c r="B60" i="24"/>
  <c r="C60" i="24" s="1"/>
  <c r="B61" i="24"/>
  <c r="I61" i="24" s="1"/>
  <c r="B62" i="24"/>
  <c r="F62" i="24" s="1"/>
  <c r="B64" i="24"/>
  <c r="F64" i="24" s="1"/>
  <c r="B65" i="24"/>
  <c r="G65" i="24" s="1"/>
  <c r="B66" i="24"/>
  <c r="C66" i="24" s="1"/>
  <c r="B67" i="24"/>
  <c r="G67" i="24" s="1"/>
  <c r="C7" i="25"/>
  <c r="D7" i="25"/>
  <c r="E7" i="25"/>
  <c r="F7" i="25"/>
  <c r="G7" i="25"/>
  <c r="H7" i="25"/>
  <c r="I7" i="25"/>
  <c r="B7" i="25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B8" i="14"/>
  <c r="J8" i="14" s="1"/>
  <c r="B9" i="14"/>
  <c r="M9" i="14" s="1"/>
  <c r="B10" i="14"/>
  <c r="M10" i="14" s="1"/>
  <c r="B11" i="14"/>
  <c r="B12" i="14"/>
  <c r="J12" i="14" s="1"/>
  <c r="B13" i="14"/>
  <c r="E13" i="14" s="1"/>
  <c r="B14" i="14"/>
  <c r="I14" i="14" s="1"/>
  <c r="B15" i="14"/>
  <c r="B16" i="14"/>
  <c r="N16" i="14" s="1"/>
  <c r="B17" i="14"/>
  <c r="M17" i="14" s="1"/>
  <c r="B19" i="14"/>
  <c r="J19" i="14" s="1"/>
  <c r="B20" i="14"/>
  <c r="C20" i="14" s="1"/>
  <c r="B21" i="14"/>
  <c r="J21" i="14" s="1"/>
  <c r="B22" i="14"/>
  <c r="F22" i="14" s="1"/>
  <c r="B23" i="14"/>
  <c r="E23" i="14" s="1"/>
  <c r="B24" i="14"/>
  <c r="P24" i="14" s="1"/>
  <c r="B25" i="14"/>
  <c r="O25" i="14" s="1"/>
  <c r="B26" i="14"/>
  <c r="B27" i="14"/>
  <c r="C27" i="14" s="1"/>
  <c r="B28" i="14"/>
  <c r="P28" i="14" s="1"/>
  <c r="B30" i="14"/>
  <c r="P30" i="14" s="1"/>
  <c r="B31" i="14"/>
  <c r="P31" i="14" s="1"/>
  <c r="B32" i="14"/>
  <c r="I32" i="14" s="1"/>
  <c r="B33" i="14"/>
  <c r="G33" i="14" s="1"/>
  <c r="B34" i="14"/>
  <c r="L34" i="14" s="1"/>
  <c r="B35" i="14"/>
  <c r="L35" i="14" s="1"/>
  <c r="B36" i="14"/>
  <c r="D36" i="14" s="1"/>
  <c r="B37" i="14"/>
  <c r="N37" i="14" s="1"/>
  <c r="B38" i="14"/>
  <c r="H38" i="14" s="1"/>
  <c r="B39" i="14"/>
  <c r="B41" i="14"/>
  <c r="G41" i="14" s="1"/>
  <c r="B42" i="14"/>
  <c r="H42" i="14" s="1"/>
  <c r="B43" i="14"/>
  <c r="J43" i="14" s="1"/>
  <c r="B44" i="14"/>
  <c r="J44" i="14" s="1"/>
  <c r="B45" i="14"/>
  <c r="J45" i="14" s="1"/>
  <c r="B46" i="14"/>
  <c r="E46" i="14" s="1"/>
  <c r="B47" i="14"/>
  <c r="G47" i="14" s="1"/>
  <c r="B48" i="14"/>
  <c r="B49" i="14"/>
  <c r="O49" i="14" s="1"/>
  <c r="B50" i="14"/>
  <c r="F50" i="14" s="1"/>
  <c r="B52" i="14"/>
  <c r="N52" i="14" s="1"/>
  <c r="B53" i="14"/>
  <c r="J53" i="14" s="1"/>
  <c r="B54" i="14"/>
  <c r="M54" i="14" s="1"/>
  <c r="B55" i="14"/>
  <c r="I55" i="14" s="1"/>
  <c r="B56" i="14"/>
  <c r="D56" i="14" s="1"/>
  <c r="B57" i="14"/>
  <c r="B58" i="14"/>
  <c r="L58" i="14" s="1"/>
  <c r="B59" i="14"/>
  <c r="D59" i="14" s="1"/>
  <c r="B60" i="14"/>
  <c r="G60" i="14" s="1"/>
  <c r="B61" i="14"/>
  <c r="B63" i="14"/>
  <c r="C63" i="14" s="1"/>
  <c r="B64" i="14"/>
  <c r="N64" i="14" s="1"/>
  <c r="B65" i="14"/>
  <c r="I65" i="14" s="1"/>
  <c r="B66" i="14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B8" i="12"/>
  <c r="B9" i="12"/>
  <c r="B10" i="12"/>
  <c r="B11" i="12"/>
  <c r="B12" i="12"/>
  <c r="B13" i="12"/>
  <c r="B14" i="12"/>
  <c r="B15" i="12"/>
  <c r="B16" i="12"/>
  <c r="B17" i="12"/>
  <c r="B19" i="12"/>
  <c r="B20" i="12"/>
  <c r="B21" i="12"/>
  <c r="B22" i="12"/>
  <c r="B23" i="12"/>
  <c r="B24" i="12"/>
  <c r="B25" i="12"/>
  <c r="B26" i="12"/>
  <c r="B27" i="12"/>
  <c r="B28" i="12"/>
  <c r="B30" i="12"/>
  <c r="B31" i="12"/>
  <c r="B32" i="12"/>
  <c r="B33" i="12"/>
  <c r="B34" i="12"/>
  <c r="B35" i="12"/>
  <c r="B36" i="12"/>
  <c r="B37" i="12"/>
  <c r="B38" i="12"/>
  <c r="B39" i="12"/>
  <c r="B41" i="12"/>
  <c r="B42" i="12"/>
  <c r="B43" i="12"/>
  <c r="B44" i="12"/>
  <c r="B45" i="12"/>
  <c r="B46" i="12"/>
  <c r="B47" i="12"/>
  <c r="B48" i="12"/>
  <c r="B49" i="12"/>
  <c r="B50" i="12"/>
  <c r="B52" i="12"/>
  <c r="B53" i="12"/>
  <c r="B54" i="12"/>
  <c r="B55" i="12"/>
  <c r="B56" i="12"/>
  <c r="B57" i="12"/>
  <c r="B58" i="12"/>
  <c r="B59" i="12"/>
  <c r="B60" i="12"/>
  <c r="B61" i="12"/>
  <c r="B63" i="12"/>
  <c r="B64" i="12"/>
  <c r="B65" i="12"/>
  <c r="B66" i="12"/>
  <c r="C8" i="12"/>
  <c r="E8" i="12" s="1"/>
  <c r="C9" i="12"/>
  <c r="E9" i="12" s="1"/>
  <c r="C10" i="12"/>
  <c r="I10" i="12" s="1"/>
  <c r="C11" i="12"/>
  <c r="K11" i="12" s="1"/>
  <c r="C12" i="12"/>
  <c r="O12" i="12" s="1"/>
  <c r="C13" i="12"/>
  <c r="J13" i="12" s="1"/>
  <c r="C14" i="12"/>
  <c r="G14" i="12" s="1"/>
  <c r="C15" i="12"/>
  <c r="K15" i="12" s="1"/>
  <c r="C16" i="12"/>
  <c r="N16" i="12" s="1"/>
  <c r="C17" i="12"/>
  <c r="C19" i="12"/>
  <c r="M19" i="12" s="1"/>
  <c r="C20" i="12"/>
  <c r="F20" i="12" s="1"/>
  <c r="C21" i="12"/>
  <c r="K21" i="12" s="1"/>
  <c r="C22" i="12"/>
  <c r="N22" i="12" s="1"/>
  <c r="C23" i="12"/>
  <c r="K23" i="12" s="1"/>
  <c r="C24" i="12"/>
  <c r="O24" i="12" s="1"/>
  <c r="C25" i="12"/>
  <c r="O25" i="12" s="1"/>
  <c r="C26" i="12"/>
  <c r="K26" i="12" s="1"/>
  <c r="C27" i="12"/>
  <c r="I27" i="12" s="1"/>
  <c r="C28" i="12"/>
  <c r="F28" i="12" s="1"/>
  <c r="C30" i="12"/>
  <c r="H30" i="12" s="1"/>
  <c r="C31" i="12"/>
  <c r="I31" i="12" s="1"/>
  <c r="C32" i="12"/>
  <c r="N32" i="12" s="1"/>
  <c r="C33" i="12"/>
  <c r="C34" i="12"/>
  <c r="F34" i="12" s="1"/>
  <c r="C35" i="12"/>
  <c r="K35" i="12" s="1"/>
  <c r="C36" i="12"/>
  <c r="L36" i="12" s="1"/>
  <c r="C37" i="12"/>
  <c r="C38" i="12"/>
  <c r="O38" i="12" s="1"/>
  <c r="C39" i="12"/>
  <c r="M39" i="12" s="1"/>
  <c r="C41" i="12"/>
  <c r="N41" i="12" s="1"/>
  <c r="C42" i="12"/>
  <c r="H42" i="12" s="1"/>
  <c r="C43" i="12"/>
  <c r="I43" i="12" s="1"/>
  <c r="C44" i="12"/>
  <c r="N44" i="12" s="1"/>
  <c r="C45" i="12"/>
  <c r="H45" i="12" s="1"/>
  <c r="C46" i="12"/>
  <c r="N46" i="12" s="1"/>
  <c r="C47" i="12"/>
  <c r="H47" i="12" s="1"/>
  <c r="C48" i="12"/>
  <c r="G48" i="12" s="1"/>
  <c r="C49" i="12"/>
  <c r="F49" i="12" s="1"/>
  <c r="C50" i="12"/>
  <c r="J50" i="12" s="1"/>
  <c r="C52" i="12"/>
  <c r="L52" i="12" s="1"/>
  <c r="C53" i="12"/>
  <c r="K53" i="12" s="1"/>
  <c r="C54" i="12"/>
  <c r="N54" i="12" s="1"/>
  <c r="C55" i="12"/>
  <c r="F55" i="12" s="1"/>
  <c r="C56" i="12"/>
  <c r="J56" i="12" s="1"/>
  <c r="C57" i="12"/>
  <c r="O57" i="12" s="1"/>
  <c r="C58" i="12"/>
  <c r="N58" i="12" s="1"/>
  <c r="C59" i="12"/>
  <c r="L59" i="12" s="1"/>
  <c r="C60" i="12"/>
  <c r="D60" i="12" s="1"/>
  <c r="C61" i="12"/>
  <c r="H61" i="12" s="1"/>
  <c r="C63" i="12"/>
  <c r="E63" i="12" s="1"/>
  <c r="C64" i="12"/>
  <c r="K64" i="12" s="1"/>
  <c r="C65" i="12"/>
  <c r="F65" i="12" s="1"/>
  <c r="C66" i="12"/>
  <c r="B6" i="10"/>
  <c r="M12" i="9"/>
  <c r="O13" i="9"/>
  <c r="N14" i="9"/>
  <c r="O14" i="9"/>
  <c r="K16" i="9"/>
  <c r="M16" i="9"/>
  <c r="E9" i="2"/>
  <c r="F9" i="2"/>
  <c r="G9" i="2"/>
  <c r="H9" i="2"/>
  <c r="I9" i="2"/>
  <c r="J9" i="2"/>
  <c r="K9" i="2"/>
  <c r="L9" i="2"/>
  <c r="M9" i="2"/>
  <c r="N9" i="2"/>
  <c r="O9" i="2"/>
  <c r="P9" i="2"/>
  <c r="Q9" i="2"/>
  <c r="B9" i="2"/>
  <c r="C9" i="2"/>
  <c r="D9" i="2"/>
  <c r="Q13" i="9"/>
  <c r="H59" i="24"/>
  <c r="H14" i="9"/>
  <c r="J13" i="9"/>
  <c r="F15" i="9"/>
  <c r="I15" i="9"/>
  <c r="O21" i="14"/>
  <c r="Q15" i="9"/>
  <c r="F16" i="9"/>
  <c r="E16" i="9"/>
  <c r="H16" i="9"/>
  <c r="C65" i="24"/>
  <c r="E21" i="24"/>
  <c r="G21" i="24"/>
  <c r="N13" i="9"/>
  <c r="E13" i="9"/>
  <c r="F13" i="9"/>
  <c r="H15" i="9"/>
  <c r="E15" i="9"/>
  <c r="H13" i="9"/>
  <c r="K13" i="9"/>
  <c r="M13" i="9"/>
  <c r="G14" i="9"/>
  <c r="F14" i="9"/>
  <c r="I14" i="9"/>
  <c r="G16" i="9"/>
  <c r="G12" i="9"/>
  <c r="P13" i="9"/>
  <c r="I13" i="9"/>
  <c r="G13" i="9"/>
  <c r="L13" i="9"/>
  <c r="G36" i="14"/>
  <c r="B41" i="1"/>
  <c r="H26" i="15"/>
  <c r="I26" i="15" s="1"/>
  <c r="J26" i="15" s="1"/>
  <c r="C37" i="15"/>
  <c r="D37" i="15" s="1"/>
  <c r="E37" i="15" s="1"/>
  <c r="B37" i="1"/>
  <c r="H32" i="15"/>
  <c r="I32" i="15" s="1"/>
  <c r="J32" i="15" s="1"/>
  <c r="C52" i="15"/>
  <c r="D52" i="15" s="1"/>
  <c r="E52" i="15" s="1"/>
  <c r="F45" i="1"/>
  <c r="B61" i="1"/>
  <c r="C39" i="15"/>
  <c r="D39" i="15" s="1"/>
  <c r="E39" i="15" s="1"/>
  <c r="H58" i="15"/>
  <c r="I58" i="15" s="1"/>
  <c r="J58" i="15" s="1"/>
  <c r="C36" i="15"/>
  <c r="F47" i="1"/>
  <c r="H47" i="15"/>
  <c r="I47" i="15" s="1"/>
  <c r="J47" i="15" s="1"/>
  <c r="H67" i="15"/>
  <c r="I67" i="15" s="1"/>
  <c r="J67" i="15" s="1"/>
  <c r="C66" i="15"/>
  <c r="D66" i="15" s="1"/>
  <c r="E66" i="15" s="1"/>
  <c r="B62" i="1"/>
  <c r="H29" i="15"/>
  <c r="I29" i="15" s="1"/>
  <c r="J29" i="15" s="1"/>
  <c r="C49" i="15"/>
  <c r="D49" i="15" s="1"/>
  <c r="E49" i="15" s="1"/>
  <c r="B51" i="1"/>
  <c r="F34" i="1"/>
  <c r="H34" i="15"/>
  <c r="I34" i="15" s="1"/>
  <c r="J34" i="15" s="1"/>
  <c r="B30" i="1"/>
  <c r="C30" i="15"/>
  <c r="D30" i="15" s="1"/>
  <c r="E30" i="15" s="1"/>
  <c r="F27" i="1"/>
  <c r="H27" i="15"/>
  <c r="I27" i="15" s="1"/>
  <c r="J27" i="15" s="1"/>
  <c r="H41" i="15"/>
  <c r="I41" i="15" s="1"/>
  <c r="J41" i="15" s="1"/>
  <c r="B60" i="1"/>
  <c r="B22" i="1"/>
  <c r="C26" i="15"/>
  <c r="D26" i="15" s="1"/>
  <c r="E26" i="15" s="1"/>
  <c r="G24" i="24"/>
  <c r="G12" i="24"/>
  <c r="G52" i="7"/>
  <c r="F15" i="7"/>
  <c r="L19" i="7"/>
  <c r="J15" i="7"/>
  <c r="N11" i="7"/>
  <c r="O45" i="7"/>
  <c r="E27" i="7"/>
  <c r="L26" i="7"/>
  <c r="H55" i="7"/>
  <c r="E19" i="7"/>
  <c r="K19" i="7"/>
  <c r="H19" i="7"/>
  <c r="E11" i="7"/>
  <c r="H11" i="7"/>
  <c r="C65" i="15"/>
  <c r="D65" i="15" s="1"/>
  <c r="E65" i="15" s="1"/>
  <c r="B65" i="1"/>
  <c r="B23" i="1"/>
  <c r="C23" i="15"/>
  <c r="D23" i="15" s="1"/>
  <c r="E23" i="15" s="1"/>
  <c r="H19" i="15"/>
  <c r="I19" i="15" s="1"/>
  <c r="J19" i="15" s="1"/>
  <c r="F19" i="1"/>
  <c r="B14" i="1"/>
  <c r="B63" i="1"/>
  <c r="B18" i="1"/>
  <c r="C68" i="15"/>
  <c r="B68" i="1"/>
  <c r="C45" i="15"/>
  <c r="D45" i="15" s="1"/>
  <c r="E45" i="15" s="1"/>
  <c r="B45" i="1"/>
  <c r="C40" i="15"/>
  <c r="D40" i="15" s="1"/>
  <c r="E40" i="15" s="1"/>
  <c r="B40" i="1"/>
  <c r="H22" i="15"/>
  <c r="I22" i="15" s="1"/>
  <c r="J22" i="15" s="1"/>
  <c r="F22" i="1"/>
  <c r="C12" i="15"/>
  <c r="D12" i="15" s="1"/>
  <c r="E12" i="15" s="1"/>
  <c r="B12" i="1"/>
  <c r="F8" i="1"/>
  <c r="B57" i="1"/>
  <c r="H23" i="15"/>
  <c r="I23" i="15" s="1"/>
  <c r="J23" i="15" s="1"/>
  <c r="C59" i="15"/>
  <c r="D59" i="15" s="1"/>
  <c r="E59" i="15" s="1"/>
  <c r="B16" i="1"/>
  <c r="F49" i="1"/>
  <c r="H49" i="15"/>
  <c r="F28" i="1"/>
  <c r="H28" i="15"/>
  <c r="I28" i="15" s="1"/>
  <c r="J28" i="15" s="1"/>
  <c r="B24" i="1"/>
  <c r="C24" i="15"/>
  <c r="D24" i="15" s="1"/>
  <c r="E24" i="15" s="1"/>
  <c r="J14" i="14" l="1"/>
  <c r="D12" i="24"/>
  <c r="K23" i="14"/>
  <c r="C59" i="24"/>
  <c r="E9" i="24"/>
  <c r="J6" i="32"/>
  <c r="N37" i="7"/>
  <c r="K68" i="7"/>
  <c r="L68" i="7"/>
  <c r="C12" i="24"/>
  <c r="P45" i="14"/>
  <c r="D59" i="24"/>
  <c r="M50" i="7"/>
  <c r="J50" i="7"/>
  <c r="I59" i="24"/>
  <c r="H21" i="24"/>
  <c r="F9" i="24"/>
  <c r="J6" i="30"/>
  <c r="D43" i="24"/>
  <c r="D21" i="24"/>
  <c r="D24" i="24"/>
  <c r="F12" i="24"/>
  <c r="C21" i="24"/>
  <c r="E59" i="24"/>
  <c r="D29" i="24"/>
  <c r="D34" i="24"/>
  <c r="F21" i="24"/>
  <c r="F59" i="24"/>
  <c r="H9" i="24"/>
  <c r="E12" i="24"/>
  <c r="E34" i="24"/>
  <c r="H14" i="14"/>
  <c r="D55" i="12"/>
  <c r="M24" i="14"/>
  <c r="D14" i="14"/>
  <c r="O34" i="12"/>
  <c r="D49" i="14"/>
  <c r="E14" i="14"/>
  <c r="K38" i="12"/>
  <c r="D58" i="14"/>
  <c r="O41" i="14"/>
  <c r="O27" i="14"/>
  <c r="H27" i="14"/>
  <c r="E63" i="14"/>
  <c r="G32" i="14"/>
  <c r="H10" i="14"/>
  <c r="M23" i="14"/>
  <c r="E54" i="14"/>
  <c r="C36" i="14"/>
  <c r="G54" i="14"/>
  <c r="O19" i="14"/>
  <c r="O10" i="14"/>
  <c r="I10" i="14"/>
  <c r="G19" i="14"/>
  <c r="K43" i="12"/>
  <c r="N43" i="12"/>
  <c r="L56" i="12"/>
  <c r="P58" i="14"/>
  <c r="P63" i="14"/>
  <c r="F63" i="14"/>
  <c r="M41" i="14"/>
  <c r="P41" i="14"/>
  <c r="L45" i="14"/>
  <c r="P54" i="14"/>
  <c r="N32" i="14"/>
  <c r="E58" i="14"/>
  <c r="P32" i="14"/>
  <c r="L36" i="14"/>
  <c r="E60" i="12"/>
  <c r="M36" i="14"/>
  <c r="J58" i="14"/>
  <c r="I23" i="14"/>
  <c r="M14" i="14"/>
  <c r="D56" i="12"/>
  <c r="P14" i="14"/>
  <c r="F14" i="14"/>
  <c r="D47" i="12"/>
  <c r="J38" i="12"/>
  <c r="M38" i="12"/>
  <c r="L14" i="14"/>
  <c r="E19" i="14"/>
  <c r="O63" i="14"/>
  <c r="D23" i="14"/>
  <c r="J41" i="14"/>
  <c r="M45" i="14"/>
  <c r="C49" i="14"/>
  <c r="J36" i="14"/>
  <c r="M27" i="14"/>
  <c r="J63" i="14"/>
  <c r="M63" i="14"/>
  <c r="O36" i="14"/>
  <c r="E49" i="14"/>
  <c r="F23" i="14"/>
  <c r="M21" i="12"/>
  <c r="E10" i="14"/>
  <c r="N25" i="12"/>
  <c r="M56" i="12"/>
  <c r="K65" i="12"/>
  <c r="N63" i="14"/>
  <c r="L23" i="14"/>
  <c r="D41" i="14"/>
  <c r="K45" i="14"/>
  <c r="F49" i="14"/>
  <c r="F19" i="14"/>
  <c r="K27" i="14"/>
  <c r="L32" i="14"/>
  <c r="I36" i="14"/>
  <c r="G58" i="14"/>
  <c r="K41" i="14"/>
  <c r="I45" i="14"/>
  <c r="G16" i="12"/>
  <c r="J12" i="12"/>
  <c r="E45" i="14"/>
  <c r="L26" i="12"/>
  <c r="J33" i="14"/>
  <c r="J53" i="12"/>
  <c r="H57" i="12"/>
  <c r="G26" i="12"/>
  <c r="E6" i="27"/>
  <c r="F61" i="24"/>
  <c r="E27" i="24"/>
  <c r="O37" i="14"/>
  <c r="O42" i="14"/>
  <c r="N10" i="12"/>
  <c r="I26" i="7"/>
  <c r="D30" i="14"/>
  <c r="E45" i="24"/>
  <c r="K65" i="14"/>
  <c r="K52" i="14"/>
  <c r="D46" i="14"/>
  <c r="F28" i="14"/>
  <c r="M13" i="12"/>
  <c r="E61" i="24"/>
  <c r="C61" i="24"/>
  <c r="L17" i="7"/>
  <c r="F49" i="7"/>
  <c r="O14" i="14"/>
  <c r="L19" i="14"/>
  <c r="G65" i="12"/>
  <c r="I19" i="14"/>
  <c r="D30" i="12"/>
  <c r="F65" i="24"/>
  <c r="C14" i="14"/>
  <c r="D52" i="12"/>
  <c r="K30" i="12"/>
  <c r="G14" i="14"/>
  <c r="M58" i="14"/>
  <c r="G46" i="14"/>
  <c r="I63" i="14"/>
  <c r="P56" i="14"/>
  <c r="G23" i="14"/>
  <c r="I41" i="14"/>
  <c r="D45" i="14"/>
  <c r="E47" i="14"/>
  <c r="J32" i="14"/>
  <c r="E36" i="14"/>
  <c r="K48" i="12"/>
  <c r="H32" i="14"/>
  <c r="L41" i="14"/>
  <c r="C23" i="14"/>
  <c r="P23" i="14"/>
  <c r="O8" i="12"/>
  <c r="F29" i="24"/>
  <c r="O27" i="7"/>
  <c r="G23" i="7"/>
  <c r="H22" i="7"/>
  <c r="H27" i="7"/>
  <c r="C26" i="24"/>
  <c r="D57" i="24"/>
  <c r="F27" i="24"/>
  <c r="H60" i="24"/>
  <c r="C18" i="24"/>
  <c r="C45" i="24"/>
  <c r="E49" i="24"/>
  <c r="D61" i="24"/>
  <c r="G25" i="24"/>
  <c r="G31" i="24"/>
  <c r="C23" i="24"/>
  <c r="D48" i="24"/>
  <c r="H27" i="24"/>
  <c r="D27" i="24"/>
  <c r="E23" i="24"/>
  <c r="I27" i="24"/>
  <c r="D17" i="24"/>
  <c r="C48" i="24"/>
  <c r="H48" i="24"/>
  <c r="C27" i="24"/>
  <c r="D42" i="24"/>
  <c r="G61" i="24"/>
  <c r="G36" i="24"/>
  <c r="G40" i="24"/>
  <c r="G15" i="24"/>
  <c r="G48" i="24"/>
  <c r="E48" i="24"/>
  <c r="I65" i="24"/>
  <c r="H61" i="24"/>
  <c r="F48" i="24"/>
  <c r="C56" i="24"/>
  <c r="E15" i="24"/>
  <c r="C25" i="24"/>
  <c r="I40" i="24"/>
  <c r="I25" i="24"/>
  <c r="D18" i="24"/>
  <c r="C15" i="24"/>
  <c r="D67" i="24"/>
  <c r="C36" i="24"/>
  <c r="E50" i="24"/>
  <c r="E29" i="24"/>
  <c r="G54" i="24"/>
  <c r="H50" i="24"/>
  <c r="C29" i="24"/>
  <c r="I29" i="24"/>
  <c r="G50" i="24"/>
  <c r="F54" i="24"/>
  <c r="F50" i="24"/>
  <c r="C34" i="24"/>
  <c r="H12" i="24"/>
  <c r="H54" i="24"/>
  <c r="F36" i="24"/>
  <c r="D36" i="24"/>
  <c r="F26" i="24"/>
  <c r="H43" i="24"/>
  <c r="I26" i="24"/>
  <c r="E46" i="24"/>
  <c r="H36" i="24"/>
  <c r="I36" i="24"/>
  <c r="C50" i="24"/>
  <c r="I11" i="24"/>
  <c r="I54" i="24"/>
  <c r="D54" i="24"/>
  <c r="D50" i="24"/>
  <c r="H29" i="24"/>
  <c r="C54" i="24"/>
  <c r="D14" i="24"/>
  <c r="I55" i="12"/>
  <c r="L19" i="12"/>
  <c r="H10" i="12"/>
  <c r="J59" i="12"/>
  <c r="F64" i="12"/>
  <c r="N55" i="12"/>
  <c r="J55" i="12"/>
  <c r="G59" i="12"/>
  <c r="O64" i="12"/>
  <c r="J25" i="12"/>
  <c r="J30" i="12"/>
  <c r="H25" i="12"/>
  <c r="L30" i="12"/>
  <c r="G25" i="12"/>
  <c r="E38" i="12"/>
  <c r="N38" i="12"/>
  <c r="N52" i="12"/>
  <c r="K47" i="12"/>
  <c r="I52" i="12"/>
  <c r="H43" i="12"/>
  <c r="E21" i="12"/>
  <c r="E43" i="12"/>
  <c r="E55" i="12"/>
  <c r="M55" i="12"/>
  <c r="H64" i="12"/>
  <c r="J34" i="12"/>
  <c r="I16" i="12"/>
  <c r="F38" i="12"/>
  <c r="K55" i="12"/>
  <c r="K59" i="12"/>
  <c r="M59" i="12"/>
  <c r="J64" i="12"/>
  <c r="I25" i="12"/>
  <c r="D25" i="12"/>
  <c r="M30" i="12"/>
  <c r="O30" i="12"/>
  <c r="L21" i="12"/>
  <c r="F25" i="12"/>
  <c r="G30" i="12"/>
  <c r="L25" i="12"/>
  <c r="M52" i="12"/>
  <c r="D38" i="12"/>
  <c r="H21" i="12"/>
  <c r="J52" i="12"/>
  <c r="G34" i="12"/>
  <c r="I38" i="12"/>
  <c r="E52" i="12"/>
  <c r="M43" i="12"/>
  <c r="O59" i="12"/>
  <c r="N12" i="12"/>
  <c r="O16" i="12"/>
  <c r="I34" i="12"/>
  <c r="L55" i="12"/>
  <c r="E59" i="12"/>
  <c r="I64" i="12"/>
  <c r="N21" i="12"/>
  <c r="D21" i="12"/>
  <c r="I21" i="12"/>
  <c r="N30" i="12"/>
  <c r="I47" i="12"/>
  <c r="O47" i="12"/>
  <c r="K25" i="12"/>
  <c r="L47" i="12"/>
  <c r="G47" i="12"/>
  <c r="F21" i="12"/>
  <c r="L43" i="12"/>
  <c r="E30" i="12"/>
  <c r="I30" i="12"/>
  <c r="G52" i="12"/>
  <c r="N64" i="12"/>
  <c r="H55" i="12"/>
  <c r="E64" i="12"/>
  <c r="E25" i="12"/>
  <c r="O52" i="12"/>
  <c r="K52" i="12"/>
  <c r="L23" i="12"/>
  <c r="D57" i="12"/>
  <c r="K58" i="12"/>
  <c r="K27" i="12"/>
  <c r="G10" i="12"/>
  <c r="L32" i="12"/>
  <c r="E36" i="12"/>
  <c r="H23" i="12"/>
  <c r="P16" i="14"/>
  <c r="O53" i="12"/>
  <c r="M47" i="14"/>
  <c r="L27" i="12"/>
  <c r="L41" i="12"/>
  <c r="L9" i="14"/>
  <c r="D31" i="14"/>
  <c r="M27" i="12"/>
  <c r="I53" i="12"/>
  <c r="E17" i="14"/>
  <c r="E61" i="12"/>
  <c r="I49" i="12"/>
  <c r="C52" i="14"/>
  <c r="D47" i="14"/>
  <c r="C30" i="14"/>
  <c r="L49" i="12"/>
  <c r="K53" i="14"/>
  <c r="D53" i="12"/>
  <c r="J65" i="12"/>
  <c r="G56" i="14"/>
  <c r="C60" i="14"/>
  <c r="O43" i="14"/>
  <c r="O14" i="12"/>
  <c r="H30" i="14"/>
  <c r="F36" i="12"/>
  <c r="D34" i="14"/>
  <c r="I38" i="7"/>
  <c r="I51" i="7"/>
  <c r="F17" i="7"/>
  <c r="I13" i="7"/>
  <c r="O13" i="7"/>
  <c r="K26" i="7"/>
  <c r="K34" i="7"/>
  <c r="M13" i="7"/>
  <c r="O30" i="7"/>
  <c r="H13" i="7"/>
  <c r="K56" i="7"/>
  <c r="L12" i="7"/>
  <c r="I69" i="7"/>
  <c r="O51" i="7"/>
  <c r="O20" i="7"/>
  <c r="F60" i="7"/>
  <c r="J25" i="7"/>
  <c r="N12" i="7"/>
  <c r="F25" i="7"/>
  <c r="K69" i="7"/>
  <c r="O24" i="7"/>
  <c r="L25" i="7"/>
  <c r="G12" i="7"/>
  <c r="M38" i="7"/>
  <c r="K38" i="7"/>
  <c r="N23" i="7"/>
  <c r="E24" i="7"/>
  <c r="L20" i="7"/>
  <c r="I25" i="7"/>
  <c r="N38" i="7"/>
  <c r="N20" i="7"/>
  <c r="L56" i="7"/>
  <c r="I56" i="7"/>
  <c r="M22" i="7"/>
  <c r="G25" i="7"/>
  <c r="K25" i="7"/>
  <c r="J12" i="7"/>
  <c r="N24" i="7"/>
  <c r="F22" i="7"/>
  <c r="H20" i="7"/>
  <c r="E56" i="7"/>
  <c r="O38" i="7"/>
  <c r="N22" i="7"/>
  <c r="M12" i="7"/>
  <c r="G20" i="7"/>
  <c r="J24" i="7"/>
  <c r="G35" i="7"/>
  <c r="F44" i="7"/>
  <c r="J35" i="7"/>
  <c r="G66" i="7"/>
  <c r="G44" i="7"/>
  <c r="K16" i="7"/>
  <c r="I35" i="7"/>
  <c r="F26" i="7"/>
  <c r="K12" i="7"/>
  <c r="I12" i="7"/>
  <c r="E26" i="7"/>
  <c r="F12" i="7"/>
  <c r="N26" i="7"/>
  <c r="H12" i="7"/>
  <c r="G26" i="7"/>
  <c r="O26" i="7"/>
  <c r="E30" i="7"/>
  <c r="O57" i="7"/>
  <c r="J26" i="7"/>
  <c r="O12" i="7"/>
  <c r="M26" i="7"/>
  <c r="J57" i="7"/>
  <c r="K66" i="7"/>
  <c r="H45" i="1"/>
  <c r="H56" i="7"/>
  <c r="H58" i="7"/>
  <c r="K13" i="7"/>
  <c r="I57" i="7"/>
  <c r="J13" i="7"/>
  <c r="G23" i="12"/>
  <c r="E27" i="12"/>
  <c r="O61" i="12"/>
  <c r="L57" i="12"/>
  <c r="J57" i="12"/>
  <c r="M49" i="12"/>
  <c r="L53" i="12"/>
  <c r="N61" i="12"/>
  <c r="E49" i="12"/>
  <c r="E65" i="12"/>
  <c r="H65" i="12"/>
  <c r="D65" i="14"/>
  <c r="O56" i="14"/>
  <c r="O65" i="14"/>
  <c r="F52" i="14"/>
  <c r="L60" i="14"/>
  <c r="P43" i="14"/>
  <c r="K47" i="14"/>
  <c r="F47" i="14"/>
  <c r="E56" i="14"/>
  <c r="L30" i="14"/>
  <c r="L61" i="12"/>
  <c r="N14" i="12"/>
  <c r="I34" i="14"/>
  <c r="H34" i="14"/>
  <c r="E19" i="12"/>
  <c r="G57" i="12"/>
  <c r="M36" i="12"/>
  <c r="I45" i="12"/>
  <c r="I41" i="12"/>
  <c r="D49" i="12"/>
  <c r="G32" i="12"/>
  <c r="K41" i="12"/>
  <c r="E42" i="24"/>
  <c r="I42" i="24"/>
  <c r="K36" i="12"/>
  <c r="M21" i="14"/>
  <c r="I16" i="14"/>
  <c r="G56" i="24"/>
  <c r="D13" i="24"/>
  <c r="E38" i="24"/>
  <c r="M55" i="7"/>
  <c r="F55" i="7"/>
  <c r="G57" i="7"/>
  <c r="I53" i="7"/>
  <c r="N53" i="7"/>
  <c r="G53" i="7"/>
  <c r="F13" i="7"/>
  <c r="L55" i="7"/>
  <c r="G13" i="7"/>
  <c r="F58" i="7"/>
  <c r="N13" i="7"/>
  <c r="K58" i="7"/>
  <c r="H49" i="7"/>
  <c r="H45" i="7"/>
  <c r="I27" i="7"/>
  <c r="J45" i="7"/>
  <c r="M27" i="7"/>
  <c r="E49" i="7"/>
  <c r="E55" i="7"/>
  <c r="J56" i="7"/>
  <c r="I45" i="7"/>
  <c r="L57" i="7"/>
  <c r="N36" i="7"/>
  <c r="G45" i="7"/>
  <c r="E58" i="7"/>
  <c r="G56" i="7"/>
  <c r="N57" i="7"/>
  <c r="E13" i="7"/>
  <c r="H27" i="12"/>
  <c r="J27" i="12"/>
  <c r="K61" i="12"/>
  <c r="H16" i="14"/>
  <c r="N49" i="12"/>
  <c r="F57" i="12"/>
  <c r="J61" i="12"/>
  <c r="H49" i="12"/>
  <c r="G65" i="14"/>
  <c r="C56" i="14"/>
  <c r="P65" i="14"/>
  <c r="J65" i="14"/>
  <c r="H52" i="14"/>
  <c r="I60" i="14"/>
  <c r="E60" i="14"/>
  <c r="K43" i="14"/>
  <c r="G43" i="14"/>
  <c r="M30" i="14"/>
  <c r="F61" i="12"/>
  <c r="F38" i="14"/>
  <c r="K38" i="14"/>
  <c r="I19" i="12"/>
  <c r="O65" i="12"/>
  <c r="N45" i="12"/>
  <c r="M10" i="12"/>
  <c r="M45" i="12"/>
  <c r="H19" i="12"/>
  <c r="H60" i="14"/>
  <c r="I66" i="24"/>
  <c r="E66" i="24"/>
  <c r="H56" i="24"/>
  <c r="H14" i="12"/>
  <c r="N55" i="7"/>
  <c r="K57" i="7"/>
  <c r="M53" i="7"/>
  <c r="O56" i="7"/>
  <c r="O53" i="7"/>
  <c r="I58" i="7"/>
  <c r="J58" i="7"/>
  <c r="O58" i="7"/>
  <c r="L49" i="7"/>
  <c r="H67" i="7"/>
  <c r="N27" i="7"/>
  <c r="I49" i="7"/>
  <c r="J27" i="7"/>
  <c r="O49" i="7"/>
  <c r="M57" i="7"/>
  <c r="G27" i="7"/>
  <c r="M45" i="7"/>
  <c r="M49" i="7"/>
  <c r="M56" i="7"/>
  <c r="J55" i="7"/>
  <c r="N23" i="12"/>
  <c r="G27" i="12"/>
  <c r="N53" i="12"/>
  <c r="L16" i="14"/>
  <c r="N65" i="12"/>
  <c r="E57" i="12"/>
  <c r="K49" i="12"/>
  <c r="J49" i="12"/>
  <c r="K56" i="14"/>
  <c r="C65" i="14"/>
  <c r="D16" i="14"/>
  <c r="J60" i="14"/>
  <c r="C43" i="14"/>
  <c r="J16" i="14"/>
  <c r="K57" i="12"/>
  <c r="D14" i="12"/>
  <c r="G19" i="12"/>
  <c r="J38" i="14"/>
  <c r="J45" i="12"/>
  <c r="L45" i="12"/>
  <c r="O41" i="12"/>
  <c r="H32" i="12"/>
  <c r="D66" i="24"/>
  <c r="N21" i="14"/>
  <c r="F21" i="14"/>
  <c r="G62" i="24"/>
  <c r="K27" i="7"/>
  <c r="K45" i="7"/>
  <c r="F57" i="7"/>
  <c r="G55" i="7"/>
  <c r="N56" i="7"/>
  <c r="F53" i="7"/>
  <c r="H57" i="7"/>
  <c r="H53" i="7"/>
  <c r="M58" i="7"/>
  <c r="N58" i="7"/>
  <c r="F45" i="7"/>
  <c r="E45" i="7"/>
  <c r="L53" i="7"/>
  <c r="H67" i="24"/>
  <c r="I38" i="24"/>
  <c r="D38" i="24"/>
  <c r="C58" i="24"/>
  <c r="I43" i="24"/>
  <c r="D40" i="24"/>
  <c r="I67" i="24"/>
  <c r="F56" i="24"/>
  <c r="F18" i="24"/>
  <c r="E31" i="24"/>
  <c r="H18" i="24"/>
  <c r="C44" i="24"/>
  <c r="H66" i="24"/>
  <c r="F66" i="24"/>
  <c r="H13" i="24"/>
  <c r="I64" i="24"/>
  <c r="F15" i="24"/>
  <c r="G32" i="24"/>
  <c r="I15" i="24"/>
  <c r="E25" i="24"/>
  <c r="G66" i="24"/>
  <c r="C47" i="24"/>
  <c r="E60" i="24"/>
  <c r="I13" i="24"/>
  <c r="E56" i="24"/>
  <c r="H42" i="24"/>
  <c r="D56" i="24"/>
  <c r="G44" i="24"/>
  <c r="E13" i="24"/>
  <c r="G38" i="24"/>
  <c r="C67" i="24"/>
  <c r="F37" i="24"/>
  <c r="I18" i="24"/>
  <c r="G18" i="24"/>
  <c r="C46" i="24"/>
  <c r="H46" i="24"/>
  <c r="F53" i="24"/>
  <c r="F44" i="24"/>
  <c r="G13" i="24"/>
  <c r="C57" i="24"/>
  <c r="F38" i="24"/>
  <c r="D15" i="24"/>
  <c r="D32" i="24"/>
  <c r="F13" i="24"/>
  <c r="F40" i="24"/>
  <c r="F60" i="24"/>
  <c r="I62" i="24"/>
  <c r="F67" i="24"/>
  <c r="F58" i="24"/>
  <c r="E47" i="24"/>
  <c r="E44" i="24"/>
  <c r="C38" i="24"/>
  <c r="G66" i="12"/>
  <c r="D66" i="12"/>
  <c r="K66" i="12"/>
  <c r="G63" i="12"/>
  <c r="M63" i="12"/>
  <c r="H37" i="12"/>
  <c r="N37" i="12"/>
  <c r="D33" i="12"/>
  <c r="E33" i="12"/>
  <c r="J28" i="12"/>
  <c r="H28" i="12"/>
  <c r="M28" i="12"/>
  <c r="N28" i="12"/>
  <c r="L28" i="12"/>
  <c r="I28" i="12"/>
  <c r="E11" i="12"/>
  <c r="O11" i="12"/>
  <c r="J66" i="14"/>
  <c r="P66" i="14"/>
  <c r="E61" i="14"/>
  <c r="O61" i="14"/>
  <c r="N61" i="14"/>
  <c r="C57" i="14"/>
  <c r="E57" i="14"/>
  <c r="N48" i="14"/>
  <c r="G48" i="14"/>
  <c r="I39" i="14"/>
  <c r="J39" i="14"/>
  <c r="L39" i="14"/>
  <c r="H35" i="14"/>
  <c r="F35" i="14"/>
  <c r="I26" i="14"/>
  <c r="P26" i="14"/>
  <c r="D22" i="14"/>
  <c r="E22" i="14"/>
  <c r="K22" i="14"/>
  <c r="C17" i="14"/>
  <c r="N17" i="14"/>
  <c r="K17" i="14"/>
  <c r="H17" i="14"/>
  <c r="L17" i="14"/>
  <c r="D17" i="14"/>
  <c r="J17" i="14"/>
  <c r="J13" i="14"/>
  <c r="C13" i="14"/>
  <c r="G13" i="14"/>
  <c r="P13" i="14"/>
  <c r="O13" i="14"/>
  <c r="P9" i="14"/>
  <c r="O9" i="14"/>
  <c r="J9" i="14"/>
  <c r="K9" i="14"/>
  <c r="G17" i="14"/>
  <c r="I58" i="12"/>
  <c r="J24" i="12"/>
  <c r="E28" i="12"/>
  <c r="N9" i="14"/>
  <c r="C9" i="14"/>
  <c r="P17" i="14"/>
  <c r="K54" i="12"/>
  <c r="N39" i="14"/>
  <c r="K48" i="14"/>
  <c r="O26" i="14"/>
  <c r="C66" i="14"/>
  <c r="N22" i="14"/>
  <c r="D15" i="12"/>
  <c r="D9" i="14"/>
  <c r="E50" i="12"/>
  <c r="J58" i="12"/>
  <c r="L13" i="14"/>
  <c r="I17" i="14"/>
  <c r="I24" i="12"/>
  <c r="O28" i="12"/>
  <c r="E9" i="14"/>
  <c r="K13" i="14"/>
  <c r="F63" i="12"/>
  <c r="N35" i="14"/>
  <c r="D44" i="14"/>
  <c r="E66" i="14"/>
  <c r="F13" i="14"/>
  <c r="H22" i="14"/>
  <c r="N42" i="12"/>
  <c r="F9" i="14"/>
  <c r="O20" i="12"/>
  <c r="H9" i="14"/>
  <c r="I9" i="14"/>
  <c r="H13" i="14"/>
  <c r="D28" i="12"/>
  <c r="N13" i="14"/>
  <c r="G9" i="14"/>
  <c r="D13" i="14"/>
  <c r="I63" i="12"/>
  <c r="C26" i="14"/>
  <c r="E26" i="14"/>
  <c r="I44" i="14"/>
  <c r="M22" i="14"/>
  <c r="O17" i="14"/>
  <c r="F17" i="14"/>
  <c r="O22" i="14"/>
  <c r="G37" i="12"/>
  <c r="D65" i="12"/>
  <c r="L65" i="12"/>
  <c r="I65" i="12"/>
  <c r="I61" i="12"/>
  <c r="M61" i="12"/>
  <c r="M53" i="12"/>
  <c r="G53" i="12"/>
  <c r="F53" i="12"/>
  <c r="F41" i="12"/>
  <c r="H41" i="12"/>
  <c r="D36" i="12"/>
  <c r="N36" i="12"/>
  <c r="J32" i="12"/>
  <c r="K32" i="12"/>
  <c r="O27" i="12"/>
  <c r="D27" i="12"/>
  <c r="F27" i="12"/>
  <c r="E10" i="12"/>
  <c r="D10" i="12"/>
  <c r="B6" i="12"/>
  <c r="L65" i="14"/>
  <c r="F65" i="14"/>
  <c r="H65" i="14"/>
  <c r="F60" i="14"/>
  <c r="M60" i="14"/>
  <c r="K60" i="14"/>
  <c r="H56" i="14"/>
  <c r="I56" i="14"/>
  <c r="L52" i="14"/>
  <c r="D52" i="14"/>
  <c r="E52" i="14"/>
  <c r="J47" i="14"/>
  <c r="H47" i="14"/>
  <c r="O47" i="14"/>
  <c r="N47" i="14"/>
  <c r="P47" i="14"/>
  <c r="N43" i="14"/>
  <c r="M43" i="14"/>
  <c r="O38" i="14"/>
  <c r="M38" i="14"/>
  <c r="J34" i="14"/>
  <c r="F34" i="14"/>
  <c r="C34" i="14"/>
  <c r="M34" i="14"/>
  <c r="G30" i="14"/>
  <c r="J30" i="14"/>
  <c r="F30" i="14"/>
  <c r="I30" i="14"/>
  <c r="N30" i="14"/>
  <c r="J25" i="14"/>
  <c r="N25" i="14"/>
  <c r="J23" i="12"/>
  <c r="D23" i="12"/>
  <c r="N27" i="12"/>
  <c r="I57" i="12"/>
  <c r="M57" i="12"/>
  <c r="O49" i="12"/>
  <c r="O16" i="14"/>
  <c r="E16" i="14"/>
  <c r="M23" i="12"/>
  <c r="D61" i="12"/>
  <c r="E53" i="12"/>
  <c r="N57" i="12"/>
  <c r="G61" i="12"/>
  <c r="G49" i="12"/>
  <c r="M65" i="12"/>
  <c r="J56" i="14"/>
  <c r="L56" i="14"/>
  <c r="E65" i="14"/>
  <c r="N65" i="14"/>
  <c r="K16" i="14"/>
  <c r="O60" i="14"/>
  <c r="J52" i="14"/>
  <c r="M52" i="14"/>
  <c r="P60" i="14"/>
  <c r="N56" i="14"/>
  <c r="C16" i="14"/>
  <c r="I43" i="14"/>
  <c r="H43" i="14"/>
  <c r="K30" i="14"/>
  <c r="H53" i="12"/>
  <c r="I14" i="12"/>
  <c r="K45" i="12"/>
  <c r="N38" i="14"/>
  <c r="K34" i="14"/>
  <c r="L38" i="14"/>
  <c r="O19" i="12"/>
  <c r="G36" i="12"/>
  <c r="K10" i="12"/>
  <c r="P38" i="14"/>
  <c r="J41" i="12"/>
  <c r="M65" i="14"/>
  <c r="O32" i="12"/>
  <c r="D43" i="14"/>
  <c r="I32" i="12"/>
  <c r="I38" i="14"/>
  <c r="I25" i="14"/>
  <c r="P21" i="14"/>
  <c r="F12" i="14"/>
  <c r="C6" i="12"/>
  <c r="M6" i="12" s="1"/>
  <c r="K20" i="14"/>
  <c r="G20" i="14"/>
  <c r="O15" i="14"/>
  <c r="G15" i="14"/>
  <c r="L11" i="14"/>
  <c r="F11" i="14"/>
  <c r="G69" i="7"/>
  <c r="O69" i="7"/>
  <c r="J69" i="7"/>
  <c r="H14" i="7"/>
  <c r="I50" i="7"/>
  <c r="I63" i="7"/>
  <c r="O68" i="7"/>
  <c r="F50" i="7"/>
  <c r="F63" i="7"/>
  <c r="K14" i="7"/>
  <c r="N18" i="7"/>
  <c r="G50" i="7"/>
  <c r="H69" i="7"/>
  <c r="E68" i="7"/>
  <c r="F69" i="7"/>
  <c r="E69" i="7"/>
  <c r="M69" i="7"/>
  <c r="M37" i="7"/>
  <c r="M68" i="7"/>
  <c r="O37" i="7"/>
  <c r="N50" i="7"/>
  <c r="J68" i="7"/>
  <c r="O50" i="7"/>
  <c r="H50" i="7"/>
  <c r="H59" i="7"/>
  <c r="K37" i="7"/>
  <c r="N69" i="7"/>
  <c r="L18" i="7"/>
  <c r="L59" i="7"/>
  <c r="G68" i="7"/>
  <c r="F46" i="7"/>
  <c r="J59" i="7"/>
  <c r="N68" i="7"/>
  <c r="G59" i="7"/>
  <c r="L50" i="7"/>
  <c r="O15" i="9"/>
  <c r="N15" i="9"/>
  <c r="J15" i="9"/>
  <c r="G15" i="9"/>
  <c r="M15" i="9"/>
  <c r="L15" i="9"/>
  <c r="K15" i="9"/>
  <c r="P15" i="9"/>
  <c r="H12" i="9"/>
  <c r="I12" i="9"/>
  <c r="Q16" i="9"/>
  <c r="P16" i="9"/>
  <c r="H52" i="1"/>
  <c r="H29" i="1"/>
  <c r="H27" i="1"/>
  <c r="D30" i="1"/>
  <c r="D24" i="1"/>
  <c r="D35" i="1"/>
  <c r="D51" i="1"/>
  <c r="D23" i="1"/>
  <c r="D13" i="1"/>
  <c r="H22" i="1"/>
  <c r="D60" i="1"/>
  <c r="D54" i="1"/>
  <c r="I57" i="24"/>
  <c r="E53" i="24"/>
  <c r="I53" i="24"/>
  <c r="H62" i="24"/>
  <c r="C32" i="24"/>
  <c r="G39" i="24"/>
  <c r="E62" i="24"/>
  <c r="H10" i="24"/>
  <c r="I22" i="24"/>
  <c r="D65" i="24"/>
  <c r="F45" i="24"/>
  <c r="G10" i="24"/>
  <c r="I10" i="24"/>
  <c r="E39" i="24"/>
  <c r="C42" i="24"/>
  <c r="C53" i="24"/>
  <c r="I39" i="24"/>
  <c r="F23" i="24"/>
  <c r="F39" i="24"/>
  <c r="G42" i="24"/>
  <c r="H65" i="24"/>
  <c r="I47" i="24"/>
  <c r="D47" i="24"/>
  <c r="H25" i="24"/>
  <c r="E32" i="24"/>
  <c r="F49" i="24"/>
  <c r="F57" i="24"/>
  <c r="F32" i="24"/>
  <c r="H47" i="24"/>
  <c r="G17" i="24"/>
  <c r="F34" i="24"/>
  <c r="D28" i="24"/>
  <c r="F10" i="24"/>
  <c r="D53" i="24"/>
  <c r="H39" i="24"/>
  <c r="G23" i="24"/>
  <c r="C39" i="24"/>
  <c r="C62" i="24"/>
  <c r="D16" i="24"/>
  <c r="C28" i="24"/>
  <c r="I45" i="24"/>
  <c r="E28" i="24"/>
  <c r="D10" i="24"/>
  <c r="E16" i="24"/>
  <c r="D55" i="24"/>
  <c r="G57" i="24"/>
  <c r="I23" i="24"/>
  <c r="G55" i="24"/>
  <c r="H23" i="24"/>
  <c r="H45" i="24"/>
  <c r="E65" i="24"/>
  <c r="F25" i="24"/>
  <c r="I51" i="24"/>
  <c r="I49" i="24"/>
  <c r="I32" i="24"/>
  <c r="H57" i="24"/>
  <c r="F47" i="24"/>
  <c r="H34" i="24"/>
  <c r="G34" i="24"/>
  <c r="D62" i="24"/>
  <c r="G53" i="24"/>
  <c r="D45" i="24"/>
  <c r="H17" i="24"/>
  <c r="E10" i="24"/>
  <c r="E11" i="14"/>
  <c r="D11" i="14"/>
  <c r="K60" i="12"/>
  <c r="M20" i="14"/>
  <c r="N60" i="12"/>
  <c r="M37" i="14"/>
  <c r="D33" i="14"/>
  <c r="E15" i="14"/>
  <c r="G50" i="14"/>
  <c r="O33" i="14"/>
  <c r="I64" i="14"/>
  <c r="H9" i="12"/>
  <c r="E48" i="12"/>
  <c r="M15" i="14"/>
  <c r="O13" i="12"/>
  <c r="H13" i="12"/>
  <c r="H20" i="14"/>
  <c r="M26" i="12"/>
  <c r="O26" i="12"/>
  <c r="G22" i="12"/>
  <c r="K22" i="12"/>
  <c r="M60" i="12"/>
  <c r="N11" i="14"/>
  <c r="H60" i="12"/>
  <c r="O28" i="14"/>
  <c r="D37" i="14"/>
  <c r="G24" i="14"/>
  <c r="E55" i="14"/>
  <c r="F9" i="12"/>
  <c r="D31" i="12"/>
  <c r="H56" i="12"/>
  <c r="E56" i="12"/>
  <c r="E8" i="14"/>
  <c r="O11" i="14"/>
  <c r="N39" i="12"/>
  <c r="L8" i="14"/>
  <c r="L12" i="9"/>
  <c r="J12" i="9"/>
  <c r="C9" i="9"/>
  <c r="B9" i="9"/>
  <c r="P12" i="9"/>
  <c r="F12" i="9"/>
  <c r="D9" i="9"/>
  <c r="N9" i="9" s="1"/>
  <c r="N67" i="7"/>
  <c r="E67" i="7"/>
  <c r="L67" i="7"/>
  <c r="F67" i="7"/>
  <c r="O67" i="7"/>
  <c r="K64" i="7"/>
  <c r="H64" i="7"/>
  <c r="E64" i="7"/>
  <c r="J64" i="7"/>
  <c r="M64" i="7"/>
  <c r="L64" i="7"/>
  <c r="H62" i="7"/>
  <c r="J62" i="7"/>
  <c r="M62" i="7"/>
  <c r="O62" i="7"/>
  <c r="F62" i="7"/>
  <c r="K62" i="7"/>
  <c r="I62" i="7"/>
  <c r="O48" i="7"/>
  <c r="K48" i="7"/>
  <c r="N48" i="7"/>
  <c r="E48" i="7"/>
  <c r="L42" i="7"/>
  <c r="F42" i="7"/>
  <c r="M42" i="7"/>
  <c r="J42" i="7"/>
  <c r="E42" i="7"/>
  <c r="N42" i="7"/>
  <c r="N40" i="7"/>
  <c r="I40" i="7"/>
  <c r="F40" i="7"/>
  <c r="J40" i="7"/>
  <c r="O40" i="7"/>
  <c r="E40" i="7"/>
  <c r="K40" i="7"/>
  <c r="K39" i="7"/>
  <c r="N39" i="7"/>
  <c r="G39" i="7"/>
  <c r="L39" i="7"/>
  <c r="M39" i="7"/>
  <c r="E39" i="7"/>
  <c r="O39" i="7"/>
  <c r="G48" i="7"/>
  <c r="H66" i="7"/>
  <c r="M52" i="7"/>
  <c r="H42" i="7"/>
  <c r="L48" i="7"/>
  <c r="N41" i="7"/>
  <c r="I42" i="7"/>
  <c r="E17" i="7"/>
  <c r="O17" i="7"/>
  <c r="J17" i="7"/>
  <c r="M17" i="7"/>
  <c r="K52" i="7"/>
  <c r="J67" i="7"/>
  <c r="H48" i="7"/>
  <c r="O42" i="7"/>
  <c r="I39" i="7"/>
  <c r="I48" i="7"/>
  <c r="N62" i="7"/>
  <c r="H40" i="7"/>
  <c r="G37" i="7"/>
  <c r="F37" i="7"/>
  <c r="L37" i="7"/>
  <c r="H37" i="7"/>
  <c r="E37" i="7"/>
  <c r="J37" i="7"/>
  <c r="G33" i="7"/>
  <c r="F33" i="7"/>
  <c r="H28" i="7"/>
  <c r="O28" i="7"/>
  <c r="M28" i="7"/>
  <c r="K28" i="7"/>
  <c r="M18" i="7"/>
  <c r="G18" i="7"/>
  <c r="H18" i="7"/>
  <c r="E18" i="7"/>
  <c r="F18" i="7"/>
  <c r="K18" i="7"/>
  <c r="L14" i="7"/>
  <c r="E14" i="7"/>
  <c r="M14" i="7"/>
  <c r="J14" i="7"/>
  <c r="O14" i="7"/>
  <c r="I14" i="7"/>
  <c r="N14" i="7"/>
  <c r="J66" i="7"/>
  <c r="L66" i="7"/>
  <c r="F66" i="7"/>
  <c r="I66" i="7"/>
  <c r="M66" i="7"/>
  <c r="O63" i="7"/>
  <c r="E63" i="7"/>
  <c r="G63" i="7"/>
  <c r="M63" i="7"/>
  <c r="J63" i="7"/>
  <c r="K63" i="7"/>
  <c r="H63" i="7"/>
  <c r="N61" i="7"/>
  <c r="I61" i="7"/>
  <c r="F61" i="7"/>
  <c r="G61" i="7"/>
  <c r="M61" i="7"/>
  <c r="L61" i="7"/>
  <c r="J61" i="7"/>
  <c r="E52" i="7"/>
  <c r="O52" i="7"/>
  <c r="J52" i="7"/>
  <c r="F52" i="7"/>
  <c r="N44" i="7"/>
  <c r="H44" i="7"/>
  <c r="K44" i="7"/>
  <c r="L44" i="7"/>
  <c r="J44" i="7"/>
  <c r="I41" i="7"/>
  <c r="J41" i="7"/>
  <c r="M41" i="7"/>
  <c r="K41" i="7"/>
  <c r="E41" i="7"/>
  <c r="L41" i="7"/>
  <c r="E16" i="7"/>
  <c r="L16" i="7"/>
  <c r="I16" i="7"/>
  <c r="F16" i="7"/>
  <c r="G16" i="7"/>
  <c r="G41" i="7"/>
  <c r="K61" i="7"/>
  <c r="J48" i="7"/>
  <c r="J39" i="7"/>
  <c r="M48" i="7"/>
  <c r="L62" i="7"/>
  <c r="J16" i="7"/>
  <c r="O64" i="7"/>
  <c r="E44" i="7"/>
  <c r="I52" i="7"/>
  <c r="O44" i="7"/>
  <c r="I17" i="7"/>
  <c r="F48" i="7"/>
  <c r="O66" i="7"/>
  <c r="O16" i="7"/>
  <c r="G67" i="7"/>
  <c r="H16" i="7"/>
  <c r="N17" i="7"/>
  <c r="F39" i="7"/>
  <c r="K42" i="7"/>
  <c r="H41" i="7"/>
  <c r="M16" i="7"/>
  <c r="I44" i="7"/>
  <c r="O61" i="7"/>
  <c r="L52" i="7"/>
  <c r="G64" i="7"/>
  <c r="G62" i="7"/>
  <c r="H17" i="7"/>
  <c r="I64" i="7"/>
  <c r="M40" i="7"/>
  <c r="I67" i="7"/>
  <c r="G17" i="7"/>
  <c r="E66" i="7"/>
  <c r="F64" i="7"/>
  <c r="L63" i="7"/>
  <c r="E62" i="7"/>
  <c r="E61" i="7"/>
  <c r="J60" i="7"/>
  <c r="E60" i="7"/>
  <c r="J51" i="7"/>
  <c r="M51" i="7"/>
  <c r="N51" i="7"/>
  <c r="H51" i="7"/>
  <c r="F51" i="7"/>
  <c r="L51" i="7"/>
  <c r="E51" i="7"/>
  <c r="K51" i="7"/>
  <c r="H47" i="7"/>
  <c r="K47" i="7"/>
  <c r="M47" i="7"/>
  <c r="G42" i="7"/>
  <c r="O41" i="7"/>
  <c r="G40" i="7"/>
  <c r="H39" i="7"/>
  <c r="H38" i="7"/>
  <c r="L38" i="7"/>
  <c r="G38" i="7"/>
  <c r="J38" i="7"/>
  <c r="F38" i="7"/>
  <c r="M34" i="7"/>
  <c r="E34" i="7"/>
  <c r="F34" i="7"/>
  <c r="G29" i="7"/>
  <c r="J29" i="7"/>
  <c r="N25" i="7"/>
  <c r="E25" i="7"/>
  <c r="O25" i="7"/>
  <c r="M25" i="7"/>
  <c r="L24" i="7"/>
  <c r="M24" i="7"/>
  <c r="K24" i="7"/>
  <c r="F24" i="7"/>
  <c r="H24" i="7"/>
  <c r="M23" i="7"/>
  <c r="F23" i="7"/>
  <c r="K23" i="7"/>
  <c r="E23" i="7"/>
  <c r="J23" i="7"/>
  <c r="I23" i="7"/>
  <c r="G22" i="7"/>
  <c r="J22" i="7"/>
  <c r="L22" i="7"/>
  <c r="K22" i="7"/>
  <c r="I22" i="7"/>
  <c r="J20" i="7"/>
  <c r="K20" i="7"/>
  <c r="I20" i="7"/>
  <c r="M20" i="7"/>
  <c r="F20" i="7"/>
  <c r="J19" i="7"/>
  <c r="O19" i="7"/>
  <c r="G19" i="7"/>
  <c r="I19" i="7"/>
  <c r="E15" i="7"/>
  <c r="L15" i="7"/>
  <c r="G15" i="7"/>
  <c r="B9" i="7"/>
  <c r="C9" i="7"/>
  <c r="H41" i="1"/>
  <c r="H51" i="1"/>
  <c r="H49" i="1"/>
  <c r="H19" i="1"/>
  <c r="H23" i="1"/>
  <c r="D62" i="1"/>
  <c r="D16" i="1"/>
  <c r="D45" i="1"/>
  <c r="D52" i="1"/>
  <c r="D37" i="1"/>
  <c r="D65" i="1"/>
  <c r="D18" i="1"/>
  <c r="D27" i="1"/>
  <c r="D59" i="1"/>
  <c r="D58" i="1"/>
  <c r="D56" i="1"/>
  <c r="D40" i="1"/>
  <c r="D48" i="1"/>
  <c r="D21" i="1"/>
  <c r="H13" i="1"/>
  <c r="H12" i="1"/>
  <c r="D12" i="1"/>
  <c r="E12" i="14"/>
  <c r="M12" i="14"/>
  <c r="P12" i="14"/>
  <c r="H12" i="14"/>
  <c r="D12" i="14"/>
  <c r="I12" i="14"/>
  <c r="C12" i="14"/>
  <c r="G12" i="14"/>
  <c r="N56" i="12"/>
  <c r="K56" i="12"/>
  <c r="H48" i="12"/>
  <c r="J48" i="12"/>
  <c r="L48" i="12"/>
  <c r="M48" i="12"/>
  <c r="D48" i="12"/>
  <c r="N48" i="12"/>
  <c r="O48" i="12"/>
  <c r="D44" i="12"/>
  <c r="G44" i="12"/>
  <c r="H44" i="12"/>
  <c r="L44" i="12"/>
  <c r="O44" i="12"/>
  <c r="I44" i="12"/>
  <c r="F44" i="12"/>
  <c r="K44" i="12"/>
  <c r="E44" i="12"/>
  <c r="J44" i="12"/>
  <c r="G39" i="12"/>
  <c r="K39" i="12"/>
  <c r="I39" i="12"/>
  <c r="D39" i="12"/>
  <c r="M35" i="12"/>
  <c r="D35" i="12"/>
  <c r="G35" i="12"/>
  <c r="L35" i="12"/>
  <c r="I35" i="12"/>
  <c r="N35" i="12"/>
  <c r="O31" i="12"/>
  <c r="E31" i="12"/>
  <c r="K31" i="12"/>
  <c r="L31" i="12"/>
  <c r="H31" i="12"/>
  <c r="E26" i="12"/>
  <c r="F26" i="12"/>
  <c r="J26" i="12"/>
  <c r="N26" i="12"/>
  <c r="F22" i="12"/>
  <c r="E22" i="12"/>
  <c r="J22" i="12"/>
  <c r="I22" i="12"/>
  <c r="H22" i="12"/>
  <c r="E17" i="12"/>
  <c r="M17" i="12"/>
  <c r="D17" i="12"/>
  <c r="F13" i="12"/>
  <c r="G13" i="12"/>
  <c r="N13" i="12"/>
  <c r="K13" i="12"/>
  <c r="L13" i="12"/>
  <c r="D13" i="12"/>
  <c r="E13" i="12"/>
  <c r="J9" i="12"/>
  <c r="L9" i="12"/>
  <c r="D9" i="12"/>
  <c r="K9" i="12"/>
  <c r="N9" i="12"/>
  <c r="I9" i="12"/>
  <c r="L64" i="14"/>
  <c r="E64" i="14"/>
  <c r="C64" i="14"/>
  <c r="J64" i="14"/>
  <c r="K64" i="14"/>
  <c r="F64" i="14"/>
  <c r="G64" i="14"/>
  <c r="P64" i="14"/>
  <c r="O64" i="14"/>
  <c r="N59" i="14"/>
  <c r="C59" i="14"/>
  <c r="F59" i="14"/>
  <c r="H59" i="14"/>
  <c r="J55" i="14"/>
  <c r="K55" i="14"/>
  <c r="L55" i="14"/>
  <c r="G55" i="14"/>
  <c r="H55" i="14"/>
  <c r="M50" i="14"/>
  <c r="O50" i="14"/>
  <c r="P50" i="14"/>
  <c r="J50" i="14"/>
  <c r="I50" i="14"/>
  <c r="C50" i="14"/>
  <c r="E50" i="14"/>
  <c r="L50" i="14"/>
  <c r="L46" i="14"/>
  <c r="C46" i="14"/>
  <c r="O46" i="14"/>
  <c r="L42" i="14"/>
  <c r="D42" i="14"/>
  <c r="F42" i="14"/>
  <c r="N42" i="14"/>
  <c r="G42" i="14"/>
  <c r="M42" i="14"/>
  <c r="J42" i="14"/>
  <c r="C42" i="14"/>
  <c r="E42" i="14"/>
  <c r="L37" i="14"/>
  <c r="P37" i="14"/>
  <c r="H37" i="14"/>
  <c r="J37" i="14"/>
  <c r="G37" i="14"/>
  <c r="I37" i="14"/>
  <c r="F33" i="14"/>
  <c r="P33" i="14"/>
  <c r="K33" i="14"/>
  <c r="E33" i="14"/>
  <c r="I28" i="14"/>
  <c r="D28" i="14"/>
  <c r="H28" i="14"/>
  <c r="E28" i="14"/>
  <c r="G28" i="14"/>
  <c r="K28" i="14"/>
  <c r="L28" i="14"/>
  <c r="N28" i="14"/>
  <c r="O24" i="14"/>
  <c r="E24" i="14"/>
  <c r="I24" i="14"/>
  <c r="F24" i="14"/>
  <c r="J24" i="14"/>
  <c r="E20" i="14"/>
  <c r="I20" i="14"/>
  <c r="F20" i="14"/>
  <c r="L20" i="14"/>
  <c r="N20" i="14"/>
  <c r="D20" i="14"/>
  <c r="H15" i="14"/>
  <c r="J15" i="14"/>
  <c r="K15" i="14"/>
  <c r="D15" i="14"/>
  <c r="N15" i="14"/>
  <c r="P15" i="14"/>
  <c r="C15" i="14"/>
  <c r="I15" i="14"/>
  <c r="J11" i="14"/>
  <c r="I11" i="14"/>
  <c r="P11" i="14"/>
  <c r="C8" i="14"/>
  <c r="N8" i="14"/>
  <c r="M8" i="14"/>
  <c r="F8" i="14"/>
  <c r="K11" i="14"/>
  <c r="J31" i="12"/>
  <c r="N31" i="12"/>
  <c r="H26" i="12"/>
  <c r="J60" i="12"/>
  <c r="D22" i="12"/>
  <c r="M31" i="12"/>
  <c r="L60" i="12"/>
  <c r="O60" i="12"/>
  <c r="I60" i="12"/>
  <c r="D8" i="14"/>
  <c r="G56" i="12"/>
  <c r="P20" i="14"/>
  <c r="H8" i="14"/>
  <c r="M11" i="14"/>
  <c r="J20" i="14"/>
  <c r="C11" i="14"/>
  <c r="O8" i="14"/>
  <c r="F37" i="14"/>
  <c r="E37" i="14"/>
  <c r="L12" i="14"/>
  <c r="K24" i="14"/>
  <c r="C33" i="14"/>
  <c r="I42" i="14"/>
  <c r="F46" i="14"/>
  <c r="D50" i="14"/>
  <c r="L33" i="14"/>
  <c r="M64" i="14"/>
  <c r="H17" i="12"/>
  <c r="H35" i="12"/>
  <c r="E39" i="12"/>
  <c r="F35" i="12"/>
  <c r="M44" i="12"/>
  <c r="I48" i="12"/>
  <c r="L24" i="14"/>
  <c r="G9" i="12"/>
  <c r="G17" i="12"/>
  <c r="F55" i="14"/>
  <c r="I17" i="12"/>
  <c r="K50" i="14"/>
  <c r="M28" i="14"/>
  <c r="O17" i="12"/>
  <c r="F15" i="14"/>
  <c r="M22" i="12"/>
  <c r="O22" i="12"/>
  <c r="I26" i="12"/>
  <c r="F56" i="12"/>
  <c r="G60" i="12"/>
  <c r="D26" i="12"/>
  <c r="F31" i="12"/>
  <c r="G31" i="12"/>
  <c r="G11" i="14"/>
  <c r="G8" i="14"/>
  <c r="O20" i="14"/>
  <c r="O56" i="12"/>
  <c r="K8" i="14"/>
  <c r="I8" i="14"/>
  <c r="H11" i="14"/>
  <c r="F60" i="12"/>
  <c r="I56" i="12"/>
  <c r="P8" i="14"/>
  <c r="K37" i="14"/>
  <c r="C37" i="14"/>
  <c r="O12" i="14"/>
  <c r="N12" i="14"/>
  <c r="D24" i="14"/>
  <c r="N33" i="14"/>
  <c r="P42" i="14"/>
  <c r="N46" i="14"/>
  <c r="L15" i="14"/>
  <c r="H33" i="14"/>
  <c r="I33" i="14"/>
  <c r="K12" i="14"/>
  <c r="N24" i="14"/>
  <c r="H64" i="14"/>
  <c r="M33" i="14"/>
  <c r="F48" i="12"/>
  <c r="I13" i="12"/>
  <c r="H39" i="12"/>
  <c r="O35" i="12"/>
  <c r="K42" i="14"/>
  <c r="L22" i="12"/>
  <c r="O39" i="12"/>
  <c r="D64" i="14"/>
  <c r="N55" i="14"/>
  <c r="G64" i="12"/>
  <c r="D64" i="12"/>
  <c r="D16" i="12"/>
  <c r="M16" i="12"/>
  <c r="F16" i="12"/>
  <c r="H12" i="12"/>
  <c r="G12" i="12"/>
  <c r="G8" i="12"/>
  <c r="M8" i="12"/>
  <c r="I8" i="12"/>
  <c r="G63" i="14"/>
  <c r="L63" i="14"/>
  <c r="F58" i="14"/>
  <c r="O58" i="14"/>
  <c r="C54" i="14"/>
  <c r="I54" i="14"/>
  <c r="F54" i="14"/>
  <c r="O54" i="14"/>
  <c r="K54" i="14"/>
  <c r="K49" i="14"/>
  <c r="J49" i="14"/>
  <c r="M49" i="14"/>
  <c r="C45" i="14"/>
  <c r="G45" i="14"/>
  <c r="F45" i="14"/>
  <c r="K36" i="14"/>
  <c r="F36" i="14"/>
  <c r="O32" i="14"/>
  <c r="F32" i="14"/>
  <c r="D32" i="14"/>
  <c r="K32" i="14"/>
  <c r="D27" i="14"/>
  <c r="N27" i="14"/>
  <c r="M19" i="14"/>
  <c r="N19" i="14"/>
  <c r="K19" i="14"/>
  <c r="G55" i="12"/>
  <c r="O55" i="12"/>
  <c r="I59" i="12"/>
  <c r="L64" i="12"/>
  <c r="K10" i="14"/>
  <c r="O21" i="12"/>
  <c r="K14" i="14"/>
  <c r="M25" i="12"/>
  <c r="D19" i="14"/>
  <c r="P19" i="14"/>
  <c r="C19" i="14"/>
  <c r="G21" i="12"/>
  <c r="J21" i="12"/>
  <c r="F30" i="12"/>
  <c r="H19" i="14"/>
  <c r="N14" i="14"/>
  <c r="M47" i="12"/>
  <c r="F52" i="12"/>
  <c r="J43" i="12"/>
  <c r="H52" i="12"/>
  <c r="D34" i="12"/>
  <c r="N34" i="12"/>
  <c r="K34" i="12"/>
  <c r="F47" i="12"/>
  <c r="D43" i="12"/>
  <c r="M34" i="12"/>
  <c r="E47" i="12"/>
  <c r="L34" i="12"/>
  <c r="G43" i="12"/>
  <c r="E34" i="12"/>
  <c r="K58" i="14"/>
  <c r="C58" i="14"/>
  <c r="D63" i="14"/>
  <c r="H63" i="14"/>
  <c r="O23" i="14"/>
  <c r="F41" i="14"/>
  <c r="E41" i="14"/>
  <c r="O45" i="14"/>
  <c r="L49" i="14"/>
  <c r="H49" i="14"/>
  <c r="D54" i="14"/>
  <c r="P36" i="14"/>
  <c r="L27" i="14"/>
  <c r="C32" i="14"/>
  <c r="H36" i="14"/>
  <c r="M32" i="14"/>
  <c r="K63" i="14"/>
  <c r="N36" i="14"/>
  <c r="H59" i="12"/>
  <c r="N59" i="12"/>
  <c r="M64" i="12"/>
  <c r="I27" i="14"/>
  <c r="G27" i="14"/>
  <c r="I58" i="14"/>
  <c r="E27" i="14"/>
  <c r="I49" i="14"/>
  <c r="F27" i="14"/>
  <c r="L54" i="14"/>
  <c r="I12" i="12"/>
  <c r="J16" i="12"/>
  <c r="E16" i="12"/>
  <c r="D59" i="12"/>
  <c r="L8" i="12"/>
  <c r="N47" i="12"/>
  <c r="K28" i="12"/>
  <c r="G28" i="12"/>
  <c r="C53" i="14"/>
  <c r="H53" i="14"/>
  <c r="I13" i="14"/>
  <c r="M13" i="14"/>
  <c r="F35" i="24"/>
  <c r="D22" i="24"/>
  <c r="H28" i="24"/>
  <c r="E22" i="24"/>
  <c r="E43" i="24"/>
  <c r="H31" i="24"/>
  <c r="F24" i="24"/>
  <c r="I33" i="24"/>
  <c r="E11" i="24"/>
  <c r="C55" i="24"/>
  <c r="D60" i="24"/>
  <c r="G43" i="24"/>
  <c r="H58" i="24"/>
  <c r="H33" i="24"/>
  <c r="C37" i="24"/>
  <c r="E33" i="24"/>
  <c r="E24" i="24"/>
  <c r="D31" i="24"/>
  <c r="G22" i="24"/>
  <c r="E58" i="24"/>
  <c r="F14" i="24"/>
  <c r="D33" i="24"/>
  <c r="I24" i="24"/>
  <c r="H35" i="24"/>
  <c r="E26" i="24"/>
  <c r="G35" i="24"/>
  <c r="H14" i="24"/>
  <c r="C14" i="24"/>
  <c r="H16" i="24"/>
  <c r="I20" i="24"/>
  <c r="H55" i="24"/>
  <c r="F20" i="24"/>
  <c r="D20" i="24"/>
  <c r="D64" i="24"/>
  <c r="D44" i="24"/>
  <c r="H44" i="24"/>
  <c r="G64" i="24"/>
  <c r="C11" i="24"/>
  <c r="C20" i="24"/>
  <c r="I9" i="24"/>
  <c r="E67" i="24"/>
  <c r="D49" i="24"/>
  <c r="C49" i="24"/>
  <c r="E55" i="24"/>
  <c r="I46" i="24"/>
  <c r="G9" i="24"/>
  <c r="C9" i="24"/>
  <c r="G60" i="24"/>
  <c r="E17" i="24"/>
  <c r="D46" i="24"/>
  <c r="I60" i="24"/>
  <c r="E51" i="24"/>
  <c r="F43" i="24"/>
  <c r="G16" i="24"/>
  <c r="F22" i="24"/>
  <c r="C35" i="24"/>
  <c r="E35" i="24"/>
  <c r="F16" i="24"/>
  <c r="G37" i="24"/>
  <c r="D35" i="24"/>
  <c r="F31" i="24"/>
  <c r="E64" i="24"/>
  <c r="G11" i="24"/>
  <c r="E20" i="24"/>
  <c r="F51" i="24"/>
  <c r="E40" i="24"/>
  <c r="H40" i="24"/>
  <c r="I28" i="24"/>
  <c r="H26" i="24"/>
  <c r="H22" i="24"/>
  <c r="G28" i="24"/>
  <c r="C51" i="24"/>
  <c r="G51" i="24"/>
  <c r="B7" i="24"/>
  <c r="I7" i="24" s="1"/>
  <c r="D37" i="24"/>
  <c r="G33" i="24"/>
  <c r="F33" i="24"/>
  <c r="I31" i="24"/>
  <c r="I37" i="24"/>
  <c r="G26" i="24"/>
  <c r="I14" i="24"/>
  <c r="I16" i="24"/>
  <c r="G14" i="24"/>
  <c r="C64" i="24"/>
  <c r="F46" i="24"/>
  <c r="H11" i="24"/>
  <c r="H64" i="24"/>
  <c r="D11" i="24"/>
  <c r="F55" i="24"/>
  <c r="E37" i="24"/>
  <c r="H24" i="24"/>
  <c r="D58" i="24"/>
  <c r="H20" i="24"/>
  <c r="H51" i="24"/>
  <c r="F17" i="24"/>
  <c r="C17" i="24"/>
  <c r="G49" i="24"/>
  <c r="I58" i="24"/>
  <c r="E6" i="12"/>
  <c r="O66" i="12"/>
  <c r="M66" i="12"/>
  <c r="E66" i="12"/>
  <c r="L66" i="12"/>
  <c r="N66" i="12"/>
  <c r="J66" i="12"/>
  <c r="I66" i="12"/>
  <c r="F66" i="12"/>
  <c r="L63" i="12"/>
  <c r="J63" i="12"/>
  <c r="O63" i="12"/>
  <c r="N63" i="12"/>
  <c r="K63" i="12"/>
  <c r="H63" i="12"/>
  <c r="D58" i="12"/>
  <c r="G58" i="12"/>
  <c r="E58" i="12"/>
  <c r="O58" i="12"/>
  <c r="F58" i="12"/>
  <c r="I54" i="12"/>
  <c r="D54" i="12"/>
  <c r="E54" i="12"/>
  <c r="H54" i="12"/>
  <c r="M54" i="12"/>
  <c r="G54" i="12"/>
  <c r="F54" i="12"/>
  <c r="L54" i="12"/>
  <c r="D50" i="12"/>
  <c r="M50" i="12"/>
  <c r="K50" i="12"/>
  <c r="G50" i="12"/>
  <c r="L50" i="12"/>
  <c r="N50" i="12"/>
  <c r="H50" i="12"/>
  <c r="M46" i="12"/>
  <c r="E46" i="12"/>
  <c r="H46" i="12"/>
  <c r="J46" i="12"/>
  <c r="G46" i="12"/>
  <c r="K46" i="12"/>
  <c r="O46" i="12"/>
  <c r="F46" i="12"/>
  <c r="I46" i="12"/>
  <c r="I42" i="12"/>
  <c r="D42" i="12"/>
  <c r="E42" i="12"/>
  <c r="O42" i="12"/>
  <c r="M42" i="12"/>
  <c r="F42" i="12"/>
  <c r="L42" i="12"/>
  <c r="K42" i="12"/>
  <c r="D37" i="12"/>
  <c r="E37" i="12"/>
  <c r="J37" i="12"/>
  <c r="L37" i="12"/>
  <c r="I37" i="12"/>
  <c r="F37" i="12"/>
  <c r="G33" i="12"/>
  <c r="L33" i="12"/>
  <c r="H33" i="12"/>
  <c r="O33" i="12"/>
  <c r="K33" i="12"/>
  <c r="N33" i="12"/>
  <c r="J33" i="12"/>
  <c r="F33" i="12"/>
  <c r="G24" i="12"/>
  <c r="N24" i="12"/>
  <c r="K24" i="12"/>
  <c r="L24" i="12"/>
  <c r="D24" i="12"/>
  <c r="E24" i="12"/>
  <c r="J20" i="12"/>
  <c r="M20" i="12"/>
  <c r="H20" i="12"/>
  <c r="E20" i="12"/>
  <c r="K20" i="12"/>
  <c r="N20" i="12"/>
  <c r="D20" i="12"/>
  <c r="I20" i="12"/>
  <c r="G20" i="12"/>
  <c r="N15" i="12"/>
  <c r="G15" i="12"/>
  <c r="I15" i="12"/>
  <c r="M15" i="12"/>
  <c r="O15" i="12"/>
  <c r="F15" i="12"/>
  <c r="J15" i="12"/>
  <c r="E15" i="12"/>
  <c r="G11" i="12"/>
  <c r="D11" i="12"/>
  <c r="H11" i="12"/>
  <c r="F11" i="12"/>
  <c r="I11" i="12"/>
  <c r="N11" i="12"/>
  <c r="J11" i="12"/>
  <c r="M11" i="12"/>
  <c r="F66" i="14"/>
  <c r="D66" i="14"/>
  <c r="O66" i="14"/>
  <c r="H66" i="14"/>
  <c r="I66" i="14"/>
  <c r="N66" i="14"/>
  <c r="J61" i="14"/>
  <c r="D61" i="14"/>
  <c r="L61" i="14"/>
  <c r="F61" i="14"/>
  <c r="K61" i="14"/>
  <c r="I61" i="14"/>
  <c r="M61" i="14"/>
  <c r="H57" i="14"/>
  <c r="K57" i="14"/>
  <c r="O57" i="14"/>
  <c r="F57" i="14"/>
  <c r="J57" i="14"/>
  <c r="N57" i="14"/>
  <c r="D57" i="14"/>
  <c r="I57" i="14"/>
  <c r="M57" i="14"/>
  <c r="M53" i="14"/>
  <c r="N53" i="14"/>
  <c r="E53" i="14"/>
  <c r="D53" i="14"/>
  <c r="I53" i="14"/>
  <c r="O53" i="14"/>
  <c r="P53" i="14"/>
  <c r="M48" i="14"/>
  <c r="L48" i="14"/>
  <c r="P48" i="14"/>
  <c r="I48" i="14"/>
  <c r="F48" i="14"/>
  <c r="C48" i="14"/>
  <c r="H48" i="14"/>
  <c r="L44" i="14"/>
  <c r="C44" i="14"/>
  <c r="E44" i="14"/>
  <c r="G44" i="14"/>
  <c r="K44" i="14"/>
  <c r="O44" i="14"/>
  <c r="F44" i="14"/>
  <c r="H44" i="14"/>
  <c r="P44" i="14"/>
  <c r="M44" i="14"/>
  <c r="C39" i="14"/>
  <c r="P39" i="14"/>
  <c r="E39" i="14"/>
  <c r="D39" i="14"/>
  <c r="M39" i="14"/>
  <c r="F39" i="14"/>
  <c r="K39" i="14"/>
  <c r="H39" i="14"/>
  <c r="M35" i="14"/>
  <c r="E35" i="14"/>
  <c r="P35" i="14"/>
  <c r="D35" i="14"/>
  <c r="O35" i="14"/>
  <c r="J35" i="14"/>
  <c r="K35" i="14"/>
  <c r="K31" i="14"/>
  <c r="O31" i="14"/>
  <c r="H31" i="14"/>
  <c r="I31" i="14"/>
  <c r="M31" i="14"/>
  <c r="L31" i="14"/>
  <c r="F31" i="14"/>
  <c r="C31" i="14"/>
  <c r="J31" i="14"/>
  <c r="N26" i="14"/>
  <c r="K26" i="14"/>
  <c r="H26" i="14"/>
  <c r="M26" i="14"/>
  <c r="F26" i="14"/>
  <c r="D26" i="14"/>
  <c r="L26" i="14"/>
  <c r="O50" i="12"/>
  <c r="O54" i="12"/>
  <c r="H66" i="12"/>
  <c r="L58" i="12"/>
  <c r="H24" i="12"/>
  <c r="M58" i="12"/>
  <c r="J54" i="12"/>
  <c r="D63" i="12"/>
  <c r="O39" i="14"/>
  <c r="G26" i="14"/>
  <c r="C35" i="14"/>
  <c r="D48" i="14"/>
  <c r="J26" i="14"/>
  <c r="G39" i="14"/>
  <c r="N31" i="14"/>
  <c r="F53" i="14"/>
  <c r="L66" i="14"/>
  <c r="M66" i="14"/>
  <c r="P61" i="14"/>
  <c r="K66" i="14"/>
  <c r="L53" i="14"/>
  <c r="F50" i="12"/>
  <c r="K37" i="12"/>
  <c r="I50" i="12"/>
  <c r="I33" i="12"/>
  <c r="G42" i="12"/>
  <c r="O37" i="12"/>
  <c r="G35" i="14"/>
  <c r="L20" i="12"/>
  <c r="N44" i="14"/>
  <c r="O48" i="14"/>
  <c r="G31" i="14"/>
  <c r="G57" i="14"/>
  <c r="G66" i="14"/>
  <c r="H61" i="14"/>
  <c r="J48" i="14"/>
  <c r="E48" i="14"/>
  <c r="G53" i="14"/>
  <c r="F24" i="12"/>
  <c r="J42" i="12"/>
  <c r="L15" i="12"/>
  <c r="M37" i="12"/>
  <c r="L46" i="12"/>
  <c r="L11" i="12"/>
  <c r="C61" i="14"/>
  <c r="H15" i="12"/>
  <c r="M24" i="12"/>
  <c r="G61" i="14"/>
  <c r="M33" i="12"/>
  <c r="L57" i="14"/>
  <c r="D46" i="12"/>
  <c r="E31" i="14"/>
  <c r="I35" i="14"/>
  <c r="P57" i="14"/>
  <c r="H58" i="12"/>
  <c r="G22" i="14"/>
  <c r="P22" i="14"/>
  <c r="J10" i="14"/>
  <c r="B6" i="14"/>
  <c r="P10" i="14"/>
  <c r="L10" i="14"/>
  <c r="J22" i="14"/>
  <c r="L22" i="14"/>
  <c r="D45" i="12"/>
  <c r="G45" i="12"/>
  <c r="F45" i="12"/>
  <c r="O45" i="12"/>
  <c r="E45" i="12"/>
  <c r="G41" i="12"/>
  <c r="D41" i="12"/>
  <c r="M41" i="12"/>
  <c r="E41" i="12"/>
  <c r="H36" i="12"/>
  <c r="J36" i="12"/>
  <c r="I36" i="12"/>
  <c r="O36" i="12"/>
  <c r="F32" i="12"/>
  <c r="D32" i="12"/>
  <c r="M32" i="12"/>
  <c r="E32" i="12"/>
  <c r="F23" i="12"/>
  <c r="E23" i="12"/>
  <c r="I23" i="12"/>
  <c r="O23" i="12"/>
  <c r="J19" i="12"/>
  <c r="F19" i="12"/>
  <c r="D19" i="12"/>
  <c r="K19" i="12"/>
  <c r="N19" i="12"/>
  <c r="L14" i="12"/>
  <c r="F14" i="12"/>
  <c r="K14" i="12"/>
  <c r="E14" i="12"/>
  <c r="M14" i="12"/>
  <c r="J14" i="12"/>
  <c r="F10" i="12"/>
  <c r="J10" i="12"/>
  <c r="O10" i="12"/>
  <c r="L10" i="12"/>
  <c r="N60" i="14"/>
  <c r="D60" i="14"/>
  <c r="F56" i="14"/>
  <c r="M56" i="14"/>
  <c r="P52" i="14"/>
  <c r="G52" i="14"/>
  <c r="O52" i="14"/>
  <c r="I52" i="14"/>
  <c r="C47" i="14"/>
  <c r="I47" i="14"/>
  <c r="L47" i="14"/>
  <c r="E43" i="14"/>
  <c r="F43" i="14"/>
  <c r="L43" i="14"/>
  <c r="D38" i="14"/>
  <c r="G38" i="14"/>
  <c r="E38" i="14"/>
  <c r="C38" i="14"/>
  <c r="N34" i="14"/>
  <c r="G34" i="14"/>
  <c r="E34" i="14"/>
  <c r="O34" i="14"/>
  <c r="P34" i="14"/>
  <c r="O30" i="14"/>
  <c r="E30" i="14"/>
  <c r="P25" i="14"/>
  <c r="F25" i="14"/>
  <c r="K25" i="14"/>
  <c r="C25" i="14"/>
  <c r="G25" i="14"/>
  <c r="M25" i="14"/>
  <c r="H25" i="14"/>
  <c r="E25" i="14"/>
  <c r="D25" i="14"/>
  <c r="L25" i="14"/>
  <c r="L21" i="14"/>
  <c r="D21" i="14"/>
  <c r="E21" i="14"/>
  <c r="H21" i="14"/>
  <c r="G21" i="14"/>
  <c r="K21" i="14"/>
  <c r="C21" i="14"/>
  <c r="I21" i="14"/>
  <c r="G16" i="14"/>
  <c r="F16" i="14"/>
  <c r="M16" i="14"/>
  <c r="C10" i="14"/>
  <c r="D10" i="14"/>
  <c r="N10" i="14"/>
  <c r="F10" i="14"/>
  <c r="G10" i="14"/>
  <c r="I22" i="14"/>
  <c r="C22" i="14"/>
  <c r="F59" i="12"/>
  <c r="H34" i="12"/>
  <c r="F43" i="12"/>
  <c r="C41" i="14"/>
  <c r="N41" i="14"/>
  <c r="P49" i="14"/>
  <c r="E32" i="14"/>
  <c r="F12" i="12"/>
  <c r="E12" i="12"/>
  <c r="D12" i="12"/>
  <c r="O43" i="12"/>
  <c r="H41" i="14"/>
  <c r="J47" i="12"/>
  <c r="F39" i="12"/>
  <c r="L39" i="12"/>
  <c r="J39" i="12"/>
  <c r="E35" i="12"/>
  <c r="J35" i="12"/>
  <c r="N17" i="12"/>
  <c r="L17" i="12"/>
  <c r="K17" i="12"/>
  <c r="J17" i="12"/>
  <c r="F17" i="12"/>
  <c r="O9" i="12"/>
  <c r="M9" i="12"/>
  <c r="G59" i="14"/>
  <c r="M59" i="14"/>
  <c r="I59" i="14"/>
  <c r="K59" i="14"/>
  <c r="P59" i="14"/>
  <c r="L59" i="14"/>
  <c r="E59" i="14"/>
  <c r="O59" i="14"/>
  <c r="J59" i="14"/>
  <c r="C55" i="14"/>
  <c r="O55" i="14"/>
  <c r="M55" i="14"/>
  <c r="D55" i="14"/>
  <c r="P55" i="14"/>
  <c r="N50" i="14"/>
  <c r="H50" i="14"/>
  <c r="K46" i="14"/>
  <c r="I46" i="14"/>
  <c r="H46" i="14"/>
  <c r="M46" i="14"/>
  <c r="J46" i="14"/>
  <c r="P46" i="14"/>
  <c r="J28" i="14"/>
  <c r="C28" i="14"/>
  <c r="H24" i="14"/>
  <c r="C24" i="14"/>
  <c r="G38" i="12"/>
  <c r="H38" i="12"/>
  <c r="L38" i="12"/>
  <c r="H16" i="12"/>
  <c r="L16" i="12"/>
  <c r="K16" i="12"/>
  <c r="K12" i="12"/>
  <c r="M12" i="12"/>
  <c r="L12" i="12"/>
  <c r="D8" i="12"/>
  <c r="N8" i="12"/>
  <c r="K8" i="12"/>
  <c r="F8" i="12"/>
  <c r="H8" i="12"/>
  <c r="J8" i="12"/>
  <c r="H58" i="14"/>
  <c r="N58" i="14"/>
  <c r="H54" i="14"/>
  <c r="J54" i="14"/>
  <c r="N54" i="14"/>
  <c r="G49" i="14"/>
  <c r="N49" i="14"/>
  <c r="N45" i="14"/>
  <c r="H45" i="14"/>
  <c r="P27" i="14"/>
  <c r="J27" i="14"/>
  <c r="J23" i="14"/>
  <c r="N23" i="14"/>
  <c r="H23" i="14"/>
  <c r="N12" i="9"/>
  <c r="Q12" i="9"/>
  <c r="F9" i="9"/>
  <c r="K12" i="9"/>
  <c r="P14" i="9"/>
  <c r="I16" i="9"/>
  <c r="J16" i="9"/>
  <c r="K14" i="9"/>
  <c r="N16" i="9"/>
  <c r="E12" i="9"/>
  <c r="O12" i="9"/>
  <c r="M14" i="9"/>
  <c r="O16" i="9"/>
  <c r="J14" i="9"/>
  <c r="Q14" i="9"/>
  <c r="L16" i="9"/>
  <c r="L14" i="9"/>
  <c r="E14" i="9"/>
  <c r="H35" i="7"/>
  <c r="N29" i="7"/>
  <c r="H29" i="7"/>
  <c r="F29" i="7"/>
  <c r="F35" i="7"/>
  <c r="J30" i="7"/>
  <c r="H34" i="7"/>
  <c r="O29" i="7"/>
  <c r="G36" i="7"/>
  <c r="O60" i="7"/>
  <c r="E47" i="7"/>
  <c r="O47" i="7"/>
  <c r="K29" i="7"/>
  <c r="K36" i="7"/>
  <c r="N28" i="7"/>
  <c r="I28" i="7"/>
  <c r="H33" i="7"/>
  <c r="K33" i="7"/>
  <c r="M46" i="7"/>
  <c r="N59" i="7"/>
  <c r="K30" i="7"/>
  <c r="M33" i="7"/>
  <c r="K59" i="7"/>
  <c r="L29" i="7"/>
  <c r="M60" i="7"/>
  <c r="M31" i="7"/>
  <c r="L30" i="7"/>
  <c r="F31" i="7"/>
  <c r="L47" i="7"/>
  <c r="H60" i="7"/>
  <c r="K46" i="7"/>
  <c r="O46" i="7"/>
  <c r="L36" i="7"/>
  <c r="E29" i="7"/>
  <c r="I60" i="7"/>
  <c r="D9" i="7"/>
  <c r="N34" i="7"/>
  <c r="E36" i="7"/>
  <c r="G60" i="7"/>
  <c r="J47" i="7"/>
  <c r="O33" i="7"/>
  <c r="I30" i="7"/>
  <c r="G47" i="7"/>
  <c r="K31" i="7"/>
  <c r="O36" i="7"/>
  <c r="J28" i="7"/>
  <c r="E28" i="7"/>
  <c r="I59" i="7"/>
  <c r="F30" i="7"/>
  <c r="N35" i="7"/>
  <c r="N46" i="7"/>
  <c r="I46" i="7"/>
  <c r="N33" i="7"/>
  <c r="E33" i="7"/>
  <c r="O59" i="7"/>
  <c r="J34" i="7"/>
  <c r="E31" i="7"/>
  <c r="H36" i="7"/>
  <c r="G46" i="7"/>
  <c r="L46" i="7"/>
  <c r="O35" i="7"/>
  <c r="L60" i="7"/>
  <c r="L35" i="7"/>
  <c r="N31" i="7"/>
  <c r="L28" i="7"/>
  <c r="K60" i="7"/>
  <c r="G28" i="7"/>
  <c r="N47" i="7"/>
  <c r="F47" i="7"/>
  <c r="G34" i="7"/>
  <c r="I36" i="7"/>
  <c r="L34" i="7"/>
  <c r="E35" i="7"/>
  <c r="N30" i="7"/>
  <c r="I29" i="7"/>
  <c r="O34" i="7"/>
  <c r="O31" i="7"/>
  <c r="F28" i="7"/>
  <c r="G30" i="7"/>
  <c r="M59" i="7"/>
  <c r="M30" i="7"/>
  <c r="M35" i="7"/>
  <c r="J46" i="7"/>
  <c r="E46" i="7"/>
  <c r="F59" i="7"/>
  <c r="J33" i="7"/>
  <c r="J31" i="7"/>
  <c r="I31" i="7"/>
  <c r="L31" i="7"/>
  <c r="M36" i="7"/>
  <c r="J36" i="7"/>
  <c r="L33" i="7"/>
  <c r="D61" i="1"/>
  <c r="D38" i="1"/>
  <c r="D19" i="1"/>
  <c r="D49" i="1"/>
  <c r="D39" i="1"/>
  <c r="H28" i="1"/>
  <c r="D68" i="1"/>
  <c r="D14" i="1"/>
  <c r="D36" i="15"/>
  <c r="E36" i="15" s="1"/>
  <c r="H67" i="1"/>
  <c r="H58" i="1"/>
  <c r="D36" i="1"/>
  <c r="H11" i="1"/>
  <c r="D63" i="1"/>
  <c r="H47" i="1"/>
  <c r="D28" i="1"/>
  <c r="H14" i="1"/>
  <c r="H55" i="1"/>
  <c r="D32" i="1"/>
  <c r="D17" i="1"/>
  <c r="I49" i="15"/>
  <c r="J49" i="15" s="1"/>
  <c r="D68" i="15"/>
  <c r="E68" i="15" s="1"/>
  <c r="D47" i="1"/>
  <c r="D33" i="1"/>
  <c r="D25" i="1"/>
  <c r="D10" i="1"/>
  <c r="H68" i="1"/>
  <c r="H39" i="1"/>
  <c r="D67" i="1"/>
  <c r="I45" i="15"/>
  <c r="J45" i="15" s="1"/>
  <c r="D34" i="1"/>
  <c r="D11" i="1"/>
  <c r="D22" i="1"/>
  <c r="H34" i="1"/>
  <c r="D50" i="1"/>
  <c r="D15" i="1"/>
  <c r="H61" i="1"/>
  <c r="D43" i="1"/>
  <c r="D26" i="1"/>
  <c r="D57" i="1"/>
  <c r="D41" i="1"/>
  <c r="I61" i="15"/>
  <c r="J61" i="15" s="1"/>
  <c r="I10" i="15"/>
  <c r="J10" i="15" s="1"/>
  <c r="D55" i="1"/>
  <c r="D46" i="1"/>
  <c r="D29" i="1"/>
  <c r="H65" i="1"/>
  <c r="H15" i="1"/>
  <c r="H10" i="1"/>
  <c r="D66" i="1"/>
  <c r="D60" i="15"/>
  <c r="E60" i="15" s="1"/>
  <c r="D51" i="15"/>
  <c r="E51" i="15" s="1"/>
  <c r="D44" i="1"/>
  <c r="H32" i="1"/>
  <c r="H26" i="1"/>
  <c r="D18" i="15"/>
  <c r="E18" i="15" s="1"/>
  <c r="D6" i="12" l="1"/>
  <c r="J6" i="12"/>
  <c r="O6" i="12"/>
  <c r="I6" i="12"/>
  <c r="F6" i="12"/>
  <c r="H6" i="12"/>
  <c r="L6" i="12"/>
  <c r="K6" i="12"/>
  <c r="G6" i="12"/>
  <c r="N6" i="12"/>
  <c r="E9" i="9"/>
  <c r="G9" i="9"/>
  <c r="M9" i="9"/>
  <c r="J9" i="9"/>
  <c r="Q9" i="9"/>
  <c r="O9" i="9"/>
  <c r="H9" i="9"/>
  <c r="E7" i="24"/>
  <c r="K9" i="9"/>
  <c r="P9" i="9"/>
  <c r="L9" i="9"/>
  <c r="I9" i="9"/>
  <c r="F7" i="24"/>
  <c r="G7" i="24"/>
  <c r="C7" i="24"/>
  <c r="D7" i="24"/>
  <c r="H7" i="24"/>
  <c r="E6" i="14"/>
  <c r="K6" i="14"/>
  <c r="H6" i="14"/>
  <c r="D6" i="14"/>
  <c r="F6" i="14"/>
  <c r="O6" i="14"/>
  <c r="P6" i="14"/>
  <c r="M6" i="14"/>
  <c r="J6" i="14"/>
  <c r="I6" i="14"/>
  <c r="N6" i="14"/>
  <c r="L6" i="14"/>
  <c r="C6" i="14"/>
  <c r="G6" i="14"/>
  <c r="H9" i="7"/>
  <c r="G9" i="7"/>
  <c r="F9" i="7"/>
  <c r="K9" i="7"/>
  <c r="J9" i="7"/>
  <c r="L9" i="7"/>
  <c r="O9" i="7"/>
  <c r="N9" i="7"/>
  <c r="E9" i="7"/>
  <c r="I9" i="7"/>
  <c r="M9" i="7"/>
</calcChain>
</file>

<file path=xl/sharedStrings.xml><?xml version="1.0" encoding="utf-8"?>
<sst xmlns="http://schemas.openxmlformats.org/spreadsheetml/2006/main" count="2497" uniqueCount="277">
  <si>
    <t>STATE</t>
  </si>
  <si>
    <t>1/</t>
  </si>
  <si>
    <t xml:space="preserve"> </t>
  </si>
  <si>
    <t>United States</t>
  </si>
  <si>
    <t xml:space="preserve">  </t>
  </si>
  <si>
    <t>SSP-MOE</t>
  </si>
  <si>
    <t>ALL FAMILIES</t>
  </si>
  <si>
    <t>TWO-PARENT FAMILIES</t>
  </si>
  <si>
    <t>Alabama</t>
  </si>
  <si>
    <t>Alaska</t>
  </si>
  <si>
    <t>Arizona</t>
  </si>
  <si>
    <t>Arkansas</t>
  </si>
  <si>
    <t>California</t>
  </si>
  <si>
    <t>Colorado</t>
  </si>
  <si>
    <t xml:space="preserve">Connecticut </t>
  </si>
  <si>
    <t>Delaware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</si>
  <si>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</si>
  <si>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</si>
  <si>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</si>
  <si>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</si>
  <si>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</si>
  <si>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</si>
  <si>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</si>
  <si>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</si>
  <si>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</si>
  <si>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</si>
  <si>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</si>
  <si>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</si>
  <si>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</si>
  <si>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</si>
  <si>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</si>
  <si>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</si>
  <si>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</si>
  <si>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</si>
  <si>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</si>
  <si>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</si>
  <si>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</si>
  <si>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</si>
  <si>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</si>
  <si>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</si>
  <si>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</si>
  <si>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</si>
  <si>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</si>
  <si>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</si>
  <si>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</si>
  <si>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</si>
  <si>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</si>
  <si>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</si>
  <si>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</si>
  <si>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</si>
  <si>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</si>
  <si>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</si>
  <si>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</si>
  <si>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</si>
  <si>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</si>
  <si>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</si>
  <si>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</si>
  <si>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</si>
  <si>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</si>
  <si>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</si>
  <si>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</si>
  <si>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ALL FAMILIES RATE</t>
  </si>
  <si>
    <t>TWO-PARENT FAMILIES RATE</t>
  </si>
  <si>
    <t>TWO-PARENT FAMILY RATE</t>
  </si>
  <si>
    <t xml:space="preserve">Georgia </t>
  </si>
  <si>
    <t xml:space="preserve">Illinois </t>
  </si>
  <si>
    <t xml:space="preserve">Louisiana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</si>
  <si>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</si>
  <si>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</si>
  <si>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</si>
  <si>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</si>
  <si>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</si>
  <si>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</si>
  <si>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</si>
  <si>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New Hampshire </t>
  </si>
  <si>
    <t xml:space="preserve">New Jersey </t>
  </si>
  <si>
    <t xml:space="preserve">New York </t>
  </si>
  <si>
    <t xml:space="preserve">Oklahoma </t>
  </si>
  <si>
    <t xml:space="preserve">West Virginia </t>
  </si>
  <si>
    <t>TWO-PARENT  FAMILIES  RATE</t>
  </si>
  <si>
    <t>District of Col.</t>
  </si>
  <si>
    <t>Rate</t>
  </si>
  <si>
    <t>ALL-FAMILIES RATE</t>
  </si>
  <si>
    <t>Combined</t>
  </si>
  <si>
    <t>1/ State has no TANF and/or SSP-MOE families subject to the two-parent rate.</t>
  </si>
  <si>
    <t>Adjusted Standard</t>
  </si>
  <si>
    <t>Caseload    Reduction Credit</t>
  </si>
  <si>
    <t>Number of TANF and SSP-MOE Families</t>
  </si>
  <si>
    <t>Number of Two-Parent Families</t>
  </si>
  <si>
    <t>Two-Parent Families with a Disabled Parent</t>
  </si>
  <si>
    <t xml:space="preserve">Two-Parent Families with a Non-Custodial Parent  </t>
  </si>
  <si>
    <t>Number of Participating Families in Two-Parent Families Rate</t>
  </si>
  <si>
    <t>Participation in a Tribal Work Program</t>
  </si>
  <si>
    <t>Total</t>
  </si>
  <si>
    <t>Other</t>
  </si>
  <si>
    <t>Families</t>
  </si>
  <si>
    <t>Job Search</t>
  </si>
  <si>
    <t>Number of Families Used in All Families Rate</t>
  </si>
  <si>
    <t>Number of Families with a Good Cause Domestic Violence Waiver</t>
  </si>
  <si>
    <t>Work Experience</t>
  </si>
  <si>
    <t>Community Service</t>
  </si>
  <si>
    <t>Vocational Educational Training</t>
  </si>
  <si>
    <t>Job Skills Training</t>
  </si>
  <si>
    <t>Education Related to Employment</t>
  </si>
  <si>
    <t>Satisfactory School Attendance</t>
  </si>
  <si>
    <t>Providing Child Care</t>
  </si>
  <si>
    <t>Disregarded from Participation Rate Due to</t>
  </si>
  <si>
    <t>Number of Families with No Work-Eligible Individual</t>
  </si>
  <si>
    <t>Number of Families Used in All-Families Rate</t>
  </si>
  <si>
    <t>Number of Participating Families in All-Families Rate</t>
  </si>
  <si>
    <t>Subject to a Sanction</t>
  </si>
  <si>
    <t>Number of Families Used in Two-Parent Families Rate</t>
  </si>
  <si>
    <t>Number of Families</t>
  </si>
  <si>
    <t>Number of Work-Eligible Individuals by Activity</t>
  </si>
  <si>
    <t>Percentage of Work-Eligible Individuals by Activity</t>
  </si>
  <si>
    <t>11 to 20 Hours of Participation</t>
  </si>
  <si>
    <t>0 Hours of Participation</t>
  </si>
  <si>
    <t>21 to 30 Hours of Participation</t>
  </si>
  <si>
    <t>31 or More Hours of Participation</t>
  </si>
  <si>
    <t>Families in All-Families Rate</t>
  </si>
  <si>
    <t>Participating Families</t>
  </si>
  <si>
    <t>Number of Families with Insufficient Hours to Count in the All-Families Work Rate</t>
  </si>
  <si>
    <t>Percentage of Families with Insufficient Hours to Count in the All-Families Work Rate</t>
  </si>
  <si>
    <t>Number of Families in All-Families Rate</t>
  </si>
  <si>
    <t>Families with a DV Waiver as a Percentage of Families Used in All Families Rate</t>
  </si>
  <si>
    <t>Total Number of WEIs</t>
  </si>
  <si>
    <t>WEIs with Holiday Hours</t>
  </si>
  <si>
    <t>* Work-Eligible Individuals with participation in more than one activity are included only once in this total.</t>
  </si>
  <si>
    <t>Sum of all Activities</t>
  </si>
  <si>
    <t>*  Work-Eligible-Individuals participating in more than one activity are included in once in this total.</t>
  </si>
  <si>
    <t>Total Families with Insufficient Hours to Count in All- Families Rate</t>
  </si>
  <si>
    <t>1 to 10 Hours of Participation</t>
  </si>
  <si>
    <t>** Weighted average monthly data; may differ from official work participation rate.</t>
  </si>
  <si>
    <t xml:space="preserve">Work Experience  </t>
  </si>
  <si>
    <t>WEIs with Excused Absence Hours</t>
  </si>
  <si>
    <t>Single Custodial Parent with Child Under 1</t>
  </si>
  <si>
    <t>Adjusted Standard 2/</t>
  </si>
  <si>
    <t>Met Target</t>
  </si>
  <si>
    <t xml:space="preserve">TANF </t>
  </si>
  <si>
    <t>Point Difference</t>
  </si>
  <si>
    <t>Percent Change</t>
  </si>
  <si>
    <t>Disregarded from Two-Parent
 Rate Due to</t>
  </si>
  <si>
    <t>Total Families</t>
  </si>
  <si>
    <t>Families in All- Families Rate</t>
  </si>
  <si>
    <t>Subsidized Private Employment</t>
  </si>
  <si>
    <t>Subsidized
Public
Employment</t>
  </si>
  <si>
    <t>Participating
Families</t>
  </si>
  <si>
    <t>Unsubsidized
Employment</t>
  </si>
  <si>
    <t>Work
Experience</t>
  </si>
  <si>
    <t>On-the-Job
Training</t>
  </si>
  <si>
    <t>Job
Search</t>
  </si>
  <si>
    <t>Community
Service</t>
  </si>
  <si>
    <t>Vocational
Education</t>
  </si>
  <si>
    <t>Job Skills
Training</t>
  </si>
  <si>
    <t>Education
Related to
Employment</t>
  </si>
  <si>
    <t>Satisfactory
school
Attendance</t>
  </si>
  <si>
    <t>Providing
Child Care</t>
  </si>
  <si>
    <t>Total
Families</t>
  </si>
  <si>
    <t>Families in All-
Families Rate</t>
  </si>
  <si>
    <t>Subsidized
Private
Employment</t>
  </si>
  <si>
    <t>Satisfactory
School
Attendance</t>
  </si>
  <si>
    <t xml:space="preserve"> STATE</t>
  </si>
  <si>
    <t>Families in
Two-Parent
Rate</t>
  </si>
  <si>
    <t>Total
Number of
WEIs</t>
  </si>
  <si>
    <t>WEI with
Hours of
Participation*</t>
  </si>
  <si>
    <t>no data</t>
  </si>
  <si>
    <t xml:space="preserve">Total Number of WEIs
</t>
  </si>
  <si>
    <t>Number of WEIs
With Hours of
Participation*</t>
  </si>
  <si>
    <t>On-the-job
Training</t>
  </si>
  <si>
    <t>All
Activities</t>
  </si>
  <si>
    <t>FY2016 Rate</t>
  </si>
  <si>
    <t xml:space="preserve"> no data</t>
  </si>
  <si>
    <t>FY2017 Rate</t>
  </si>
  <si>
    <t>LIST OF TABLES</t>
  </si>
  <si>
    <t>Table 1A</t>
  </si>
  <si>
    <t>Table 1B</t>
  </si>
  <si>
    <t>Table 1C</t>
  </si>
  <si>
    <t>Table 2</t>
  </si>
  <si>
    <t>Table 3A</t>
  </si>
  <si>
    <t>Table 3B</t>
  </si>
  <si>
    <t>Table 4A</t>
  </si>
  <si>
    <t>Table 4B</t>
  </si>
  <si>
    <t>Table 5A</t>
  </si>
  <si>
    <t>Table 5B</t>
  </si>
  <si>
    <t>Table 6A</t>
  </si>
  <si>
    <t>Table 6B</t>
  </si>
  <si>
    <t>Table 6C</t>
  </si>
  <si>
    <t>Table 7A</t>
  </si>
  <si>
    <t>Table 7B</t>
  </si>
  <si>
    <t>Table 8A</t>
  </si>
  <si>
    <t>Table 9</t>
  </si>
  <si>
    <t>Table 10A</t>
  </si>
  <si>
    <t>Table 10B</t>
  </si>
  <si>
    <t>Table 11A</t>
  </si>
  <si>
    <t>Table 11B</t>
  </si>
  <si>
    <t>Caseload Reduction Credits</t>
  </si>
  <si>
    <t>Number Of Holiday Hours Per Week For Participating Families</t>
  </si>
  <si>
    <t>Combined TANF and SSP-MOE Work Participation Rates</t>
  </si>
  <si>
    <t>TANF and SSP-MOE Work Participation Rates</t>
  </si>
  <si>
    <t>TABLE 3A</t>
  </si>
  <si>
    <t>Status of TANF and SSP-MOE Families as Relates to All-Families Work Participation Rates</t>
  </si>
  <si>
    <t>Fiscal Year 2017</t>
  </si>
  <si>
    <t>TABLE 2</t>
  </si>
  <si>
    <t>TABLE 1C</t>
  </si>
  <si>
    <t xml:space="preserve">Changes in Combined Work Participation Rates </t>
  </si>
  <si>
    <t>TABLE 1B</t>
  </si>
  <si>
    <t>TABLE 1A</t>
  </si>
  <si>
    <t xml:space="preserve">Fiscal Year 2017
</t>
  </si>
  <si>
    <t>2/ Statutory standards of 50% for all-families rate and 90% for 2-parent rate are adjusted 
by each state's caseload reduction credit.</t>
  </si>
  <si>
    <t>TABLE 3B</t>
  </si>
  <si>
    <t>TABLE 4A</t>
  </si>
  <si>
    <t>Table 8B</t>
  </si>
  <si>
    <t>TABLE 4B</t>
  </si>
  <si>
    <t>Temporary Assistance for Needy Families (TANF) and Separate State Programs - Maintenance of Effort (SSP-MOE)
Work Participation Rates and Engagement in Work Activities
Fiscal Year (FY)
2017</t>
  </si>
  <si>
    <t>TABLE 5A</t>
  </si>
  <si>
    <t>Work-Eligible Individuals Participating in Work Activities for Sufficient Hours for the Family to Count as Meeting the Two-Parent Families Work Requirement</t>
  </si>
  <si>
    <t>TABLE 5B</t>
  </si>
  <si>
    <t>TABLE 6A</t>
  </si>
  <si>
    <t>Number of Work-Eligible Individuals with Hours of Participation In Work Activities</t>
  </si>
  <si>
    <t>TABLE 6B</t>
  </si>
  <si>
    <t>Work-Eligible Individuals with Hours of Participation by Work Activity as a Percent of the Number of Participating Work-Eligible Individuals</t>
  </si>
  <si>
    <t>Monthly Average, Fiscal Year 2017</t>
  </si>
  <si>
    <t>TABLE 6C</t>
  </si>
  <si>
    <t xml:space="preserve">Work-Eligible Individuals with Hours of Participation by Work Activity as a Percent of the Total Number of Work-Eligible Individuals </t>
  </si>
  <si>
    <t>TABLE 7A</t>
  </si>
  <si>
    <t>Number of Hours of Participation per Week for All Work-Eligible Individuals</t>
  </si>
  <si>
    <t>TABLE 7B</t>
  </si>
  <si>
    <t>Number of Hours of Participation per Week for All Work-Eligible Individuals Participating in the Work Activity</t>
  </si>
  <si>
    <t>TABLE 8A</t>
  </si>
  <si>
    <t>Number of Families with Insufficient Hours to Count in the All-Families Work Participation Rate</t>
  </si>
  <si>
    <t>TABLE 8B</t>
  </si>
  <si>
    <t xml:space="preserve">Percentage Of Families with Insufficient Hours to Count in the All-Families Work Participation Rate </t>
  </si>
  <si>
    <t>TABLE 9</t>
  </si>
  <si>
    <t>Families with a Domestic Violence Exemption</t>
  </si>
  <si>
    <t>TABLE 10A</t>
  </si>
  <si>
    <t>Number of Work-Eligible Individuals with Holiday Hours for Participating Families</t>
  </si>
  <si>
    <t>TABLE 10B</t>
  </si>
  <si>
    <t>TABLE 11A</t>
  </si>
  <si>
    <t>Number Of Work-Eligible Individuals With Hours Of Excused Absences For Participating Families</t>
  </si>
  <si>
    <t>TABLE 11B</t>
  </si>
  <si>
    <t>Number of Excused Absence Hours per Week for Participating Families</t>
  </si>
  <si>
    <t>Fiscal Year 2016 to Fiscal Year 2017</t>
  </si>
  <si>
    <t>Number of Work-Eligible Individuals Participating in Work Activities for Sufficient Hours for the Family to Count as Meeting the All-Families Work Requirement</t>
  </si>
  <si>
    <t>Percentage of Work-Eligible Individuals Participating in Work Activities for Sufficient Hours for the Family to Count as Meeting the All-Families Work Requirement</t>
  </si>
  <si>
    <t>Status of TANF and SSP-MOE Two-Parent Families as Relates to Two-Parent Work Participation Rate</t>
  </si>
  <si>
    <t>Temporary Assistance for Needy Families (TANF) and Separate State Programs - Maintenance of Effort (SSP-MOE) Work Participation Rates and Engagement in Work Activities, Fiscal Year (FY) 2017</t>
  </si>
  <si>
    <t>West Virginia*</t>
  </si>
  <si>
    <t>Virginia*</t>
  </si>
  <si>
    <t>Virgin Islands*</t>
  </si>
  <si>
    <t>Texas*</t>
  </si>
  <si>
    <t>Utah*</t>
  </si>
  <si>
    <t>* - State has no TANF and/or SSP-MOE families subject to the two-parent rate.</t>
  </si>
  <si>
    <t>Connecticut *</t>
  </si>
  <si>
    <t>Delaware*</t>
  </si>
  <si>
    <t>District of Col.*</t>
  </si>
  <si>
    <t>Georgia*</t>
  </si>
  <si>
    <t>Idaho*</t>
  </si>
  <si>
    <t>Illinois*</t>
  </si>
  <si>
    <t>Louisiana*</t>
  </si>
  <si>
    <t>Maryland*</t>
  </si>
  <si>
    <t>Michigan*</t>
  </si>
  <si>
    <t>Minnesota*</t>
  </si>
  <si>
    <t>Mississippi*</t>
  </si>
  <si>
    <t>Missouri*</t>
  </si>
  <si>
    <t>Nebraska*</t>
  </si>
  <si>
    <t>New Hampshire*</t>
  </si>
  <si>
    <t>New Jersey*</t>
  </si>
  <si>
    <t>North Dakota*</t>
  </si>
  <si>
    <t>Oklahoma*</t>
  </si>
  <si>
    <t>South Carolina*</t>
  </si>
  <si>
    <t>South Dakota*</t>
  </si>
  <si>
    <t>Participating Families**</t>
  </si>
  <si>
    <t>*- State has no TANF and/or SSP-MOE families subject to the two-parent rate.</t>
  </si>
  <si>
    <t>ACF/OFA: 07/12/2018</t>
  </si>
  <si>
    <t>Puerto Rico*</t>
  </si>
  <si>
    <t>state</t>
  </si>
  <si>
    <t>workers_2017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</si>
</sst>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,##0.0_);\(#,##0.0\)"/>
    <numFmt numFmtId="168" formatCode="0.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8" tint="0.39997558519241921"/>
      <name val="Arial"/>
      <family val="2"/>
    </font>
    <font>
      <b/>
      <sz val="10"/>
      <color theme="8" tint="0.3999755851924192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36"/>
      <name val="Cambria"/>
      <family val="1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b/>
      <sz val="28"/>
      <name val="Cambria"/>
      <family val="1"/>
      <scheme val="major"/>
    </font>
    <font>
      <b/>
      <sz val="12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CDD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31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2" fillId="0" borderId="0" xfId="5" applyNumberFormat="1" applyFont="1"/>
    <xf numFmtId="0" fontId="2" fillId="0" borderId="0" xfId="0" applyFont="1" applyFill="1"/>
    <xf numFmtId="164" fontId="2" fillId="0" borderId="0" xfId="5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164" fontId="2" fillId="0" borderId="0" xfId="5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0" borderId="0" xfId="0" applyFont="1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2" xfId="1" applyNumberFormat="1" applyFont="1" applyBorder="1"/>
    <xf numFmtId="0" fontId="1" fillId="0" borderId="4" xfId="0" applyFont="1" applyBorder="1" applyAlignment="1">
      <alignment horizontal="center" wrapText="1"/>
    </xf>
    <xf numFmtId="3" fontId="2" fillId="0" borderId="1" xfId="1" applyNumberFormat="1" applyFont="1" applyBorder="1" applyAlignment="1"/>
    <xf numFmtId="3" fontId="2" fillId="0" borderId="1" xfId="0" applyNumberFormat="1" applyFont="1" applyBorder="1" applyAlignment="1"/>
    <xf numFmtId="3" fontId="2" fillId="0" borderId="2" xfId="0" applyNumberFormat="1" applyFont="1" applyBorder="1" applyAlignment="1"/>
    <xf numFmtId="164" fontId="2" fillId="0" borderId="1" xfId="5" applyNumberFormat="1" applyFont="1" applyBorder="1" applyAlignment="1">
      <alignment horizontal="right"/>
    </xf>
    <xf numFmtId="164" fontId="2" fillId="0" borderId="2" xfId="5" applyNumberFormat="1" applyFont="1" applyBorder="1" applyAlignment="1">
      <alignment horizontal="right"/>
    </xf>
    <xf numFmtId="164" fontId="2" fillId="0" borderId="1" xfId="5" applyNumberFormat="1" applyFont="1" applyFill="1" applyBorder="1" applyAlignment="1">
      <alignment horizontal="right"/>
    </xf>
    <xf numFmtId="164" fontId="2" fillId="0" borderId="2" xfId="5" applyNumberFormat="1" applyFont="1" applyFill="1" applyBorder="1" applyAlignment="1">
      <alignment horizontal="right"/>
    </xf>
    <xf numFmtId="164" fontId="2" fillId="0" borderId="5" xfId="5" applyNumberFormat="1" applyFont="1" applyFill="1" applyBorder="1" applyAlignment="1">
      <alignment horizontal="right"/>
    </xf>
    <xf numFmtId="164" fontId="2" fillId="0" borderId="1" xfId="5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2" borderId="1" xfId="0" applyFont="1" applyFill="1" applyBorder="1"/>
    <xf numFmtId="164" fontId="1" fillId="0" borderId="1" xfId="5" applyNumberFormat="1" applyFont="1" applyFill="1" applyBorder="1" applyAlignment="1">
      <alignment horizontal="left"/>
    </xf>
    <xf numFmtId="0" fontId="1" fillId="2" borderId="2" xfId="0" applyFont="1" applyFill="1" applyBorder="1"/>
    <xf numFmtId="164" fontId="2" fillId="0" borderId="6" xfId="5" applyNumberFormat="1" applyFont="1" applyFill="1" applyBorder="1" applyAlignment="1">
      <alignment horizontal="right"/>
    </xf>
    <xf numFmtId="164" fontId="2" fillId="0" borderId="7" xfId="5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center" wrapText="1"/>
    </xf>
    <xf numFmtId="164" fontId="2" fillId="0" borderId="5" xfId="5" applyNumberFormat="1" applyFont="1" applyBorder="1" applyAlignment="1">
      <alignment horizontal="right"/>
    </xf>
    <xf numFmtId="164" fontId="2" fillId="0" borderId="8" xfId="5" applyNumberFormat="1" applyFont="1" applyBorder="1" applyAlignment="1">
      <alignment horizontal="right"/>
    </xf>
    <xf numFmtId="37" fontId="2" fillId="0" borderId="1" xfId="1" applyNumberFormat="1" applyFont="1" applyBorder="1"/>
    <xf numFmtId="37" fontId="2" fillId="0" borderId="2" xfId="1" applyNumberFormat="1" applyFont="1" applyBorder="1"/>
    <xf numFmtId="165" fontId="2" fillId="0" borderId="1" xfId="1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2" fillId="0" borderId="1" xfId="1" applyNumberFormat="1" applyFont="1" applyBorder="1" applyAlignment="1">
      <alignment horizontal="left"/>
    </xf>
    <xf numFmtId="0" fontId="1" fillId="0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164" fontId="2" fillId="3" borderId="1" xfId="5" applyNumberFormat="1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1" xfId="5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5" fillId="0" borderId="0" xfId="0" applyFont="1" applyFill="1"/>
    <xf numFmtId="0" fontId="6" fillId="3" borderId="1" xfId="0" applyFont="1" applyFill="1" applyBorder="1"/>
    <xf numFmtId="164" fontId="5" fillId="3" borderId="5" xfId="5" applyNumberFormat="1" applyFont="1" applyFill="1" applyBorder="1" applyAlignment="1">
      <alignment horizontal="right"/>
    </xf>
    <xf numFmtId="164" fontId="5" fillId="3" borderId="1" xfId="5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164" fontId="5" fillId="3" borderId="6" xfId="5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/>
    <xf numFmtId="0" fontId="2" fillId="3" borderId="1" xfId="0" applyFont="1" applyFill="1" applyBorder="1"/>
    <xf numFmtId="165" fontId="2" fillId="3" borderId="1" xfId="1" applyNumberFormat="1" applyFont="1" applyFill="1" applyBorder="1"/>
    <xf numFmtId="165" fontId="2" fillId="3" borderId="1" xfId="1" applyNumberFormat="1" applyFont="1" applyFill="1" applyBorder="1" applyAlignment="1">
      <alignment horizontal="right"/>
    </xf>
    <xf numFmtId="37" fontId="2" fillId="0" borderId="1" xfId="1" applyNumberFormat="1" applyFont="1" applyBorder="1" applyAlignment="1">
      <alignment horizontal="right"/>
    </xf>
    <xf numFmtId="37" fontId="2" fillId="0" borderId="6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37" fontId="2" fillId="0" borderId="2" xfId="1" applyNumberFormat="1" applyFont="1" applyBorder="1" applyAlignment="1">
      <alignment horizontal="right"/>
    </xf>
    <xf numFmtId="165" fontId="2" fillId="0" borderId="5" xfId="1" applyNumberFormat="1" applyFont="1" applyBorder="1" applyAlignment="1">
      <alignment horizontal="right"/>
    </xf>
    <xf numFmtId="165" fontId="2" fillId="3" borderId="5" xfId="1" applyNumberFormat="1" applyFont="1" applyFill="1" applyBorder="1" applyAlignment="1">
      <alignment horizontal="right"/>
    </xf>
    <xf numFmtId="164" fontId="2" fillId="2" borderId="1" xfId="5" applyNumberFormat="1" applyFont="1" applyFill="1" applyBorder="1" applyAlignment="1">
      <alignment horizontal="right"/>
    </xf>
    <xf numFmtId="164" fontId="2" fillId="0" borderId="6" xfId="5" applyNumberFormat="1" applyFont="1" applyBorder="1" applyAlignment="1">
      <alignment horizontal="right"/>
    </xf>
    <xf numFmtId="164" fontId="2" fillId="3" borderId="6" xfId="5" applyNumberFormat="1" applyFont="1" applyFill="1" applyBorder="1" applyAlignment="1">
      <alignment horizontal="right"/>
    </xf>
    <xf numFmtId="165" fontId="2" fillId="0" borderId="8" xfId="1" applyNumberFormat="1" applyFont="1" applyBorder="1" applyAlignment="1">
      <alignment horizontal="right"/>
    </xf>
    <xf numFmtId="164" fontId="2" fillId="0" borderId="7" xfId="5" applyNumberFormat="1" applyFont="1" applyBorder="1" applyAlignment="1">
      <alignment horizontal="right"/>
    </xf>
    <xf numFmtId="37" fontId="2" fillId="0" borderId="5" xfId="1" applyNumberFormat="1" applyFont="1" applyBorder="1" applyAlignment="1">
      <alignment horizontal="right"/>
    </xf>
    <xf numFmtId="1" fontId="2" fillId="0" borderId="5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0" xfId="0" applyNumberFormat="1" applyFont="1"/>
    <xf numFmtId="164" fontId="2" fillId="3" borderId="5" xfId="5" applyNumberFormat="1" applyFont="1" applyFill="1" applyBorder="1" applyAlignment="1">
      <alignment horizontal="right"/>
    </xf>
    <xf numFmtId="165" fontId="2" fillId="0" borderId="9" xfId="1" applyNumberFormat="1" applyFont="1" applyBorder="1" applyAlignment="1">
      <alignment horizontal="right"/>
    </xf>
    <xf numFmtId="165" fontId="2" fillId="3" borderId="9" xfId="1" applyNumberFormat="1" applyFont="1" applyFill="1" applyBorder="1" applyAlignment="1">
      <alignment horizontal="right"/>
    </xf>
    <xf numFmtId="37" fontId="2" fillId="0" borderId="9" xfId="1" applyNumberFormat="1" applyFont="1" applyBorder="1" applyAlignment="1">
      <alignment horizontal="right"/>
    </xf>
    <xf numFmtId="1" fontId="2" fillId="0" borderId="9" xfId="1" applyNumberFormat="1" applyFont="1" applyBorder="1" applyAlignment="1">
      <alignment horizontal="right"/>
    </xf>
    <xf numFmtId="165" fontId="2" fillId="0" borderId="10" xfId="1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2" fillId="0" borderId="2" xfId="5" applyNumberFormat="1" applyFont="1" applyBorder="1"/>
    <xf numFmtId="0" fontId="2" fillId="2" borderId="0" xfId="0" quotePrefix="1" applyFont="1" applyFill="1" applyBorder="1"/>
    <xf numFmtId="165" fontId="2" fillId="0" borderId="1" xfId="0" applyNumberFormat="1" applyFont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166" fontId="2" fillId="0" borderId="1" xfId="1" applyNumberFormat="1" applyFont="1" applyBorder="1" applyAlignment="1">
      <alignment horizontal="right"/>
    </xf>
    <xf numFmtId="165" fontId="1" fillId="3" borderId="1" xfId="1" applyNumberFormat="1" applyFont="1" applyFill="1" applyBorder="1" applyAlignment="1">
      <alignment horizontal="right"/>
    </xf>
    <xf numFmtId="166" fontId="1" fillId="3" borderId="1" xfId="1" applyNumberFormat="1" applyFont="1" applyFill="1" applyBorder="1" applyAlignment="1">
      <alignment horizontal="right"/>
    </xf>
    <xf numFmtId="166" fontId="2" fillId="3" borderId="1" xfId="1" applyNumberFormat="1" applyFont="1" applyFill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8" fontId="2" fillId="0" borderId="1" xfId="1" applyNumberFormat="1" applyFont="1" applyBorder="1" applyAlignment="1">
      <alignment horizontal="right"/>
    </xf>
    <xf numFmtId="168" fontId="2" fillId="3" borderId="1" xfId="1" applyNumberFormat="1" applyFont="1" applyFill="1" applyBorder="1" applyAlignment="1">
      <alignment horizontal="right"/>
    </xf>
    <xf numFmtId="166" fontId="2" fillId="0" borderId="2" xfId="1" applyNumberFormat="1" applyFont="1" applyBorder="1" applyAlignment="1">
      <alignment horizontal="right"/>
    </xf>
    <xf numFmtId="168" fontId="2" fillId="0" borderId="2" xfId="1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right" wrapText="1"/>
    </xf>
    <xf numFmtId="165" fontId="2" fillId="0" borderId="1" xfId="1" applyNumberFormat="1" applyFont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2" fillId="0" borderId="1" xfId="0" applyNumberFormat="1" applyFont="1" applyBorder="1" applyAlignment="1">
      <alignment wrapText="1"/>
    </xf>
    <xf numFmtId="164" fontId="2" fillId="0" borderId="1" xfId="5" applyNumberFormat="1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2" fillId="0" borderId="1" xfId="5" applyNumberFormat="1" applyFont="1" applyBorder="1"/>
    <xf numFmtId="0" fontId="1" fillId="0" borderId="4" xfId="0" applyFont="1" applyFill="1" applyBorder="1" applyAlignment="1">
      <alignment horizontal="center" wrapText="1"/>
    </xf>
    <xf numFmtId="164" fontId="2" fillId="3" borderId="1" xfId="0" applyNumberFormat="1" applyFont="1" applyFill="1" applyBorder="1"/>
    <xf numFmtId="0" fontId="2" fillId="0" borderId="0" xfId="4" applyFont="1"/>
    <xf numFmtId="0" fontId="1" fillId="0" borderId="4" xfId="4" applyFont="1" applyBorder="1" applyAlignment="1">
      <alignment horizontal="center"/>
    </xf>
    <xf numFmtId="0" fontId="1" fillId="0" borderId="4" xfId="4" applyFont="1" applyBorder="1" applyAlignment="1">
      <alignment horizontal="center" wrapText="1"/>
    </xf>
    <xf numFmtId="165" fontId="2" fillId="0" borderId="3" xfId="2" applyNumberFormat="1" applyFont="1" applyBorder="1" applyAlignment="1">
      <alignment horizontal="right"/>
    </xf>
    <xf numFmtId="165" fontId="2" fillId="3" borderId="1" xfId="2" applyNumberFormat="1" applyFont="1" applyFill="1" applyBorder="1" applyAlignment="1">
      <alignment horizontal="right"/>
    </xf>
    <xf numFmtId="165" fontId="2" fillId="0" borderId="1" xfId="2" applyNumberFormat="1" applyFont="1" applyBorder="1" applyAlignment="1">
      <alignment horizontal="right"/>
    </xf>
    <xf numFmtId="37" fontId="2" fillId="0" borderId="1" xfId="2" applyNumberFormat="1" applyFont="1" applyBorder="1" applyAlignment="1">
      <alignment horizontal="right"/>
    </xf>
    <xf numFmtId="37" fontId="2" fillId="3" borderId="1" xfId="2" applyNumberFormat="1" applyFont="1" applyFill="1" applyBorder="1" applyAlignment="1">
      <alignment horizontal="right"/>
    </xf>
    <xf numFmtId="37" fontId="2" fillId="0" borderId="2" xfId="2" applyNumberFormat="1" applyFont="1" applyBorder="1" applyAlignment="1">
      <alignment horizontal="right"/>
    </xf>
    <xf numFmtId="0" fontId="1" fillId="0" borderId="4" xfId="4" applyFont="1" applyFill="1" applyBorder="1" applyAlignment="1">
      <alignment horizontal="center" wrapText="1"/>
    </xf>
    <xf numFmtId="3" fontId="2" fillId="0" borderId="1" xfId="5" applyNumberFormat="1" applyFont="1" applyBorder="1"/>
    <xf numFmtId="3" fontId="2" fillId="0" borderId="1" xfId="5" applyNumberFormat="1" applyFont="1" applyBorder="1" applyAlignment="1">
      <alignment horizontal="right"/>
    </xf>
    <xf numFmtId="3" fontId="2" fillId="3" borderId="1" xfId="5" applyNumberFormat="1" applyFont="1" applyFill="1" applyBorder="1"/>
    <xf numFmtId="3" fontId="2" fillId="3" borderId="1" xfId="5" applyNumberFormat="1" applyFont="1" applyFill="1" applyBorder="1" applyAlignment="1">
      <alignment horizontal="right"/>
    </xf>
    <xf numFmtId="3" fontId="2" fillId="0" borderId="2" xfId="5" applyNumberFormat="1" applyFont="1" applyBorder="1"/>
    <xf numFmtId="37" fontId="2" fillId="0" borderId="1" xfId="2" applyNumberFormat="1" applyFont="1" applyBorder="1"/>
    <xf numFmtId="37" fontId="2" fillId="3" borderId="1" xfId="2" applyNumberFormat="1" applyFont="1" applyFill="1" applyBorder="1"/>
    <xf numFmtId="37" fontId="2" fillId="0" borderId="2" xfId="2" applyNumberFormat="1" applyFont="1" applyBorder="1"/>
    <xf numFmtId="37" fontId="2" fillId="3" borderId="1" xfId="1" applyNumberFormat="1" applyFont="1" applyFill="1" applyBorder="1" applyAlignment="1">
      <alignment horizontal="right"/>
    </xf>
    <xf numFmtId="0" fontId="2" fillId="3" borderId="6" xfId="0" applyFont="1" applyFill="1" applyBorder="1"/>
    <xf numFmtId="165" fontId="2" fillId="0" borderId="5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65" fontId="2" fillId="3" borderId="5" xfId="1" applyNumberFormat="1" applyFont="1" applyFill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164" fontId="2" fillId="0" borderId="5" xfId="5" applyNumberFormat="1" applyFont="1" applyBorder="1" applyAlignment="1">
      <alignment wrapText="1"/>
    </xf>
    <xf numFmtId="0" fontId="2" fillId="3" borderId="5" xfId="0" applyFont="1" applyFill="1" applyBorder="1"/>
    <xf numFmtId="164" fontId="2" fillId="0" borderId="5" xfId="5" applyNumberFormat="1" applyFont="1" applyBorder="1"/>
    <xf numFmtId="164" fontId="2" fillId="3" borderId="5" xfId="5" applyNumberFormat="1" applyFont="1" applyFill="1" applyBorder="1"/>
    <xf numFmtId="164" fontId="2" fillId="0" borderId="8" xfId="5" applyNumberFormat="1" applyFont="1" applyBorder="1"/>
    <xf numFmtId="164" fontId="2" fillId="0" borderId="9" xfId="5" applyNumberFormat="1" applyFont="1" applyBorder="1" applyAlignment="1">
      <alignment wrapText="1"/>
    </xf>
    <xf numFmtId="0" fontId="2" fillId="3" borderId="9" xfId="0" applyFont="1" applyFill="1" applyBorder="1"/>
    <xf numFmtId="164" fontId="2" fillId="3" borderId="9" xfId="5" applyNumberFormat="1" applyFont="1" applyFill="1" applyBorder="1" applyAlignment="1">
      <alignment wrapText="1"/>
    </xf>
    <xf numFmtId="164" fontId="2" fillId="0" borderId="10" xfId="5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 applyFill="1" applyAlignment="1">
      <alignment horizontal="center" vertical="top" wrapText="1"/>
    </xf>
    <xf numFmtId="0" fontId="1" fillId="0" borderId="4" xfId="0" applyFont="1" applyBorder="1" applyAlignment="1">
      <alignment wrapText="1"/>
    </xf>
    <xf numFmtId="164" fontId="7" fillId="0" borderId="1" xfId="5" applyNumberFormat="1" applyFont="1" applyFill="1" applyBorder="1" applyAlignment="1">
      <alignment horizontal="right"/>
    </xf>
    <xf numFmtId="37" fontId="7" fillId="0" borderId="12" xfId="1" applyNumberFormat="1" applyFont="1" applyBorder="1" applyAlignment="1">
      <alignment horizontal="right"/>
    </xf>
    <xf numFmtId="37" fontId="7" fillId="0" borderId="1" xfId="1" applyNumberFormat="1" applyFont="1" applyBorder="1" applyAlignment="1">
      <alignment horizontal="right"/>
    </xf>
    <xf numFmtId="37" fontId="7" fillId="0" borderId="0" xfId="1" applyNumberFormat="1" applyFont="1" applyBorder="1" applyAlignment="1">
      <alignment horizontal="right"/>
    </xf>
    <xf numFmtId="37" fontId="7" fillId="0" borderId="5" xfId="1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0" borderId="0" xfId="0" applyFont="1" applyFill="1" applyBorder="1"/>
    <xf numFmtId="164" fontId="1" fillId="2" borderId="1" xfId="5" applyNumberFormat="1" applyFont="1" applyFill="1" applyBorder="1" applyAlignment="1">
      <alignment horizontal="left"/>
    </xf>
    <xf numFmtId="0" fontId="2" fillId="2" borderId="0" xfId="0" applyFont="1" applyFill="1"/>
    <xf numFmtId="164" fontId="2" fillId="2" borderId="1" xfId="5" quotePrefix="1" applyNumberFormat="1" applyFont="1" applyFill="1" applyBorder="1" applyAlignment="1">
      <alignment horizontal="left"/>
    </xf>
    <xf numFmtId="164" fontId="2" fillId="2" borderId="2" xfId="5" applyNumberFormat="1" applyFont="1" applyFill="1" applyBorder="1" applyAlignment="1">
      <alignment horizontal="right"/>
    </xf>
    <xf numFmtId="164" fontId="2" fillId="2" borderId="1" xfId="5" quotePrefix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1" fillId="3" borderId="1" xfId="0" applyFont="1" applyFill="1" applyBorder="1" applyAlignment="1">
      <alignment horizontal="center" wrapText="1"/>
    </xf>
    <xf numFmtId="165" fontId="2" fillId="0" borderId="13" xfId="1" applyNumberFormat="1" applyFont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0" fontId="8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1" fillId="0" borderId="11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165" fontId="2" fillId="0" borderId="5" xfId="1" applyNumberFormat="1" applyFont="1" applyBorder="1"/>
    <xf numFmtId="165" fontId="2" fillId="3" borderId="5" xfId="1" applyNumberFormat="1" applyFont="1" applyFill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165" fontId="2" fillId="3" borderId="9" xfId="1" applyNumberFormat="1" applyFont="1" applyFill="1" applyBorder="1"/>
    <xf numFmtId="165" fontId="2" fillId="0" borderId="10" xfId="1" applyNumberFormat="1" applyFont="1" applyBorder="1"/>
    <xf numFmtId="164" fontId="2" fillId="0" borderId="9" xfId="5" applyNumberFormat="1" applyFont="1" applyBorder="1" applyAlignment="1">
      <alignment horizontal="right"/>
    </xf>
    <xf numFmtId="164" fontId="2" fillId="3" borderId="9" xfId="5" applyNumberFormat="1" applyFont="1" applyFill="1" applyBorder="1" applyAlignment="1">
      <alignment horizontal="right"/>
    </xf>
    <xf numFmtId="164" fontId="2" fillId="0" borderId="10" xfId="5" applyNumberFormat="1" applyFont="1" applyBorder="1" applyAlignment="1">
      <alignment horizontal="right"/>
    </xf>
    <xf numFmtId="49" fontId="10" fillId="0" borderId="0" xfId="0" applyNumberFormat="1" applyFont="1" applyFill="1" applyAlignment="1"/>
    <xf numFmtId="0" fontId="2" fillId="0" borderId="0" xfId="0" applyFont="1" applyFill="1"/>
    <xf numFmtId="0" fontId="2" fillId="0" borderId="0" xfId="0" applyFont="1"/>
    <xf numFmtId="164" fontId="2" fillId="0" borderId="1" xfId="5" quotePrefix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9" fontId="2" fillId="0" borderId="5" xfId="5" applyFont="1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right"/>
    </xf>
    <xf numFmtId="164" fontId="2" fillId="0" borderId="8" xfId="5" applyNumberFormat="1" applyFont="1" applyFill="1" applyBorder="1" applyAlignment="1">
      <alignment horizontal="right"/>
    </xf>
    <xf numFmtId="0" fontId="8" fillId="2" borderId="1" xfId="0" applyFont="1" applyFill="1" applyBorder="1" applyAlignment="1"/>
    <xf numFmtId="164" fontId="2" fillId="0" borderId="3" xfId="5" applyNumberFormat="1" applyFont="1" applyBorder="1" applyAlignment="1">
      <alignment horizontal="right"/>
    </xf>
    <xf numFmtId="0" fontId="2" fillId="0" borderId="0" xfId="0" quotePrefix="1" applyFont="1" applyFill="1" applyBorder="1"/>
    <xf numFmtId="49" fontId="11" fillId="0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12" fillId="2" borderId="0" xfId="6" applyFill="1" applyBorder="1" applyAlignment="1">
      <alignment wrapText="1"/>
    </xf>
    <xf numFmtId="49" fontId="2" fillId="2" borderId="0" xfId="0" quotePrefix="1" applyNumberFormat="1" applyFont="1" applyFill="1" applyBorder="1" applyAlignment="1" applyProtection="1">
      <alignment wrapText="1"/>
    </xf>
    <xf numFmtId="0" fontId="0" fillId="2" borderId="0" xfId="0" applyNumberFormat="1" applyFill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0" fillId="0" borderId="0" xfId="0" applyBorder="1"/>
    <xf numFmtId="0" fontId="12" fillId="4" borderId="0" xfId="6" applyFill="1" applyBorder="1" applyAlignment="1">
      <alignment wrapText="1"/>
    </xf>
    <xf numFmtId="0" fontId="0" fillId="4" borderId="0" xfId="0" applyNumberFormat="1" applyFill="1" applyBorder="1" applyAlignment="1">
      <alignment wrapText="1"/>
    </xf>
    <xf numFmtId="164" fontId="2" fillId="0" borderId="24" xfId="5" applyNumberFormat="1" applyFont="1" applyBorder="1" applyAlignment="1">
      <alignment horizontal="right"/>
    </xf>
    <xf numFmtId="0" fontId="1" fillId="3" borderId="25" xfId="0" applyFont="1" applyFill="1" applyBorder="1" applyAlignment="1">
      <alignment horizontal="center" wrapText="1"/>
    </xf>
    <xf numFmtId="164" fontId="2" fillId="0" borderId="25" xfId="5" applyNumberFormat="1" applyFont="1" applyBorder="1" applyAlignment="1">
      <alignment horizontal="right"/>
    </xf>
    <xf numFmtId="0" fontId="7" fillId="0" borderId="25" xfId="0" applyFont="1" applyBorder="1"/>
    <xf numFmtId="164" fontId="2" fillId="3" borderId="25" xfId="5" applyNumberFormat="1" applyFont="1" applyFill="1" applyBorder="1" applyAlignment="1">
      <alignment horizontal="right"/>
    </xf>
    <xf numFmtId="164" fontId="2" fillId="0" borderId="26" xfId="5" applyNumberFormat="1" applyFont="1" applyBorder="1" applyAlignment="1">
      <alignment horizontal="right"/>
    </xf>
    <xf numFmtId="0" fontId="7" fillId="0" borderId="1" xfId="0" applyFont="1" applyBorder="1"/>
    <xf numFmtId="164" fontId="2" fillId="0" borderId="18" xfId="5" applyNumberFormat="1" applyFont="1" applyBorder="1" applyAlignment="1">
      <alignment horizontal="right"/>
    </xf>
    <xf numFmtId="0" fontId="7" fillId="0" borderId="5" xfId="0" applyFont="1" applyBorder="1"/>
    <xf numFmtId="164" fontId="2" fillId="0" borderId="19" xfId="5" applyNumberFormat="1" applyFont="1" applyBorder="1" applyAlignment="1">
      <alignment horizontal="right"/>
    </xf>
    <xf numFmtId="0" fontId="1" fillId="3" borderId="0" xfId="0" applyFont="1" applyFill="1" applyBorder="1" applyAlignment="1">
      <alignment horizontal="center" wrapText="1"/>
    </xf>
    <xf numFmtId="164" fontId="2" fillId="0" borderId="0" xfId="5" applyNumberFormat="1" applyFont="1" applyBorder="1" applyAlignment="1">
      <alignment horizontal="right"/>
    </xf>
    <xf numFmtId="0" fontId="7" fillId="0" borderId="0" xfId="0" applyFont="1" applyBorder="1"/>
    <xf numFmtId="164" fontId="2" fillId="3" borderId="0" xfId="5" applyNumberFormat="1" applyFont="1" applyFill="1" applyBorder="1" applyAlignment="1">
      <alignment horizontal="right"/>
    </xf>
    <xf numFmtId="164" fontId="2" fillId="0" borderId="15" xfId="5" applyNumberFormat="1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2" fillId="0" borderId="19" xfId="0" applyFont="1" applyFill="1" applyBorder="1" applyAlignment="1"/>
    <xf numFmtId="10" fontId="7" fillId="2" borderId="5" xfId="0" applyNumberFormat="1" applyFont="1" applyFill="1" applyBorder="1" applyAlignment="1"/>
    <xf numFmtId="0" fontId="1" fillId="5" borderId="1" xfId="0" applyFont="1" applyFill="1" applyBorder="1"/>
    <xf numFmtId="164" fontId="2" fillId="5" borderId="1" xfId="5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2" fillId="5" borderId="6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164" fontId="1" fillId="0" borderId="3" xfId="5" applyNumberFormat="1" applyFont="1" applyFill="1" applyBorder="1" applyAlignment="1">
      <alignment horizontal="left"/>
    </xf>
    <xf numFmtId="164" fontId="2" fillId="0" borderId="3" xfId="5" applyNumberFormat="1" applyFont="1" applyBorder="1"/>
    <xf numFmtId="164" fontId="2" fillId="0" borderId="3" xfId="0" applyNumberFormat="1" applyFont="1" applyBorder="1"/>
    <xf numFmtId="168" fontId="2" fillId="3" borderId="1" xfId="0" applyNumberFormat="1" applyFont="1" applyFill="1" applyBorder="1"/>
    <xf numFmtId="164" fontId="7" fillId="0" borderId="1" xfId="5" applyNumberFormat="1" applyFont="1" applyFill="1" applyBorder="1" applyAlignment="1">
      <alignment horizontal="left"/>
    </xf>
    <xf numFmtId="164" fontId="7" fillId="0" borderId="2" xfId="5" applyNumberFormat="1" applyFont="1" applyFill="1" applyBorder="1" applyAlignment="1">
      <alignment horizontal="left"/>
    </xf>
    <xf numFmtId="164" fontId="7" fillId="2" borderId="0" xfId="5" applyNumberFormat="1" applyFont="1" applyFill="1" applyBorder="1" applyAlignment="1"/>
    <xf numFmtId="164" fontId="7" fillId="0" borderId="1" xfId="5" applyNumberFormat="1" applyFont="1" applyBorder="1"/>
    <xf numFmtId="0" fontId="8" fillId="2" borderId="6" xfId="0" applyFont="1" applyFill="1" applyBorder="1" applyAlignment="1"/>
    <xf numFmtId="164" fontId="2" fillId="0" borderId="6" xfId="5" applyNumberFormat="1" applyFont="1" applyFill="1" applyBorder="1"/>
    <xf numFmtId="164" fontId="2" fillId="0" borderId="1" xfId="5" quotePrefix="1" applyNumberFormat="1" applyFont="1" applyFill="1" applyBorder="1" applyAlignment="1">
      <alignment horizontal="right"/>
    </xf>
    <xf numFmtId="0" fontId="2" fillId="0" borderId="0" xfId="0" applyFont="1"/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49" fontId="15" fillId="2" borderId="15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4" fontId="1" fillId="0" borderId="3" xfId="3" applyFont="1" applyFill="1" applyBorder="1" applyAlignment="1">
      <alignment horizontal="center"/>
    </xf>
    <xf numFmtId="44" fontId="1" fillId="0" borderId="2" xfId="3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0" xfId="0" applyFont="1" applyFill="1"/>
    <xf numFmtId="0" fontId="1" fillId="0" borderId="14" xfId="0" applyFont="1" applyFill="1" applyBorder="1" applyAlignment="1">
      <alignment horizontal="center"/>
    </xf>
    <xf numFmtId="0" fontId="2" fillId="0" borderId="0" xfId="0" applyFont="1"/>
    <xf numFmtId="0" fontId="2" fillId="0" borderId="15" xfId="0" applyFont="1" applyBorder="1"/>
    <xf numFmtId="0" fontId="1" fillId="0" borderId="14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19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15" xfId="0" applyFont="1" applyFill="1" applyBorder="1"/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2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19" xfId="0" applyFont="1" applyFill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15" xfId="0" applyFont="1" applyBorder="1" applyAlignment="1">
      <alignment horizontal="left" vertical="top" wrapText="1"/>
    </xf>
    <xf numFmtId="0" fontId="2" fillId="0" borderId="19" xfId="0" applyFont="1" applyBorder="1"/>
    <xf numFmtId="0" fontId="2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2" fillId="2" borderId="15" xfId="0" applyFont="1" applyFill="1" applyBorder="1" applyAlignment="1">
      <alignment horizontal="left"/>
    </xf>
    <xf numFmtId="3" fontId="0" fillId="0" borderId="0" xfId="0" applyNumberFormat="1"/>
  </cellXfs>
  <cellStyles count="7">
    <cellStyle name="Comma" xfId="1" builtinId="3"/>
    <cellStyle name="Comma 2" xfId="2" xr:uid="{00000000-0005-0000-0000-000001000000}"/>
    <cellStyle name="Currency" xfId="3" builtinId="4"/>
    <cellStyle name="Hyperlink" xfId="6" builtinId="8"/>
    <cellStyle name="Normal" xfId="0" builtinId="0"/>
    <cellStyle name="Normal 2" xfId="4" xr:uid="{00000000-0005-0000-0000-000005000000}"/>
    <cellStyle name="Percent" xfId="5" builtinId="5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file:///A:/THRS1VFY.W02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6BF8-D62D-D443-B900-4129E511C15F}">
  <dimension ref="A1:B52"/>
  <sheetViews>
    <sheetView tabSelected="1" workbookViewId="0"/>
  </sheetViews>
  <sheetFormatPr baseColWidth="10" defaultRowHeight="13" x14ac:dyDescent="0.15"/>
  <sheetData>
    <row r="1" spans="1:2" x14ac:dyDescent="0.15">
      <c r="A1" s="253" t="s">
        <v>275</v>
      </c>
      <c r="B1" s="253" t="s">
        <v>276</v>
      </c>
    </row>
    <row r="2" spans="1:2" x14ac:dyDescent="0.15">
      <c r="A2" s="330" t="str">
        <f>'3A'!A10</f>
        <v>Alabama</v>
      </c>
      <c r="B2" s="330">
        <f>'3A'!D10</f>
        <v>3348</v>
      </c>
    </row>
    <row r="3" spans="1:2" x14ac:dyDescent="0.15">
      <c r="A3" s="330" t="str">
        <f>'3A'!A11</f>
        <v>Alaska</v>
      </c>
      <c r="B3" s="330">
        <f>'3A'!D11</f>
        <v>1986</v>
      </c>
    </row>
    <row r="4" spans="1:2" x14ac:dyDescent="0.15">
      <c r="A4" s="330" t="str">
        <f>'3A'!A12</f>
        <v>Arizona</v>
      </c>
      <c r="B4" s="330">
        <f>'3A'!D12</f>
        <v>2803</v>
      </c>
    </row>
    <row r="5" spans="1:2" x14ac:dyDescent="0.15">
      <c r="A5" s="330" t="str">
        <f>'3A'!A13</f>
        <v>Arkansas</v>
      </c>
      <c r="B5" s="330">
        <f>'3A'!D13</f>
        <v>1203</v>
      </c>
    </row>
    <row r="6" spans="1:2" x14ac:dyDescent="0.15">
      <c r="A6" s="330" t="str">
        <f>'3A'!A14</f>
        <v>California</v>
      </c>
      <c r="B6" s="330">
        <f>'3A'!D14</f>
        <v>362195</v>
      </c>
    </row>
    <row r="7" spans="1:2" x14ac:dyDescent="0.15">
      <c r="A7" s="330" t="str">
        <f>'3A'!A15</f>
        <v>Colorado</v>
      </c>
      <c r="B7" s="330">
        <f>'3A'!D15</f>
        <v>9000</v>
      </c>
    </row>
    <row r="8" spans="1:2" x14ac:dyDescent="0.15">
      <c r="A8" s="330" t="str">
        <f>'3A'!A16</f>
        <v xml:space="preserve">Connecticut </v>
      </c>
      <c r="B8" s="330">
        <f>'3A'!D16</f>
        <v>4247</v>
      </c>
    </row>
    <row r="9" spans="1:2" x14ac:dyDescent="0.15">
      <c r="A9" s="330" t="str">
        <f>'3A'!A17</f>
        <v>Delaware</v>
      </c>
      <c r="B9" s="330">
        <f>'3A'!D17</f>
        <v>789</v>
      </c>
    </row>
    <row r="10" spans="1:2" x14ac:dyDescent="0.15">
      <c r="A10" s="330" t="str">
        <f>'3A'!A18</f>
        <v>District of Col.</v>
      </c>
      <c r="B10" s="330">
        <f>'3A'!D18</f>
        <v>2382</v>
      </c>
    </row>
    <row r="11" spans="1:2" x14ac:dyDescent="0.15">
      <c r="A11" s="330" t="str">
        <f>'3A'!A19</f>
        <v>Florida</v>
      </c>
      <c r="B11" s="330">
        <f>'3A'!D19</f>
        <v>5276</v>
      </c>
    </row>
    <row r="12" spans="1:2" x14ac:dyDescent="0.15">
      <c r="A12" s="330" t="str">
        <f>'3A'!A21</f>
        <v>Georgia</v>
      </c>
      <c r="B12" s="330">
        <f>'3A'!D21</f>
        <v>2535</v>
      </c>
    </row>
    <row r="13" spans="1:2" x14ac:dyDescent="0.15">
      <c r="A13" s="330" t="str">
        <f>'3A'!A23</f>
        <v>Hawaii</v>
      </c>
      <c r="B13" s="330">
        <f>'3A'!D23</f>
        <v>3205</v>
      </c>
    </row>
    <row r="14" spans="1:2" x14ac:dyDescent="0.15">
      <c r="A14" s="330" t="str">
        <f>'3A'!A24</f>
        <v>Idaho</v>
      </c>
      <c r="B14" s="330">
        <f>'3A'!D24</f>
        <v>29</v>
      </c>
    </row>
    <row r="15" spans="1:2" x14ac:dyDescent="0.15">
      <c r="A15" s="330" t="str">
        <f>'3A'!A25</f>
        <v>Illinois</v>
      </c>
      <c r="B15" s="330">
        <f>'3A'!D25</f>
        <v>3904</v>
      </c>
    </row>
    <row r="16" spans="1:2" x14ac:dyDescent="0.15">
      <c r="A16" s="330" t="str">
        <f>'3A'!A26</f>
        <v>Indiana</v>
      </c>
      <c r="B16" s="330">
        <f>'3A'!D26</f>
        <v>1315</v>
      </c>
    </row>
    <row r="17" spans="1:2" x14ac:dyDescent="0.15">
      <c r="A17" s="330" t="str">
        <f>'3A'!A27</f>
        <v>Iowa</v>
      </c>
      <c r="B17" s="330">
        <f>'3A'!D27</f>
        <v>4668</v>
      </c>
    </row>
    <row r="18" spans="1:2" x14ac:dyDescent="0.15">
      <c r="A18" s="330" t="str">
        <f>'3A'!A28</f>
        <v>Kansas</v>
      </c>
      <c r="B18" s="330">
        <f>'3A'!D28</f>
        <v>1924</v>
      </c>
    </row>
    <row r="19" spans="1:2" x14ac:dyDescent="0.15">
      <c r="A19" s="330" t="str">
        <f>'3A'!A29</f>
        <v>Kentucky</v>
      </c>
      <c r="B19" s="330">
        <f>'3A'!D29</f>
        <v>5346</v>
      </c>
    </row>
    <row r="20" spans="1:2" x14ac:dyDescent="0.15">
      <c r="A20" s="330" t="str">
        <f>'3A'!A30</f>
        <v>Louisiana</v>
      </c>
      <c r="B20" s="330">
        <f>'3A'!D30</f>
        <v>1965</v>
      </c>
    </row>
    <row r="21" spans="1:2" x14ac:dyDescent="0.15">
      <c r="A21" s="330" t="str">
        <f>'3A'!A32</f>
        <v>Maine</v>
      </c>
      <c r="B21" s="330">
        <f>'3A'!D32</f>
        <v>17142</v>
      </c>
    </row>
    <row r="22" spans="1:2" x14ac:dyDescent="0.15">
      <c r="A22" s="330" t="str">
        <f>'3A'!A33</f>
        <v>Maryland</v>
      </c>
      <c r="B22" s="330">
        <f>'3A'!D33</f>
        <v>9395</v>
      </c>
    </row>
    <row r="23" spans="1:2" x14ac:dyDescent="0.15">
      <c r="A23" s="330" t="str">
        <f>'3A'!A34</f>
        <v>Massachusetts</v>
      </c>
      <c r="B23" s="330">
        <f>'3A'!D34</f>
        <v>36549</v>
      </c>
    </row>
    <row r="24" spans="1:2" x14ac:dyDescent="0.15">
      <c r="A24" s="330" t="str">
        <f>'3A'!A35</f>
        <v>Michigan</v>
      </c>
      <c r="B24" s="330">
        <f>'3A'!D35</f>
        <v>4126</v>
      </c>
    </row>
    <row r="25" spans="1:2" x14ac:dyDescent="0.15">
      <c r="A25" s="330" t="str">
        <f>'3A'!A36</f>
        <v>Minnesota</v>
      </c>
      <c r="B25" s="330">
        <f>'3A'!D36</f>
        <v>7710</v>
      </c>
    </row>
    <row r="26" spans="1:2" x14ac:dyDescent="0.15">
      <c r="A26" s="330" t="str">
        <f>'3A'!A37</f>
        <v>Mississippi</v>
      </c>
      <c r="B26" s="330">
        <f>'3A'!D37</f>
        <v>1709</v>
      </c>
    </row>
    <row r="27" spans="1:2" x14ac:dyDescent="0.15">
      <c r="A27" s="330" t="str">
        <f>'3A'!A38</f>
        <v>Missouri</v>
      </c>
      <c r="B27" s="330">
        <f>'3A'!D38</f>
        <v>7168</v>
      </c>
    </row>
    <row r="28" spans="1:2" x14ac:dyDescent="0.15">
      <c r="A28" s="330" t="str">
        <f>'3A'!A39</f>
        <v>Montana</v>
      </c>
      <c r="B28" s="330">
        <f>'3A'!D39</f>
        <v>1855</v>
      </c>
    </row>
    <row r="29" spans="1:2" x14ac:dyDescent="0.15">
      <c r="A29" s="330" t="str">
        <f>'3A'!A40</f>
        <v>Nebraska</v>
      </c>
      <c r="B29" s="330">
        <f>'3A'!D40</f>
        <v>1965</v>
      </c>
    </row>
    <row r="30" spans="1:2" x14ac:dyDescent="0.15">
      <c r="A30" s="330" t="str">
        <f>'3A'!A41</f>
        <v>Nevada</v>
      </c>
      <c r="B30" s="330">
        <f>'3A'!D41</f>
        <v>4597</v>
      </c>
    </row>
    <row r="31" spans="1:2" x14ac:dyDescent="0.15">
      <c r="A31" s="330" t="str">
        <f>'3A'!A43</f>
        <v>New Hampshire</v>
      </c>
      <c r="B31" s="330">
        <f>'3A'!D43</f>
        <v>2967</v>
      </c>
    </row>
    <row r="32" spans="1:2" x14ac:dyDescent="0.15">
      <c r="A32" s="330" t="str">
        <f>'3A'!A44</f>
        <v>New Jersey</v>
      </c>
      <c r="B32" s="330">
        <f>'3A'!D44</f>
        <v>6518</v>
      </c>
    </row>
    <row r="33" spans="1:2" x14ac:dyDescent="0.15">
      <c r="A33" s="330" t="str">
        <f>'3A'!A45</f>
        <v>New Mexico</v>
      </c>
      <c r="B33" s="330">
        <f>'3A'!D45</f>
        <v>4959</v>
      </c>
    </row>
    <row r="34" spans="1:2" x14ac:dyDescent="0.15">
      <c r="A34" s="330" t="str">
        <f>'3A'!A46</f>
        <v>New York</v>
      </c>
      <c r="B34" s="330">
        <f>'3A'!D46</f>
        <v>86366</v>
      </c>
    </row>
    <row r="35" spans="1:2" x14ac:dyDescent="0.15">
      <c r="A35" s="330" t="str">
        <f>'3A'!A47</f>
        <v>North Carolina</v>
      </c>
      <c r="B35" s="330">
        <f>'3A'!D47</f>
        <v>4320</v>
      </c>
    </row>
    <row r="36" spans="1:2" x14ac:dyDescent="0.15">
      <c r="A36" s="330" t="str">
        <f>'3A'!A48</f>
        <v>North Dakota</v>
      </c>
      <c r="B36" s="330">
        <f>'3A'!D48</f>
        <v>303</v>
      </c>
    </row>
    <row r="37" spans="1:2" x14ac:dyDescent="0.15">
      <c r="A37" s="330" t="str">
        <f>'3A'!A49</f>
        <v>Ohio</v>
      </c>
      <c r="B37" s="330">
        <f>'3A'!D49</f>
        <v>20869</v>
      </c>
    </row>
    <row r="38" spans="1:2" x14ac:dyDescent="0.15">
      <c r="A38" s="330" t="str">
        <f>'3A'!A50</f>
        <v>Oklahoma</v>
      </c>
      <c r="B38" s="330">
        <f>'3A'!D50</f>
        <v>1762</v>
      </c>
    </row>
    <row r="39" spans="1:2" x14ac:dyDescent="0.15">
      <c r="A39" s="330" t="str">
        <f>'3A'!A51</f>
        <v>Oregon</v>
      </c>
      <c r="B39" s="330">
        <f>'3A'!D51</f>
        <v>37193</v>
      </c>
    </row>
    <row r="40" spans="1:2" x14ac:dyDescent="0.15">
      <c r="A40" s="330" t="str">
        <f>'3A'!A52</f>
        <v>Pennsylvania</v>
      </c>
      <c r="B40" s="330">
        <f>'3A'!D52</f>
        <v>27777</v>
      </c>
    </row>
    <row r="41" spans="1:2" x14ac:dyDescent="0.15">
      <c r="A41" s="330" t="str">
        <f>'3A'!A55</f>
        <v>Rhode Island</v>
      </c>
      <c r="B41" s="330">
        <f>'3A'!D55</f>
        <v>3107</v>
      </c>
    </row>
    <row r="42" spans="1:2" x14ac:dyDescent="0.15">
      <c r="A42" s="330" t="str">
        <f>'3A'!A56</f>
        <v>South Carolina</v>
      </c>
      <c r="B42" s="330">
        <f>'3A'!D56</f>
        <v>1779</v>
      </c>
    </row>
    <row r="43" spans="1:2" x14ac:dyDescent="0.15">
      <c r="A43" s="330" t="str">
        <f>'3A'!A57</f>
        <v>South Dakota</v>
      </c>
      <c r="B43" s="330">
        <f>'3A'!D57</f>
        <v>373</v>
      </c>
    </row>
    <row r="44" spans="1:2" x14ac:dyDescent="0.15">
      <c r="A44" s="330" t="str">
        <f>'3A'!A58</f>
        <v>Tennessee</v>
      </c>
      <c r="B44" s="330">
        <f>'3A'!D58</f>
        <v>10847</v>
      </c>
    </row>
    <row r="45" spans="1:2" x14ac:dyDescent="0.15">
      <c r="A45" s="330" t="str">
        <f>'3A'!A59</f>
        <v>Texas</v>
      </c>
      <c r="B45" s="330">
        <f>'3A'!D59</f>
        <v>8346</v>
      </c>
    </row>
    <row r="46" spans="1:2" x14ac:dyDescent="0.15">
      <c r="A46" s="330" t="str">
        <f>'3A'!A60</f>
        <v>Utah</v>
      </c>
      <c r="B46" s="330">
        <f>'3A'!D60</f>
        <v>1691</v>
      </c>
    </row>
    <row r="47" spans="1:2" x14ac:dyDescent="0.15">
      <c r="A47" s="330" t="str">
        <f>'3A'!A61</f>
        <v>Vermont</v>
      </c>
      <c r="B47" s="330">
        <f>'3A'!D61</f>
        <v>1763</v>
      </c>
    </row>
    <row r="48" spans="1:2" x14ac:dyDescent="0.15">
      <c r="A48" s="330" t="str">
        <f>'3A'!A63</f>
        <v>Virginia</v>
      </c>
      <c r="B48" s="330">
        <f>'3A'!D63</f>
        <v>9057</v>
      </c>
    </row>
    <row r="49" spans="1:2" x14ac:dyDescent="0.15">
      <c r="A49" s="330" t="str">
        <f>'3A'!A65</f>
        <v>Washington</v>
      </c>
      <c r="B49" s="330">
        <f>'3A'!D65</f>
        <v>23744</v>
      </c>
    </row>
    <row r="50" spans="1:2" x14ac:dyDescent="0.15">
      <c r="A50" s="330" t="str">
        <f>'3A'!A66</f>
        <v>West Virginia</v>
      </c>
      <c r="B50" s="330">
        <f>'3A'!D66</f>
        <v>1764</v>
      </c>
    </row>
    <row r="51" spans="1:2" x14ac:dyDescent="0.15">
      <c r="A51" s="330" t="str">
        <f>'3A'!A67</f>
        <v>Wisconsin</v>
      </c>
      <c r="B51" s="330">
        <f>'3A'!D67</f>
        <v>3636</v>
      </c>
    </row>
    <row r="52" spans="1:2" x14ac:dyDescent="0.15">
      <c r="A52" s="330" t="str">
        <f>'3A'!A68</f>
        <v>Wyoming</v>
      </c>
      <c r="B52" s="330">
        <f>'3A'!D68</f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R71"/>
  <sheetViews>
    <sheetView topLeftCell="A16" zoomScaleNormal="100" zoomScaleSheetLayoutView="100" workbookViewId="0">
      <selection activeCell="I74" sqref="I74"/>
    </sheetView>
  </sheetViews>
  <sheetFormatPr baseColWidth="10" defaultColWidth="9.1640625" defaultRowHeight="13" x14ac:dyDescent="0.15"/>
  <cols>
    <col min="1" max="1" width="15.6640625" style="2" customWidth="1"/>
    <col min="2" max="2" width="10.5" style="2" bestFit="1" customWidth="1"/>
    <col min="3" max="3" width="14.6640625" style="2" customWidth="1"/>
    <col min="4" max="4" width="13.33203125" style="2" bestFit="1" customWidth="1"/>
    <col min="5" max="5" width="13.1640625" style="2" bestFit="1" customWidth="1"/>
    <col min="6" max="6" width="12.1640625" style="2" customWidth="1"/>
    <col min="7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8" s="195" customFormat="1" x14ac:dyDescent="0.15">
      <c r="A1" s="298" t="s">
        <v>210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18" s="195" customFormat="1" x14ac:dyDescent="0.15">
      <c r="A2" s="298" t="s">
        <v>242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18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8" ht="15.75" customHeight="1" x14ac:dyDescent="0.15">
      <c r="A4" s="299" t="str">
        <f>'1B'!$A$4</f>
        <v>ACF/OFA: 07/12/2018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</row>
    <row r="5" spans="1:18" s="3" customFormat="1" ht="12.75" customHeight="1" x14ac:dyDescent="0.15">
      <c r="A5" s="275" t="s">
        <v>0</v>
      </c>
      <c r="B5" s="278" t="s">
        <v>112</v>
      </c>
      <c r="C5" s="279"/>
      <c r="D5" s="305"/>
      <c r="E5" s="279" t="s">
        <v>113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/>
      <c r="R5" s="8"/>
    </row>
    <row r="6" spans="1:18" s="3" customFormat="1" ht="12.75" customHeight="1" x14ac:dyDescent="0.15">
      <c r="A6" s="295"/>
      <c r="B6" s="288" t="s">
        <v>142</v>
      </c>
      <c r="C6" s="288" t="s">
        <v>143</v>
      </c>
      <c r="D6" s="306" t="s">
        <v>146</v>
      </c>
      <c r="E6" s="309" t="s">
        <v>147</v>
      </c>
      <c r="F6" s="288" t="s">
        <v>144</v>
      </c>
      <c r="G6" s="288" t="s">
        <v>145</v>
      </c>
      <c r="H6" s="288" t="s">
        <v>148</v>
      </c>
      <c r="I6" s="288" t="s">
        <v>149</v>
      </c>
      <c r="J6" s="288" t="s">
        <v>150</v>
      </c>
      <c r="K6" s="288" t="s">
        <v>151</v>
      </c>
      <c r="L6" s="288" t="s">
        <v>152</v>
      </c>
      <c r="M6" s="288" t="s">
        <v>153</v>
      </c>
      <c r="N6" s="288" t="s">
        <v>154</v>
      </c>
      <c r="O6" s="288" t="s">
        <v>155</v>
      </c>
      <c r="P6" s="288" t="s">
        <v>156</v>
      </c>
      <c r="Q6" s="275" t="s">
        <v>94</v>
      </c>
    </row>
    <row r="7" spans="1:18" s="3" customFormat="1" ht="12.75" customHeight="1" x14ac:dyDescent="0.15">
      <c r="A7" s="295"/>
      <c r="B7" s="296"/>
      <c r="C7" s="296"/>
      <c r="D7" s="307"/>
      <c r="E7" s="310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5"/>
    </row>
    <row r="8" spans="1:18" s="3" customFormat="1" ht="12.75" customHeight="1" x14ac:dyDescent="0.15">
      <c r="A8" s="276"/>
      <c r="B8" s="304"/>
      <c r="C8" s="304"/>
      <c r="D8" s="308"/>
      <c r="E8" s="311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276"/>
    </row>
    <row r="9" spans="1:18" ht="12.75" customHeight="1" x14ac:dyDescent="0.15">
      <c r="A9" s="39" t="s">
        <v>3</v>
      </c>
      <c r="B9" s="48">
        <f t="shared" ref="B9:Q9" si="0">SUM(B11:B69)</f>
        <v>1406410</v>
      </c>
      <c r="C9" s="48">
        <f t="shared" si="0"/>
        <v>776188</v>
      </c>
      <c r="D9" s="84">
        <f t="shared" si="0"/>
        <v>411768</v>
      </c>
      <c r="E9" s="72">
        <f t="shared" si="0"/>
        <v>352876</v>
      </c>
      <c r="F9" s="48">
        <f t="shared" si="0"/>
        <v>4101</v>
      </c>
      <c r="G9" s="48">
        <f t="shared" si="0"/>
        <v>4517</v>
      </c>
      <c r="H9" s="48">
        <f t="shared" si="0"/>
        <v>10009</v>
      </c>
      <c r="I9" s="48">
        <f t="shared" si="0"/>
        <v>112</v>
      </c>
      <c r="J9" s="48">
        <f t="shared" si="0"/>
        <v>45879</v>
      </c>
      <c r="K9" s="48">
        <f t="shared" si="0"/>
        <v>8806</v>
      </c>
      <c r="L9" s="48">
        <f t="shared" si="0"/>
        <v>21099</v>
      </c>
      <c r="M9" s="48">
        <f t="shared" si="0"/>
        <v>7178</v>
      </c>
      <c r="N9" s="48">
        <f t="shared" si="0"/>
        <v>1456</v>
      </c>
      <c r="O9" s="48">
        <f t="shared" si="0"/>
        <v>2297</v>
      </c>
      <c r="P9" s="48">
        <f t="shared" si="0"/>
        <v>69</v>
      </c>
      <c r="Q9" s="48">
        <f t="shared" si="0"/>
        <v>9331</v>
      </c>
    </row>
    <row r="10" spans="1:18" ht="7.5" customHeight="1" x14ac:dyDescent="0.15">
      <c r="A10" s="53"/>
      <c r="B10" s="67"/>
      <c r="C10" s="67"/>
      <c r="D10" s="85"/>
      <c r="E10" s="73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8" ht="12.75" customHeight="1" x14ac:dyDescent="0.15">
      <c r="A11" s="51" t="s">
        <v>8</v>
      </c>
      <c r="B11" s="48">
        <v>9749</v>
      </c>
      <c r="C11" s="48">
        <v>3348</v>
      </c>
      <c r="D11" s="84">
        <v>1910</v>
      </c>
      <c r="E11" s="72">
        <v>1606</v>
      </c>
      <c r="F11" s="48">
        <v>3</v>
      </c>
      <c r="G11" s="48">
        <v>37</v>
      </c>
      <c r="H11" s="48">
        <v>206</v>
      </c>
      <c r="I11" s="81">
        <v>0</v>
      </c>
      <c r="J11" s="48">
        <v>48</v>
      </c>
      <c r="K11" s="68">
        <v>0</v>
      </c>
      <c r="L11" s="48">
        <v>84</v>
      </c>
      <c r="M11" s="48">
        <v>138</v>
      </c>
      <c r="N11" s="68">
        <v>0</v>
      </c>
      <c r="O11" s="48">
        <v>21</v>
      </c>
      <c r="P11" s="68">
        <v>0</v>
      </c>
      <c r="Q11" s="48">
        <v>7</v>
      </c>
    </row>
    <row r="12" spans="1:18" ht="12.75" customHeight="1" x14ac:dyDescent="0.15">
      <c r="A12" s="51" t="s">
        <v>9</v>
      </c>
      <c r="B12" s="48">
        <v>3152</v>
      </c>
      <c r="C12" s="48">
        <v>1986</v>
      </c>
      <c r="D12" s="84">
        <v>804</v>
      </c>
      <c r="E12" s="72">
        <v>646</v>
      </c>
      <c r="F12" s="68">
        <v>0</v>
      </c>
      <c r="G12" s="68">
        <v>0</v>
      </c>
      <c r="H12" s="48">
        <v>4</v>
      </c>
      <c r="I12" s="48">
        <v>2</v>
      </c>
      <c r="J12" s="48">
        <v>221</v>
      </c>
      <c r="K12" s="48">
        <v>82</v>
      </c>
      <c r="L12" s="48">
        <v>37</v>
      </c>
      <c r="M12" s="48">
        <v>3</v>
      </c>
      <c r="N12" s="48">
        <v>13</v>
      </c>
      <c r="O12" s="48">
        <v>4</v>
      </c>
      <c r="P12" s="68">
        <v>0</v>
      </c>
      <c r="Q12" s="68">
        <v>0</v>
      </c>
    </row>
    <row r="13" spans="1:18" ht="12.75" customHeight="1" x14ac:dyDescent="0.15">
      <c r="A13" s="51" t="s">
        <v>10</v>
      </c>
      <c r="B13" s="48">
        <v>8715</v>
      </c>
      <c r="C13" s="48">
        <v>2803</v>
      </c>
      <c r="D13" s="84">
        <v>666</v>
      </c>
      <c r="E13" s="72">
        <v>522</v>
      </c>
      <c r="F13" s="68">
        <v>0</v>
      </c>
      <c r="G13" s="68">
        <v>0</v>
      </c>
      <c r="H13" s="48">
        <v>33</v>
      </c>
      <c r="I13" s="48">
        <v>1</v>
      </c>
      <c r="J13" s="48">
        <v>94</v>
      </c>
      <c r="K13" s="48">
        <v>59</v>
      </c>
      <c r="L13" s="48">
        <v>66</v>
      </c>
      <c r="M13" s="48">
        <v>3</v>
      </c>
      <c r="N13" s="48">
        <v>40</v>
      </c>
      <c r="O13" s="48">
        <v>6</v>
      </c>
      <c r="P13" s="68">
        <v>0</v>
      </c>
      <c r="Q13" s="68">
        <v>0</v>
      </c>
    </row>
    <row r="14" spans="1:18" ht="12.75" customHeight="1" x14ac:dyDescent="0.15">
      <c r="A14" s="51" t="s">
        <v>11</v>
      </c>
      <c r="B14" s="48">
        <v>3201</v>
      </c>
      <c r="C14" s="48">
        <v>1203</v>
      </c>
      <c r="D14" s="84">
        <v>487</v>
      </c>
      <c r="E14" s="72">
        <v>416</v>
      </c>
      <c r="F14" s="68">
        <v>0</v>
      </c>
      <c r="G14" s="68">
        <v>3</v>
      </c>
      <c r="H14" s="48">
        <v>29</v>
      </c>
      <c r="I14" s="48">
        <v>3</v>
      </c>
      <c r="J14" s="48">
        <v>15</v>
      </c>
      <c r="K14" s="48">
        <v>12</v>
      </c>
      <c r="L14" s="48">
        <v>31</v>
      </c>
      <c r="M14" s="68">
        <v>0</v>
      </c>
      <c r="N14" s="68">
        <v>0</v>
      </c>
      <c r="O14" s="48">
        <v>4</v>
      </c>
      <c r="P14" s="68">
        <v>0</v>
      </c>
      <c r="Q14" s="68">
        <v>0</v>
      </c>
    </row>
    <row r="15" spans="1:18" ht="12.75" customHeight="1" x14ac:dyDescent="0.15">
      <c r="A15" s="51" t="s">
        <v>12</v>
      </c>
      <c r="B15" s="48">
        <v>527340</v>
      </c>
      <c r="C15" s="48">
        <v>362195</v>
      </c>
      <c r="D15" s="84">
        <v>230307</v>
      </c>
      <c r="E15" s="72">
        <v>197187</v>
      </c>
      <c r="F15" s="48">
        <v>1796</v>
      </c>
      <c r="G15" s="48">
        <v>4019</v>
      </c>
      <c r="H15" s="48">
        <v>1613</v>
      </c>
      <c r="I15" s="68">
        <v>0</v>
      </c>
      <c r="J15" s="48">
        <v>34916</v>
      </c>
      <c r="K15" s="48">
        <v>4343</v>
      </c>
      <c r="L15" s="48">
        <v>11491</v>
      </c>
      <c r="M15" s="48">
        <v>2946</v>
      </c>
      <c r="N15" s="48">
        <v>871</v>
      </c>
      <c r="O15" s="48">
        <v>702</v>
      </c>
      <c r="P15" s="68">
        <v>0</v>
      </c>
      <c r="Q15" s="48">
        <v>6081</v>
      </c>
    </row>
    <row r="16" spans="1:18" ht="12.75" customHeight="1" x14ac:dyDescent="0.15">
      <c r="A16" s="51" t="s">
        <v>13</v>
      </c>
      <c r="B16" s="48">
        <v>16329</v>
      </c>
      <c r="C16" s="48">
        <v>9000</v>
      </c>
      <c r="D16" s="84">
        <v>2609</v>
      </c>
      <c r="E16" s="72">
        <v>1618</v>
      </c>
      <c r="F16" s="48">
        <v>98</v>
      </c>
      <c r="G16" s="68">
        <v>0</v>
      </c>
      <c r="H16" s="48">
        <v>127</v>
      </c>
      <c r="I16" s="48">
        <v>22</v>
      </c>
      <c r="J16" s="48">
        <v>461</v>
      </c>
      <c r="K16" s="48">
        <v>202</v>
      </c>
      <c r="L16" s="48">
        <v>552</v>
      </c>
      <c r="M16" s="68">
        <v>49</v>
      </c>
      <c r="N16" s="48">
        <v>14</v>
      </c>
      <c r="O16" s="48">
        <v>66</v>
      </c>
      <c r="P16" s="68">
        <v>0</v>
      </c>
      <c r="Q16" s="48">
        <v>104</v>
      </c>
    </row>
    <row r="17" spans="1:18" ht="12.75" customHeight="1" x14ac:dyDescent="0.15">
      <c r="A17" s="51" t="s">
        <v>14</v>
      </c>
      <c r="B17" s="48">
        <v>9973</v>
      </c>
      <c r="C17" s="48">
        <v>4247</v>
      </c>
      <c r="D17" s="84">
        <v>1831</v>
      </c>
      <c r="E17" s="72">
        <v>1028</v>
      </c>
      <c r="F17" s="48">
        <v>44</v>
      </c>
      <c r="G17" s="68">
        <v>7</v>
      </c>
      <c r="H17" s="68">
        <v>0</v>
      </c>
      <c r="I17" s="68">
        <v>0</v>
      </c>
      <c r="J17" s="48">
        <v>1255</v>
      </c>
      <c r="K17" s="48">
        <v>7</v>
      </c>
      <c r="L17" s="48">
        <v>114</v>
      </c>
      <c r="M17" s="68">
        <v>0</v>
      </c>
      <c r="N17" s="48">
        <v>49</v>
      </c>
      <c r="O17" s="48">
        <v>11</v>
      </c>
      <c r="P17" s="68">
        <v>0</v>
      </c>
      <c r="Q17" s="68">
        <v>0</v>
      </c>
    </row>
    <row r="18" spans="1:18" ht="12.75" customHeight="1" x14ac:dyDescent="0.15">
      <c r="A18" s="51" t="s">
        <v>15</v>
      </c>
      <c r="B18" s="48">
        <v>4016</v>
      </c>
      <c r="C18" s="48">
        <v>789</v>
      </c>
      <c r="D18" s="84">
        <v>249</v>
      </c>
      <c r="E18" s="72">
        <v>218</v>
      </c>
      <c r="F18" s="68">
        <v>0</v>
      </c>
      <c r="G18" s="68">
        <v>0</v>
      </c>
      <c r="H18" s="48">
        <v>14</v>
      </c>
      <c r="I18" s="68">
        <v>0</v>
      </c>
      <c r="J18" s="48">
        <v>26</v>
      </c>
      <c r="K18" s="68">
        <v>0</v>
      </c>
      <c r="L18" s="48">
        <v>20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</row>
    <row r="19" spans="1:18" ht="12.75" customHeight="1" x14ac:dyDescent="0.15">
      <c r="A19" s="51" t="s">
        <v>80</v>
      </c>
      <c r="B19" s="48">
        <v>4294</v>
      </c>
      <c r="C19" s="48">
        <v>2382</v>
      </c>
      <c r="D19" s="84">
        <v>1142</v>
      </c>
      <c r="E19" s="72">
        <v>675</v>
      </c>
      <c r="F19" s="68">
        <v>0</v>
      </c>
      <c r="G19" s="68">
        <v>11</v>
      </c>
      <c r="H19" s="48">
        <v>29</v>
      </c>
      <c r="I19" s="48">
        <v>6</v>
      </c>
      <c r="J19" s="48">
        <v>458</v>
      </c>
      <c r="K19" s="48">
        <v>7</v>
      </c>
      <c r="L19" s="48">
        <v>90</v>
      </c>
      <c r="M19" s="48">
        <v>2</v>
      </c>
      <c r="N19" s="68">
        <v>0</v>
      </c>
      <c r="O19" s="68">
        <v>7</v>
      </c>
      <c r="P19" s="68">
        <v>0</v>
      </c>
      <c r="Q19" s="68">
        <v>0</v>
      </c>
    </row>
    <row r="20" spans="1:18" ht="12.75" customHeight="1" x14ac:dyDescent="0.15">
      <c r="A20" s="51" t="s">
        <v>16</v>
      </c>
      <c r="B20" s="48">
        <v>45734</v>
      </c>
      <c r="C20" s="48">
        <v>5276</v>
      </c>
      <c r="D20" s="84">
        <v>2125</v>
      </c>
      <c r="E20" s="72">
        <v>749</v>
      </c>
      <c r="F20" s="68">
        <v>2</v>
      </c>
      <c r="G20" s="68">
        <v>29</v>
      </c>
      <c r="H20" s="48">
        <v>235</v>
      </c>
      <c r="I20" s="68">
        <v>0</v>
      </c>
      <c r="J20" s="48">
        <v>506</v>
      </c>
      <c r="K20" s="48">
        <v>512</v>
      </c>
      <c r="L20" s="48">
        <v>377</v>
      </c>
      <c r="M20" s="48">
        <v>446</v>
      </c>
      <c r="N20" s="68">
        <v>1</v>
      </c>
      <c r="O20" s="48">
        <v>35</v>
      </c>
      <c r="P20" s="68">
        <v>0</v>
      </c>
      <c r="Q20" s="48">
        <v>70</v>
      </c>
    </row>
    <row r="21" spans="1:18" ht="7.5" customHeight="1" x14ac:dyDescent="0.15">
      <c r="A21" s="53"/>
      <c r="B21" s="67"/>
      <c r="C21" s="67"/>
      <c r="D21" s="85"/>
      <c r="E21" s="73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18" ht="12.75" customHeight="1" x14ac:dyDescent="0.15">
      <c r="A22" s="51" t="s">
        <v>17</v>
      </c>
      <c r="B22" s="48">
        <v>12410</v>
      </c>
      <c r="C22" s="48">
        <v>2535</v>
      </c>
      <c r="D22" s="84">
        <v>603</v>
      </c>
      <c r="E22" s="72">
        <v>211</v>
      </c>
      <c r="F22" s="68">
        <v>0</v>
      </c>
      <c r="G22" s="68">
        <v>0</v>
      </c>
      <c r="H22" s="48">
        <v>307</v>
      </c>
      <c r="I22" s="48">
        <v>2</v>
      </c>
      <c r="J22" s="48">
        <v>51</v>
      </c>
      <c r="K22" s="48">
        <v>8</v>
      </c>
      <c r="L22" s="48">
        <v>78</v>
      </c>
      <c r="M22" s="48">
        <v>111</v>
      </c>
      <c r="N22" s="68">
        <v>0</v>
      </c>
      <c r="O22" s="48">
        <v>20</v>
      </c>
      <c r="P22" s="48">
        <v>59</v>
      </c>
      <c r="Q22" s="48">
        <v>6</v>
      </c>
    </row>
    <row r="23" spans="1:18" ht="12.75" customHeight="1" x14ac:dyDescent="0.15">
      <c r="A23" s="51" t="s">
        <v>18</v>
      </c>
      <c r="B23" s="48">
        <v>619</v>
      </c>
      <c r="C23" s="48">
        <v>160</v>
      </c>
      <c r="D23" s="84">
        <v>43</v>
      </c>
      <c r="E23" s="72">
        <v>10</v>
      </c>
      <c r="F23" s="68">
        <v>0</v>
      </c>
      <c r="G23" s="68">
        <v>2</v>
      </c>
      <c r="H23" s="48">
        <v>33</v>
      </c>
      <c r="I23" s="68">
        <v>0</v>
      </c>
      <c r="J23" s="68">
        <v>1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9">
        <v>0</v>
      </c>
      <c r="R23" s="69"/>
    </row>
    <row r="24" spans="1:18" ht="12.75" customHeight="1" x14ac:dyDescent="0.15">
      <c r="A24" s="51" t="s">
        <v>19</v>
      </c>
      <c r="B24" s="48">
        <v>5325</v>
      </c>
      <c r="C24" s="48">
        <v>3205</v>
      </c>
      <c r="D24" s="84">
        <v>1240</v>
      </c>
      <c r="E24" s="72">
        <v>1081</v>
      </c>
      <c r="F24" s="48">
        <v>29</v>
      </c>
      <c r="G24" s="48">
        <v>21</v>
      </c>
      <c r="H24" s="48">
        <v>115</v>
      </c>
      <c r="I24" s="68">
        <v>0</v>
      </c>
      <c r="J24" s="48">
        <v>77</v>
      </c>
      <c r="K24" s="48">
        <v>1</v>
      </c>
      <c r="L24" s="48">
        <v>63</v>
      </c>
      <c r="M24" s="48">
        <v>22</v>
      </c>
      <c r="N24" s="48">
        <v>2</v>
      </c>
      <c r="O24" s="68">
        <v>0</v>
      </c>
      <c r="P24" s="68">
        <v>0</v>
      </c>
      <c r="Q24" s="48">
        <v>24</v>
      </c>
    </row>
    <row r="25" spans="1:18" ht="12.75" customHeight="1" x14ac:dyDescent="0.15">
      <c r="A25" s="51" t="s">
        <v>20</v>
      </c>
      <c r="B25" s="48">
        <v>1929</v>
      </c>
      <c r="C25" s="48">
        <v>29</v>
      </c>
      <c r="D25" s="84">
        <v>15</v>
      </c>
      <c r="E25" s="72">
        <v>9</v>
      </c>
      <c r="F25" s="68">
        <v>0</v>
      </c>
      <c r="G25" s="68">
        <v>0</v>
      </c>
      <c r="H25" s="48">
        <v>2</v>
      </c>
      <c r="I25" s="68">
        <v>0</v>
      </c>
      <c r="J25" s="48">
        <v>7</v>
      </c>
      <c r="K25" s="68">
        <v>0</v>
      </c>
      <c r="L25" s="48">
        <v>2</v>
      </c>
      <c r="M25" s="68">
        <v>2</v>
      </c>
      <c r="N25" s="68">
        <v>0</v>
      </c>
      <c r="O25" s="68">
        <v>0</v>
      </c>
      <c r="P25" s="68">
        <v>0</v>
      </c>
      <c r="Q25" s="48">
        <v>10</v>
      </c>
    </row>
    <row r="26" spans="1:18" ht="12.75" customHeight="1" x14ac:dyDescent="0.15">
      <c r="A26" s="51" t="s">
        <v>21</v>
      </c>
      <c r="B26" s="48">
        <v>13461</v>
      </c>
      <c r="C26" s="48">
        <v>3904</v>
      </c>
      <c r="D26" s="84">
        <v>2837</v>
      </c>
      <c r="E26" s="72">
        <v>2171</v>
      </c>
      <c r="F26" s="68">
        <v>0</v>
      </c>
      <c r="G26" s="68">
        <v>0</v>
      </c>
      <c r="H26" s="48">
        <v>301</v>
      </c>
      <c r="I26" s="68">
        <v>0</v>
      </c>
      <c r="J26" s="48">
        <v>214</v>
      </c>
      <c r="K26" s="48">
        <v>168</v>
      </c>
      <c r="L26" s="48">
        <v>276</v>
      </c>
      <c r="M26" s="48">
        <v>70</v>
      </c>
      <c r="N26" s="68">
        <v>0</v>
      </c>
      <c r="O26" s="48">
        <v>27</v>
      </c>
      <c r="P26" s="68">
        <v>0</v>
      </c>
      <c r="Q26" s="68">
        <v>5</v>
      </c>
    </row>
    <row r="27" spans="1:18" ht="12.75" customHeight="1" x14ac:dyDescent="0.15">
      <c r="A27" s="51" t="s">
        <v>22</v>
      </c>
      <c r="B27" s="48">
        <v>7373</v>
      </c>
      <c r="C27" s="48">
        <v>1315</v>
      </c>
      <c r="D27" s="84">
        <v>384</v>
      </c>
      <c r="E27" s="72">
        <v>362</v>
      </c>
      <c r="F27" s="68">
        <v>0</v>
      </c>
      <c r="G27" s="68">
        <v>0</v>
      </c>
      <c r="H27" s="48">
        <v>3</v>
      </c>
      <c r="I27" s="68">
        <v>0</v>
      </c>
      <c r="J27" s="48">
        <v>10</v>
      </c>
      <c r="K27" s="68">
        <v>0</v>
      </c>
      <c r="L27" s="48">
        <v>2</v>
      </c>
      <c r="M27" s="68">
        <v>0</v>
      </c>
      <c r="N27" s="48">
        <v>1</v>
      </c>
      <c r="O27" s="48">
        <v>24</v>
      </c>
      <c r="P27" s="68">
        <v>0</v>
      </c>
      <c r="Q27" s="68">
        <v>0</v>
      </c>
    </row>
    <row r="28" spans="1:18" ht="12.75" customHeight="1" x14ac:dyDescent="0.15">
      <c r="A28" s="51" t="s">
        <v>23</v>
      </c>
      <c r="B28" s="48">
        <v>11312</v>
      </c>
      <c r="C28" s="48">
        <v>4668</v>
      </c>
      <c r="D28" s="84">
        <v>1613</v>
      </c>
      <c r="E28" s="72">
        <v>1476</v>
      </c>
      <c r="F28" s="48">
        <v>3</v>
      </c>
      <c r="G28" s="48">
        <v>10</v>
      </c>
      <c r="H28" s="48">
        <v>1</v>
      </c>
      <c r="I28" s="68">
        <v>0</v>
      </c>
      <c r="J28" s="48">
        <v>59</v>
      </c>
      <c r="K28" s="48">
        <v>9</v>
      </c>
      <c r="L28" s="48">
        <v>108</v>
      </c>
      <c r="M28" s="48">
        <v>12</v>
      </c>
      <c r="N28" s="48">
        <v>8</v>
      </c>
      <c r="O28" s="48">
        <v>12</v>
      </c>
      <c r="P28" s="68">
        <v>0</v>
      </c>
      <c r="Q28" s="48">
        <v>229</v>
      </c>
    </row>
    <row r="29" spans="1:18" ht="12.75" customHeight="1" x14ac:dyDescent="0.15">
      <c r="A29" s="51" t="s">
        <v>24</v>
      </c>
      <c r="B29" s="48">
        <v>4623</v>
      </c>
      <c r="C29" s="48">
        <v>1924</v>
      </c>
      <c r="D29" s="84">
        <v>688</v>
      </c>
      <c r="E29" s="72">
        <v>660</v>
      </c>
      <c r="F29" s="68">
        <v>5</v>
      </c>
      <c r="G29" s="68">
        <v>1</v>
      </c>
      <c r="H29" s="48">
        <v>1</v>
      </c>
      <c r="I29" s="48">
        <v>1</v>
      </c>
      <c r="J29" s="48">
        <v>19</v>
      </c>
      <c r="K29" s="68">
        <v>1</v>
      </c>
      <c r="L29" s="48">
        <v>17</v>
      </c>
      <c r="M29" s="68">
        <v>10</v>
      </c>
      <c r="N29" s="68">
        <v>2</v>
      </c>
      <c r="O29" s="48">
        <v>4</v>
      </c>
      <c r="P29" s="68">
        <v>0</v>
      </c>
      <c r="Q29" s="68">
        <v>0</v>
      </c>
    </row>
    <row r="30" spans="1:18" ht="12.75" customHeight="1" x14ac:dyDescent="0.15">
      <c r="A30" s="51" t="s">
        <v>25</v>
      </c>
      <c r="B30" s="48">
        <v>21828</v>
      </c>
      <c r="C30" s="48">
        <v>5346</v>
      </c>
      <c r="D30" s="84">
        <v>2520</v>
      </c>
      <c r="E30" s="72">
        <v>1485</v>
      </c>
      <c r="F30" s="48">
        <v>76</v>
      </c>
      <c r="G30" s="68">
        <v>0</v>
      </c>
      <c r="H30" s="48">
        <v>139</v>
      </c>
      <c r="I30" s="68">
        <v>0</v>
      </c>
      <c r="J30" s="48">
        <v>27</v>
      </c>
      <c r="K30" s="48">
        <v>796</v>
      </c>
      <c r="L30" s="48">
        <v>205</v>
      </c>
      <c r="M30" s="48">
        <v>530</v>
      </c>
      <c r="N30" s="48">
        <v>84</v>
      </c>
      <c r="O30" s="48">
        <v>237</v>
      </c>
      <c r="P30" s="68">
        <v>0</v>
      </c>
      <c r="Q30" s="48">
        <v>7</v>
      </c>
    </row>
    <row r="31" spans="1:18" ht="12.75" customHeight="1" x14ac:dyDescent="0.15">
      <c r="A31" s="51" t="s">
        <v>26</v>
      </c>
      <c r="B31" s="48">
        <v>5550</v>
      </c>
      <c r="C31" s="48">
        <v>1965</v>
      </c>
      <c r="D31" s="84">
        <v>257</v>
      </c>
      <c r="E31" s="72">
        <v>168</v>
      </c>
      <c r="F31" s="68">
        <v>2</v>
      </c>
      <c r="G31" s="48">
        <v>1</v>
      </c>
      <c r="H31" s="48">
        <v>6</v>
      </c>
      <c r="I31" s="48">
        <v>1</v>
      </c>
      <c r="J31" s="48">
        <v>21</v>
      </c>
      <c r="K31" s="48">
        <v>15</v>
      </c>
      <c r="L31" s="48">
        <v>75</v>
      </c>
      <c r="M31" s="68">
        <v>2</v>
      </c>
      <c r="N31" s="68">
        <v>1</v>
      </c>
      <c r="O31" s="48">
        <v>6</v>
      </c>
      <c r="P31" s="68">
        <v>1</v>
      </c>
      <c r="Q31" s="68">
        <v>0</v>
      </c>
    </row>
    <row r="32" spans="1:18" ht="7.5" customHeight="1" x14ac:dyDescent="0.15">
      <c r="A32" s="53"/>
      <c r="B32" s="67"/>
      <c r="C32" s="67"/>
      <c r="D32" s="85"/>
      <c r="E32" s="73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</row>
    <row r="33" spans="1:17" ht="12.75" customHeight="1" x14ac:dyDescent="0.15">
      <c r="A33" s="51" t="s">
        <v>27</v>
      </c>
      <c r="B33" s="48">
        <v>19025</v>
      </c>
      <c r="C33" s="48">
        <v>17142</v>
      </c>
      <c r="D33" s="84">
        <v>15195</v>
      </c>
      <c r="E33" s="72">
        <v>14948</v>
      </c>
      <c r="F33" s="68">
        <v>0</v>
      </c>
      <c r="G33" s="68">
        <v>1</v>
      </c>
      <c r="H33" s="48">
        <v>54</v>
      </c>
      <c r="I33" s="68">
        <v>4</v>
      </c>
      <c r="J33" s="48">
        <v>300</v>
      </c>
      <c r="K33" s="48">
        <v>37</v>
      </c>
      <c r="L33" s="48">
        <v>119</v>
      </c>
      <c r="M33" s="48">
        <v>45</v>
      </c>
      <c r="N33" s="48">
        <v>54</v>
      </c>
      <c r="O33" s="48">
        <v>5</v>
      </c>
      <c r="P33" s="68">
        <v>1</v>
      </c>
      <c r="Q33" s="48">
        <v>5</v>
      </c>
    </row>
    <row r="34" spans="1:17" ht="12.75" customHeight="1" x14ac:dyDescent="0.15">
      <c r="A34" s="51" t="s">
        <v>28</v>
      </c>
      <c r="B34" s="48">
        <v>19256</v>
      </c>
      <c r="C34" s="48">
        <v>9395</v>
      </c>
      <c r="D34" s="84">
        <v>2736</v>
      </c>
      <c r="E34" s="72">
        <v>1138</v>
      </c>
      <c r="F34" s="48">
        <v>19</v>
      </c>
      <c r="G34" s="68">
        <v>17</v>
      </c>
      <c r="H34" s="48">
        <v>1191</v>
      </c>
      <c r="I34" s="68">
        <v>6</v>
      </c>
      <c r="J34" s="48">
        <v>557</v>
      </c>
      <c r="K34" s="48">
        <v>80</v>
      </c>
      <c r="L34" s="48">
        <v>371</v>
      </c>
      <c r="M34" s="48">
        <v>782</v>
      </c>
      <c r="N34" s="68">
        <v>3</v>
      </c>
      <c r="O34" s="48">
        <v>50</v>
      </c>
      <c r="P34" s="68">
        <v>0</v>
      </c>
      <c r="Q34" s="68">
        <v>0</v>
      </c>
    </row>
    <row r="35" spans="1:17" ht="12.75" customHeight="1" x14ac:dyDescent="0.15">
      <c r="A35" s="51" t="s">
        <v>29</v>
      </c>
      <c r="B35" s="48">
        <v>52189</v>
      </c>
      <c r="C35" s="48">
        <v>36549</v>
      </c>
      <c r="D35" s="84">
        <v>24268</v>
      </c>
      <c r="E35" s="72">
        <v>23434</v>
      </c>
      <c r="F35" s="68">
        <v>0</v>
      </c>
      <c r="G35" s="68">
        <v>0</v>
      </c>
      <c r="H35" s="68">
        <v>0</v>
      </c>
      <c r="I35" s="68">
        <v>0</v>
      </c>
      <c r="J35" s="48">
        <v>262</v>
      </c>
      <c r="K35" s="48">
        <v>45</v>
      </c>
      <c r="L35" s="48">
        <v>549</v>
      </c>
      <c r="M35" s="68">
        <v>0</v>
      </c>
      <c r="N35" s="68">
        <v>0</v>
      </c>
      <c r="O35" s="48">
        <v>110</v>
      </c>
      <c r="P35" s="68">
        <v>0</v>
      </c>
      <c r="Q35" s="68">
        <v>0</v>
      </c>
    </row>
    <row r="36" spans="1:17" ht="12.75" customHeight="1" x14ac:dyDescent="0.15">
      <c r="A36" s="51" t="s">
        <v>30</v>
      </c>
      <c r="B36" s="48">
        <v>14454</v>
      </c>
      <c r="C36" s="48">
        <v>4126</v>
      </c>
      <c r="D36" s="84">
        <v>2541</v>
      </c>
      <c r="E36" s="72">
        <v>1806</v>
      </c>
      <c r="F36" s="48">
        <v>35</v>
      </c>
      <c r="G36" s="48">
        <v>73</v>
      </c>
      <c r="H36" s="48">
        <v>83</v>
      </c>
      <c r="I36" s="68">
        <v>8</v>
      </c>
      <c r="J36" s="48">
        <v>623</v>
      </c>
      <c r="K36" s="48">
        <v>275</v>
      </c>
      <c r="L36" s="48">
        <v>357</v>
      </c>
      <c r="M36" s="48">
        <v>10</v>
      </c>
      <c r="N36" s="48">
        <v>12</v>
      </c>
      <c r="O36" s="48">
        <v>23</v>
      </c>
      <c r="P36" s="68">
        <v>0</v>
      </c>
      <c r="Q36" s="48">
        <v>369</v>
      </c>
    </row>
    <row r="37" spans="1:17" ht="12.75" customHeight="1" x14ac:dyDescent="0.15">
      <c r="A37" s="51" t="s">
        <v>31</v>
      </c>
      <c r="B37" s="48">
        <v>18887</v>
      </c>
      <c r="C37" s="48">
        <v>7710</v>
      </c>
      <c r="D37" s="84">
        <v>2999</v>
      </c>
      <c r="E37" s="72">
        <v>2578</v>
      </c>
      <c r="F37" s="48">
        <v>3</v>
      </c>
      <c r="G37" s="48">
        <v>4</v>
      </c>
      <c r="H37" s="48">
        <v>32</v>
      </c>
      <c r="I37" s="48">
        <v>1</v>
      </c>
      <c r="J37" s="48">
        <v>301</v>
      </c>
      <c r="K37" s="48">
        <v>8</v>
      </c>
      <c r="L37" s="48">
        <v>234</v>
      </c>
      <c r="M37" s="48">
        <v>100</v>
      </c>
      <c r="N37" s="68">
        <v>0</v>
      </c>
      <c r="O37" s="48">
        <v>192</v>
      </c>
      <c r="P37" s="68">
        <v>1</v>
      </c>
      <c r="Q37" s="48">
        <v>655</v>
      </c>
    </row>
    <row r="38" spans="1:17" ht="12.75" customHeight="1" x14ac:dyDescent="0.15">
      <c r="A38" s="51" t="s">
        <v>32</v>
      </c>
      <c r="B38" s="48">
        <v>5682</v>
      </c>
      <c r="C38" s="48">
        <v>1709</v>
      </c>
      <c r="D38" s="84">
        <v>1009</v>
      </c>
      <c r="E38" s="72">
        <v>440</v>
      </c>
      <c r="F38" s="68">
        <v>0</v>
      </c>
      <c r="G38" s="68">
        <v>0</v>
      </c>
      <c r="H38" s="48">
        <v>131</v>
      </c>
      <c r="I38" s="68">
        <v>0</v>
      </c>
      <c r="J38" s="48">
        <v>19</v>
      </c>
      <c r="K38" s="48">
        <v>312</v>
      </c>
      <c r="L38" s="48">
        <v>188</v>
      </c>
      <c r="M38" s="68">
        <v>0</v>
      </c>
      <c r="N38" s="48">
        <v>9</v>
      </c>
      <c r="O38" s="48">
        <v>21</v>
      </c>
      <c r="P38" s="68">
        <v>0</v>
      </c>
      <c r="Q38" s="68">
        <v>0</v>
      </c>
    </row>
    <row r="39" spans="1:17" ht="12.75" customHeight="1" x14ac:dyDescent="0.15">
      <c r="A39" s="51" t="s">
        <v>33</v>
      </c>
      <c r="B39" s="48">
        <v>13338</v>
      </c>
      <c r="C39" s="48">
        <v>7168</v>
      </c>
      <c r="D39" s="84">
        <v>1955</v>
      </c>
      <c r="E39" s="72">
        <v>1608</v>
      </c>
      <c r="F39" s="48">
        <v>21</v>
      </c>
      <c r="G39" s="48">
        <v>24</v>
      </c>
      <c r="H39" s="48">
        <v>107</v>
      </c>
      <c r="I39" s="68">
        <v>0</v>
      </c>
      <c r="J39" s="48">
        <v>140</v>
      </c>
      <c r="K39" s="48">
        <v>40</v>
      </c>
      <c r="L39" s="48">
        <v>138</v>
      </c>
      <c r="M39" s="48">
        <v>28</v>
      </c>
      <c r="N39" s="68">
        <v>0</v>
      </c>
      <c r="O39" s="48">
        <v>32</v>
      </c>
      <c r="P39" s="68">
        <v>0</v>
      </c>
      <c r="Q39" s="48">
        <v>268</v>
      </c>
    </row>
    <row r="40" spans="1:17" ht="12.75" customHeight="1" x14ac:dyDescent="0.15">
      <c r="A40" s="51" t="s">
        <v>34</v>
      </c>
      <c r="B40" s="48">
        <v>4056</v>
      </c>
      <c r="C40" s="48">
        <v>1855</v>
      </c>
      <c r="D40" s="84">
        <v>603</v>
      </c>
      <c r="E40" s="72">
        <v>365</v>
      </c>
      <c r="F40" s="68">
        <v>8</v>
      </c>
      <c r="G40" s="68">
        <v>6</v>
      </c>
      <c r="H40" s="48">
        <v>201</v>
      </c>
      <c r="I40" s="68">
        <v>0</v>
      </c>
      <c r="J40" s="48">
        <v>49</v>
      </c>
      <c r="K40" s="48">
        <v>11</v>
      </c>
      <c r="L40" s="48">
        <v>80</v>
      </c>
      <c r="M40" s="68">
        <v>0</v>
      </c>
      <c r="N40" s="48">
        <v>5</v>
      </c>
      <c r="O40" s="48">
        <v>4</v>
      </c>
      <c r="P40" s="68">
        <v>0</v>
      </c>
      <c r="Q40" s="68">
        <v>0</v>
      </c>
    </row>
    <row r="41" spans="1:17" ht="12.75" customHeight="1" x14ac:dyDescent="0.15">
      <c r="A41" s="51" t="s">
        <v>35</v>
      </c>
      <c r="B41" s="48">
        <v>5294</v>
      </c>
      <c r="C41" s="48">
        <v>1965</v>
      </c>
      <c r="D41" s="84">
        <v>887</v>
      </c>
      <c r="E41" s="72">
        <v>795</v>
      </c>
      <c r="F41" s="68">
        <v>1</v>
      </c>
      <c r="G41" s="68">
        <v>1</v>
      </c>
      <c r="H41" s="48">
        <v>65</v>
      </c>
      <c r="I41" s="48">
        <v>2</v>
      </c>
      <c r="J41" s="48">
        <v>32</v>
      </c>
      <c r="K41" s="48">
        <v>13</v>
      </c>
      <c r="L41" s="48">
        <v>71</v>
      </c>
      <c r="M41" s="48">
        <v>7</v>
      </c>
      <c r="N41" s="48">
        <v>5</v>
      </c>
      <c r="O41" s="48">
        <v>4</v>
      </c>
      <c r="P41" s="68">
        <v>0</v>
      </c>
      <c r="Q41" s="48">
        <v>2</v>
      </c>
    </row>
    <row r="42" spans="1:17" ht="12.75" customHeight="1" x14ac:dyDescent="0.15">
      <c r="A42" s="51" t="s">
        <v>36</v>
      </c>
      <c r="B42" s="48">
        <v>10191</v>
      </c>
      <c r="C42" s="48">
        <v>4597</v>
      </c>
      <c r="D42" s="84">
        <v>1726</v>
      </c>
      <c r="E42" s="72">
        <v>1655</v>
      </c>
      <c r="F42" s="68">
        <v>0</v>
      </c>
      <c r="G42" s="68">
        <v>0</v>
      </c>
      <c r="H42" s="48">
        <v>6</v>
      </c>
      <c r="I42" s="68">
        <v>0</v>
      </c>
      <c r="J42" s="48">
        <v>18</v>
      </c>
      <c r="K42" s="48">
        <v>20</v>
      </c>
      <c r="L42" s="48">
        <v>64</v>
      </c>
      <c r="M42" s="48">
        <v>4</v>
      </c>
      <c r="N42" s="68">
        <v>0</v>
      </c>
      <c r="O42" s="48">
        <v>5</v>
      </c>
      <c r="P42" s="68">
        <v>0</v>
      </c>
      <c r="Q42" s="68">
        <v>0</v>
      </c>
    </row>
    <row r="43" spans="1:17" ht="7.5" customHeight="1" x14ac:dyDescent="0.15">
      <c r="A43" s="53"/>
      <c r="B43" s="67"/>
      <c r="C43" s="67"/>
      <c r="D43" s="85"/>
      <c r="E43" s="73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 spans="1:17" ht="12.75" customHeight="1" x14ac:dyDescent="0.15">
      <c r="A44" s="51" t="s">
        <v>37</v>
      </c>
      <c r="B44" s="48">
        <v>4741</v>
      </c>
      <c r="C44" s="48">
        <v>2967</v>
      </c>
      <c r="D44" s="84">
        <v>2306</v>
      </c>
      <c r="E44" s="72">
        <v>2188</v>
      </c>
      <c r="F44" s="68">
        <v>0</v>
      </c>
      <c r="G44" s="68">
        <v>0</v>
      </c>
      <c r="H44" s="48">
        <v>14</v>
      </c>
      <c r="I44" s="48">
        <v>6</v>
      </c>
      <c r="J44" s="48">
        <v>94</v>
      </c>
      <c r="K44" s="48">
        <v>77</v>
      </c>
      <c r="L44" s="48">
        <v>40</v>
      </c>
      <c r="M44" s="48">
        <v>22</v>
      </c>
      <c r="N44" s="68">
        <v>0</v>
      </c>
      <c r="O44" s="48">
        <v>7</v>
      </c>
      <c r="P44" s="68">
        <v>0</v>
      </c>
      <c r="Q44" s="68">
        <v>0</v>
      </c>
    </row>
    <row r="45" spans="1:17" ht="12.75" customHeight="1" x14ac:dyDescent="0.15">
      <c r="A45" s="51" t="s">
        <v>38</v>
      </c>
      <c r="B45" s="48">
        <v>13890</v>
      </c>
      <c r="C45" s="48">
        <v>6518</v>
      </c>
      <c r="D45" s="84">
        <v>1782</v>
      </c>
      <c r="E45" s="72">
        <v>940</v>
      </c>
      <c r="F45" s="68">
        <v>0</v>
      </c>
      <c r="G45" s="68">
        <v>0</v>
      </c>
      <c r="H45" s="48">
        <v>450</v>
      </c>
      <c r="I45" s="48">
        <v>1</v>
      </c>
      <c r="J45" s="48">
        <v>83</v>
      </c>
      <c r="K45" s="48">
        <v>6</v>
      </c>
      <c r="L45" s="48">
        <v>447</v>
      </c>
      <c r="M45" s="48">
        <v>154</v>
      </c>
      <c r="N45" s="48">
        <v>25</v>
      </c>
      <c r="O45" s="48">
        <v>10</v>
      </c>
      <c r="P45" s="68">
        <v>0</v>
      </c>
      <c r="Q45" s="48">
        <v>4</v>
      </c>
    </row>
    <row r="46" spans="1:17" ht="12.75" customHeight="1" x14ac:dyDescent="0.15">
      <c r="A46" s="51" t="s">
        <v>39</v>
      </c>
      <c r="B46" s="48">
        <v>11055</v>
      </c>
      <c r="C46" s="48">
        <v>4959</v>
      </c>
      <c r="D46" s="84">
        <v>2647</v>
      </c>
      <c r="E46" s="72">
        <v>1715</v>
      </c>
      <c r="F46" s="68">
        <v>147</v>
      </c>
      <c r="G46" s="68">
        <v>10</v>
      </c>
      <c r="H46" s="48">
        <v>340</v>
      </c>
      <c r="I46" s="68">
        <v>0</v>
      </c>
      <c r="J46" s="48">
        <v>637</v>
      </c>
      <c r="K46" s="48">
        <v>176</v>
      </c>
      <c r="L46" s="48">
        <v>288</v>
      </c>
      <c r="M46" s="48">
        <v>45</v>
      </c>
      <c r="N46" s="68">
        <v>7</v>
      </c>
      <c r="O46" s="48">
        <v>10</v>
      </c>
      <c r="P46" s="68">
        <v>0</v>
      </c>
      <c r="Q46" s="68">
        <v>0</v>
      </c>
    </row>
    <row r="47" spans="1:17" ht="12.75" customHeight="1" x14ac:dyDescent="0.15">
      <c r="A47" s="51" t="s">
        <v>40</v>
      </c>
      <c r="B47" s="48">
        <v>136561</v>
      </c>
      <c r="C47" s="48">
        <v>86366</v>
      </c>
      <c r="D47" s="84">
        <v>22023</v>
      </c>
      <c r="E47" s="72">
        <v>19821</v>
      </c>
      <c r="F47" s="48">
        <v>560</v>
      </c>
      <c r="G47" s="68">
        <v>0</v>
      </c>
      <c r="H47" s="48">
        <v>989</v>
      </c>
      <c r="I47" s="68">
        <v>35</v>
      </c>
      <c r="J47" s="48">
        <v>372</v>
      </c>
      <c r="K47" s="68">
        <v>14</v>
      </c>
      <c r="L47" s="48">
        <v>1185</v>
      </c>
      <c r="M47" s="48">
        <v>185</v>
      </c>
      <c r="N47" s="48">
        <v>152</v>
      </c>
      <c r="O47" s="68">
        <v>0</v>
      </c>
      <c r="P47" s="68">
        <v>0</v>
      </c>
      <c r="Q47" s="68">
        <v>0</v>
      </c>
    </row>
    <row r="48" spans="1:17" ht="12.75" customHeight="1" x14ac:dyDescent="0.15">
      <c r="A48" s="51" t="s">
        <v>41</v>
      </c>
      <c r="B48" s="48">
        <v>16859</v>
      </c>
      <c r="C48" s="48">
        <v>4320</v>
      </c>
      <c r="D48" s="84">
        <v>827</v>
      </c>
      <c r="E48" s="72">
        <v>472</v>
      </c>
      <c r="F48" s="68">
        <v>0</v>
      </c>
      <c r="G48" s="48">
        <v>11</v>
      </c>
      <c r="H48" s="48">
        <v>108</v>
      </c>
      <c r="I48" s="68">
        <v>0</v>
      </c>
      <c r="J48" s="48">
        <v>289</v>
      </c>
      <c r="K48" s="48">
        <v>8</v>
      </c>
      <c r="L48" s="48">
        <v>96</v>
      </c>
      <c r="M48" s="48">
        <v>19</v>
      </c>
      <c r="N48" s="68">
        <v>9</v>
      </c>
      <c r="O48" s="68">
        <v>0</v>
      </c>
      <c r="P48" s="68">
        <v>0</v>
      </c>
      <c r="Q48" s="68">
        <v>0</v>
      </c>
    </row>
    <row r="49" spans="1:17" ht="12.75" customHeight="1" x14ac:dyDescent="0.15">
      <c r="A49" s="51" t="s">
        <v>42</v>
      </c>
      <c r="B49" s="48">
        <v>1097</v>
      </c>
      <c r="C49" s="48">
        <v>303</v>
      </c>
      <c r="D49" s="84">
        <v>203</v>
      </c>
      <c r="E49" s="72">
        <v>151</v>
      </c>
      <c r="F49" s="68">
        <v>0</v>
      </c>
      <c r="G49" s="68">
        <v>0</v>
      </c>
      <c r="H49" s="48">
        <v>59</v>
      </c>
      <c r="I49" s="68">
        <v>0</v>
      </c>
      <c r="J49" s="48">
        <v>19</v>
      </c>
      <c r="K49" s="81">
        <v>0</v>
      </c>
      <c r="L49" s="48">
        <v>16</v>
      </c>
      <c r="M49" s="68">
        <v>0</v>
      </c>
      <c r="N49" s="48">
        <v>7</v>
      </c>
      <c r="O49" s="48">
        <v>3</v>
      </c>
      <c r="P49" s="68">
        <v>0</v>
      </c>
      <c r="Q49" s="68">
        <v>1</v>
      </c>
    </row>
    <row r="50" spans="1:17" ht="12.75" customHeight="1" x14ac:dyDescent="0.15">
      <c r="A50" s="51" t="s">
        <v>43</v>
      </c>
      <c r="B50" s="48">
        <v>67595</v>
      </c>
      <c r="C50" s="48">
        <v>20869</v>
      </c>
      <c r="D50" s="84">
        <v>16318</v>
      </c>
      <c r="E50" s="72">
        <v>14708</v>
      </c>
      <c r="F50" s="68">
        <v>13</v>
      </c>
      <c r="G50" s="48">
        <v>17</v>
      </c>
      <c r="H50" s="48">
        <v>1429</v>
      </c>
      <c r="I50" s="68">
        <v>3</v>
      </c>
      <c r="J50" s="48">
        <v>195</v>
      </c>
      <c r="K50" s="48">
        <v>75</v>
      </c>
      <c r="L50" s="48">
        <v>573</v>
      </c>
      <c r="M50" s="48">
        <v>300</v>
      </c>
      <c r="N50" s="68">
        <v>8</v>
      </c>
      <c r="O50" s="48">
        <v>114</v>
      </c>
      <c r="P50" s="68">
        <v>0</v>
      </c>
      <c r="Q50" s="48">
        <v>315</v>
      </c>
    </row>
    <row r="51" spans="1:17" ht="12.75" customHeight="1" x14ac:dyDescent="0.15">
      <c r="A51" s="51" t="s">
        <v>44</v>
      </c>
      <c r="B51" s="48">
        <v>6895</v>
      </c>
      <c r="C51" s="48">
        <v>1762</v>
      </c>
      <c r="D51" s="84">
        <v>719</v>
      </c>
      <c r="E51" s="72">
        <v>250</v>
      </c>
      <c r="F51" s="68">
        <v>0</v>
      </c>
      <c r="G51" s="68">
        <v>0</v>
      </c>
      <c r="H51" s="48">
        <v>82</v>
      </c>
      <c r="I51" s="68">
        <v>0</v>
      </c>
      <c r="J51" s="48">
        <v>111</v>
      </c>
      <c r="K51" s="48">
        <v>67</v>
      </c>
      <c r="L51" s="48">
        <v>280</v>
      </c>
      <c r="M51" s="68">
        <v>0</v>
      </c>
      <c r="N51" s="48">
        <v>3</v>
      </c>
      <c r="O51" s="48">
        <v>23</v>
      </c>
      <c r="P51" s="68">
        <v>0</v>
      </c>
      <c r="Q51" s="68">
        <v>0</v>
      </c>
    </row>
    <row r="52" spans="1:17" ht="12.75" customHeight="1" x14ac:dyDescent="0.15">
      <c r="A52" s="51" t="s">
        <v>45</v>
      </c>
      <c r="B52" s="48">
        <v>45903</v>
      </c>
      <c r="C52" s="48">
        <v>37193</v>
      </c>
      <c r="D52" s="84">
        <v>26598</v>
      </c>
      <c r="E52" s="72">
        <v>26079</v>
      </c>
      <c r="F52" s="68">
        <v>42</v>
      </c>
      <c r="G52" s="68">
        <v>63</v>
      </c>
      <c r="H52" s="48">
        <v>146</v>
      </c>
      <c r="I52" s="68">
        <v>1</v>
      </c>
      <c r="J52" s="48">
        <v>274</v>
      </c>
      <c r="K52" s="68">
        <v>11</v>
      </c>
      <c r="L52" s="48">
        <v>97</v>
      </c>
      <c r="M52" s="68">
        <v>16</v>
      </c>
      <c r="N52" s="68">
        <v>4</v>
      </c>
      <c r="O52" s="48">
        <v>53</v>
      </c>
      <c r="P52" s="68">
        <v>0</v>
      </c>
      <c r="Q52" s="48">
        <v>134</v>
      </c>
    </row>
    <row r="53" spans="1:17" ht="12.75" customHeight="1" x14ac:dyDescent="0.15">
      <c r="A53" s="51" t="s">
        <v>46</v>
      </c>
      <c r="B53" s="48">
        <v>52459</v>
      </c>
      <c r="C53" s="48">
        <v>27777</v>
      </c>
      <c r="D53" s="84">
        <v>6041</v>
      </c>
      <c r="E53" s="72">
        <v>5053</v>
      </c>
      <c r="F53" s="68">
        <v>0</v>
      </c>
      <c r="G53" s="48">
        <v>57</v>
      </c>
      <c r="H53" s="68">
        <v>0</v>
      </c>
      <c r="I53" s="68">
        <v>0</v>
      </c>
      <c r="J53" s="48">
        <v>702</v>
      </c>
      <c r="K53" s="48">
        <v>555</v>
      </c>
      <c r="L53" s="48">
        <v>472</v>
      </c>
      <c r="M53" s="48">
        <v>30</v>
      </c>
      <c r="N53" s="68">
        <v>0</v>
      </c>
      <c r="O53" s="48">
        <v>89</v>
      </c>
      <c r="P53" s="68">
        <v>0</v>
      </c>
      <c r="Q53" s="68">
        <v>0</v>
      </c>
    </row>
    <row r="54" spans="1:17" ht="7.5" customHeight="1" x14ac:dyDescent="0.15">
      <c r="A54" s="53"/>
      <c r="B54" s="67"/>
      <c r="C54" s="67"/>
      <c r="D54" s="85"/>
      <c r="E54" s="73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</row>
    <row r="55" spans="1:17" ht="12.75" customHeight="1" x14ac:dyDescent="0.15">
      <c r="A55" s="51" t="s">
        <v>47</v>
      </c>
      <c r="B55" s="48">
        <v>7467</v>
      </c>
      <c r="C55" s="48">
        <v>6118</v>
      </c>
      <c r="D55" s="84">
        <v>918</v>
      </c>
      <c r="E55" s="72">
        <v>26</v>
      </c>
      <c r="F55" s="48">
        <v>71</v>
      </c>
      <c r="G55" s="68">
        <v>0</v>
      </c>
      <c r="H55" s="48">
        <v>358</v>
      </c>
      <c r="I55" s="68">
        <v>0</v>
      </c>
      <c r="J55" s="48">
        <v>95</v>
      </c>
      <c r="K55" s="48">
        <v>109</v>
      </c>
      <c r="L55" s="48">
        <v>279</v>
      </c>
      <c r="M55" s="48">
        <v>70</v>
      </c>
      <c r="N55" s="68">
        <v>0</v>
      </c>
      <c r="O55" s="48">
        <v>3</v>
      </c>
      <c r="P55" s="68">
        <v>0</v>
      </c>
      <c r="Q55" s="68">
        <v>0</v>
      </c>
    </row>
    <row r="56" spans="1:17" ht="12.75" customHeight="1" x14ac:dyDescent="0.15">
      <c r="A56" s="51" t="s">
        <v>48</v>
      </c>
      <c r="B56" s="48">
        <v>4619</v>
      </c>
      <c r="C56" s="48">
        <v>3107</v>
      </c>
      <c r="D56" s="84">
        <v>264</v>
      </c>
      <c r="E56" s="72">
        <v>241</v>
      </c>
      <c r="F56" s="68">
        <v>0</v>
      </c>
      <c r="G56" s="68">
        <v>0</v>
      </c>
      <c r="H56" s="48">
        <v>3</v>
      </c>
      <c r="I56" s="68">
        <v>0</v>
      </c>
      <c r="J56" s="48">
        <v>24</v>
      </c>
      <c r="K56" s="68">
        <v>0</v>
      </c>
      <c r="L56" s="48">
        <v>13</v>
      </c>
      <c r="M56" s="68">
        <v>0</v>
      </c>
      <c r="N56" s="68">
        <v>5</v>
      </c>
      <c r="O56" s="48">
        <v>3</v>
      </c>
      <c r="P56" s="68">
        <v>0</v>
      </c>
      <c r="Q56" s="48">
        <v>17</v>
      </c>
    </row>
    <row r="57" spans="1:17" ht="12.75" customHeight="1" x14ac:dyDescent="0.15">
      <c r="A57" s="51" t="s">
        <v>49</v>
      </c>
      <c r="B57" s="48">
        <v>8819</v>
      </c>
      <c r="C57" s="48">
        <v>1779</v>
      </c>
      <c r="D57" s="84">
        <v>776</v>
      </c>
      <c r="E57" s="72">
        <v>667</v>
      </c>
      <c r="F57" s="68">
        <v>0</v>
      </c>
      <c r="G57" s="68">
        <v>0</v>
      </c>
      <c r="H57" s="48">
        <v>21</v>
      </c>
      <c r="I57" s="68">
        <v>0</v>
      </c>
      <c r="J57" s="48">
        <v>77</v>
      </c>
      <c r="K57" s="48">
        <v>3</v>
      </c>
      <c r="L57" s="48">
        <v>47</v>
      </c>
      <c r="M57" s="68">
        <v>0</v>
      </c>
      <c r="N57" s="68">
        <v>0</v>
      </c>
      <c r="O57" s="48">
        <v>28</v>
      </c>
      <c r="P57" s="68">
        <v>0</v>
      </c>
      <c r="Q57" s="48">
        <v>6</v>
      </c>
    </row>
    <row r="58" spans="1:17" ht="12.75" customHeight="1" x14ac:dyDescent="0.15">
      <c r="A58" s="51" t="s">
        <v>50</v>
      </c>
      <c r="B58" s="48">
        <v>3040</v>
      </c>
      <c r="C58" s="48">
        <v>373</v>
      </c>
      <c r="D58" s="84">
        <v>223</v>
      </c>
      <c r="E58" s="72">
        <v>59</v>
      </c>
      <c r="F58" s="68">
        <v>0</v>
      </c>
      <c r="G58" s="48">
        <v>10</v>
      </c>
      <c r="H58" s="68">
        <v>0</v>
      </c>
      <c r="I58" s="68">
        <v>0</v>
      </c>
      <c r="J58" s="48">
        <v>28</v>
      </c>
      <c r="K58" s="48">
        <v>155</v>
      </c>
      <c r="L58" s="48">
        <v>11</v>
      </c>
      <c r="M58" s="68">
        <v>0</v>
      </c>
      <c r="N58" s="48">
        <v>6</v>
      </c>
      <c r="O58" s="68">
        <v>3</v>
      </c>
      <c r="P58" s="48">
        <v>7</v>
      </c>
      <c r="Q58" s="68">
        <v>0</v>
      </c>
    </row>
    <row r="59" spans="1:17" ht="12.75" customHeight="1" x14ac:dyDescent="0.15">
      <c r="A59" s="51" t="s">
        <v>51</v>
      </c>
      <c r="B59" s="48">
        <v>26622</v>
      </c>
      <c r="C59" s="48">
        <v>10847</v>
      </c>
      <c r="D59" s="84">
        <v>3872</v>
      </c>
      <c r="E59" s="72">
        <v>3352</v>
      </c>
      <c r="F59" s="68">
        <v>0</v>
      </c>
      <c r="G59" s="68">
        <v>0</v>
      </c>
      <c r="H59" s="48">
        <v>43</v>
      </c>
      <c r="I59" s="68">
        <v>0</v>
      </c>
      <c r="J59" s="48">
        <v>198</v>
      </c>
      <c r="K59" s="48">
        <v>60</v>
      </c>
      <c r="L59" s="48">
        <v>472</v>
      </c>
      <c r="M59" s="48">
        <v>427</v>
      </c>
      <c r="N59" s="68">
        <v>0</v>
      </c>
      <c r="O59" s="48">
        <v>79</v>
      </c>
      <c r="P59" s="68">
        <v>0</v>
      </c>
      <c r="Q59" s="48">
        <v>27</v>
      </c>
    </row>
    <row r="60" spans="1:17" ht="12.75" customHeight="1" x14ac:dyDescent="0.15">
      <c r="A60" s="51" t="s">
        <v>52</v>
      </c>
      <c r="B60" s="48">
        <v>28476</v>
      </c>
      <c r="C60" s="48">
        <v>8346</v>
      </c>
      <c r="D60" s="84">
        <v>1693</v>
      </c>
      <c r="E60" s="72">
        <v>1452</v>
      </c>
      <c r="F60" s="48">
        <v>184</v>
      </c>
      <c r="G60" s="68">
        <v>69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48">
        <v>32</v>
      </c>
      <c r="P60" s="68">
        <v>0</v>
      </c>
      <c r="Q60" s="68">
        <v>0</v>
      </c>
    </row>
    <row r="61" spans="1:17" ht="12.75" customHeight="1" x14ac:dyDescent="0.15">
      <c r="A61" s="51" t="s">
        <v>53</v>
      </c>
      <c r="B61" s="48">
        <v>3899</v>
      </c>
      <c r="C61" s="48">
        <v>1691</v>
      </c>
      <c r="D61" s="84">
        <v>183</v>
      </c>
      <c r="E61" s="72">
        <v>162</v>
      </c>
      <c r="F61" s="68">
        <v>0</v>
      </c>
      <c r="G61" s="68">
        <v>1</v>
      </c>
      <c r="H61" s="48">
        <v>5</v>
      </c>
      <c r="I61" s="48">
        <v>1</v>
      </c>
      <c r="J61" s="48">
        <v>12</v>
      </c>
      <c r="K61" s="68">
        <v>0</v>
      </c>
      <c r="L61" s="48">
        <v>15</v>
      </c>
      <c r="M61" s="48">
        <v>3</v>
      </c>
      <c r="N61" s="68">
        <v>0</v>
      </c>
      <c r="O61" s="68">
        <v>1</v>
      </c>
      <c r="P61" s="68">
        <v>0</v>
      </c>
      <c r="Q61" s="68">
        <v>3</v>
      </c>
    </row>
    <row r="62" spans="1:17" ht="12.75" customHeight="1" x14ac:dyDescent="0.15">
      <c r="A62" s="51" t="s">
        <v>54</v>
      </c>
      <c r="B62" s="48">
        <v>3453</v>
      </c>
      <c r="C62" s="48">
        <v>1763</v>
      </c>
      <c r="D62" s="84">
        <v>748</v>
      </c>
      <c r="E62" s="72">
        <v>688</v>
      </c>
      <c r="F62" s="68">
        <v>0</v>
      </c>
      <c r="G62" s="68">
        <v>0</v>
      </c>
      <c r="H62" s="48">
        <v>6</v>
      </c>
      <c r="I62" s="68">
        <v>0</v>
      </c>
      <c r="J62" s="48">
        <v>25</v>
      </c>
      <c r="K62" s="48">
        <v>36</v>
      </c>
      <c r="L62" s="48">
        <v>12</v>
      </c>
      <c r="M62" s="48">
        <v>1</v>
      </c>
      <c r="N62" s="48">
        <v>3</v>
      </c>
      <c r="O62" s="48">
        <v>15</v>
      </c>
      <c r="P62" s="68">
        <v>0</v>
      </c>
      <c r="Q62" s="68">
        <v>0</v>
      </c>
    </row>
    <row r="63" spans="1:17" ht="12.75" customHeight="1" x14ac:dyDescent="0.15">
      <c r="A63" s="51" t="s">
        <v>55</v>
      </c>
      <c r="B63" s="48">
        <v>222</v>
      </c>
      <c r="C63" s="48">
        <v>188</v>
      </c>
      <c r="D63" s="84">
        <v>16</v>
      </c>
      <c r="E63" s="72">
        <v>2</v>
      </c>
      <c r="F63" s="68">
        <v>0</v>
      </c>
      <c r="G63" s="68">
        <v>0</v>
      </c>
      <c r="H63" s="48">
        <v>13</v>
      </c>
      <c r="I63" s="68">
        <v>0</v>
      </c>
      <c r="J63" s="68">
        <v>0</v>
      </c>
      <c r="K63" s="68">
        <v>0</v>
      </c>
      <c r="L63" s="48">
        <v>2</v>
      </c>
      <c r="M63" s="48">
        <v>5</v>
      </c>
      <c r="N63" s="68">
        <v>0</v>
      </c>
      <c r="O63" s="68">
        <v>0</v>
      </c>
      <c r="P63" s="68">
        <v>0</v>
      </c>
      <c r="Q63" s="48">
        <v>6</v>
      </c>
    </row>
    <row r="64" spans="1:17" ht="12.75" customHeight="1" x14ac:dyDescent="0.15">
      <c r="A64" s="51" t="s">
        <v>56</v>
      </c>
      <c r="B64" s="48">
        <v>19334</v>
      </c>
      <c r="C64" s="48">
        <v>9057</v>
      </c>
      <c r="D64" s="84">
        <v>3386</v>
      </c>
      <c r="E64" s="72">
        <v>2781</v>
      </c>
      <c r="F64" s="68">
        <v>0</v>
      </c>
      <c r="G64" s="68">
        <v>0</v>
      </c>
      <c r="H64" s="48">
        <v>2</v>
      </c>
      <c r="I64" s="48">
        <v>1</v>
      </c>
      <c r="J64" s="48">
        <v>494</v>
      </c>
      <c r="K64" s="48">
        <v>212</v>
      </c>
      <c r="L64" s="48">
        <v>201</v>
      </c>
      <c r="M64" s="48">
        <v>5</v>
      </c>
      <c r="N64" s="48">
        <v>5</v>
      </c>
      <c r="O64" s="48">
        <v>15</v>
      </c>
      <c r="P64" s="68">
        <v>0</v>
      </c>
      <c r="Q64" s="68">
        <v>0</v>
      </c>
    </row>
    <row r="65" spans="1:17" ht="7.5" customHeight="1" x14ac:dyDescent="0.15">
      <c r="A65" s="53"/>
      <c r="B65" s="67"/>
      <c r="C65" s="67"/>
      <c r="D65" s="85"/>
      <c r="E65" s="73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2.75" customHeight="1" x14ac:dyDescent="0.15">
      <c r="A66" s="51" t="s">
        <v>57</v>
      </c>
      <c r="B66" s="48">
        <v>39692</v>
      </c>
      <c r="C66" s="48">
        <v>23744</v>
      </c>
      <c r="D66" s="84">
        <v>11771</v>
      </c>
      <c r="E66" s="72">
        <v>10119</v>
      </c>
      <c r="F66" s="48">
        <v>932</v>
      </c>
      <c r="G66" s="68">
        <v>0</v>
      </c>
      <c r="H66" s="48">
        <v>72</v>
      </c>
      <c r="I66" s="48">
        <v>5</v>
      </c>
      <c r="J66" s="48">
        <v>756</v>
      </c>
      <c r="K66" s="48">
        <v>81</v>
      </c>
      <c r="L66" s="48">
        <v>343</v>
      </c>
      <c r="M66" s="48">
        <v>560</v>
      </c>
      <c r="N66" s="48">
        <v>17</v>
      </c>
      <c r="O66" s="48">
        <v>115</v>
      </c>
      <c r="P66" s="68">
        <v>0</v>
      </c>
      <c r="Q66" s="48">
        <v>751</v>
      </c>
    </row>
    <row r="67" spans="1:17" ht="12.75" customHeight="1" x14ac:dyDescent="0.15">
      <c r="A67" s="51" t="s">
        <v>58</v>
      </c>
      <c r="B67" s="48">
        <v>7134</v>
      </c>
      <c r="C67" s="48">
        <v>1764</v>
      </c>
      <c r="D67" s="84">
        <v>701</v>
      </c>
      <c r="E67" s="72">
        <v>328</v>
      </c>
      <c r="F67" s="48">
        <v>5</v>
      </c>
      <c r="G67" s="48">
        <v>10</v>
      </c>
      <c r="H67" s="48">
        <v>28</v>
      </c>
      <c r="I67" s="68">
        <v>0</v>
      </c>
      <c r="J67" s="48">
        <v>95</v>
      </c>
      <c r="K67" s="48">
        <v>98</v>
      </c>
      <c r="L67" s="48">
        <v>223</v>
      </c>
      <c r="M67" s="68">
        <v>0</v>
      </c>
      <c r="N67" s="68">
        <v>1</v>
      </c>
      <c r="O67" s="48">
        <v>4</v>
      </c>
      <c r="P67" s="68">
        <v>0</v>
      </c>
      <c r="Q67" s="48">
        <v>14</v>
      </c>
    </row>
    <row r="68" spans="1:17" ht="12.75" customHeight="1" x14ac:dyDescent="0.15">
      <c r="A68" s="51" t="s">
        <v>59</v>
      </c>
      <c r="B68" s="48">
        <v>16744</v>
      </c>
      <c r="C68" s="48">
        <v>3636</v>
      </c>
      <c r="D68" s="84">
        <v>1336</v>
      </c>
      <c r="E68" s="72">
        <v>511</v>
      </c>
      <c r="F68" s="68">
        <v>2</v>
      </c>
      <c r="G68" s="48">
        <v>2</v>
      </c>
      <c r="H68" s="48">
        <v>651</v>
      </c>
      <c r="I68" s="68">
        <v>0</v>
      </c>
      <c r="J68" s="48">
        <v>496</v>
      </c>
      <c r="K68" s="68">
        <v>0</v>
      </c>
      <c r="L68" s="48">
        <v>112</v>
      </c>
      <c r="M68" s="68">
        <v>14</v>
      </c>
      <c r="N68" s="48">
        <v>30</v>
      </c>
      <c r="O68" s="48">
        <v>58</v>
      </c>
      <c r="P68" s="68">
        <v>0</v>
      </c>
      <c r="Q68" s="48">
        <v>211</v>
      </c>
    </row>
    <row r="69" spans="1:17" ht="12.75" customHeight="1" x14ac:dyDescent="0.15">
      <c r="A69" s="52" t="s">
        <v>60</v>
      </c>
      <c r="B69" s="70">
        <v>529</v>
      </c>
      <c r="C69" s="70">
        <v>245</v>
      </c>
      <c r="D69" s="88">
        <v>168</v>
      </c>
      <c r="E69" s="77">
        <v>46</v>
      </c>
      <c r="F69" s="71">
        <v>0</v>
      </c>
      <c r="G69" s="71">
        <v>0</v>
      </c>
      <c r="H69" s="70">
        <v>122</v>
      </c>
      <c r="I69" s="71">
        <v>0</v>
      </c>
      <c r="J69" s="70">
        <v>16</v>
      </c>
      <c r="K69" s="71">
        <v>0</v>
      </c>
      <c r="L69" s="70">
        <v>16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</row>
    <row r="70" spans="1:17" x14ac:dyDescent="0.15">
      <c r="A70" s="5" t="s">
        <v>2</v>
      </c>
    </row>
    <row r="71" spans="1:17" x14ac:dyDescent="0.15">
      <c r="A71" s="2" t="s">
        <v>2</v>
      </c>
    </row>
  </sheetData>
  <mergeCells count="23">
    <mergeCell ref="A1:Q1"/>
    <mergeCell ref="A2:Q2"/>
    <mergeCell ref="M6:M8"/>
    <mergeCell ref="L6:L8"/>
    <mergeCell ref="O6:O8"/>
    <mergeCell ref="N6:N8"/>
    <mergeCell ref="P6:P8"/>
    <mergeCell ref="A3:Q3"/>
    <mergeCell ref="A5:A8"/>
    <mergeCell ref="B6:B8"/>
    <mergeCell ref="C6:C8"/>
    <mergeCell ref="D6:D8"/>
    <mergeCell ref="A4:Q4"/>
    <mergeCell ref="Q6:Q8"/>
    <mergeCell ref="H6:H8"/>
    <mergeCell ref="E6:E8"/>
    <mergeCell ref="K6:K8"/>
    <mergeCell ref="G6:G8"/>
    <mergeCell ref="B5:D5"/>
    <mergeCell ref="I6:I8"/>
    <mergeCell ref="E5:Q5"/>
    <mergeCell ref="F6:F8"/>
    <mergeCell ref="J6:J8"/>
  </mergeCells>
  <phoneticPr fontId="0" type="noConversion"/>
  <printOptions horizontalCentered="1" verticalCentered="1"/>
  <pageMargins left="0.25" right="0.25" top="0.25" bottom="0.25" header="0.25" footer="0"/>
  <pageSetup scale="6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Q71"/>
  <sheetViews>
    <sheetView topLeftCell="A31" zoomScaleNormal="100" zoomScaleSheetLayoutView="100" workbookViewId="0">
      <selection activeCell="E14" sqref="E14"/>
    </sheetView>
  </sheetViews>
  <sheetFormatPr baseColWidth="10" defaultColWidth="9.1640625" defaultRowHeight="13" x14ac:dyDescent="0.15"/>
  <cols>
    <col min="1" max="1" width="15.6640625" style="2" customWidth="1"/>
    <col min="2" max="2" width="10.33203125" style="2" bestFit="1" customWidth="1"/>
    <col min="3" max="3" width="14.6640625" style="2" bestFit="1" customWidth="1"/>
    <col min="4" max="4" width="12.5" style="2" bestFit="1" customWidth="1"/>
    <col min="5" max="5" width="13.1640625" style="2" bestFit="1" customWidth="1"/>
    <col min="6" max="7" width="12.33203125" style="2" bestFit="1" customWidth="1"/>
    <col min="8" max="8" width="11" style="2" customWidth="1"/>
    <col min="9" max="9" width="10.8320312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6384" width="9.1640625" style="2"/>
  </cols>
  <sheetData>
    <row r="1" spans="1:17" s="195" customFormat="1" x14ac:dyDescent="0.15">
      <c r="A1" s="298" t="s">
        <v>212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17" s="195" customFormat="1" x14ac:dyDescent="0.15">
      <c r="A2" s="298" t="s">
        <v>243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17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7" ht="14.2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</row>
    <row r="5" spans="1:17" s="3" customFormat="1" ht="12.75" customHeight="1" x14ac:dyDescent="0.15">
      <c r="A5" s="275" t="s">
        <v>0</v>
      </c>
      <c r="B5" s="278" t="s">
        <v>112</v>
      </c>
      <c r="C5" s="279"/>
      <c r="D5" s="305"/>
      <c r="E5" s="279" t="s">
        <v>114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/>
    </row>
    <row r="6" spans="1:17" s="3" customFormat="1" ht="12.75" customHeight="1" x14ac:dyDescent="0.15">
      <c r="A6" s="295"/>
      <c r="B6" s="288" t="s">
        <v>157</v>
      </c>
      <c r="C6" s="288" t="s">
        <v>158</v>
      </c>
      <c r="D6" s="306" t="s">
        <v>146</v>
      </c>
      <c r="E6" s="309" t="s">
        <v>147</v>
      </c>
      <c r="F6" s="288" t="s">
        <v>159</v>
      </c>
      <c r="G6" s="288" t="s">
        <v>145</v>
      </c>
      <c r="H6" s="288" t="s">
        <v>148</v>
      </c>
      <c r="I6" s="288" t="s">
        <v>149</v>
      </c>
      <c r="J6" s="288" t="s">
        <v>150</v>
      </c>
      <c r="K6" s="288" t="s">
        <v>151</v>
      </c>
      <c r="L6" s="288" t="s">
        <v>152</v>
      </c>
      <c r="M6" s="288" t="s">
        <v>153</v>
      </c>
      <c r="N6" s="312" t="s">
        <v>154</v>
      </c>
      <c r="O6" s="288" t="s">
        <v>160</v>
      </c>
      <c r="P6" s="288" t="s">
        <v>156</v>
      </c>
      <c r="Q6" s="275" t="s">
        <v>94</v>
      </c>
    </row>
    <row r="7" spans="1:17" s="3" customFormat="1" ht="12.75" customHeight="1" x14ac:dyDescent="0.15">
      <c r="A7" s="295"/>
      <c r="B7" s="296"/>
      <c r="C7" s="296"/>
      <c r="D7" s="307"/>
      <c r="E7" s="310"/>
      <c r="F7" s="296"/>
      <c r="G7" s="296"/>
      <c r="H7" s="296"/>
      <c r="I7" s="296"/>
      <c r="J7" s="296"/>
      <c r="K7" s="296"/>
      <c r="L7" s="296"/>
      <c r="M7" s="296"/>
      <c r="N7" s="313"/>
      <c r="O7" s="296"/>
      <c r="P7" s="296"/>
      <c r="Q7" s="295"/>
    </row>
    <row r="8" spans="1:17" s="3" customFormat="1" ht="12.75" customHeight="1" x14ac:dyDescent="0.15">
      <c r="A8" s="276"/>
      <c r="B8" s="304"/>
      <c r="C8" s="304"/>
      <c r="D8" s="308"/>
      <c r="E8" s="311"/>
      <c r="F8" s="304"/>
      <c r="G8" s="304"/>
      <c r="H8" s="304"/>
      <c r="I8" s="304"/>
      <c r="J8" s="304"/>
      <c r="K8" s="304"/>
      <c r="L8" s="304"/>
      <c r="M8" s="304"/>
      <c r="N8" s="314"/>
      <c r="O8" s="304"/>
      <c r="P8" s="304"/>
      <c r="Q8" s="276"/>
    </row>
    <row r="9" spans="1:17" ht="12.75" customHeight="1" x14ac:dyDescent="0.15">
      <c r="A9" s="39" t="s">
        <v>3</v>
      </c>
      <c r="B9" s="72">
        <f>SUM(B11:B69)</f>
        <v>1406410</v>
      </c>
      <c r="C9" s="48">
        <f>SUM(C11:C69)</f>
        <v>776188</v>
      </c>
      <c r="D9" s="84">
        <f>SUM(D11:D69)</f>
        <v>411768</v>
      </c>
      <c r="E9" s="44">
        <f>'4A'!E9/$D9</f>
        <v>0.85697771560684655</v>
      </c>
      <c r="F9" s="29">
        <f>'4A'!F9/$D9</f>
        <v>9.9594917526374081E-3</v>
      </c>
      <c r="G9" s="29">
        <f>'4A'!G9/$D9</f>
        <v>1.0969769384702066E-2</v>
      </c>
      <c r="H9" s="29">
        <f>'4A'!H9/$D9</f>
        <v>2.430737696955567E-2</v>
      </c>
      <c r="I9" s="29">
        <f>'4A'!I9/$D9</f>
        <v>2.7199782401740786E-4</v>
      </c>
      <c r="J9" s="29">
        <f>'4A'!J9/$D9</f>
        <v>0.11141953721513086</v>
      </c>
      <c r="K9" s="29">
        <f>'4A'!K9/$D9</f>
        <v>2.1385828913368692E-2</v>
      </c>
      <c r="L9" s="29">
        <f>'4A'!L9/$D9</f>
        <v>5.1240018651279362E-2</v>
      </c>
      <c r="M9" s="29">
        <f>'4A'!M9/$D9</f>
        <v>1.7432146257115658E-2</v>
      </c>
      <c r="N9" s="29">
        <f>'4A'!N9/$D9</f>
        <v>3.535971712226302E-3</v>
      </c>
      <c r="O9" s="29">
        <f>'4A'!O9/$D9</f>
        <v>5.5783839443570163E-3</v>
      </c>
      <c r="P9" s="29">
        <v>1.2463498588883995E-3</v>
      </c>
      <c r="Q9" s="29">
        <v>2.6780208486272206E-2</v>
      </c>
    </row>
    <row r="10" spans="1:17" ht="7.5" customHeight="1" x14ac:dyDescent="0.15">
      <c r="A10" s="53"/>
      <c r="B10" s="73"/>
      <c r="C10" s="67"/>
      <c r="D10" s="85"/>
      <c r="E10" s="83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ht="12.75" customHeight="1" x14ac:dyDescent="0.15">
      <c r="A11" s="51" t="s">
        <v>8</v>
      </c>
      <c r="B11" s="72">
        <f>'4A'!B11</f>
        <v>9749</v>
      </c>
      <c r="C11" s="48">
        <f>'4A'!C11</f>
        <v>3348</v>
      </c>
      <c r="D11" s="84">
        <f>'4A'!D11</f>
        <v>1910</v>
      </c>
      <c r="E11" s="44">
        <f>'4A'!E11/$D11</f>
        <v>0.84083769633507854</v>
      </c>
      <c r="F11" s="29">
        <f>'4A'!F11/$D11</f>
        <v>1.5706806282722514E-3</v>
      </c>
      <c r="G11" s="29">
        <f>'4A'!G11/$D11</f>
        <v>1.93717277486911E-2</v>
      </c>
      <c r="H11" s="29">
        <f>'4A'!H11/$D11</f>
        <v>0.10785340314136126</v>
      </c>
      <c r="I11" s="29">
        <f>'4A'!I11/$D11</f>
        <v>0</v>
      </c>
      <c r="J11" s="29">
        <f>'4A'!J11/$D11</f>
        <v>2.5130890052356022E-2</v>
      </c>
      <c r="K11" s="29">
        <f>'4A'!K11/$D11</f>
        <v>0</v>
      </c>
      <c r="L11" s="29">
        <f>'4A'!L11/$D11</f>
        <v>4.3979057591623037E-2</v>
      </c>
      <c r="M11" s="29">
        <f>'4A'!M11/$D11</f>
        <v>7.2251308900523559E-2</v>
      </c>
      <c r="N11" s="29">
        <f>'4A'!N11/$D11</f>
        <v>0</v>
      </c>
      <c r="O11" s="29">
        <f>'4A'!O11/$D11</f>
        <v>1.0994764397905759E-2</v>
      </c>
      <c r="P11" s="29">
        <v>0</v>
      </c>
      <c r="Q11" s="29">
        <v>9.00360144057623E-3</v>
      </c>
    </row>
    <row r="12" spans="1:17" ht="12.75" customHeight="1" x14ac:dyDescent="0.15">
      <c r="A12" s="51" t="s">
        <v>9</v>
      </c>
      <c r="B12" s="72">
        <f>'4A'!B12</f>
        <v>3152</v>
      </c>
      <c r="C12" s="48">
        <f>'4A'!C12</f>
        <v>1986</v>
      </c>
      <c r="D12" s="84">
        <f>'4A'!D12</f>
        <v>804</v>
      </c>
      <c r="E12" s="44">
        <f>'4A'!E12/$D12</f>
        <v>0.80348258706467657</v>
      </c>
      <c r="F12" s="29">
        <f>'4A'!F12/$D12</f>
        <v>0</v>
      </c>
      <c r="G12" s="29">
        <f>'4A'!G12/$D12</f>
        <v>0</v>
      </c>
      <c r="H12" s="29">
        <f>'4A'!H12/$D12</f>
        <v>4.9751243781094526E-3</v>
      </c>
      <c r="I12" s="29">
        <f>'4A'!I12/$D12</f>
        <v>2.4875621890547263E-3</v>
      </c>
      <c r="J12" s="29">
        <f>'4A'!J12/$D12</f>
        <v>0.27487562189054726</v>
      </c>
      <c r="K12" s="29">
        <f>'4A'!K12/$D12</f>
        <v>0.10199004975124377</v>
      </c>
      <c r="L12" s="29">
        <f>'4A'!L12/$D12</f>
        <v>4.6019900497512436E-2</v>
      </c>
      <c r="M12" s="29">
        <f>'4A'!M12/$D12</f>
        <v>3.7313432835820895E-3</v>
      </c>
      <c r="N12" s="29">
        <f>'4A'!N12/$D12</f>
        <v>1.6169154228855721E-2</v>
      </c>
      <c r="O12" s="29">
        <f>'4A'!O12/$D12</f>
        <v>4.9751243781094526E-3</v>
      </c>
      <c r="P12" s="29">
        <v>0</v>
      </c>
      <c r="Q12" s="29">
        <v>0.10879629629629629</v>
      </c>
    </row>
    <row r="13" spans="1:17" ht="12.75" customHeight="1" x14ac:dyDescent="0.15">
      <c r="A13" s="51" t="s">
        <v>10</v>
      </c>
      <c r="B13" s="72">
        <f>'4A'!B13</f>
        <v>8715</v>
      </c>
      <c r="C13" s="48">
        <f>'4A'!C13</f>
        <v>2803</v>
      </c>
      <c r="D13" s="84">
        <f>'4A'!D13</f>
        <v>666</v>
      </c>
      <c r="E13" s="44">
        <f>'4A'!E13/$D13</f>
        <v>0.78378378378378377</v>
      </c>
      <c r="F13" s="29">
        <f>'4A'!F13/$D13</f>
        <v>0</v>
      </c>
      <c r="G13" s="29">
        <f>'4A'!G13/$D13</f>
        <v>0</v>
      </c>
      <c r="H13" s="29">
        <f>'4A'!H13/$D13</f>
        <v>4.954954954954955E-2</v>
      </c>
      <c r="I13" s="29">
        <f>'4A'!I13/$D13</f>
        <v>1.5015015015015015E-3</v>
      </c>
      <c r="J13" s="29">
        <f>'4A'!J13/$D13</f>
        <v>0.14114114114114115</v>
      </c>
      <c r="K13" s="29">
        <f>'4A'!K13/$D13</f>
        <v>8.858858858858859E-2</v>
      </c>
      <c r="L13" s="29">
        <f>'4A'!L13/$D13</f>
        <v>9.90990990990991E-2</v>
      </c>
      <c r="M13" s="29">
        <f>'4A'!M13/$D13</f>
        <v>4.5045045045045045E-3</v>
      </c>
      <c r="N13" s="29">
        <f>'4A'!N13/$D13</f>
        <v>6.006006006006006E-2</v>
      </c>
      <c r="O13" s="29">
        <f>'4A'!O13/$D13</f>
        <v>9.0090090090090089E-3</v>
      </c>
      <c r="P13" s="29">
        <v>0</v>
      </c>
      <c r="Q13" s="29">
        <v>0</v>
      </c>
    </row>
    <row r="14" spans="1:17" ht="12.75" customHeight="1" x14ac:dyDescent="0.15">
      <c r="A14" s="51" t="s">
        <v>11</v>
      </c>
      <c r="B14" s="72">
        <f>'4A'!B14</f>
        <v>3201</v>
      </c>
      <c r="C14" s="48">
        <f>'4A'!C14</f>
        <v>1203</v>
      </c>
      <c r="D14" s="84">
        <f>'4A'!D14</f>
        <v>487</v>
      </c>
      <c r="E14" s="44">
        <f>'4A'!E14/$D14</f>
        <v>0.85420944558521561</v>
      </c>
      <c r="F14" s="29">
        <f>'4A'!F14/$D14</f>
        <v>0</v>
      </c>
      <c r="G14" s="29">
        <f>'4A'!G14/$D14</f>
        <v>6.1601642710472282E-3</v>
      </c>
      <c r="H14" s="29">
        <f>'4A'!H14/$D14</f>
        <v>5.9548254620123205E-2</v>
      </c>
      <c r="I14" s="29">
        <f>'4A'!I14/$D14</f>
        <v>6.1601642710472282E-3</v>
      </c>
      <c r="J14" s="29">
        <f>'4A'!J14/$D14</f>
        <v>3.0800821355236138E-2</v>
      </c>
      <c r="K14" s="29">
        <f>'4A'!K14/$D14</f>
        <v>2.4640657084188913E-2</v>
      </c>
      <c r="L14" s="29">
        <f>'4A'!L14/$D14</f>
        <v>6.3655030800821355E-2</v>
      </c>
      <c r="M14" s="29">
        <f>'4A'!M14/$D14</f>
        <v>0</v>
      </c>
      <c r="N14" s="29">
        <f>'4A'!N14/$D14</f>
        <v>0</v>
      </c>
      <c r="O14" s="29">
        <f>'4A'!O14/$D14</f>
        <v>8.2135523613963042E-3</v>
      </c>
      <c r="P14" s="29">
        <v>0</v>
      </c>
      <c r="Q14" s="29">
        <v>2.851033499643621E-3</v>
      </c>
    </row>
    <row r="15" spans="1:17" ht="12.75" customHeight="1" x14ac:dyDescent="0.15">
      <c r="A15" s="51" t="s">
        <v>12</v>
      </c>
      <c r="B15" s="72">
        <f>'4A'!B15</f>
        <v>527340</v>
      </c>
      <c r="C15" s="48">
        <f>'4A'!C15</f>
        <v>362195</v>
      </c>
      <c r="D15" s="84">
        <f>'4A'!D15</f>
        <v>230307</v>
      </c>
      <c r="E15" s="44">
        <f>'4A'!E15/$D15</f>
        <v>0.85619195248081903</v>
      </c>
      <c r="F15" s="29">
        <f>'4A'!F15/$D15</f>
        <v>7.7982866347961633E-3</v>
      </c>
      <c r="G15" s="29">
        <f>'4A'!G15/$D15</f>
        <v>1.7450620259045535E-2</v>
      </c>
      <c r="H15" s="29">
        <f>'4A'!H15/$D15</f>
        <v>7.0036950678876459E-3</v>
      </c>
      <c r="I15" s="29">
        <f>'4A'!I15/$D15</f>
        <v>0</v>
      </c>
      <c r="J15" s="29">
        <f>'4A'!J15/$D15</f>
        <v>0.15160633415397709</v>
      </c>
      <c r="K15" s="29">
        <f>'4A'!K15/$D15</f>
        <v>1.8857438115211435E-2</v>
      </c>
      <c r="L15" s="29">
        <f>'4A'!L15/$D15</f>
        <v>4.9894271559266547E-2</v>
      </c>
      <c r="M15" s="29">
        <f>'4A'!M15/$D15</f>
        <v>1.2791621618101056E-2</v>
      </c>
      <c r="N15" s="29">
        <f>'4A'!N15/$D15</f>
        <v>3.7819084960509235E-3</v>
      </c>
      <c r="O15" s="29">
        <f>'4A'!O15/$D15</f>
        <v>3.0481053550261172E-3</v>
      </c>
      <c r="P15" s="29">
        <v>2.5850127787424159E-3</v>
      </c>
      <c r="Q15" s="29">
        <v>1.0301032054158457E-2</v>
      </c>
    </row>
    <row r="16" spans="1:17" ht="12.75" customHeight="1" x14ac:dyDescent="0.15">
      <c r="A16" s="51" t="s">
        <v>13</v>
      </c>
      <c r="B16" s="72">
        <f>'4A'!B16</f>
        <v>16329</v>
      </c>
      <c r="C16" s="48">
        <f>'4A'!C16</f>
        <v>9000</v>
      </c>
      <c r="D16" s="84">
        <f>'4A'!D16</f>
        <v>2609</v>
      </c>
      <c r="E16" s="44">
        <f>'4A'!E16/$D16</f>
        <v>0.62016098121885777</v>
      </c>
      <c r="F16" s="29">
        <f>'4A'!F16/$D16</f>
        <v>3.7562284400153315E-2</v>
      </c>
      <c r="G16" s="29">
        <f>'4A'!G16/$D16</f>
        <v>0</v>
      </c>
      <c r="H16" s="29">
        <f>'4A'!H16/$D16</f>
        <v>4.8677654273668075E-2</v>
      </c>
      <c r="I16" s="29">
        <f>'4A'!I16/$D16</f>
        <v>8.4323495592180907E-3</v>
      </c>
      <c r="J16" s="29">
        <f>'4A'!J16/$D16</f>
        <v>0.17669605212725181</v>
      </c>
      <c r="K16" s="29">
        <f>'4A'!K16/$D16</f>
        <v>7.74243004982752E-2</v>
      </c>
      <c r="L16" s="29">
        <f>'4A'!L16/$D16</f>
        <v>0.21157531621310846</v>
      </c>
      <c r="M16" s="29">
        <f>'4A'!M16/$D16</f>
        <v>1.8781142200076657E-2</v>
      </c>
      <c r="N16" s="29">
        <f>'4A'!N16/$D16</f>
        <v>5.3660406285933309E-3</v>
      </c>
      <c r="O16" s="29">
        <f>'4A'!O16/$D16</f>
        <v>2.5297048677654272E-2</v>
      </c>
      <c r="P16" s="29">
        <v>0</v>
      </c>
      <c r="Q16" s="29">
        <v>3.2007315957933241E-2</v>
      </c>
    </row>
    <row r="17" spans="1:17" ht="12.75" customHeight="1" x14ac:dyDescent="0.15">
      <c r="A17" s="51" t="s">
        <v>14</v>
      </c>
      <c r="B17" s="72">
        <f>'4A'!B17</f>
        <v>9973</v>
      </c>
      <c r="C17" s="48">
        <f>'4A'!C17</f>
        <v>4247</v>
      </c>
      <c r="D17" s="84">
        <f>'4A'!D17</f>
        <v>1831</v>
      </c>
      <c r="E17" s="44">
        <f>'4A'!E17/$D17</f>
        <v>0.5614418350628072</v>
      </c>
      <c r="F17" s="29">
        <f>'4A'!F17/$D17</f>
        <v>2.4030584380120151E-2</v>
      </c>
      <c r="G17" s="29">
        <f>'4A'!G17/$D17</f>
        <v>3.8230475150191155E-3</v>
      </c>
      <c r="H17" s="29">
        <f>'4A'!H17/$D17</f>
        <v>0</v>
      </c>
      <c r="I17" s="29">
        <f>'4A'!I17/$D17</f>
        <v>0</v>
      </c>
      <c r="J17" s="29">
        <f>'4A'!J17/$D17</f>
        <v>0.68541780447842704</v>
      </c>
      <c r="K17" s="29">
        <f>'4A'!K17/$D17</f>
        <v>3.8230475150191155E-3</v>
      </c>
      <c r="L17" s="29">
        <f>'4A'!L17/$D17</f>
        <v>6.2261059530311302E-2</v>
      </c>
      <c r="M17" s="29">
        <f>'4A'!M17/$D17</f>
        <v>0</v>
      </c>
      <c r="N17" s="29">
        <f>'4A'!N17/$D17</f>
        <v>2.6761332605133806E-2</v>
      </c>
      <c r="O17" s="29">
        <f>'4A'!O17/$D17</f>
        <v>6.0076460950300378E-3</v>
      </c>
      <c r="P17" s="29">
        <v>0</v>
      </c>
      <c r="Q17" s="29">
        <v>0</v>
      </c>
    </row>
    <row r="18" spans="1:17" ht="12.75" customHeight="1" x14ac:dyDescent="0.15">
      <c r="A18" s="51" t="s">
        <v>15</v>
      </c>
      <c r="B18" s="72">
        <f>'4A'!B18</f>
        <v>4016</v>
      </c>
      <c r="C18" s="48">
        <f>'4A'!C18</f>
        <v>789</v>
      </c>
      <c r="D18" s="84">
        <f>'4A'!D18</f>
        <v>249</v>
      </c>
      <c r="E18" s="44">
        <f>'4A'!E18/$D18</f>
        <v>0.87550200803212852</v>
      </c>
      <c r="F18" s="29">
        <f>'4A'!F18/$D18</f>
        <v>0</v>
      </c>
      <c r="G18" s="29">
        <f>'4A'!G18/$D18</f>
        <v>0</v>
      </c>
      <c r="H18" s="29">
        <f>'4A'!H18/$D18</f>
        <v>5.6224899598393573E-2</v>
      </c>
      <c r="I18" s="29">
        <f>'4A'!I18/$D18</f>
        <v>0</v>
      </c>
      <c r="J18" s="29">
        <f>'4A'!J18/$D18</f>
        <v>0.10441767068273092</v>
      </c>
      <c r="K18" s="29">
        <f>'4A'!K18/$D18</f>
        <v>0</v>
      </c>
      <c r="L18" s="29">
        <f>'4A'!L18/$D18</f>
        <v>8.0321285140562249E-2</v>
      </c>
      <c r="M18" s="29">
        <f>'4A'!M18/$D18</f>
        <v>0</v>
      </c>
      <c r="N18" s="29">
        <f>'4A'!N18/$D18</f>
        <v>0</v>
      </c>
      <c r="O18" s="29">
        <f>'4A'!O18/$D18</f>
        <v>0</v>
      </c>
      <c r="P18" s="29">
        <v>0</v>
      </c>
      <c r="Q18" s="29">
        <v>0</v>
      </c>
    </row>
    <row r="19" spans="1:17" ht="12.75" customHeight="1" x14ac:dyDescent="0.15">
      <c r="A19" s="51" t="s">
        <v>80</v>
      </c>
      <c r="B19" s="72">
        <f>'4A'!B19</f>
        <v>4294</v>
      </c>
      <c r="C19" s="48">
        <f>'4A'!C19</f>
        <v>2382</v>
      </c>
      <c r="D19" s="84">
        <f>'4A'!D19</f>
        <v>1142</v>
      </c>
      <c r="E19" s="44">
        <f>'4A'!E19/$D19</f>
        <v>0.59106830122591947</v>
      </c>
      <c r="F19" s="29">
        <f>'4A'!F19/$D19</f>
        <v>0</v>
      </c>
      <c r="G19" s="29">
        <f>'4A'!G19/$D19</f>
        <v>9.6322241681260946E-3</v>
      </c>
      <c r="H19" s="29">
        <f>'4A'!H19/$D19</f>
        <v>2.5394045534150613E-2</v>
      </c>
      <c r="I19" s="29">
        <f>'4A'!I19/$D19</f>
        <v>5.2539404553415062E-3</v>
      </c>
      <c r="J19" s="29">
        <f>'4A'!J19/$D19</f>
        <v>0.40105078809106831</v>
      </c>
      <c r="K19" s="29">
        <f>'4A'!K19/$D19</f>
        <v>6.1295971978984239E-3</v>
      </c>
      <c r="L19" s="29">
        <f>'4A'!L19/$D19</f>
        <v>7.8809106830122586E-2</v>
      </c>
      <c r="M19" s="29">
        <f>'4A'!M19/$D19</f>
        <v>1.7513134851138354E-3</v>
      </c>
      <c r="N19" s="29">
        <f>'4A'!N19/$D19</f>
        <v>0</v>
      </c>
      <c r="O19" s="29">
        <f>'4A'!O19/$D19</f>
        <v>6.1295971978984239E-3</v>
      </c>
      <c r="P19" s="29">
        <v>0</v>
      </c>
      <c r="Q19" s="29">
        <v>0</v>
      </c>
    </row>
    <row r="20" spans="1:17" ht="12.75" customHeight="1" x14ac:dyDescent="0.15">
      <c r="A20" s="51" t="s">
        <v>16</v>
      </c>
      <c r="B20" s="72">
        <f>'4A'!B20</f>
        <v>45734</v>
      </c>
      <c r="C20" s="48">
        <f>'4A'!C20</f>
        <v>5276</v>
      </c>
      <c r="D20" s="84">
        <f>'4A'!D20</f>
        <v>2125</v>
      </c>
      <c r="E20" s="44">
        <f>'4A'!E20/$D20</f>
        <v>0.35247058823529409</v>
      </c>
      <c r="F20" s="29">
        <f>'4A'!F20/$D20</f>
        <v>9.4117647058823532E-4</v>
      </c>
      <c r="G20" s="29">
        <f>'4A'!G20/$D20</f>
        <v>1.3647058823529411E-2</v>
      </c>
      <c r="H20" s="29">
        <f>'4A'!H20/$D20</f>
        <v>0.11058823529411765</v>
      </c>
      <c r="I20" s="29">
        <f>'4A'!I20/$D20</f>
        <v>0</v>
      </c>
      <c r="J20" s="29">
        <f>'4A'!J20/$D20</f>
        <v>0.23811764705882352</v>
      </c>
      <c r="K20" s="29">
        <f>'4A'!K20/$D20</f>
        <v>0.24094117647058824</v>
      </c>
      <c r="L20" s="29">
        <f>'4A'!L20/$D20</f>
        <v>0.17741176470588235</v>
      </c>
      <c r="M20" s="29">
        <f>'4A'!M20/$D20</f>
        <v>0.20988235294117646</v>
      </c>
      <c r="N20" s="29">
        <f>'4A'!N20/$D20</f>
        <v>4.7058823529411766E-4</v>
      </c>
      <c r="O20" s="29">
        <f>'4A'!O20/$D20</f>
        <v>1.6470588235294119E-2</v>
      </c>
      <c r="P20" s="74">
        <v>0</v>
      </c>
      <c r="Q20" s="74">
        <v>6.3494589433481866E-2</v>
      </c>
    </row>
    <row r="21" spans="1:17" ht="7.5" customHeight="1" x14ac:dyDescent="0.15">
      <c r="A21" s="53"/>
      <c r="B21" s="73"/>
      <c r="C21" s="67"/>
      <c r="D21" s="85"/>
      <c r="E21" s="83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</row>
    <row r="22" spans="1:17" ht="12.75" customHeight="1" x14ac:dyDescent="0.15">
      <c r="A22" s="51" t="s">
        <v>17</v>
      </c>
      <c r="B22" s="72">
        <f>'4A'!B22</f>
        <v>12410</v>
      </c>
      <c r="C22" s="48">
        <f>'4A'!C22</f>
        <v>2535</v>
      </c>
      <c r="D22" s="84">
        <f>'4A'!D22</f>
        <v>603</v>
      </c>
      <c r="E22" s="44">
        <f>'4A'!E22/$D22</f>
        <v>0.34991708126036486</v>
      </c>
      <c r="F22" s="29">
        <f>'4A'!F22/$D22</f>
        <v>0</v>
      </c>
      <c r="G22" s="29">
        <f>'4A'!G22/$D22</f>
        <v>0</v>
      </c>
      <c r="H22" s="29">
        <f>'4A'!H22/$D22</f>
        <v>0.50912106135986734</v>
      </c>
      <c r="I22" s="29">
        <f>'4A'!I22/$D22</f>
        <v>3.3167495854063019E-3</v>
      </c>
      <c r="J22" s="29">
        <f>'4A'!J22/$D22</f>
        <v>8.45771144278607E-2</v>
      </c>
      <c r="K22" s="29">
        <f>'4A'!K22/$D22</f>
        <v>1.3266998341625208E-2</v>
      </c>
      <c r="L22" s="29">
        <f>'4A'!L22/$D22</f>
        <v>0.12935323383084577</v>
      </c>
      <c r="M22" s="29">
        <f>'4A'!M22/$D22</f>
        <v>0.18407960199004975</v>
      </c>
      <c r="N22" s="29">
        <f>'4A'!N22/$D22</f>
        <v>0</v>
      </c>
      <c r="O22" s="29">
        <f>'4A'!O22/$D22</f>
        <v>3.316749585406302E-2</v>
      </c>
      <c r="P22" s="29">
        <v>4.3904717421765528E-2</v>
      </c>
      <c r="Q22" s="29">
        <v>1.35450723960766E-2</v>
      </c>
    </row>
    <row r="23" spans="1:17" ht="12.75" customHeight="1" x14ac:dyDescent="0.15">
      <c r="A23" s="51" t="s">
        <v>18</v>
      </c>
      <c r="B23" s="72">
        <f>'4A'!B23</f>
        <v>619</v>
      </c>
      <c r="C23" s="48">
        <f>'4A'!C23</f>
        <v>160</v>
      </c>
      <c r="D23" s="84">
        <f>'4A'!D23</f>
        <v>43</v>
      </c>
      <c r="E23" s="44">
        <f>'4A'!E23/$D23</f>
        <v>0.23255813953488372</v>
      </c>
      <c r="F23" s="29">
        <f>'4A'!F23/$D23</f>
        <v>0</v>
      </c>
      <c r="G23" s="29">
        <f>'4A'!G23/$D23</f>
        <v>4.6511627906976744E-2</v>
      </c>
      <c r="H23" s="29">
        <f>'4A'!H23/$D23</f>
        <v>0.76744186046511631</v>
      </c>
      <c r="I23" s="29">
        <f>'4A'!I23/$D23</f>
        <v>0</v>
      </c>
      <c r="J23" s="29">
        <f>'4A'!J23/$D23</f>
        <v>2.3255813953488372E-2</v>
      </c>
      <c r="K23" s="29">
        <f>'4A'!K23/$D23</f>
        <v>0</v>
      </c>
      <c r="L23" s="29">
        <f>'4A'!L23/$D23</f>
        <v>0</v>
      </c>
      <c r="M23" s="29">
        <f>'4A'!M23/$D23</f>
        <v>0</v>
      </c>
      <c r="N23" s="29">
        <f>'4A'!N23/$D23</f>
        <v>0</v>
      </c>
      <c r="O23" s="74">
        <v>0</v>
      </c>
      <c r="P23" s="74">
        <v>0</v>
      </c>
      <c r="Q23" s="74">
        <v>0</v>
      </c>
    </row>
    <row r="24" spans="1:17" ht="12.75" customHeight="1" x14ac:dyDescent="0.15">
      <c r="A24" s="51" t="s">
        <v>19</v>
      </c>
      <c r="B24" s="72">
        <f>'4A'!B24</f>
        <v>5325</v>
      </c>
      <c r="C24" s="48">
        <f>'4A'!C24</f>
        <v>3205</v>
      </c>
      <c r="D24" s="84">
        <f>'4A'!D24</f>
        <v>1240</v>
      </c>
      <c r="E24" s="44">
        <f>'4A'!E24/$D24</f>
        <v>0.87177419354838714</v>
      </c>
      <c r="F24" s="29">
        <f>'4A'!F24/$D24</f>
        <v>2.3387096774193549E-2</v>
      </c>
      <c r="G24" s="29">
        <f>'4A'!G24/$D24</f>
        <v>1.6935483870967744E-2</v>
      </c>
      <c r="H24" s="29">
        <f>'4A'!H24/$D24</f>
        <v>9.2741935483870969E-2</v>
      </c>
      <c r="I24" s="29">
        <f>'4A'!I24/$D24</f>
        <v>0</v>
      </c>
      <c r="J24" s="29">
        <f>'4A'!J24/$D24</f>
        <v>6.2096774193548386E-2</v>
      </c>
      <c r="K24" s="29">
        <f>'4A'!K24/$D24</f>
        <v>8.0645161290322581E-4</v>
      </c>
      <c r="L24" s="29">
        <f>'4A'!L24/$D24</f>
        <v>5.0806451612903224E-2</v>
      </c>
      <c r="M24" s="29">
        <f>'4A'!M24/$D24</f>
        <v>1.7741935483870968E-2</v>
      </c>
      <c r="N24" s="29">
        <f>'4A'!N24/$D24</f>
        <v>1.6129032258064516E-3</v>
      </c>
      <c r="O24" s="29">
        <f>'4A'!O24/$D24</f>
        <v>0</v>
      </c>
      <c r="P24" s="29">
        <v>0</v>
      </c>
      <c r="Q24" s="29">
        <v>6.4138315672058006E-3</v>
      </c>
    </row>
    <row r="25" spans="1:17" ht="12.75" customHeight="1" x14ac:dyDescent="0.15">
      <c r="A25" s="51" t="s">
        <v>20</v>
      </c>
      <c r="B25" s="72">
        <f>'4A'!B25</f>
        <v>1929</v>
      </c>
      <c r="C25" s="48">
        <f>'4A'!C25</f>
        <v>29</v>
      </c>
      <c r="D25" s="84">
        <f>'4A'!D25</f>
        <v>15</v>
      </c>
      <c r="E25" s="44">
        <f>'4A'!E25/$D25</f>
        <v>0.6</v>
      </c>
      <c r="F25" s="29">
        <f>'4A'!F25/$D25</f>
        <v>0</v>
      </c>
      <c r="G25" s="29">
        <f>'4A'!G25/$D25</f>
        <v>0</v>
      </c>
      <c r="H25" s="29">
        <f>'4A'!H25/$D25</f>
        <v>0.13333333333333333</v>
      </c>
      <c r="I25" s="29">
        <f>'4A'!I25/$D25</f>
        <v>0</v>
      </c>
      <c r="J25" s="29">
        <f>'4A'!J25/$D25</f>
        <v>0.46666666666666667</v>
      </c>
      <c r="K25" s="29">
        <f>'4A'!K25/$D25</f>
        <v>0</v>
      </c>
      <c r="L25" s="29">
        <f>'4A'!L25/$D25</f>
        <v>0.13333333333333333</v>
      </c>
      <c r="M25" s="29">
        <f>'4A'!M25/$D25</f>
        <v>0.13333333333333333</v>
      </c>
      <c r="N25" s="29">
        <f>'4A'!N25/$D25</f>
        <v>0</v>
      </c>
      <c r="O25" s="29">
        <f>'4A'!O25/$D25</f>
        <v>0</v>
      </c>
      <c r="P25" s="29">
        <v>0</v>
      </c>
      <c r="Q25" s="29">
        <v>0.80434782608695654</v>
      </c>
    </row>
    <row r="26" spans="1:17" ht="12.75" customHeight="1" x14ac:dyDescent="0.15">
      <c r="A26" s="51" t="s">
        <v>21</v>
      </c>
      <c r="B26" s="72">
        <f>'4A'!B26</f>
        <v>13461</v>
      </c>
      <c r="C26" s="48">
        <f>'4A'!C26</f>
        <v>3904</v>
      </c>
      <c r="D26" s="84">
        <f>'4A'!D26</f>
        <v>2837</v>
      </c>
      <c r="E26" s="44">
        <f>'4A'!E26/$D26</f>
        <v>0.76524497708847372</v>
      </c>
      <c r="F26" s="29">
        <f>'4A'!F26/$D26</f>
        <v>0</v>
      </c>
      <c r="G26" s="29">
        <f>'4A'!G26/$D26</f>
        <v>0</v>
      </c>
      <c r="H26" s="29">
        <f>'4A'!H26/$D26</f>
        <v>0.1060979908353895</v>
      </c>
      <c r="I26" s="29">
        <f>'4A'!I26/$D26</f>
        <v>0</v>
      </c>
      <c r="J26" s="29">
        <f>'4A'!J26/$D26</f>
        <v>7.5431794148748676E-2</v>
      </c>
      <c r="K26" s="29">
        <f>'4A'!K26/$D26</f>
        <v>5.9217483256961578E-2</v>
      </c>
      <c r="L26" s="29">
        <f>'4A'!L26/$D26</f>
        <v>9.7285865350722589E-2</v>
      </c>
      <c r="M26" s="29">
        <f>'4A'!M26/$D26</f>
        <v>2.4673951357067323E-2</v>
      </c>
      <c r="N26" s="29">
        <f>'4A'!N26/$D26</f>
        <v>0</v>
      </c>
      <c r="O26" s="29">
        <f>'4A'!O26/$D26</f>
        <v>9.5170955234402544E-3</v>
      </c>
      <c r="P26" s="29">
        <v>0</v>
      </c>
      <c r="Q26" s="29">
        <v>3.3545197740112993E-3</v>
      </c>
    </row>
    <row r="27" spans="1:17" ht="12.75" customHeight="1" x14ac:dyDescent="0.15">
      <c r="A27" s="51" t="s">
        <v>22</v>
      </c>
      <c r="B27" s="72">
        <f>'4A'!B27</f>
        <v>7373</v>
      </c>
      <c r="C27" s="48">
        <f>'4A'!C27</f>
        <v>1315</v>
      </c>
      <c r="D27" s="84">
        <f>'4A'!D27</f>
        <v>384</v>
      </c>
      <c r="E27" s="44">
        <f>'4A'!E27/$D27</f>
        <v>0.94270833333333337</v>
      </c>
      <c r="F27" s="29">
        <f>'4A'!F27/$D27</f>
        <v>0</v>
      </c>
      <c r="G27" s="29">
        <f>'4A'!G27/$D27</f>
        <v>0</v>
      </c>
      <c r="H27" s="29">
        <f>'4A'!H27/$D27</f>
        <v>7.8125E-3</v>
      </c>
      <c r="I27" s="29">
        <f>'4A'!I27/$D27</f>
        <v>0</v>
      </c>
      <c r="J27" s="29">
        <f>'4A'!J27/$D27</f>
        <v>2.6041666666666668E-2</v>
      </c>
      <c r="K27" s="29">
        <f>'4A'!K27/$D27</f>
        <v>0</v>
      </c>
      <c r="L27" s="29">
        <f>'4A'!L27/$D27</f>
        <v>5.208333333333333E-3</v>
      </c>
      <c r="M27" s="29">
        <f>'4A'!M27/$D27</f>
        <v>0</v>
      </c>
      <c r="N27" s="29">
        <f>'4A'!N27/$D27</f>
        <v>2.6041666666666665E-3</v>
      </c>
      <c r="O27" s="29">
        <f>'4A'!O27/$D27</f>
        <v>6.25E-2</v>
      </c>
      <c r="P27" s="29">
        <v>0</v>
      </c>
      <c r="Q27" s="29">
        <v>0</v>
      </c>
    </row>
    <row r="28" spans="1:17" ht="12.75" customHeight="1" x14ac:dyDescent="0.15">
      <c r="A28" s="51" t="s">
        <v>23</v>
      </c>
      <c r="B28" s="72">
        <f>'4A'!B28</f>
        <v>11312</v>
      </c>
      <c r="C28" s="48">
        <f>'4A'!C28</f>
        <v>4668</v>
      </c>
      <c r="D28" s="84">
        <f>'4A'!D28</f>
        <v>1613</v>
      </c>
      <c r="E28" s="44">
        <f>'4A'!E28/$D28</f>
        <v>0.91506509609423436</v>
      </c>
      <c r="F28" s="29">
        <f>'4A'!F28/$D28</f>
        <v>1.8598884066955983E-3</v>
      </c>
      <c r="G28" s="29">
        <f>'4A'!G28/$D28</f>
        <v>6.1996280223186612E-3</v>
      </c>
      <c r="H28" s="29">
        <f>'4A'!H28/$D28</f>
        <v>6.1996280223186606E-4</v>
      </c>
      <c r="I28" s="29">
        <f>'4A'!I28/$D28</f>
        <v>0</v>
      </c>
      <c r="J28" s="29">
        <f>'4A'!J28/$D28</f>
        <v>3.6577805331680098E-2</v>
      </c>
      <c r="K28" s="29">
        <f>'4A'!K28/$D28</f>
        <v>5.5796652200867944E-3</v>
      </c>
      <c r="L28" s="29">
        <f>'4A'!L28/$D28</f>
        <v>6.6955982641041537E-2</v>
      </c>
      <c r="M28" s="29">
        <f>'4A'!M28/$D28</f>
        <v>7.4395536267823931E-3</v>
      </c>
      <c r="N28" s="29">
        <f>'4A'!N28/$D28</f>
        <v>4.9597024178549285E-3</v>
      </c>
      <c r="O28" s="29">
        <f>'4A'!O28/$D28</f>
        <v>7.4395536267823931E-3</v>
      </c>
      <c r="P28" s="29">
        <v>0</v>
      </c>
      <c r="Q28" s="29">
        <v>0.12300843486410497</v>
      </c>
    </row>
    <row r="29" spans="1:17" ht="12.75" customHeight="1" x14ac:dyDescent="0.15">
      <c r="A29" s="51" t="s">
        <v>24</v>
      </c>
      <c r="B29" s="72">
        <f>'4A'!B29</f>
        <v>4623</v>
      </c>
      <c r="C29" s="48">
        <f>'4A'!C29</f>
        <v>1924</v>
      </c>
      <c r="D29" s="84">
        <f>'4A'!D29</f>
        <v>688</v>
      </c>
      <c r="E29" s="44">
        <f>'4A'!E29/$D29</f>
        <v>0.95930232558139539</v>
      </c>
      <c r="F29" s="29">
        <f>'4A'!F29/$D29</f>
        <v>7.2674418604651162E-3</v>
      </c>
      <c r="G29" s="29">
        <f>'4A'!G29/$D29</f>
        <v>1.4534883720930232E-3</v>
      </c>
      <c r="H29" s="29">
        <f>'4A'!H29/$D29</f>
        <v>1.4534883720930232E-3</v>
      </c>
      <c r="I29" s="29">
        <f>'4A'!I29/$D29</f>
        <v>1.4534883720930232E-3</v>
      </c>
      <c r="J29" s="29">
        <f>'4A'!J29/$D29</f>
        <v>2.7616279069767442E-2</v>
      </c>
      <c r="K29" s="29">
        <f>'4A'!K29/$D29</f>
        <v>1.4534883720930232E-3</v>
      </c>
      <c r="L29" s="29">
        <f>'4A'!L29/$D29</f>
        <v>2.4709302325581394E-2</v>
      </c>
      <c r="M29" s="29">
        <f>'4A'!M29/$D29</f>
        <v>1.4534883720930232E-2</v>
      </c>
      <c r="N29" s="29">
        <f>'4A'!N29/$D29</f>
        <v>2.9069767441860465E-3</v>
      </c>
      <c r="O29" s="29">
        <f>'4A'!O29/$D29</f>
        <v>5.8139534883720929E-3</v>
      </c>
      <c r="P29" s="29">
        <v>0</v>
      </c>
      <c r="Q29" s="29">
        <v>1.8597442851607904E-2</v>
      </c>
    </row>
    <row r="30" spans="1:17" ht="12.75" customHeight="1" x14ac:dyDescent="0.15">
      <c r="A30" s="51" t="s">
        <v>25</v>
      </c>
      <c r="B30" s="72">
        <f>'4A'!B30</f>
        <v>21828</v>
      </c>
      <c r="C30" s="48">
        <f>'4A'!C30</f>
        <v>5346</v>
      </c>
      <c r="D30" s="84">
        <f>'4A'!D30</f>
        <v>2520</v>
      </c>
      <c r="E30" s="44">
        <f>'4A'!E30/$D30</f>
        <v>0.5892857142857143</v>
      </c>
      <c r="F30" s="29">
        <f>'4A'!F30/$D30</f>
        <v>3.0158730158730159E-2</v>
      </c>
      <c r="G30" s="29">
        <f>'4A'!G30/$D30</f>
        <v>0</v>
      </c>
      <c r="H30" s="29">
        <f>'4A'!H30/$D30</f>
        <v>5.5158730158730157E-2</v>
      </c>
      <c r="I30" s="29">
        <f>'4A'!I30/$D30</f>
        <v>0</v>
      </c>
      <c r="J30" s="29">
        <f>'4A'!J30/$D30</f>
        <v>1.0714285714285714E-2</v>
      </c>
      <c r="K30" s="29">
        <f>'4A'!K30/$D30</f>
        <v>0.31587301587301586</v>
      </c>
      <c r="L30" s="29">
        <f>'4A'!L30/$D30</f>
        <v>8.1349206349206352E-2</v>
      </c>
      <c r="M30" s="29">
        <f>'4A'!M30/$D30</f>
        <v>0.21031746031746032</v>
      </c>
      <c r="N30" s="29">
        <f>'4A'!N30/$D30</f>
        <v>3.3333333333333333E-2</v>
      </c>
      <c r="O30" s="29">
        <f>'4A'!O30/$D30</f>
        <v>9.4047619047619047E-2</v>
      </c>
      <c r="P30" s="74">
        <v>0</v>
      </c>
      <c r="Q30" s="74">
        <v>5.6081995745503772E-3</v>
      </c>
    </row>
    <row r="31" spans="1:17" ht="12.75" customHeight="1" x14ac:dyDescent="0.15">
      <c r="A31" s="51" t="s">
        <v>26</v>
      </c>
      <c r="B31" s="72">
        <f>'4A'!B31</f>
        <v>5550</v>
      </c>
      <c r="C31" s="48">
        <f>'4A'!C31</f>
        <v>1965</v>
      </c>
      <c r="D31" s="84">
        <f>'4A'!D31</f>
        <v>257</v>
      </c>
      <c r="E31" s="44">
        <f>'4A'!E31/$D31</f>
        <v>0.65369649805447472</v>
      </c>
      <c r="F31" s="29">
        <f>'4A'!F31/$D31</f>
        <v>7.7821011673151752E-3</v>
      </c>
      <c r="G31" s="29">
        <f>'4A'!G31/$D31</f>
        <v>3.8910505836575876E-3</v>
      </c>
      <c r="H31" s="29">
        <f>'4A'!H31/$D31</f>
        <v>2.3346303501945526E-2</v>
      </c>
      <c r="I31" s="29">
        <f>'4A'!I31/$D31</f>
        <v>3.8910505836575876E-3</v>
      </c>
      <c r="J31" s="29">
        <f>'4A'!J31/$D31</f>
        <v>8.171206225680934E-2</v>
      </c>
      <c r="K31" s="29">
        <f>'4A'!K31/$D31</f>
        <v>5.8365758754863814E-2</v>
      </c>
      <c r="L31" s="29">
        <f>'4A'!L31/$D31</f>
        <v>0.29182879377431908</v>
      </c>
      <c r="M31" s="29">
        <f>'4A'!M31/$D31</f>
        <v>7.7821011673151752E-3</v>
      </c>
      <c r="N31" s="29">
        <f>'4A'!N31/$D31</f>
        <v>3.8910505836575876E-3</v>
      </c>
      <c r="O31" s="29">
        <f>'4A'!O31/$D31</f>
        <v>2.3346303501945526E-2</v>
      </c>
      <c r="P31" s="29">
        <v>0</v>
      </c>
      <c r="Q31" s="29">
        <v>0</v>
      </c>
    </row>
    <row r="32" spans="1:17" ht="7.5" customHeight="1" x14ac:dyDescent="0.15">
      <c r="A32" s="53"/>
      <c r="B32" s="73"/>
      <c r="C32" s="67"/>
      <c r="D32" s="85"/>
      <c r="E32" s="83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 spans="1:17" ht="12.75" customHeight="1" x14ac:dyDescent="0.15">
      <c r="A33" s="51" t="s">
        <v>27</v>
      </c>
      <c r="B33" s="72">
        <f>'4A'!B33</f>
        <v>19025</v>
      </c>
      <c r="C33" s="48">
        <f>'4A'!C33</f>
        <v>17142</v>
      </c>
      <c r="D33" s="84">
        <f>'4A'!D33</f>
        <v>15195</v>
      </c>
      <c r="E33" s="44">
        <f>'4A'!E33/$D33</f>
        <v>0.98374465284633106</v>
      </c>
      <c r="F33" s="29">
        <f>'4A'!F33/$D33</f>
        <v>0</v>
      </c>
      <c r="G33" s="29">
        <f>'4A'!G33/$D33</f>
        <v>6.5811122079631462E-5</v>
      </c>
      <c r="H33" s="29">
        <f>'4A'!H33/$D33</f>
        <v>3.5538005923000989E-3</v>
      </c>
      <c r="I33" s="29">
        <f>'4A'!I33/$D33</f>
        <v>2.6324448831852585E-4</v>
      </c>
      <c r="J33" s="29">
        <f>'4A'!J33/$D33</f>
        <v>1.9743336623889437E-2</v>
      </c>
      <c r="K33" s="29">
        <f>'4A'!K33/$D33</f>
        <v>2.4350115169463641E-3</v>
      </c>
      <c r="L33" s="29">
        <f>'4A'!L33/$D33</f>
        <v>7.8315235274761443E-3</v>
      </c>
      <c r="M33" s="29">
        <f>'4A'!M33/$D33</f>
        <v>2.9615004935834156E-3</v>
      </c>
      <c r="N33" s="29">
        <f>'4A'!N33/$D33</f>
        <v>3.5538005923000989E-3</v>
      </c>
      <c r="O33" s="29">
        <f>'4A'!O33/$D33</f>
        <v>3.2905561039815728E-4</v>
      </c>
      <c r="P33" s="29">
        <v>0</v>
      </c>
      <c r="Q33" s="29">
        <v>5.8455114822546974E-3</v>
      </c>
    </row>
    <row r="34" spans="1:17" ht="12.75" customHeight="1" x14ac:dyDescent="0.15">
      <c r="A34" s="51" t="s">
        <v>28</v>
      </c>
      <c r="B34" s="72">
        <f>'4A'!B34</f>
        <v>19256</v>
      </c>
      <c r="C34" s="48">
        <f>'4A'!C34</f>
        <v>9395</v>
      </c>
      <c r="D34" s="84">
        <f>'4A'!D34</f>
        <v>2736</v>
      </c>
      <c r="E34" s="44">
        <f>'4A'!E34/$D34</f>
        <v>0.41593567251461988</v>
      </c>
      <c r="F34" s="29">
        <f>'4A'!F34/$D34</f>
        <v>6.9444444444444441E-3</v>
      </c>
      <c r="G34" s="29">
        <f>'4A'!G34/$D34</f>
        <v>6.2134502923976605E-3</v>
      </c>
      <c r="H34" s="29">
        <f>'4A'!H34/$D34</f>
        <v>0.43530701754385964</v>
      </c>
      <c r="I34" s="29">
        <f>'4A'!I34/$D34</f>
        <v>2.1929824561403508E-3</v>
      </c>
      <c r="J34" s="29">
        <f>'4A'!J34/$D34</f>
        <v>0.20358187134502925</v>
      </c>
      <c r="K34" s="29">
        <f>'4A'!K34/$D34</f>
        <v>2.9239766081871343E-2</v>
      </c>
      <c r="L34" s="29">
        <f>'4A'!L34/$D34</f>
        <v>0.13559941520467836</v>
      </c>
      <c r="M34" s="29">
        <f>'4A'!M34/$D34</f>
        <v>0.28581871345029242</v>
      </c>
      <c r="N34" s="29">
        <f>'4A'!N34/$D34</f>
        <v>1.0964912280701754E-3</v>
      </c>
      <c r="O34" s="29">
        <f>'4A'!O34/$D34</f>
        <v>1.827485380116959E-2</v>
      </c>
      <c r="P34" s="29">
        <v>0</v>
      </c>
      <c r="Q34" s="29">
        <v>0</v>
      </c>
    </row>
    <row r="35" spans="1:17" ht="12.75" customHeight="1" x14ac:dyDescent="0.15">
      <c r="A35" s="51" t="s">
        <v>29</v>
      </c>
      <c r="B35" s="72">
        <f>'4A'!B35</f>
        <v>52189</v>
      </c>
      <c r="C35" s="48">
        <f>'4A'!C35</f>
        <v>36549</v>
      </c>
      <c r="D35" s="84">
        <f>'4A'!D35</f>
        <v>24268</v>
      </c>
      <c r="E35" s="44">
        <f>'4A'!E35/$D35</f>
        <v>0.96563375638701165</v>
      </c>
      <c r="F35" s="29">
        <f>'4A'!F35/$D35</f>
        <v>0</v>
      </c>
      <c r="G35" s="29">
        <f>'4A'!G35/$D35</f>
        <v>0</v>
      </c>
      <c r="H35" s="29">
        <f>'4A'!H35/$D35</f>
        <v>0</v>
      </c>
      <c r="I35" s="29">
        <f>'4A'!I35/$D35</f>
        <v>0</v>
      </c>
      <c r="J35" s="29">
        <f>'4A'!J35/$D35</f>
        <v>1.0796110103840448E-2</v>
      </c>
      <c r="K35" s="29">
        <f>'4A'!K35/$D35</f>
        <v>1.8542937201252679E-3</v>
      </c>
      <c r="L35" s="29">
        <f>'4A'!L35/$D35</f>
        <v>2.2622383385528268E-2</v>
      </c>
      <c r="M35" s="29">
        <f>'4A'!M35/$D35</f>
        <v>0</v>
      </c>
      <c r="N35" s="29">
        <f>'4A'!N35/$D35</f>
        <v>0</v>
      </c>
      <c r="O35" s="29">
        <f>'4A'!O35/$D35</f>
        <v>4.5327179825284322E-3</v>
      </c>
      <c r="P35" s="29">
        <v>0</v>
      </c>
      <c r="Q35" s="29">
        <v>0</v>
      </c>
    </row>
    <row r="36" spans="1:17" ht="12.75" customHeight="1" x14ac:dyDescent="0.15">
      <c r="A36" s="51" t="s">
        <v>30</v>
      </c>
      <c r="B36" s="72">
        <f>'4A'!B36</f>
        <v>14454</v>
      </c>
      <c r="C36" s="48">
        <f>'4A'!C36</f>
        <v>4126</v>
      </c>
      <c r="D36" s="84">
        <f>'4A'!D36</f>
        <v>2541</v>
      </c>
      <c r="E36" s="44">
        <f>'4A'!E36/$D36</f>
        <v>0.71074380165289253</v>
      </c>
      <c r="F36" s="29">
        <f>'4A'!F36/$D36</f>
        <v>1.3774104683195593E-2</v>
      </c>
      <c r="G36" s="29">
        <f>'4A'!G36/$D36</f>
        <v>2.8728846910665091E-2</v>
      </c>
      <c r="H36" s="29">
        <f>'4A'!H36/$D36</f>
        <v>3.2664305391578122E-2</v>
      </c>
      <c r="I36" s="29">
        <f>'4A'!I36/$D36</f>
        <v>3.1483667847304209E-3</v>
      </c>
      <c r="J36" s="29">
        <f>'4A'!J36/$D36</f>
        <v>0.24517906336088155</v>
      </c>
      <c r="K36" s="29">
        <f>'4A'!K36/$D36</f>
        <v>0.10822510822510822</v>
      </c>
      <c r="L36" s="29">
        <f>'4A'!L36/$D36</f>
        <v>0.14049586776859505</v>
      </c>
      <c r="M36" s="29">
        <f>'4A'!M36/$D36</f>
        <v>3.9354584809130266E-3</v>
      </c>
      <c r="N36" s="29">
        <f>'4A'!N36/$D36</f>
        <v>4.7225501770956314E-3</v>
      </c>
      <c r="O36" s="29">
        <f>'4A'!O36/$D36</f>
        <v>9.0515545060999604E-3</v>
      </c>
      <c r="P36" s="29">
        <v>0</v>
      </c>
      <c r="Q36" s="29">
        <v>0.11121286121286121</v>
      </c>
    </row>
    <row r="37" spans="1:17" ht="12.75" customHeight="1" x14ac:dyDescent="0.15">
      <c r="A37" s="51" t="s">
        <v>31</v>
      </c>
      <c r="B37" s="72">
        <f>'4A'!B37</f>
        <v>18887</v>
      </c>
      <c r="C37" s="48">
        <f>'4A'!C37</f>
        <v>7710</v>
      </c>
      <c r="D37" s="84">
        <f>'4A'!D37</f>
        <v>2999</v>
      </c>
      <c r="E37" s="44">
        <f>'4A'!E37/$D37</f>
        <v>0.85961987329109701</v>
      </c>
      <c r="F37" s="29">
        <f>'4A'!F37/$D37</f>
        <v>1.0003334444814939E-3</v>
      </c>
      <c r="G37" s="29">
        <f>'4A'!G37/$D37</f>
        <v>1.333777925975325E-3</v>
      </c>
      <c r="H37" s="29">
        <f>'4A'!H37/$D37</f>
        <v>1.06702234078026E-2</v>
      </c>
      <c r="I37" s="29">
        <f>'4A'!I37/$D37</f>
        <v>3.3344448149383126E-4</v>
      </c>
      <c r="J37" s="29">
        <f>'4A'!J37/$D37</f>
        <v>0.10036678892964321</v>
      </c>
      <c r="K37" s="29">
        <f>'4A'!K37/$D37</f>
        <v>2.6675558519506501E-3</v>
      </c>
      <c r="L37" s="29">
        <f>'4A'!L37/$D37</f>
        <v>7.8026008669556515E-2</v>
      </c>
      <c r="M37" s="29">
        <f>'4A'!M37/$D37</f>
        <v>3.334444814938313E-2</v>
      </c>
      <c r="N37" s="29">
        <f>'4A'!N37/$D37</f>
        <v>0</v>
      </c>
      <c r="O37" s="29">
        <f>'4A'!O37/$D37</f>
        <v>6.4021340446815608E-2</v>
      </c>
      <c r="P37" s="29">
        <v>4.3677658877484165E-4</v>
      </c>
      <c r="Q37" s="29">
        <v>0.19480235859357939</v>
      </c>
    </row>
    <row r="38" spans="1:17" ht="12.75" customHeight="1" x14ac:dyDescent="0.15">
      <c r="A38" s="51" t="s">
        <v>32</v>
      </c>
      <c r="B38" s="72">
        <f>'4A'!B38</f>
        <v>5682</v>
      </c>
      <c r="C38" s="48">
        <f>'4A'!C38</f>
        <v>1709</v>
      </c>
      <c r="D38" s="84">
        <f>'4A'!D38</f>
        <v>1009</v>
      </c>
      <c r="E38" s="44">
        <f>'4A'!E38/$D38</f>
        <v>0.43607532210109018</v>
      </c>
      <c r="F38" s="29">
        <f>'4A'!F38/$D38</f>
        <v>0</v>
      </c>
      <c r="G38" s="29">
        <f>'4A'!G38/$D38</f>
        <v>0</v>
      </c>
      <c r="H38" s="29">
        <f>'4A'!H38/$D38</f>
        <v>0.12983151635282458</v>
      </c>
      <c r="I38" s="29">
        <f>'4A'!I38/$D38</f>
        <v>0</v>
      </c>
      <c r="J38" s="29">
        <f>'4A'!J38/$D38</f>
        <v>1.8830525272547076E-2</v>
      </c>
      <c r="K38" s="29">
        <f>'4A'!K38/$D38</f>
        <v>0.30921704658077304</v>
      </c>
      <c r="L38" s="29">
        <f>'4A'!L38/$D38</f>
        <v>0.1863230921704658</v>
      </c>
      <c r="M38" s="29">
        <f>'4A'!M38/$D38</f>
        <v>0</v>
      </c>
      <c r="N38" s="29">
        <f>'4A'!N38/$D38</f>
        <v>8.9197224975222991E-3</v>
      </c>
      <c r="O38" s="29">
        <f>'4A'!O38/$D38</f>
        <v>2.0812685827552031E-2</v>
      </c>
      <c r="P38" s="29">
        <v>0</v>
      </c>
      <c r="Q38" s="29">
        <v>0</v>
      </c>
    </row>
    <row r="39" spans="1:17" ht="12.75" customHeight="1" x14ac:dyDescent="0.15">
      <c r="A39" s="51" t="s">
        <v>33</v>
      </c>
      <c r="B39" s="72">
        <f>'4A'!B39</f>
        <v>13338</v>
      </c>
      <c r="C39" s="48">
        <f>'4A'!C39</f>
        <v>7168</v>
      </c>
      <c r="D39" s="84">
        <f>'4A'!D39</f>
        <v>1955</v>
      </c>
      <c r="E39" s="44">
        <f>'4A'!E39/$D39</f>
        <v>0.82250639386189262</v>
      </c>
      <c r="F39" s="29">
        <f>'4A'!F39/$D39</f>
        <v>1.0741687979539642E-2</v>
      </c>
      <c r="G39" s="29">
        <f>'4A'!G39/$D39</f>
        <v>1.2276214833759591E-2</v>
      </c>
      <c r="H39" s="29">
        <f>'4A'!H39/$D39</f>
        <v>5.4731457800511508E-2</v>
      </c>
      <c r="I39" s="29">
        <f>'4A'!I39/$D39</f>
        <v>0</v>
      </c>
      <c r="J39" s="29">
        <f>'4A'!J39/$D39</f>
        <v>7.1611253196930943E-2</v>
      </c>
      <c r="K39" s="29">
        <f>'4A'!K39/$D39</f>
        <v>2.0460358056265986E-2</v>
      </c>
      <c r="L39" s="29">
        <f>'4A'!L39/$D39</f>
        <v>7.0588235294117646E-2</v>
      </c>
      <c r="M39" s="29">
        <f>'4A'!M39/$D39</f>
        <v>1.432225063938619E-2</v>
      </c>
      <c r="N39" s="29">
        <f>'4A'!N39/$D39</f>
        <v>0</v>
      </c>
      <c r="O39" s="29">
        <f>'4A'!O39/$D39</f>
        <v>1.6368286445012786E-2</v>
      </c>
      <c r="P39" s="74">
        <v>0</v>
      </c>
      <c r="Q39" s="74">
        <v>6.5251989389920426E-2</v>
      </c>
    </row>
    <row r="40" spans="1:17" ht="12.75" customHeight="1" x14ac:dyDescent="0.15">
      <c r="A40" s="51" t="s">
        <v>34</v>
      </c>
      <c r="B40" s="72">
        <f>'4A'!B40</f>
        <v>4056</v>
      </c>
      <c r="C40" s="48">
        <f>'4A'!C40</f>
        <v>1855</v>
      </c>
      <c r="D40" s="84">
        <f>'4A'!D40</f>
        <v>603</v>
      </c>
      <c r="E40" s="44">
        <f>'4A'!E40/$D40</f>
        <v>0.6053067993366501</v>
      </c>
      <c r="F40" s="29">
        <f>'4A'!F40/$D40</f>
        <v>1.3266998341625208E-2</v>
      </c>
      <c r="G40" s="29">
        <f>'4A'!G40/$D40</f>
        <v>9.9502487562189053E-3</v>
      </c>
      <c r="H40" s="29">
        <f>'4A'!H40/$D40</f>
        <v>0.33333333333333331</v>
      </c>
      <c r="I40" s="29">
        <f>'4A'!I40/$D40</f>
        <v>0</v>
      </c>
      <c r="J40" s="29">
        <f>'4A'!J40/$D40</f>
        <v>8.12603648424544E-2</v>
      </c>
      <c r="K40" s="29">
        <f>'4A'!K40/$D40</f>
        <v>1.824212271973466E-2</v>
      </c>
      <c r="L40" s="29">
        <f>'4A'!L40/$D40</f>
        <v>0.13266998341625208</v>
      </c>
      <c r="M40" s="29">
        <f>'4A'!M40/$D40</f>
        <v>0</v>
      </c>
      <c r="N40" s="29">
        <f>'4A'!N40/$D40</f>
        <v>8.291873963515755E-3</v>
      </c>
      <c r="O40" s="29">
        <f>'4A'!O40/$D40</f>
        <v>6.6334991708126038E-3</v>
      </c>
      <c r="P40" s="31">
        <v>0</v>
      </c>
      <c r="Q40" s="31">
        <v>5.9863945578231291E-2</v>
      </c>
    </row>
    <row r="41" spans="1:17" ht="12.75" customHeight="1" x14ac:dyDescent="0.15">
      <c r="A41" s="51" t="s">
        <v>35</v>
      </c>
      <c r="B41" s="72">
        <f>'4A'!B41</f>
        <v>5294</v>
      </c>
      <c r="C41" s="48">
        <f>'4A'!C41</f>
        <v>1965</v>
      </c>
      <c r="D41" s="84">
        <f>'4A'!D41</f>
        <v>887</v>
      </c>
      <c r="E41" s="44">
        <f>'4A'!E41/$D41</f>
        <v>0.89627959413754232</v>
      </c>
      <c r="F41" s="29">
        <f>'4A'!F41/$D41</f>
        <v>1.1273957158962795E-3</v>
      </c>
      <c r="G41" s="29">
        <f>'4A'!G41/$D41</f>
        <v>1.1273957158962795E-3</v>
      </c>
      <c r="H41" s="29">
        <f>'4A'!H41/$D41</f>
        <v>7.3280721533258167E-2</v>
      </c>
      <c r="I41" s="29">
        <f>'4A'!I41/$D41</f>
        <v>2.2547914317925591E-3</v>
      </c>
      <c r="J41" s="29">
        <f>'4A'!J41/$D41</f>
        <v>3.6076662908680945E-2</v>
      </c>
      <c r="K41" s="29">
        <f>'4A'!K41/$D41</f>
        <v>1.4656144306651634E-2</v>
      </c>
      <c r="L41" s="29">
        <f>'4A'!L41/$D41</f>
        <v>8.0045095828635851E-2</v>
      </c>
      <c r="M41" s="29">
        <f>'4A'!M41/$D41</f>
        <v>7.8917700112739568E-3</v>
      </c>
      <c r="N41" s="29">
        <f>'4A'!N41/$D41</f>
        <v>5.6369785794813977E-3</v>
      </c>
      <c r="O41" s="29">
        <f>'4A'!O41/$D41</f>
        <v>4.5095828635851182E-3</v>
      </c>
      <c r="P41" s="29">
        <v>0</v>
      </c>
      <c r="Q41" s="29">
        <v>5.6008146639511197E-3</v>
      </c>
    </row>
    <row r="42" spans="1:17" ht="12.75" customHeight="1" x14ac:dyDescent="0.15">
      <c r="A42" s="51" t="s">
        <v>36</v>
      </c>
      <c r="B42" s="72">
        <f>'4A'!B42</f>
        <v>10191</v>
      </c>
      <c r="C42" s="48">
        <f>'4A'!C42</f>
        <v>4597</v>
      </c>
      <c r="D42" s="84">
        <f>'4A'!D42</f>
        <v>1726</v>
      </c>
      <c r="E42" s="44">
        <f>'4A'!E42/$D42</f>
        <v>0.95886442641946701</v>
      </c>
      <c r="F42" s="29">
        <f>'4A'!F42/$D42</f>
        <v>0</v>
      </c>
      <c r="G42" s="29">
        <f>'4A'!G42/$D42</f>
        <v>0</v>
      </c>
      <c r="H42" s="29">
        <f>'4A'!H42/$D42</f>
        <v>3.4762456546929316E-3</v>
      </c>
      <c r="I42" s="29">
        <f>'4A'!I42/$D42</f>
        <v>0</v>
      </c>
      <c r="J42" s="29">
        <f>'4A'!J42/$D42</f>
        <v>1.0428736964078795E-2</v>
      </c>
      <c r="K42" s="29">
        <f>'4A'!K42/$D42</f>
        <v>1.1587485515643106E-2</v>
      </c>
      <c r="L42" s="29">
        <f>'4A'!L42/$D42</f>
        <v>3.7079953650057937E-2</v>
      </c>
      <c r="M42" s="29">
        <f>'4A'!M42/$D42</f>
        <v>2.3174971031286211E-3</v>
      </c>
      <c r="N42" s="29">
        <f>'4A'!N42/$D42</f>
        <v>0</v>
      </c>
      <c r="O42" s="29">
        <f>'4A'!O42/$D42</f>
        <v>2.8968713789107765E-3</v>
      </c>
      <c r="P42" s="29">
        <v>0</v>
      </c>
      <c r="Q42" s="29">
        <v>0</v>
      </c>
    </row>
    <row r="43" spans="1:17" ht="7.5" customHeight="1" x14ac:dyDescent="0.15">
      <c r="A43" s="53"/>
      <c r="B43" s="73"/>
      <c r="C43" s="67"/>
      <c r="D43" s="85"/>
      <c r="E43" s="83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spans="1:17" ht="12.75" customHeight="1" x14ac:dyDescent="0.15">
      <c r="A44" s="51" t="s">
        <v>37</v>
      </c>
      <c r="B44" s="72">
        <f>'4A'!B44</f>
        <v>4741</v>
      </c>
      <c r="C44" s="48">
        <f>'4A'!C44</f>
        <v>2967</v>
      </c>
      <c r="D44" s="84">
        <f>'4A'!D44</f>
        <v>2306</v>
      </c>
      <c r="E44" s="44">
        <f>'4A'!E44/$D44</f>
        <v>0.94882914137033825</v>
      </c>
      <c r="F44" s="29">
        <f>'4A'!F44/$D44</f>
        <v>0</v>
      </c>
      <c r="G44" s="29">
        <f>'4A'!G44/$D44</f>
        <v>0</v>
      </c>
      <c r="H44" s="29">
        <f>'4A'!H44/$D44</f>
        <v>6.0711188204683438E-3</v>
      </c>
      <c r="I44" s="29">
        <f>'4A'!I44/$D44</f>
        <v>2.6019080659150044E-3</v>
      </c>
      <c r="J44" s="29">
        <f>'4A'!J44/$D44</f>
        <v>4.0763226366001735E-2</v>
      </c>
      <c r="K44" s="29">
        <f>'4A'!K44/$D44</f>
        <v>3.3391153512575891E-2</v>
      </c>
      <c r="L44" s="29">
        <f>'4A'!L44/$D44</f>
        <v>1.7346053772766695E-2</v>
      </c>
      <c r="M44" s="29">
        <f>'4A'!M44/$D44</f>
        <v>9.5403295750216832E-3</v>
      </c>
      <c r="N44" s="29">
        <f>'4A'!N44/$D44</f>
        <v>0</v>
      </c>
      <c r="O44" s="29">
        <f>'4A'!O44/$D44</f>
        <v>3.0355594102341719E-3</v>
      </c>
      <c r="P44" s="29">
        <v>0</v>
      </c>
      <c r="Q44" s="29">
        <v>0</v>
      </c>
    </row>
    <row r="45" spans="1:17" ht="12.75" customHeight="1" x14ac:dyDescent="0.15">
      <c r="A45" s="51" t="s">
        <v>38</v>
      </c>
      <c r="B45" s="72">
        <f>'4A'!B45</f>
        <v>13890</v>
      </c>
      <c r="C45" s="48">
        <f>'4A'!C45</f>
        <v>6518</v>
      </c>
      <c r="D45" s="84">
        <f>'4A'!D45</f>
        <v>1782</v>
      </c>
      <c r="E45" s="44">
        <f>'4A'!E45/$D45</f>
        <v>0.52749719416386087</v>
      </c>
      <c r="F45" s="29">
        <f>'4A'!F45/$D45</f>
        <v>0</v>
      </c>
      <c r="G45" s="29">
        <f>'4A'!G45/$D45</f>
        <v>0</v>
      </c>
      <c r="H45" s="29">
        <f>'4A'!H45/$D45</f>
        <v>0.25252525252525254</v>
      </c>
      <c r="I45" s="29">
        <f>'4A'!I45/$D45</f>
        <v>5.6116722783389455E-4</v>
      </c>
      <c r="J45" s="29">
        <f>'4A'!J45/$D45</f>
        <v>4.6576879910213247E-2</v>
      </c>
      <c r="K45" s="29">
        <f>'4A'!K45/$D45</f>
        <v>3.3670033670033669E-3</v>
      </c>
      <c r="L45" s="29">
        <f>'4A'!L45/$D45</f>
        <v>0.25084175084175087</v>
      </c>
      <c r="M45" s="29">
        <f>'4A'!M45/$D45</f>
        <v>8.6419753086419748E-2</v>
      </c>
      <c r="N45" s="29">
        <f>'4A'!N45/$D45</f>
        <v>1.4029180695847363E-2</v>
      </c>
      <c r="O45" s="29">
        <f>'4A'!O45/$D45</f>
        <v>5.6116722783389446E-3</v>
      </c>
      <c r="P45" s="29">
        <v>0</v>
      </c>
      <c r="Q45" s="29">
        <v>5.3151100987091872E-3</v>
      </c>
    </row>
    <row r="46" spans="1:17" ht="12.75" customHeight="1" x14ac:dyDescent="0.15">
      <c r="A46" s="51" t="s">
        <v>39</v>
      </c>
      <c r="B46" s="72">
        <f>'4A'!B46</f>
        <v>11055</v>
      </c>
      <c r="C46" s="48">
        <f>'4A'!C46</f>
        <v>4959</v>
      </c>
      <c r="D46" s="84">
        <f>'4A'!D46</f>
        <v>2647</v>
      </c>
      <c r="E46" s="44">
        <f>'4A'!E46/$D46</f>
        <v>0.64790328673970532</v>
      </c>
      <c r="F46" s="29">
        <f>'4A'!F46/$D46</f>
        <v>5.5534567434831886E-2</v>
      </c>
      <c r="G46" s="29">
        <f>'4A'!G46/$D46</f>
        <v>3.7778617302606727E-3</v>
      </c>
      <c r="H46" s="29">
        <f>'4A'!H46/$D46</f>
        <v>0.12844729882886285</v>
      </c>
      <c r="I46" s="29">
        <f>'4A'!I46/$D46</f>
        <v>0</v>
      </c>
      <c r="J46" s="29">
        <f>'4A'!J46/$D46</f>
        <v>0.24064979221760482</v>
      </c>
      <c r="K46" s="29">
        <f>'4A'!K46/$D46</f>
        <v>6.6490366452587837E-2</v>
      </c>
      <c r="L46" s="29">
        <f>'4A'!L46/$D46</f>
        <v>0.10880241783150736</v>
      </c>
      <c r="M46" s="29">
        <f>'4A'!M46/$D46</f>
        <v>1.7000377786173027E-2</v>
      </c>
      <c r="N46" s="29">
        <f>'4A'!N46/$D46</f>
        <v>2.6445032111824707E-3</v>
      </c>
      <c r="O46" s="29">
        <f>'4A'!O46/$D46</f>
        <v>3.7778617302606727E-3</v>
      </c>
      <c r="P46" s="29">
        <v>2.0876826722338206E-4</v>
      </c>
      <c r="Q46" s="29">
        <v>3.2985386221294363E-2</v>
      </c>
    </row>
    <row r="47" spans="1:17" ht="12.75" customHeight="1" x14ac:dyDescent="0.15">
      <c r="A47" s="51" t="s">
        <v>40</v>
      </c>
      <c r="B47" s="72">
        <f>'4A'!B47</f>
        <v>136561</v>
      </c>
      <c r="C47" s="48">
        <f>'4A'!C47</f>
        <v>86366</v>
      </c>
      <c r="D47" s="84">
        <f>'4A'!D47</f>
        <v>22023</v>
      </c>
      <c r="E47" s="44">
        <f>'4A'!E47/$D47</f>
        <v>0.90001362212232661</v>
      </c>
      <c r="F47" s="29">
        <f>'4A'!F47/$D47</f>
        <v>2.5427961676429189E-2</v>
      </c>
      <c r="G47" s="29">
        <f>'4A'!G47/$D47</f>
        <v>0</v>
      </c>
      <c r="H47" s="29">
        <f>'4A'!H47/$D47</f>
        <v>4.4907596603550835E-2</v>
      </c>
      <c r="I47" s="29">
        <f>'4A'!I47/$D47</f>
        <v>1.5892476047768243E-3</v>
      </c>
      <c r="J47" s="29">
        <f>'4A'!J47/$D47</f>
        <v>1.6891431685056531E-2</v>
      </c>
      <c r="K47" s="29">
        <f>'4A'!K47/$D47</f>
        <v>6.3569904191072965E-4</v>
      </c>
      <c r="L47" s="29">
        <f>'4A'!L47/$D47</f>
        <v>5.3807383190301046E-2</v>
      </c>
      <c r="M47" s="29">
        <f>'4A'!M47/$D47</f>
        <v>8.4003087681060705E-3</v>
      </c>
      <c r="N47" s="29">
        <f>'4A'!N47/$D47</f>
        <v>6.9018753121736368E-3</v>
      </c>
      <c r="O47" s="29">
        <f>'4A'!O47/$D47</f>
        <v>0</v>
      </c>
      <c r="P47" s="29">
        <v>0</v>
      </c>
      <c r="Q47" s="29">
        <v>0</v>
      </c>
    </row>
    <row r="48" spans="1:17" ht="12.75" customHeight="1" x14ac:dyDescent="0.15">
      <c r="A48" s="51" t="s">
        <v>41</v>
      </c>
      <c r="B48" s="72">
        <f>'4A'!B48</f>
        <v>16859</v>
      </c>
      <c r="C48" s="48">
        <f>'4A'!C48</f>
        <v>4320</v>
      </c>
      <c r="D48" s="84">
        <f>'4A'!D48</f>
        <v>827</v>
      </c>
      <c r="E48" s="44">
        <f>'4A'!E48/$D48</f>
        <v>0.57073760580411126</v>
      </c>
      <c r="F48" s="29">
        <f>'4A'!F48/$D48</f>
        <v>0</v>
      </c>
      <c r="G48" s="29">
        <f>'4A'!G48/$D48</f>
        <v>1.3301088270858524E-2</v>
      </c>
      <c r="H48" s="29">
        <f>'4A'!H48/$D48</f>
        <v>0.13059250302297462</v>
      </c>
      <c r="I48" s="29">
        <f>'4A'!I48/$D48</f>
        <v>0</v>
      </c>
      <c r="J48" s="29">
        <f>'4A'!J48/$D48</f>
        <v>0.34945586457073763</v>
      </c>
      <c r="K48" s="29">
        <f>'4A'!K48/$D48</f>
        <v>9.673518742442563E-3</v>
      </c>
      <c r="L48" s="29">
        <f>'4A'!L48/$D48</f>
        <v>0.11608222490931076</v>
      </c>
      <c r="M48" s="29">
        <f>'4A'!M48/$D48</f>
        <v>2.2974607013301087E-2</v>
      </c>
      <c r="N48" s="29">
        <f>'4A'!N48/$D48</f>
        <v>1.0882708585247884E-2</v>
      </c>
      <c r="O48" s="29">
        <f>'4A'!O48/$D48</f>
        <v>0</v>
      </c>
      <c r="P48" s="29">
        <v>0</v>
      </c>
      <c r="Q48" s="29">
        <v>0.28603006189213087</v>
      </c>
    </row>
    <row r="49" spans="1:17" ht="12.75" customHeight="1" x14ac:dyDescent="0.15">
      <c r="A49" s="51" t="s">
        <v>42</v>
      </c>
      <c r="B49" s="72">
        <f>'4A'!B49</f>
        <v>1097</v>
      </c>
      <c r="C49" s="48">
        <f>'4A'!C49</f>
        <v>303</v>
      </c>
      <c r="D49" s="84">
        <f>'4A'!D49</f>
        <v>203</v>
      </c>
      <c r="E49" s="44">
        <f>'4A'!E49/$D49</f>
        <v>0.74384236453201968</v>
      </c>
      <c r="F49" s="29">
        <f>'4A'!F49/$D49</f>
        <v>0</v>
      </c>
      <c r="G49" s="29">
        <f>'4A'!G49/$D49</f>
        <v>0</v>
      </c>
      <c r="H49" s="29">
        <f>'4A'!H49/$D49</f>
        <v>0.29064039408866993</v>
      </c>
      <c r="I49" s="29">
        <f>'4A'!I49/$D49</f>
        <v>0</v>
      </c>
      <c r="J49" s="29">
        <f>'4A'!J49/$D49</f>
        <v>9.3596059113300489E-2</v>
      </c>
      <c r="K49" s="29">
        <f>'4A'!K49/$D49</f>
        <v>0</v>
      </c>
      <c r="L49" s="29">
        <f>'4A'!L49/$D49</f>
        <v>7.8817733990147784E-2</v>
      </c>
      <c r="M49" s="29">
        <f>'4A'!M49/$D49</f>
        <v>0</v>
      </c>
      <c r="N49" s="29">
        <f>'4A'!N49/$D49</f>
        <v>3.4482758620689655E-2</v>
      </c>
      <c r="O49" s="29">
        <f>'4A'!O49/$D49</f>
        <v>1.4778325123152709E-2</v>
      </c>
      <c r="P49" s="29">
        <v>0</v>
      </c>
      <c r="Q49" s="29">
        <v>6.2893081761006293E-3</v>
      </c>
    </row>
    <row r="50" spans="1:17" ht="12.75" customHeight="1" x14ac:dyDescent="0.15">
      <c r="A50" s="51" t="s">
        <v>43</v>
      </c>
      <c r="B50" s="72">
        <f>'4A'!B50</f>
        <v>67595</v>
      </c>
      <c r="C50" s="48">
        <f>'4A'!C50</f>
        <v>20869</v>
      </c>
      <c r="D50" s="84">
        <f>'4A'!D50</f>
        <v>16318</v>
      </c>
      <c r="E50" s="44">
        <f>'4A'!E50/$D50</f>
        <v>0.90133594803284711</v>
      </c>
      <c r="F50" s="29">
        <f>'4A'!F50/$D50</f>
        <v>7.9666625811986762E-4</v>
      </c>
      <c r="G50" s="29">
        <f>'4A'!G50/$D50</f>
        <v>1.0417943375413653E-3</v>
      </c>
      <c r="H50" s="29">
        <f>'4A'!H50/$D50</f>
        <v>8.7572006373330069E-2</v>
      </c>
      <c r="I50" s="29">
        <f>'4A'!I50/$D50</f>
        <v>1.8384605956612329E-4</v>
      </c>
      <c r="J50" s="29">
        <f>'4A'!J50/$D50</f>
        <v>1.1949993871798015E-2</v>
      </c>
      <c r="K50" s="29">
        <f>'4A'!K50/$D50</f>
        <v>4.5961514891530823E-3</v>
      </c>
      <c r="L50" s="29">
        <f>'4A'!L50/$D50</f>
        <v>3.5114597377129547E-2</v>
      </c>
      <c r="M50" s="29">
        <f>'4A'!M50/$D50</f>
        <v>1.8384605956612329E-2</v>
      </c>
      <c r="N50" s="29">
        <f>'4A'!N50/$D50</f>
        <v>4.9025615884299551E-4</v>
      </c>
      <c r="O50" s="29">
        <f>'4A'!O50/$D50</f>
        <v>6.9861502635126856E-3</v>
      </c>
      <c r="P50" s="74">
        <v>0</v>
      </c>
      <c r="Q50" s="74">
        <v>4.6642995480955456E-2</v>
      </c>
    </row>
    <row r="51" spans="1:17" ht="12.75" customHeight="1" x14ac:dyDescent="0.15">
      <c r="A51" s="51" t="s">
        <v>44</v>
      </c>
      <c r="B51" s="72">
        <f>'4A'!B51</f>
        <v>6895</v>
      </c>
      <c r="C51" s="48">
        <f>'4A'!C51</f>
        <v>1762</v>
      </c>
      <c r="D51" s="84">
        <f>'4A'!D51</f>
        <v>719</v>
      </c>
      <c r="E51" s="44">
        <f>'4A'!E51/$D51</f>
        <v>0.34770514603616132</v>
      </c>
      <c r="F51" s="29">
        <f>'4A'!F51/$D51</f>
        <v>0</v>
      </c>
      <c r="G51" s="29">
        <f>'4A'!G51/$D51</f>
        <v>0</v>
      </c>
      <c r="H51" s="29">
        <f>'4A'!H51/$D51</f>
        <v>0.11404728789986092</v>
      </c>
      <c r="I51" s="29">
        <f>'4A'!I51/$D51</f>
        <v>0</v>
      </c>
      <c r="J51" s="29">
        <f>'4A'!J51/$D51</f>
        <v>0.15438108484005564</v>
      </c>
      <c r="K51" s="29">
        <f>'4A'!K51/$D51</f>
        <v>9.3184979137691235E-2</v>
      </c>
      <c r="L51" s="29">
        <f>'4A'!L51/$D51</f>
        <v>0.38942976356050069</v>
      </c>
      <c r="M51" s="29">
        <f>'4A'!M51/$D51</f>
        <v>0</v>
      </c>
      <c r="N51" s="29">
        <f>'4A'!N51/$D51</f>
        <v>4.172461752433936E-3</v>
      </c>
      <c r="O51" s="29">
        <f>'4A'!O51/$D51</f>
        <v>3.1988873435326845E-2</v>
      </c>
      <c r="P51" s="29">
        <v>0</v>
      </c>
      <c r="Q51" s="29">
        <v>0</v>
      </c>
    </row>
    <row r="52" spans="1:17" ht="12.75" customHeight="1" x14ac:dyDescent="0.15">
      <c r="A52" s="51" t="s">
        <v>45</v>
      </c>
      <c r="B52" s="72">
        <f>'4A'!B52</f>
        <v>45903</v>
      </c>
      <c r="C52" s="48">
        <f>'4A'!C52</f>
        <v>37193</v>
      </c>
      <c r="D52" s="84">
        <f>'4A'!D52</f>
        <v>26598</v>
      </c>
      <c r="E52" s="44">
        <f>'4A'!E52/$D52</f>
        <v>0.98048725468080311</v>
      </c>
      <c r="F52" s="29">
        <f>'4A'!F52/$D52</f>
        <v>1.5790660951951275E-3</v>
      </c>
      <c r="G52" s="29">
        <f>'4A'!G52/$D52</f>
        <v>2.3685991427926912E-3</v>
      </c>
      <c r="H52" s="29">
        <f>'4A'!H52/$D52</f>
        <v>5.4891345213925859E-3</v>
      </c>
      <c r="I52" s="29">
        <f>'4A'!I52/$D52</f>
        <v>3.7596811790360177E-5</v>
      </c>
      <c r="J52" s="29">
        <f>'4A'!J52/$D52</f>
        <v>1.0301526430558689E-2</v>
      </c>
      <c r="K52" s="29">
        <f>'4A'!K52/$D52</f>
        <v>4.1356492969396195E-4</v>
      </c>
      <c r="L52" s="29">
        <f>'4A'!L52/$D52</f>
        <v>3.6468907436649372E-3</v>
      </c>
      <c r="M52" s="29">
        <f>'4A'!M52/$D52</f>
        <v>6.0154898864576284E-4</v>
      </c>
      <c r="N52" s="29">
        <f>'4A'!N52/$D52</f>
        <v>1.5038724716144071E-4</v>
      </c>
      <c r="O52" s="29">
        <f>'4A'!O52/$D52</f>
        <v>1.9926310248890894E-3</v>
      </c>
      <c r="P52" s="29">
        <v>0</v>
      </c>
      <c r="Q52" s="29">
        <v>5.9747459193101322E-2</v>
      </c>
    </row>
    <row r="53" spans="1:17" ht="12.75" customHeight="1" x14ac:dyDescent="0.15">
      <c r="A53" s="51" t="s">
        <v>46</v>
      </c>
      <c r="B53" s="72">
        <f>'4A'!B53</f>
        <v>52459</v>
      </c>
      <c r="C53" s="48">
        <f>'4A'!C53</f>
        <v>27777</v>
      </c>
      <c r="D53" s="84">
        <f>'4A'!D53</f>
        <v>6041</v>
      </c>
      <c r="E53" s="44">
        <f>'4A'!E53/$D53</f>
        <v>0.83645091872206589</v>
      </c>
      <c r="F53" s="29">
        <f>'4A'!F53/$D53</f>
        <v>0</v>
      </c>
      <c r="G53" s="29">
        <f>'4A'!G53/$D53</f>
        <v>9.4355239198808151E-3</v>
      </c>
      <c r="H53" s="29">
        <f>'4A'!H53/$D53</f>
        <v>0</v>
      </c>
      <c r="I53" s="29">
        <f>'4A'!I53/$D53</f>
        <v>0</v>
      </c>
      <c r="J53" s="29">
        <f>'4A'!J53/$D53</f>
        <v>0.11620592617116371</v>
      </c>
      <c r="K53" s="29">
        <f>'4A'!K53/$D53</f>
        <v>9.1872206588313188E-2</v>
      </c>
      <c r="L53" s="29">
        <f>'4A'!L53/$D53</f>
        <v>7.8132759476907801E-2</v>
      </c>
      <c r="M53" s="29">
        <f>'4A'!M53/$D53</f>
        <v>4.9660652209899021E-3</v>
      </c>
      <c r="N53" s="29">
        <f>'4A'!N53/$D53</f>
        <v>0</v>
      </c>
      <c r="O53" s="29">
        <f>'4A'!O53/$D53</f>
        <v>1.4732660155603377E-2</v>
      </c>
      <c r="P53" s="29">
        <v>0</v>
      </c>
      <c r="Q53" s="29">
        <v>7.3649053695298448E-3</v>
      </c>
    </row>
    <row r="54" spans="1:17" ht="7.5" customHeight="1" x14ac:dyDescent="0.15">
      <c r="A54" s="53"/>
      <c r="B54" s="73"/>
      <c r="C54" s="67"/>
      <c r="D54" s="85"/>
      <c r="E54" s="83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 spans="1:17" ht="12.75" customHeight="1" x14ac:dyDescent="0.15">
      <c r="A55" s="51" t="s">
        <v>47</v>
      </c>
      <c r="B55" s="72">
        <f>'4A'!B55</f>
        <v>7467</v>
      </c>
      <c r="C55" s="48">
        <f>'4A'!C55</f>
        <v>6118</v>
      </c>
      <c r="D55" s="84">
        <f>'4A'!D55</f>
        <v>918</v>
      </c>
      <c r="E55" s="44">
        <f>'4A'!E55/$D55</f>
        <v>2.8322440087145968E-2</v>
      </c>
      <c r="F55" s="29">
        <f>'4A'!F55/$D55</f>
        <v>7.7342047930283223E-2</v>
      </c>
      <c r="G55" s="29">
        <f>'4A'!G55/$D55</f>
        <v>0</v>
      </c>
      <c r="H55" s="29">
        <f>'4A'!H55/$D55</f>
        <v>0.38997821350762529</v>
      </c>
      <c r="I55" s="29">
        <f>'4A'!I55/$D55</f>
        <v>0</v>
      </c>
      <c r="J55" s="29">
        <f>'4A'!J55/$D55</f>
        <v>0.10348583877995643</v>
      </c>
      <c r="K55" s="29">
        <f>'4A'!K55/$D55</f>
        <v>0.11873638344226579</v>
      </c>
      <c r="L55" s="29">
        <f>'4A'!L55/$D55</f>
        <v>0.30392156862745096</v>
      </c>
      <c r="M55" s="29">
        <f>'4A'!M55/$D55</f>
        <v>7.6252723311546838E-2</v>
      </c>
      <c r="N55" s="29">
        <f>'4A'!N55/$D55</f>
        <v>0</v>
      </c>
      <c r="O55" s="29">
        <f>'4A'!O55/$D55</f>
        <v>3.2679738562091504E-3</v>
      </c>
      <c r="P55" s="29">
        <v>1.060695344725987E-2</v>
      </c>
      <c r="Q55" s="29">
        <v>0</v>
      </c>
    </row>
    <row r="56" spans="1:17" ht="12.75" customHeight="1" x14ac:dyDescent="0.15">
      <c r="A56" s="51" t="s">
        <v>48</v>
      </c>
      <c r="B56" s="72">
        <f>'4A'!B56</f>
        <v>4619</v>
      </c>
      <c r="C56" s="48">
        <f>'4A'!C56</f>
        <v>3107</v>
      </c>
      <c r="D56" s="84">
        <f>'4A'!D56</f>
        <v>264</v>
      </c>
      <c r="E56" s="44">
        <f>'4A'!E56/$D56</f>
        <v>0.91287878787878785</v>
      </c>
      <c r="F56" s="29">
        <f>'4A'!F56/$D56</f>
        <v>0</v>
      </c>
      <c r="G56" s="29">
        <f>'4A'!G56/$D56</f>
        <v>0</v>
      </c>
      <c r="H56" s="29">
        <f>'4A'!H56/$D56</f>
        <v>1.1363636363636364E-2</v>
      </c>
      <c r="I56" s="29">
        <f>'4A'!I56/$D56</f>
        <v>0</v>
      </c>
      <c r="J56" s="29">
        <f>'4A'!J56/$D56</f>
        <v>9.0909090909090912E-2</v>
      </c>
      <c r="K56" s="29">
        <f>'4A'!K56/$D56</f>
        <v>0</v>
      </c>
      <c r="L56" s="29">
        <f>'4A'!L56/$D56</f>
        <v>4.924242424242424E-2</v>
      </c>
      <c r="M56" s="29">
        <f>'4A'!M56/$D56</f>
        <v>0</v>
      </c>
      <c r="N56" s="29">
        <f>'4A'!N56/$D56</f>
        <v>1.893939393939394E-2</v>
      </c>
      <c r="O56" s="29">
        <f>'4A'!O56/$D56</f>
        <v>1.1363636363636364E-2</v>
      </c>
      <c r="P56" s="29">
        <v>0</v>
      </c>
      <c r="Q56" s="29">
        <v>6.5573770491803282E-2</v>
      </c>
    </row>
    <row r="57" spans="1:17" ht="12.75" customHeight="1" x14ac:dyDescent="0.15">
      <c r="A57" s="51" t="s">
        <v>49</v>
      </c>
      <c r="B57" s="72">
        <f>'4A'!B57</f>
        <v>8819</v>
      </c>
      <c r="C57" s="48">
        <f>'4A'!C57</f>
        <v>1779</v>
      </c>
      <c r="D57" s="84">
        <f>'4A'!D57</f>
        <v>776</v>
      </c>
      <c r="E57" s="44">
        <f>'4A'!E57/$D57</f>
        <v>0.85953608247422686</v>
      </c>
      <c r="F57" s="29">
        <f>'4A'!F57/$D57</f>
        <v>0</v>
      </c>
      <c r="G57" s="29">
        <f>'4A'!G57/$D57</f>
        <v>0</v>
      </c>
      <c r="H57" s="29">
        <f>'4A'!H57/$D57</f>
        <v>2.7061855670103094E-2</v>
      </c>
      <c r="I57" s="29">
        <f>'4A'!I57/$D57</f>
        <v>0</v>
      </c>
      <c r="J57" s="29">
        <f>'4A'!J57/$D57</f>
        <v>9.9226804123711335E-2</v>
      </c>
      <c r="K57" s="29">
        <f>'4A'!K57/$D57</f>
        <v>3.8659793814432991E-3</v>
      </c>
      <c r="L57" s="29">
        <f>'4A'!L57/$D57</f>
        <v>6.056701030927835E-2</v>
      </c>
      <c r="M57" s="29">
        <f>'4A'!M57/$D57</f>
        <v>0</v>
      </c>
      <c r="N57" s="29">
        <f>'4A'!N57/$D57</f>
        <v>0</v>
      </c>
      <c r="O57" s="29">
        <f>'4A'!O57/$D57</f>
        <v>3.608247422680412E-2</v>
      </c>
      <c r="P57" s="29">
        <v>0</v>
      </c>
      <c r="Q57" s="29">
        <v>4.4903457566232603E-3</v>
      </c>
    </row>
    <row r="58" spans="1:17" ht="12.75" customHeight="1" x14ac:dyDescent="0.15">
      <c r="A58" s="51" t="s">
        <v>50</v>
      </c>
      <c r="B58" s="72">
        <f>'4A'!B58</f>
        <v>3040</v>
      </c>
      <c r="C58" s="48">
        <f>'4A'!C58</f>
        <v>373</v>
      </c>
      <c r="D58" s="84">
        <f>'4A'!D58</f>
        <v>223</v>
      </c>
      <c r="E58" s="44">
        <f>'4A'!E58/$D58</f>
        <v>0.26457399103139012</v>
      </c>
      <c r="F58" s="29">
        <f>'4A'!F58/$D58</f>
        <v>0</v>
      </c>
      <c r="G58" s="29">
        <f>'4A'!G58/$D58</f>
        <v>4.4843049327354258E-2</v>
      </c>
      <c r="H58" s="29">
        <f>'4A'!H58/$D58</f>
        <v>0</v>
      </c>
      <c r="I58" s="29">
        <f>'4A'!I58/$D58</f>
        <v>0</v>
      </c>
      <c r="J58" s="29">
        <f>'4A'!J58/$D58</f>
        <v>0.12556053811659193</v>
      </c>
      <c r="K58" s="29">
        <f>'4A'!K58/$D58</f>
        <v>0.69506726457399104</v>
      </c>
      <c r="L58" s="29">
        <f>'4A'!L58/$D58</f>
        <v>4.9327354260089683E-2</v>
      </c>
      <c r="M58" s="29">
        <f>'4A'!M58/$D58</f>
        <v>0</v>
      </c>
      <c r="N58" s="29">
        <f>'4A'!N58/$D58</f>
        <v>2.6905829596412557E-2</v>
      </c>
      <c r="O58" s="29">
        <f>'4A'!O58/$D58</f>
        <v>1.3452914798206279E-2</v>
      </c>
      <c r="P58" s="74">
        <v>4.464285714285714E-3</v>
      </c>
      <c r="Q58" s="74">
        <v>0</v>
      </c>
    </row>
    <row r="59" spans="1:17" ht="12.75" customHeight="1" x14ac:dyDescent="0.15">
      <c r="A59" s="51" t="s">
        <v>51</v>
      </c>
      <c r="B59" s="72">
        <f>'4A'!B59</f>
        <v>26622</v>
      </c>
      <c r="C59" s="48">
        <f>'4A'!C59</f>
        <v>10847</v>
      </c>
      <c r="D59" s="84">
        <f>'4A'!D59</f>
        <v>3872</v>
      </c>
      <c r="E59" s="44">
        <f>'4A'!E59/$D59</f>
        <v>0.86570247933884292</v>
      </c>
      <c r="F59" s="29">
        <f>'4A'!F59/$D59</f>
        <v>0</v>
      </c>
      <c r="G59" s="29">
        <f>'4A'!G59/$D59</f>
        <v>0</v>
      </c>
      <c r="H59" s="29">
        <f>'4A'!H59/$D59</f>
        <v>1.1105371900826446E-2</v>
      </c>
      <c r="I59" s="29">
        <f>'4A'!I59/$D59</f>
        <v>0</v>
      </c>
      <c r="J59" s="29">
        <f>'4A'!J59/$D59</f>
        <v>5.113636363636364E-2</v>
      </c>
      <c r="K59" s="29">
        <f>'4A'!K59/$D59</f>
        <v>1.5495867768595042E-2</v>
      </c>
      <c r="L59" s="29">
        <f>'4A'!L59/$D59</f>
        <v>0.12190082644628099</v>
      </c>
      <c r="M59" s="29">
        <f>'4A'!M59/$D59</f>
        <v>0.11027892561983471</v>
      </c>
      <c r="N59" s="29">
        <f>'4A'!N59/$D59</f>
        <v>0</v>
      </c>
      <c r="O59" s="29">
        <f>'4A'!O59/$D59</f>
        <v>2.0402892561983473E-2</v>
      </c>
      <c r="P59" s="29">
        <v>0</v>
      </c>
      <c r="Q59" s="29">
        <v>1.8925739005046863E-3</v>
      </c>
    </row>
    <row r="60" spans="1:17" ht="12.75" customHeight="1" x14ac:dyDescent="0.15">
      <c r="A60" s="51" t="s">
        <v>52</v>
      </c>
      <c r="B60" s="72">
        <f>'4A'!B60</f>
        <v>28476</v>
      </c>
      <c r="C60" s="48">
        <f>'4A'!C60</f>
        <v>8346</v>
      </c>
      <c r="D60" s="84">
        <f>'4A'!D60</f>
        <v>1693</v>
      </c>
      <c r="E60" s="44">
        <f>'4A'!E60/$D60</f>
        <v>0.85764914353219135</v>
      </c>
      <c r="F60" s="29">
        <f>'4A'!F60/$D60</f>
        <v>0.10868281157708211</v>
      </c>
      <c r="G60" s="29">
        <f>'4A'!G60/$D60</f>
        <v>4.0756054341405785E-2</v>
      </c>
      <c r="H60" s="29">
        <f>'4A'!H60/$D60</f>
        <v>0</v>
      </c>
      <c r="I60" s="29">
        <f>'4A'!I60/$D60</f>
        <v>0</v>
      </c>
      <c r="J60" s="29">
        <f>'4A'!J60/$D60</f>
        <v>0</v>
      </c>
      <c r="K60" s="29">
        <f>'4A'!K60/$D60</f>
        <v>0</v>
      </c>
      <c r="L60" s="29">
        <f>'4A'!L60/$D60</f>
        <v>0</v>
      </c>
      <c r="M60" s="29">
        <f>'4A'!M60/$D60</f>
        <v>0</v>
      </c>
      <c r="N60" s="29">
        <f>'4A'!N60/$D60</f>
        <v>0</v>
      </c>
      <c r="O60" s="29">
        <f>'4A'!O60/$D60</f>
        <v>1.8901358535144713E-2</v>
      </c>
      <c r="P60" s="74">
        <v>0</v>
      </c>
      <c r="Q60" s="74">
        <v>0</v>
      </c>
    </row>
    <row r="61" spans="1:17" ht="12.75" customHeight="1" x14ac:dyDescent="0.15">
      <c r="A61" s="51" t="s">
        <v>53</v>
      </c>
      <c r="B61" s="72">
        <f>'4A'!B61</f>
        <v>3899</v>
      </c>
      <c r="C61" s="48">
        <f>'4A'!C61</f>
        <v>1691</v>
      </c>
      <c r="D61" s="84">
        <f>'4A'!D61</f>
        <v>183</v>
      </c>
      <c r="E61" s="44">
        <f>'4A'!E61/$D61</f>
        <v>0.88524590163934425</v>
      </c>
      <c r="F61" s="29">
        <f>'4A'!F61/$D61</f>
        <v>0</v>
      </c>
      <c r="G61" s="29">
        <f>'4A'!G61/$D61</f>
        <v>5.4644808743169399E-3</v>
      </c>
      <c r="H61" s="29">
        <f>'4A'!H61/$D61</f>
        <v>2.7322404371584699E-2</v>
      </c>
      <c r="I61" s="29">
        <f>'4A'!I61/$D61</f>
        <v>5.4644808743169399E-3</v>
      </c>
      <c r="J61" s="29">
        <f>'4A'!J61/$D61</f>
        <v>6.5573770491803282E-2</v>
      </c>
      <c r="K61" s="29">
        <f>'4A'!K61/$D61</f>
        <v>0</v>
      </c>
      <c r="L61" s="29">
        <f>'4A'!L61/$D61</f>
        <v>8.1967213114754092E-2</v>
      </c>
      <c r="M61" s="29">
        <f>'4A'!M61/$D61</f>
        <v>1.6393442622950821E-2</v>
      </c>
      <c r="N61" s="29">
        <f>'4A'!N61/$D61</f>
        <v>0</v>
      </c>
      <c r="O61" s="75">
        <f>'4A'!O61/$D61</f>
        <v>5.4644808743169399E-3</v>
      </c>
      <c r="P61" s="75">
        <v>0</v>
      </c>
      <c r="Q61" s="29">
        <v>0</v>
      </c>
    </row>
    <row r="62" spans="1:17" ht="12.75" customHeight="1" x14ac:dyDescent="0.15">
      <c r="A62" s="51" t="s">
        <v>54</v>
      </c>
      <c r="B62" s="72">
        <f>'4A'!B62</f>
        <v>3453</v>
      </c>
      <c r="C62" s="48">
        <f>'4A'!C62</f>
        <v>1763</v>
      </c>
      <c r="D62" s="84">
        <f>'4A'!D62</f>
        <v>748</v>
      </c>
      <c r="E62" s="44">
        <f>'4A'!E62/$D62</f>
        <v>0.9197860962566845</v>
      </c>
      <c r="F62" s="29">
        <f>'4A'!F62/$D62</f>
        <v>0</v>
      </c>
      <c r="G62" s="29">
        <f>'4A'!G62/$D62</f>
        <v>0</v>
      </c>
      <c r="H62" s="29">
        <f>'4A'!H62/$D62</f>
        <v>8.0213903743315516E-3</v>
      </c>
      <c r="I62" s="29">
        <f>'4A'!I62/$D62</f>
        <v>0</v>
      </c>
      <c r="J62" s="29">
        <f>'4A'!J62/$D62</f>
        <v>3.342245989304813E-2</v>
      </c>
      <c r="K62" s="29">
        <f>'4A'!K62/$D62</f>
        <v>4.8128342245989303E-2</v>
      </c>
      <c r="L62" s="29">
        <f>'4A'!L62/$D62</f>
        <v>1.6042780748663103E-2</v>
      </c>
      <c r="M62" s="29">
        <f>'4A'!M62/$D62</f>
        <v>1.3368983957219251E-3</v>
      </c>
      <c r="N62" s="29">
        <f>'4A'!N62/$D62</f>
        <v>4.0106951871657758E-3</v>
      </c>
      <c r="O62" s="75">
        <f>'4A'!O62/$D62</f>
        <v>2.0053475935828877E-2</v>
      </c>
      <c r="P62" s="75">
        <v>0</v>
      </c>
      <c r="Q62" s="29">
        <v>0</v>
      </c>
    </row>
    <row r="63" spans="1:17" ht="12.75" customHeight="1" x14ac:dyDescent="0.15">
      <c r="A63" s="51" t="s">
        <v>55</v>
      </c>
      <c r="B63" s="72">
        <f>'4A'!B63</f>
        <v>222</v>
      </c>
      <c r="C63" s="48">
        <f>'4A'!C63</f>
        <v>188</v>
      </c>
      <c r="D63" s="84">
        <f>'4A'!D63</f>
        <v>16</v>
      </c>
      <c r="E63" s="44">
        <f>'4A'!E63/$D63</f>
        <v>0.125</v>
      </c>
      <c r="F63" s="29">
        <f>'4A'!F63/$D63</f>
        <v>0</v>
      </c>
      <c r="G63" s="29">
        <f>'4A'!G63/$D63</f>
        <v>0</v>
      </c>
      <c r="H63" s="29">
        <f>'4A'!H63/$D63</f>
        <v>0.8125</v>
      </c>
      <c r="I63" s="29">
        <f>'4A'!I63/$D63</f>
        <v>0</v>
      </c>
      <c r="J63" s="29">
        <f>'4A'!J63/$D63</f>
        <v>0</v>
      </c>
      <c r="K63" s="29">
        <f>'4A'!K63/$D63</f>
        <v>0</v>
      </c>
      <c r="L63" s="29">
        <f>'4A'!L63/$D63</f>
        <v>0.125</v>
      </c>
      <c r="M63" s="29">
        <f>'4A'!M63/$D63</f>
        <v>0.3125</v>
      </c>
      <c r="N63" s="29">
        <f>'4A'!N63/$D63</f>
        <v>0</v>
      </c>
      <c r="O63" s="75">
        <f>'4A'!O63/$D63</f>
        <v>0</v>
      </c>
      <c r="P63" s="75">
        <v>0</v>
      </c>
      <c r="Q63" s="29">
        <v>5.128205128205128E-2</v>
      </c>
    </row>
    <row r="64" spans="1:17" ht="12.75" customHeight="1" x14ac:dyDescent="0.15">
      <c r="A64" s="51" t="s">
        <v>56</v>
      </c>
      <c r="B64" s="72">
        <f>'4A'!B64</f>
        <v>19334</v>
      </c>
      <c r="C64" s="48">
        <f>'4A'!C64</f>
        <v>9057</v>
      </c>
      <c r="D64" s="84">
        <f>'4A'!D64</f>
        <v>3386</v>
      </c>
      <c r="E64" s="44">
        <f>'4A'!E64/$D64</f>
        <v>0.82132309509746015</v>
      </c>
      <c r="F64" s="29">
        <f>'4A'!F64/$D64</f>
        <v>0</v>
      </c>
      <c r="G64" s="29">
        <f>'4A'!G64/$D64</f>
        <v>0</v>
      </c>
      <c r="H64" s="29">
        <f>'4A'!H64/$D64</f>
        <v>5.9066745422327229E-4</v>
      </c>
      <c r="I64" s="29">
        <f>'4A'!I64/$D64</f>
        <v>2.9533372711163615E-4</v>
      </c>
      <c r="J64" s="29">
        <f>'4A'!J64/$D64</f>
        <v>0.14589486119314826</v>
      </c>
      <c r="K64" s="29">
        <f>'4A'!K64/$D64</f>
        <v>6.2610750147666858E-2</v>
      </c>
      <c r="L64" s="29">
        <f>'4A'!L64/$D64</f>
        <v>5.9362079149438869E-2</v>
      </c>
      <c r="M64" s="29">
        <f>'4A'!M64/$D64</f>
        <v>1.4766686355581807E-3</v>
      </c>
      <c r="N64" s="29">
        <f>'4A'!N64/$D64</f>
        <v>1.4766686355581807E-3</v>
      </c>
      <c r="O64" s="75">
        <f>'4A'!O64/$D64</f>
        <v>4.4300059066745426E-3</v>
      </c>
      <c r="P64" s="75">
        <v>0</v>
      </c>
      <c r="Q64" s="29">
        <v>0</v>
      </c>
    </row>
    <row r="65" spans="1:17" ht="7.5" customHeight="1" x14ac:dyDescent="0.15">
      <c r="A65" s="53"/>
      <c r="B65" s="73"/>
      <c r="C65" s="67"/>
      <c r="D65" s="85"/>
      <c r="E65" s="83"/>
      <c r="F65" s="56"/>
      <c r="G65" s="56"/>
      <c r="H65" s="56"/>
      <c r="I65" s="56"/>
      <c r="J65" s="56"/>
      <c r="K65" s="56"/>
      <c r="L65" s="56"/>
      <c r="M65" s="56"/>
      <c r="N65" s="56"/>
      <c r="O65" s="76"/>
      <c r="P65" s="76"/>
      <c r="Q65" s="56"/>
    </row>
    <row r="66" spans="1:17" ht="12.75" customHeight="1" x14ac:dyDescent="0.15">
      <c r="A66" s="51" t="s">
        <v>57</v>
      </c>
      <c r="B66" s="72">
        <f>'4A'!B66</f>
        <v>39692</v>
      </c>
      <c r="C66" s="48">
        <f>'4A'!C66</f>
        <v>23744</v>
      </c>
      <c r="D66" s="84">
        <f>'4A'!D66</f>
        <v>11771</v>
      </c>
      <c r="E66" s="44">
        <f>'4A'!E66/$D66</f>
        <v>0.85965508452977657</v>
      </c>
      <c r="F66" s="29">
        <f>'4A'!F66/$D66</f>
        <v>7.9177639962619992E-2</v>
      </c>
      <c r="G66" s="29">
        <f>'4A'!G66/$D66</f>
        <v>0</v>
      </c>
      <c r="H66" s="29">
        <f>'4A'!H66/$D66</f>
        <v>6.1167275507603433E-3</v>
      </c>
      <c r="I66" s="29">
        <f>'4A'!I66/$D66</f>
        <v>4.2477274658057939E-4</v>
      </c>
      <c r="J66" s="29">
        <f>'4A'!J66/$D66</f>
        <v>6.422563928298361E-2</v>
      </c>
      <c r="K66" s="29">
        <f>'4A'!K66/$D66</f>
        <v>6.8813184946053861E-3</v>
      </c>
      <c r="L66" s="29">
        <f>'4A'!L66/$D66</f>
        <v>2.9139410415427745E-2</v>
      </c>
      <c r="M66" s="29">
        <f>'4A'!M66/$D66</f>
        <v>4.7574547617024891E-2</v>
      </c>
      <c r="N66" s="29">
        <f>'4A'!N66/$D66</f>
        <v>1.4442273383739699E-3</v>
      </c>
      <c r="O66" s="75">
        <f>'4A'!O66/$D66</f>
        <v>9.7697731713533263E-3</v>
      </c>
      <c r="P66" s="75">
        <v>0</v>
      </c>
      <c r="Q66" s="29">
        <v>0.27711829717560377</v>
      </c>
    </row>
    <row r="67" spans="1:17" ht="12.75" customHeight="1" x14ac:dyDescent="0.15">
      <c r="A67" s="51" t="s">
        <v>58</v>
      </c>
      <c r="B67" s="72">
        <f>'4A'!B67</f>
        <v>7134</v>
      </c>
      <c r="C67" s="48">
        <f>'4A'!C67</f>
        <v>1764</v>
      </c>
      <c r="D67" s="84">
        <f>'4A'!D67</f>
        <v>701</v>
      </c>
      <c r="E67" s="44">
        <f>'4A'!E67/$D67</f>
        <v>0.46790299572039945</v>
      </c>
      <c r="F67" s="29">
        <f>'4A'!F67/$D67</f>
        <v>7.1326676176890159E-3</v>
      </c>
      <c r="G67" s="29">
        <f>'4A'!G67/$D67</f>
        <v>1.4265335235378032E-2</v>
      </c>
      <c r="H67" s="29">
        <f>'4A'!H67/$D67</f>
        <v>3.9942938659058486E-2</v>
      </c>
      <c r="I67" s="29">
        <f>'4A'!I67/$D67</f>
        <v>0</v>
      </c>
      <c r="J67" s="29">
        <f>'4A'!J67/$D67</f>
        <v>0.1355206847360913</v>
      </c>
      <c r="K67" s="29">
        <f>'4A'!K67/$D67</f>
        <v>0.13980028530670471</v>
      </c>
      <c r="L67" s="29">
        <f>'4A'!L67/$D67</f>
        <v>0.31811697574893011</v>
      </c>
      <c r="M67" s="29">
        <f>'4A'!M67/$D67</f>
        <v>0</v>
      </c>
      <c r="N67" s="29">
        <f>'4A'!N67/$D67</f>
        <v>1.4265335235378032E-3</v>
      </c>
      <c r="O67" s="75">
        <f>'4A'!O67/$D67</f>
        <v>5.7061340941512127E-3</v>
      </c>
      <c r="P67" s="75">
        <v>0</v>
      </c>
      <c r="Q67" s="29">
        <v>2.4615384615384616E-3</v>
      </c>
    </row>
    <row r="68" spans="1:17" ht="12.75" customHeight="1" x14ac:dyDescent="0.15">
      <c r="A68" s="51" t="s">
        <v>59</v>
      </c>
      <c r="B68" s="72">
        <f>'4A'!B68</f>
        <v>16744</v>
      </c>
      <c r="C68" s="48">
        <f>'4A'!C68</f>
        <v>3636</v>
      </c>
      <c r="D68" s="84">
        <f>'4A'!D68</f>
        <v>1336</v>
      </c>
      <c r="E68" s="44">
        <f>'4A'!E68/$D68</f>
        <v>0.38248502994011974</v>
      </c>
      <c r="F68" s="29">
        <f>'4A'!F68/$D68</f>
        <v>1.4970059880239522E-3</v>
      </c>
      <c r="G68" s="29">
        <f>'4A'!G68/$D68</f>
        <v>1.4970059880239522E-3</v>
      </c>
      <c r="H68" s="29">
        <f>'4A'!H68/$D68</f>
        <v>0.48727544910179643</v>
      </c>
      <c r="I68" s="29">
        <f>'4A'!I68/$D68</f>
        <v>0</v>
      </c>
      <c r="J68" s="29">
        <f>'4A'!J68/$D68</f>
        <v>0.3712574850299401</v>
      </c>
      <c r="K68" s="29">
        <f>'4A'!K68/$D68</f>
        <v>0</v>
      </c>
      <c r="L68" s="29">
        <f>'4A'!L68/$D68</f>
        <v>8.3832335329341312E-2</v>
      </c>
      <c r="M68" s="29">
        <f>'4A'!M68/$D68</f>
        <v>1.0479041916167664E-2</v>
      </c>
      <c r="N68" s="29">
        <f>'4A'!N68/$D68</f>
        <v>2.2455089820359281E-2</v>
      </c>
      <c r="O68" s="75">
        <f>'4A'!O68/$D68</f>
        <v>4.3413173652694613E-2</v>
      </c>
      <c r="P68" s="75">
        <v>0</v>
      </c>
      <c r="Q68" s="29">
        <v>9.8356378815549178E-2</v>
      </c>
    </row>
    <row r="69" spans="1:17" ht="12.75" customHeight="1" x14ac:dyDescent="0.15">
      <c r="A69" s="52" t="s">
        <v>60</v>
      </c>
      <c r="B69" s="77">
        <f>'4A'!B69</f>
        <v>529</v>
      </c>
      <c r="C69" s="70">
        <f>'4A'!C69</f>
        <v>245</v>
      </c>
      <c r="D69" s="88">
        <f>'4A'!D69</f>
        <v>168</v>
      </c>
      <c r="E69" s="45">
        <f>'4A'!E69/$D69</f>
        <v>0.27380952380952384</v>
      </c>
      <c r="F69" s="30">
        <f>'4A'!F69/$D69</f>
        <v>0</v>
      </c>
      <c r="G69" s="30">
        <f>'4A'!G69/$D69</f>
        <v>0</v>
      </c>
      <c r="H69" s="30">
        <f>'4A'!H69/$D69</f>
        <v>0.72619047619047616</v>
      </c>
      <c r="I69" s="30">
        <f>'4A'!I69/$D69</f>
        <v>0</v>
      </c>
      <c r="J69" s="30">
        <f>'4A'!J69/$D69</f>
        <v>9.5238095238095233E-2</v>
      </c>
      <c r="K69" s="30">
        <f>'4A'!K69/$D69</f>
        <v>0</v>
      </c>
      <c r="L69" s="30">
        <f>'4A'!L69/$D69</f>
        <v>9.5238095238095233E-2</v>
      </c>
      <c r="M69" s="30">
        <f>'4A'!M69/$D69</f>
        <v>0</v>
      </c>
      <c r="N69" s="30">
        <f>'4A'!N69/$D69</f>
        <v>0</v>
      </c>
      <c r="O69" s="78">
        <f>'4A'!O69/$D69</f>
        <v>0</v>
      </c>
      <c r="P69" s="78">
        <v>0</v>
      </c>
      <c r="Q69" s="30">
        <v>0</v>
      </c>
    </row>
    <row r="70" spans="1:17" x14ac:dyDescent="0.15">
      <c r="A70" s="5" t="s">
        <v>2</v>
      </c>
    </row>
    <row r="71" spans="1:17" x14ac:dyDescent="0.15">
      <c r="A71" s="2" t="s">
        <v>2</v>
      </c>
    </row>
  </sheetData>
  <mergeCells count="23">
    <mergeCell ref="A1:Q1"/>
    <mergeCell ref="A2:Q2"/>
    <mergeCell ref="A3:Q3"/>
    <mergeCell ref="A5:A8"/>
    <mergeCell ref="B6:B8"/>
    <mergeCell ref="C6:C8"/>
    <mergeCell ref="D6:D8"/>
    <mergeCell ref="L6:L8"/>
    <mergeCell ref="F6:F8"/>
    <mergeCell ref="N6:N8"/>
    <mergeCell ref="A4:Q4"/>
    <mergeCell ref="B5:D5"/>
    <mergeCell ref="E5:Q5"/>
    <mergeCell ref="O6:O8"/>
    <mergeCell ref="P6:P8"/>
    <mergeCell ref="Q6:Q8"/>
    <mergeCell ref="E6:E8"/>
    <mergeCell ref="K6:K8"/>
    <mergeCell ref="G6:G8"/>
    <mergeCell ref="M6:M8"/>
    <mergeCell ref="H6:H8"/>
    <mergeCell ref="I6:I8"/>
    <mergeCell ref="J6:J8"/>
  </mergeCells>
  <phoneticPr fontId="0" type="noConversion"/>
  <printOptions horizontalCentered="1" verticalCentered="1"/>
  <pageMargins left="0.25" right="0.25" top="0.25" bottom="0.25" header="0.5" footer="0.5"/>
  <pageSetup scale="6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71"/>
  <sheetViews>
    <sheetView topLeftCell="A39" zoomScaleNormal="100" zoomScaleSheetLayoutView="100" workbookViewId="0">
      <selection activeCell="R66" sqref="R66"/>
    </sheetView>
  </sheetViews>
  <sheetFormatPr baseColWidth="10" defaultColWidth="9.1640625" defaultRowHeight="13" x14ac:dyDescent="0.15"/>
  <cols>
    <col min="1" max="1" width="15.6640625" style="2" customWidth="1"/>
    <col min="2" max="2" width="8.6640625" style="2" bestFit="1" customWidth="1"/>
    <col min="3" max="3" width="11.5" style="2" bestFit="1" customWidth="1"/>
    <col min="4" max="4" width="12.5" style="2" bestFit="1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83203125" style="2" bestFit="1" customWidth="1"/>
    <col min="10" max="10" width="7.664062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1.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s="195" customFormat="1" x14ac:dyDescent="0.15">
      <c r="A1" s="298" t="s">
        <v>214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17" s="195" customFormat="1" x14ac:dyDescent="0.15">
      <c r="A2" s="298" t="s">
        <v>215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17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7" ht="15" customHeight="1" x14ac:dyDescent="0.15">
      <c r="A4" s="299" t="str">
        <f>'1B'!$A$4</f>
        <v>ACF/OFA: 07/12/2018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</row>
    <row r="5" spans="1:17" s="3" customFormat="1" ht="12.75" customHeight="1" x14ac:dyDescent="0.15">
      <c r="A5" s="288" t="s">
        <v>161</v>
      </c>
      <c r="B5" s="278" t="s">
        <v>88</v>
      </c>
      <c r="C5" s="316"/>
      <c r="D5" s="317"/>
      <c r="E5" s="279" t="s">
        <v>113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/>
    </row>
    <row r="6" spans="1:17" s="4" customFormat="1" ht="12.75" customHeight="1" x14ac:dyDescent="0.15">
      <c r="A6" s="296"/>
      <c r="B6" s="288" t="s">
        <v>157</v>
      </c>
      <c r="C6" s="288" t="s">
        <v>162</v>
      </c>
      <c r="D6" s="306" t="s">
        <v>146</v>
      </c>
      <c r="E6" s="309" t="s">
        <v>147</v>
      </c>
      <c r="F6" s="288" t="s">
        <v>159</v>
      </c>
      <c r="G6" s="288" t="s">
        <v>145</v>
      </c>
      <c r="H6" s="288" t="s">
        <v>148</v>
      </c>
      <c r="I6" s="288" t="s">
        <v>149</v>
      </c>
      <c r="J6" s="288" t="s">
        <v>150</v>
      </c>
      <c r="K6" s="288" t="s">
        <v>151</v>
      </c>
      <c r="L6" s="288" t="s">
        <v>152</v>
      </c>
      <c r="M6" s="288" t="s">
        <v>153</v>
      </c>
      <c r="N6" s="288" t="s">
        <v>154</v>
      </c>
      <c r="O6" s="288" t="s">
        <v>160</v>
      </c>
      <c r="P6" s="288" t="s">
        <v>156</v>
      </c>
      <c r="Q6" s="275" t="s">
        <v>94</v>
      </c>
    </row>
    <row r="7" spans="1:17" s="4" customFormat="1" ht="12.75" customHeight="1" x14ac:dyDescent="0.15">
      <c r="A7" s="296"/>
      <c r="B7" s="296"/>
      <c r="C7" s="296"/>
      <c r="D7" s="307"/>
      <c r="E7" s="310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5"/>
    </row>
    <row r="8" spans="1:17" s="4" customFormat="1" ht="12.75" customHeight="1" x14ac:dyDescent="0.15">
      <c r="A8" s="304"/>
      <c r="B8" s="304"/>
      <c r="C8" s="304"/>
      <c r="D8" s="308"/>
      <c r="E8" s="311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276"/>
    </row>
    <row r="9" spans="1:17" ht="12.75" customHeight="1" x14ac:dyDescent="0.15">
      <c r="A9" s="39" t="s">
        <v>3</v>
      </c>
      <c r="B9" s="48">
        <f>SUM(B11:B69)</f>
        <v>139917</v>
      </c>
      <c r="C9" s="48">
        <f t="shared" ref="C9:Q9" si="0">SUM(C11:C69)</f>
        <v>133172</v>
      </c>
      <c r="D9" s="173">
        <f t="shared" si="0"/>
        <v>92441</v>
      </c>
      <c r="E9" s="72">
        <f t="shared" si="0"/>
        <v>107230</v>
      </c>
      <c r="F9" s="48">
        <f t="shared" si="0"/>
        <v>352</v>
      </c>
      <c r="G9" s="48">
        <f t="shared" si="0"/>
        <v>614</v>
      </c>
      <c r="H9" s="48">
        <f t="shared" si="0"/>
        <v>1071</v>
      </c>
      <c r="I9" s="48">
        <f t="shared" si="0"/>
        <v>12</v>
      </c>
      <c r="J9" s="48">
        <f t="shared" si="0"/>
        <v>6919</v>
      </c>
      <c r="K9" s="48">
        <f t="shared" si="0"/>
        <v>1681</v>
      </c>
      <c r="L9" s="48">
        <f t="shared" si="0"/>
        <v>3562</v>
      </c>
      <c r="M9" s="48">
        <f t="shared" si="0"/>
        <v>1590</v>
      </c>
      <c r="N9" s="48">
        <f t="shared" si="0"/>
        <v>700</v>
      </c>
      <c r="O9" s="48">
        <f t="shared" si="0"/>
        <v>283</v>
      </c>
      <c r="P9" s="68">
        <v>0</v>
      </c>
      <c r="Q9" s="48">
        <f t="shared" si="0"/>
        <v>2523</v>
      </c>
    </row>
    <row r="10" spans="1:17" ht="7.5" customHeight="1" x14ac:dyDescent="0.15">
      <c r="A10" s="53"/>
      <c r="B10" s="67"/>
      <c r="C10" s="67"/>
      <c r="D10" s="85"/>
      <c r="E10" s="73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ht="12.75" customHeight="1" x14ac:dyDescent="0.15">
      <c r="A11" s="51" t="s">
        <v>8</v>
      </c>
      <c r="B11" s="48">
        <v>61</v>
      </c>
      <c r="C11" s="48">
        <v>54</v>
      </c>
      <c r="D11" s="86">
        <v>32</v>
      </c>
      <c r="E11" s="79">
        <v>40</v>
      </c>
      <c r="F11" s="68">
        <v>0</v>
      </c>
      <c r="G11" s="68">
        <v>0</v>
      </c>
      <c r="H11" s="68">
        <v>6</v>
      </c>
      <c r="I11" s="68">
        <v>0</v>
      </c>
      <c r="J11" s="68">
        <v>1</v>
      </c>
      <c r="K11" s="68">
        <v>0</v>
      </c>
      <c r="L11" s="68">
        <v>1</v>
      </c>
      <c r="M11" s="68">
        <v>3</v>
      </c>
      <c r="N11" s="68">
        <v>0</v>
      </c>
      <c r="O11" s="68">
        <v>0</v>
      </c>
      <c r="P11" s="68">
        <v>0</v>
      </c>
      <c r="Q11" s="68">
        <v>0</v>
      </c>
    </row>
    <row r="12" spans="1:17" ht="12.75" customHeight="1" x14ac:dyDescent="0.15">
      <c r="A12" s="51" t="s">
        <v>9</v>
      </c>
      <c r="B12" s="48">
        <v>405</v>
      </c>
      <c r="C12" s="48">
        <v>282</v>
      </c>
      <c r="D12" s="86">
        <v>143</v>
      </c>
      <c r="E12" s="79">
        <v>172</v>
      </c>
      <c r="F12" s="68">
        <v>0</v>
      </c>
      <c r="G12" s="68">
        <v>0</v>
      </c>
      <c r="H12" s="68">
        <v>1</v>
      </c>
      <c r="I12" s="68">
        <v>1</v>
      </c>
      <c r="J12" s="68">
        <v>80</v>
      </c>
      <c r="K12" s="68">
        <v>60</v>
      </c>
      <c r="L12" s="68">
        <v>4</v>
      </c>
      <c r="M12" s="68">
        <v>2</v>
      </c>
      <c r="N12" s="68">
        <v>11</v>
      </c>
      <c r="O12" s="68">
        <v>0</v>
      </c>
      <c r="P12" s="68">
        <v>0</v>
      </c>
      <c r="Q12" s="68">
        <v>0</v>
      </c>
    </row>
    <row r="13" spans="1:17" ht="12.75" customHeight="1" x14ac:dyDescent="0.15">
      <c r="A13" s="51" t="s">
        <v>10</v>
      </c>
      <c r="B13" s="48">
        <v>239</v>
      </c>
      <c r="C13" s="48">
        <v>136</v>
      </c>
      <c r="D13" s="86">
        <v>94</v>
      </c>
      <c r="E13" s="79">
        <v>64</v>
      </c>
      <c r="F13" s="68">
        <v>0</v>
      </c>
      <c r="G13" s="68">
        <v>0</v>
      </c>
      <c r="H13" s="68">
        <v>2</v>
      </c>
      <c r="I13" s="68">
        <v>0</v>
      </c>
      <c r="J13" s="68">
        <v>95</v>
      </c>
      <c r="K13" s="68">
        <v>43</v>
      </c>
      <c r="L13" s="68">
        <v>10</v>
      </c>
      <c r="M13" s="68">
        <v>0</v>
      </c>
      <c r="N13" s="68">
        <v>70</v>
      </c>
      <c r="O13" s="68">
        <v>1</v>
      </c>
      <c r="P13" s="68">
        <v>0</v>
      </c>
      <c r="Q13" s="68">
        <v>0</v>
      </c>
    </row>
    <row r="14" spans="1:17" ht="12.75" customHeight="1" x14ac:dyDescent="0.15">
      <c r="A14" s="51" t="s">
        <v>11</v>
      </c>
      <c r="B14" s="48">
        <v>63</v>
      </c>
      <c r="C14" s="48">
        <v>45</v>
      </c>
      <c r="D14" s="86">
        <v>14</v>
      </c>
      <c r="E14" s="79">
        <v>16</v>
      </c>
      <c r="F14" s="68">
        <v>0</v>
      </c>
      <c r="G14" s="68">
        <v>0</v>
      </c>
      <c r="H14" s="68">
        <v>3</v>
      </c>
      <c r="I14" s="68">
        <v>0</v>
      </c>
      <c r="J14" s="68">
        <v>2</v>
      </c>
      <c r="K14" s="68">
        <v>0</v>
      </c>
      <c r="L14" s="68">
        <v>1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</row>
    <row r="15" spans="1:17" ht="12.75" customHeight="1" x14ac:dyDescent="0.15">
      <c r="A15" s="51" t="s">
        <v>12</v>
      </c>
      <c r="B15" s="48">
        <v>101378</v>
      </c>
      <c r="C15" s="48">
        <v>99275</v>
      </c>
      <c r="D15" s="86">
        <v>67380</v>
      </c>
      <c r="E15" s="79">
        <v>77484</v>
      </c>
      <c r="F15" s="68">
        <v>107</v>
      </c>
      <c r="G15" s="68">
        <v>598</v>
      </c>
      <c r="H15" s="68">
        <v>371</v>
      </c>
      <c r="I15" s="68">
        <v>0</v>
      </c>
      <c r="J15" s="68">
        <v>5629</v>
      </c>
      <c r="K15" s="68">
        <v>1142</v>
      </c>
      <c r="L15" s="68">
        <v>2916</v>
      </c>
      <c r="M15" s="68">
        <v>905</v>
      </c>
      <c r="N15" s="68">
        <v>431</v>
      </c>
      <c r="O15" s="68">
        <v>143</v>
      </c>
      <c r="P15" s="68">
        <v>0</v>
      </c>
      <c r="Q15" s="68">
        <v>2024</v>
      </c>
    </row>
    <row r="16" spans="1:17" ht="12.75" customHeight="1" x14ac:dyDescent="0.15">
      <c r="A16" s="51" t="s">
        <v>13</v>
      </c>
      <c r="B16" s="48">
        <v>1246</v>
      </c>
      <c r="C16" s="48">
        <v>1227</v>
      </c>
      <c r="D16" s="86">
        <v>373</v>
      </c>
      <c r="E16" s="79">
        <v>360</v>
      </c>
      <c r="F16" s="68">
        <v>11</v>
      </c>
      <c r="G16" s="68">
        <v>0</v>
      </c>
      <c r="H16" s="68">
        <v>29</v>
      </c>
      <c r="I16" s="68">
        <v>6</v>
      </c>
      <c r="J16" s="68">
        <v>142</v>
      </c>
      <c r="K16" s="68">
        <v>24</v>
      </c>
      <c r="L16" s="68">
        <v>97</v>
      </c>
      <c r="M16" s="68">
        <v>4</v>
      </c>
      <c r="N16" s="68">
        <v>41</v>
      </c>
      <c r="O16" s="68">
        <v>6</v>
      </c>
      <c r="P16" s="68">
        <v>0</v>
      </c>
      <c r="Q16" s="68">
        <v>32</v>
      </c>
    </row>
    <row r="17" spans="1:17" ht="12.75" customHeight="1" x14ac:dyDescent="0.15">
      <c r="A17" s="51" t="s">
        <v>252</v>
      </c>
      <c r="B17" s="68">
        <v>0</v>
      </c>
      <c r="C17" s="68">
        <v>0</v>
      </c>
      <c r="D17" s="86">
        <v>0</v>
      </c>
      <c r="E17" s="159">
        <v>0</v>
      </c>
      <c r="F17" s="160">
        <v>0</v>
      </c>
      <c r="G17" s="160">
        <v>0</v>
      </c>
      <c r="H17" s="161">
        <v>0</v>
      </c>
      <c r="I17" s="160">
        <v>0</v>
      </c>
      <c r="J17" s="161">
        <v>0</v>
      </c>
      <c r="K17" s="160">
        <v>0</v>
      </c>
      <c r="L17" s="160">
        <v>0</v>
      </c>
      <c r="M17" s="162">
        <v>0</v>
      </c>
      <c r="N17" s="161">
        <v>0</v>
      </c>
      <c r="O17" s="160">
        <v>0</v>
      </c>
      <c r="P17" s="160">
        <v>0</v>
      </c>
      <c r="Q17" s="162">
        <v>0</v>
      </c>
    </row>
    <row r="18" spans="1:17" ht="12.75" customHeight="1" x14ac:dyDescent="0.15">
      <c r="A18" s="51" t="s">
        <v>253</v>
      </c>
      <c r="B18" s="48">
        <v>12</v>
      </c>
      <c r="C18" s="68">
        <v>0</v>
      </c>
      <c r="D18" s="86">
        <v>0</v>
      </c>
      <c r="E18" s="159">
        <v>0</v>
      </c>
      <c r="F18" s="160">
        <v>0</v>
      </c>
      <c r="G18" s="160">
        <v>0</v>
      </c>
      <c r="H18" s="161">
        <v>0</v>
      </c>
      <c r="I18" s="160">
        <v>0</v>
      </c>
      <c r="J18" s="161">
        <v>0</v>
      </c>
      <c r="K18" s="160">
        <v>0</v>
      </c>
      <c r="L18" s="160">
        <v>0</v>
      </c>
      <c r="M18" s="162">
        <v>0</v>
      </c>
      <c r="N18" s="161">
        <v>0</v>
      </c>
      <c r="O18" s="160">
        <v>0</v>
      </c>
      <c r="P18" s="160">
        <v>0</v>
      </c>
      <c r="Q18" s="162">
        <v>0</v>
      </c>
    </row>
    <row r="19" spans="1:17" ht="12.75" customHeight="1" x14ac:dyDescent="0.15">
      <c r="A19" s="51" t="s">
        <v>254</v>
      </c>
      <c r="B19" s="68">
        <v>0</v>
      </c>
      <c r="C19" s="68">
        <v>0</v>
      </c>
      <c r="D19" s="86">
        <v>0</v>
      </c>
      <c r="E19" s="159">
        <v>0</v>
      </c>
      <c r="F19" s="160">
        <v>0</v>
      </c>
      <c r="G19" s="160">
        <v>0</v>
      </c>
      <c r="H19" s="161">
        <v>0</v>
      </c>
      <c r="I19" s="160">
        <v>0</v>
      </c>
      <c r="J19" s="161">
        <v>0</v>
      </c>
      <c r="K19" s="160">
        <v>0</v>
      </c>
      <c r="L19" s="160">
        <v>0</v>
      </c>
      <c r="M19" s="162">
        <v>0</v>
      </c>
      <c r="N19" s="161">
        <v>0</v>
      </c>
      <c r="O19" s="160">
        <v>0</v>
      </c>
      <c r="P19" s="160">
        <v>0</v>
      </c>
      <c r="Q19" s="162">
        <v>0</v>
      </c>
    </row>
    <row r="20" spans="1:17" s="82" customFormat="1" ht="12.75" customHeight="1" x14ac:dyDescent="0.15">
      <c r="A20" s="51" t="s">
        <v>16</v>
      </c>
      <c r="B20" s="81">
        <v>418</v>
      </c>
      <c r="C20" s="81">
        <v>397</v>
      </c>
      <c r="D20" s="87">
        <v>193</v>
      </c>
      <c r="E20" s="80">
        <v>95</v>
      </c>
      <c r="F20" s="81">
        <v>2</v>
      </c>
      <c r="G20" s="68">
        <v>0</v>
      </c>
      <c r="H20" s="81">
        <v>75</v>
      </c>
      <c r="I20" s="81">
        <v>0</v>
      </c>
      <c r="J20" s="81">
        <v>52</v>
      </c>
      <c r="K20" s="81">
        <v>52</v>
      </c>
      <c r="L20" s="81">
        <v>48</v>
      </c>
      <c r="M20" s="81">
        <v>83</v>
      </c>
      <c r="N20" s="81">
        <v>3</v>
      </c>
      <c r="O20" s="81">
        <v>19</v>
      </c>
      <c r="P20" s="68">
        <v>0</v>
      </c>
      <c r="Q20" s="81">
        <v>24</v>
      </c>
    </row>
    <row r="21" spans="1:17" ht="7.5" customHeight="1" x14ac:dyDescent="0.15">
      <c r="A21" s="53"/>
      <c r="B21" s="67"/>
      <c r="C21" s="67"/>
      <c r="D21" s="85"/>
      <c r="E21" s="73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17" ht="12.75" customHeight="1" x14ac:dyDescent="0.15">
      <c r="A22" s="51" t="s">
        <v>255</v>
      </c>
      <c r="B22" s="68">
        <v>1</v>
      </c>
      <c r="C22" s="68">
        <v>0</v>
      </c>
      <c r="D22" s="86">
        <v>0</v>
      </c>
      <c r="E22" s="159">
        <v>0</v>
      </c>
      <c r="F22" s="160">
        <v>0</v>
      </c>
      <c r="G22" s="160">
        <v>0</v>
      </c>
      <c r="H22" s="161">
        <v>0</v>
      </c>
      <c r="I22" s="160">
        <v>0</v>
      </c>
      <c r="J22" s="161">
        <v>0</v>
      </c>
      <c r="K22" s="160">
        <v>0</v>
      </c>
      <c r="L22" s="160">
        <v>0</v>
      </c>
      <c r="M22" s="162">
        <v>0</v>
      </c>
      <c r="N22" s="161">
        <v>0</v>
      </c>
      <c r="O22" s="160">
        <v>0</v>
      </c>
      <c r="P22" s="160">
        <v>0</v>
      </c>
      <c r="Q22" s="162">
        <v>0</v>
      </c>
    </row>
    <row r="23" spans="1:17" s="82" customFormat="1" ht="12.75" customHeight="1" x14ac:dyDescent="0.15">
      <c r="A23" s="51" t="s">
        <v>18</v>
      </c>
      <c r="B23" s="48">
        <v>32</v>
      </c>
      <c r="C23" s="48">
        <v>29</v>
      </c>
      <c r="D23" s="84">
        <v>10</v>
      </c>
      <c r="E23" s="79">
        <v>3</v>
      </c>
      <c r="F23" s="68">
        <v>0</v>
      </c>
      <c r="G23" s="68">
        <v>0</v>
      </c>
      <c r="H23" s="48">
        <v>15</v>
      </c>
      <c r="I23" s="81">
        <v>0</v>
      </c>
      <c r="J23" s="81">
        <v>0</v>
      </c>
      <c r="K23" s="81">
        <v>0</v>
      </c>
      <c r="L23" s="81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</row>
    <row r="24" spans="1:17" s="82" customFormat="1" ht="12.75" customHeight="1" x14ac:dyDescent="0.15">
      <c r="A24" s="51" t="s">
        <v>19</v>
      </c>
      <c r="B24" s="48">
        <v>711</v>
      </c>
      <c r="C24" s="48">
        <v>711</v>
      </c>
      <c r="D24" s="84">
        <v>400</v>
      </c>
      <c r="E24" s="72">
        <v>420</v>
      </c>
      <c r="F24" s="48">
        <v>7</v>
      </c>
      <c r="G24" s="48">
        <v>4</v>
      </c>
      <c r="H24" s="48">
        <v>14</v>
      </c>
      <c r="I24" s="81">
        <v>0</v>
      </c>
      <c r="J24" s="81">
        <v>28</v>
      </c>
      <c r="K24" s="81">
        <v>0</v>
      </c>
      <c r="L24" s="81">
        <v>13</v>
      </c>
      <c r="M24" s="68">
        <v>4</v>
      </c>
      <c r="N24" s="68">
        <v>0</v>
      </c>
      <c r="O24" s="68">
        <v>0</v>
      </c>
      <c r="P24" s="68">
        <v>0</v>
      </c>
      <c r="Q24" s="48">
        <v>7</v>
      </c>
    </row>
    <row r="25" spans="1:17" ht="12.75" customHeight="1" x14ac:dyDescent="0.15">
      <c r="A25" s="51" t="s">
        <v>256</v>
      </c>
      <c r="B25" s="68">
        <v>0</v>
      </c>
      <c r="C25" s="68">
        <v>0</v>
      </c>
      <c r="D25" s="86">
        <v>0</v>
      </c>
      <c r="E25" s="159">
        <v>0</v>
      </c>
      <c r="F25" s="160">
        <v>0</v>
      </c>
      <c r="G25" s="160">
        <v>0</v>
      </c>
      <c r="H25" s="161">
        <v>0</v>
      </c>
      <c r="I25" s="160">
        <v>0</v>
      </c>
      <c r="J25" s="161">
        <v>0</v>
      </c>
      <c r="K25" s="160">
        <v>0</v>
      </c>
      <c r="L25" s="160">
        <v>0</v>
      </c>
      <c r="M25" s="162">
        <v>0</v>
      </c>
      <c r="N25" s="161">
        <v>0</v>
      </c>
      <c r="O25" s="160">
        <v>0</v>
      </c>
      <c r="P25" s="160">
        <v>0</v>
      </c>
      <c r="Q25" s="162">
        <v>0</v>
      </c>
    </row>
    <row r="26" spans="1:17" ht="12.75" customHeight="1" x14ac:dyDescent="0.15">
      <c r="A26" s="51" t="s">
        <v>257</v>
      </c>
      <c r="B26" s="68">
        <v>0</v>
      </c>
      <c r="C26" s="68">
        <v>0</v>
      </c>
      <c r="D26" s="86">
        <v>0</v>
      </c>
      <c r="E26" s="159">
        <v>0</v>
      </c>
      <c r="F26" s="160">
        <v>0</v>
      </c>
      <c r="G26" s="160">
        <v>0</v>
      </c>
      <c r="H26" s="161">
        <v>0</v>
      </c>
      <c r="I26" s="160">
        <v>0</v>
      </c>
      <c r="J26" s="161">
        <v>0</v>
      </c>
      <c r="K26" s="160">
        <v>0</v>
      </c>
      <c r="L26" s="160">
        <v>0</v>
      </c>
      <c r="M26" s="162">
        <v>0</v>
      </c>
      <c r="N26" s="161">
        <v>0</v>
      </c>
      <c r="O26" s="160">
        <v>0</v>
      </c>
      <c r="P26" s="160">
        <v>0</v>
      </c>
      <c r="Q26" s="162">
        <v>0</v>
      </c>
    </row>
    <row r="27" spans="1:17" ht="12.75" customHeight="1" x14ac:dyDescent="0.15">
      <c r="A27" s="51" t="s">
        <v>22</v>
      </c>
      <c r="B27" s="48">
        <v>116</v>
      </c>
      <c r="C27" s="48">
        <v>113</v>
      </c>
      <c r="D27" s="84">
        <v>49</v>
      </c>
      <c r="E27" s="72">
        <v>57</v>
      </c>
      <c r="F27" s="68">
        <v>0</v>
      </c>
      <c r="G27" s="68">
        <v>0</v>
      </c>
      <c r="H27" s="68">
        <v>0</v>
      </c>
      <c r="I27" s="68">
        <v>0</v>
      </c>
      <c r="J27" s="81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</row>
    <row r="28" spans="1:17" ht="12.75" customHeight="1" x14ac:dyDescent="0.15">
      <c r="A28" s="51" t="s">
        <v>23</v>
      </c>
      <c r="B28" s="48">
        <v>522</v>
      </c>
      <c r="C28" s="48">
        <v>442</v>
      </c>
      <c r="D28" s="84">
        <v>159</v>
      </c>
      <c r="E28" s="72">
        <v>209</v>
      </c>
      <c r="F28" s="68">
        <v>0</v>
      </c>
      <c r="G28" s="48">
        <v>1</v>
      </c>
      <c r="H28" s="68">
        <v>0</v>
      </c>
      <c r="I28" s="68">
        <v>0</v>
      </c>
      <c r="J28" s="48">
        <v>1</v>
      </c>
      <c r="K28" s="48">
        <v>5</v>
      </c>
      <c r="L28" s="48">
        <v>6</v>
      </c>
      <c r="M28" s="48">
        <v>16</v>
      </c>
      <c r="N28" s="48">
        <v>1</v>
      </c>
      <c r="O28" s="68">
        <v>1</v>
      </c>
      <c r="P28" s="68">
        <v>0</v>
      </c>
      <c r="Q28" s="48">
        <v>29</v>
      </c>
    </row>
    <row r="29" spans="1:17" ht="12.75" customHeight="1" x14ac:dyDescent="0.15">
      <c r="A29" s="51" t="s">
        <v>24</v>
      </c>
      <c r="B29" s="48">
        <v>289</v>
      </c>
      <c r="C29" s="48">
        <v>281</v>
      </c>
      <c r="D29" s="84">
        <v>106</v>
      </c>
      <c r="E29" s="72">
        <v>137</v>
      </c>
      <c r="F29" s="68">
        <v>0</v>
      </c>
      <c r="G29" s="68">
        <v>0</v>
      </c>
      <c r="H29" s="81">
        <v>0</v>
      </c>
      <c r="I29" s="68">
        <v>0</v>
      </c>
      <c r="J29" s="48">
        <v>3</v>
      </c>
      <c r="K29" s="68">
        <v>0</v>
      </c>
      <c r="L29" s="48">
        <v>4</v>
      </c>
      <c r="M29" s="68">
        <v>5</v>
      </c>
      <c r="N29" s="48">
        <v>2</v>
      </c>
      <c r="O29" s="68">
        <v>0</v>
      </c>
      <c r="P29" s="68">
        <v>0</v>
      </c>
      <c r="Q29" s="68">
        <v>0</v>
      </c>
    </row>
    <row r="30" spans="1:17" ht="12.75" customHeight="1" x14ac:dyDescent="0.15">
      <c r="A30" s="51" t="s">
        <v>25</v>
      </c>
      <c r="B30" s="48">
        <v>643</v>
      </c>
      <c r="C30" s="48">
        <v>595</v>
      </c>
      <c r="D30" s="84">
        <v>316</v>
      </c>
      <c r="E30" s="72">
        <v>226</v>
      </c>
      <c r="F30" s="48">
        <v>10</v>
      </c>
      <c r="G30" s="68">
        <v>0</v>
      </c>
      <c r="H30" s="48">
        <v>26</v>
      </c>
      <c r="I30" s="68">
        <v>0</v>
      </c>
      <c r="J30" s="48">
        <v>7</v>
      </c>
      <c r="K30" s="48">
        <v>222</v>
      </c>
      <c r="L30" s="48">
        <v>27</v>
      </c>
      <c r="M30" s="48">
        <v>82</v>
      </c>
      <c r="N30" s="48">
        <v>50</v>
      </c>
      <c r="O30" s="48">
        <v>24</v>
      </c>
      <c r="P30" s="68">
        <v>0</v>
      </c>
      <c r="Q30" s="68">
        <v>0</v>
      </c>
    </row>
    <row r="31" spans="1:17" ht="12.75" customHeight="1" x14ac:dyDescent="0.15">
      <c r="A31" s="51" t="s">
        <v>258</v>
      </c>
      <c r="B31" s="68">
        <v>0</v>
      </c>
      <c r="C31" s="68">
        <v>0</v>
      </c>
      <c r="D31" s="86">
        <v>0</v>
      </c>
      <c r="E31" s="159">
        <v>0</v>
      </c>
      <c r="F31" s="160">
        <v>0</v>
      </c>
      <c r="G31" s="160">
        <v>0</v>
      </c>
      <c r="H31" s="161">
        <v>0</v>
      </c>
      <c r="I31" s="160">
        <v>0</v>
      </c>
      <c r="J31" s="161">
        <v>0</v>
      </c>
      <c r="K31" s="160">
        <v>0</v>
      </c>
      <c r="L31" s="160">
        <v>0</v>
      </c>
      <c r="M31" s="162">
        <v>0</v>
      </c>
      <c r="N31" s="161">
        <v>0</v>
      </c>
      <c r="O31" s="160">
        <v>0</v>
      </c>
      <c r="P31" s="160">
        <v>0</v>
      </c>
      <c r="Q31" s="162">
        <v>0</v>
      </c>
    </row>
    <row r="32" spans="1:17" ht="7.5" customHeight="1" x14ac:dyDescent="0.15">
      <c r="A32" s="53"/>
      <c r="B32" s="67"/>
      <c r="C32" s="67"/>
      <c r="D32" s="85"/>
      <c r="E32" s="73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</row>
    <row r="33" spans="1:17" ht="12.75" customHeight="1" x14ac:dyDescent="0.15">
      <c r="A33" s="51" t="s">
        <v>27</v>
      </c>
      <c r="B33" s="48">
        <v>7217</v>
      </c>
      <c r="C33" s="48">
        <v>7177</v>
      </c>
      <c r="D33" s="84">
        <v>7008</v>
      </c>
      <c r="E33" s="72">
        <v>9326</v>
      </c>
      <c r="F33" s="68">
        <v>0</v>
      </c>
      <c r="G33" s="68">
        <v>0</v>
      </c>
      <c r="H33" s="81">
        <v>28</v>
      </c>
      <c r="I33" s="81">
        <v>1</v>
      </c>
      <c r="J33" s="48">
        <v>89</v>
      </c>
      <c r="K33" s="48">
        <v>21</v>
      </c>
      <c r="L33" s="48">
        <v>31</v>
      </c>
      <c r="M33" s="81">
        <v>9</v>
      </c>
      <c r="N33" s="48">
        <v>39</v>
      </c>
      <c r="O33" s="68">
        <v>0</v>
      </c>
      <c r="P33" s="68">
        <v>0</v>
      </c>
      <c r="Q33" s="48">
        <v>2</v>
      </c>
    </row>
    <row r="34" spans="1:17" ht="12.75" customHeight="1" x14ac:dyDescent="0.15">
      <c r="A34" s="51" t="s">
        <v>259</v>
      </c>
      <c r="B34" s="68">
        <v>0</v>
      </c>
      <c r="C34" s="68">
        <v>0</v>
      </c>
      <c r="D34" s="86">
        <v>0</v>
      </c>
      <c r="E34" s="159">
        <v>0</v>
      </c>
      <c r="F34" s="160">
        <v>0</v>
      </c>
      <c r="G34" s="160">
        <v>0</v>
      </c>
      <c r="H34" s="161">
        <v>0</v>
      </c>
      <c r="I34" s="160">
        <v>0</v>
      </c>
      <c r="J34" s="161">
        <v>0</v>
      </c>
      <c r="K34" s="160">
        <v>0</v>
      </c>
      <c r="L34" s="160">
        <v>0</v>
      </c>
      <c r="M34" s="162">
        <v>0</v>
      </c>
      <c r="N34" s="161">
        <v>0</v>
      </c>
      <c r="O34" s="160">
        <v>0</v>
      </c>
      <c r="P34" s="160">
        <v>0</v>
      </c>
      <c r="Q34" s="162">
        <v>0</v>
      </c>
    </row>
    <row r="35" spans="1:17" ht="12.75" customHeight="1" x14ac:dyDescent="0.15">
      <c r="A35" s="51" t="s">
        <v>29</v>
      </c>
      <c r="B35" s="48">
        <v>1080</v>
      </c>
      <c r="C35" s="50">
        <v>785</v>
      </c>
      <c r="D35" s="84">
        <v>731</v>
      </c>
      <c r="E35" s="72">
        <v>1315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</row>
    <row r="36" spans="1:17" ht="12.75" customHeight="1" x14ac:dyDescent="0.15">
      <c r="A36" s="51" t="s">
        <v>260</v>
      </c>
      <c r="B36" s="68">
        <v>0</v>
      </c>
      <c r="C36" s="68">
        <v>0</v>
      </c>
      <c r="D36" s="86">
        <v>0</v>
      </c>
      <c r="E36" s="159">
        <v>0</v>
      </c>
      <c r="F36" s="160">
        <v>0</v>
      </c>
      <c r="G36" s="160">
        <v>0</v>
      </c>
      <c r="H36" s="161">
        <v>0</v>
      </c>
      <c r="I36" s="160">
        <v>0</v>
      </c>
      <c r="J36" s="161">
        <v>0</v>
      </c>
      <c r="K36" s="160">
        <v>0</v>
      </c>
      <c r="L36" s="160">
        <v>0</v>
      </c>
      <c r="M36" s="162">
        <v>0</v>
      </c>
      <c r="N36" s="161">
        <v>0</v>
      </c>
      <c r="O36" s="160">
        <v>0</v>
      </c>
      <c r="P36" s="160">
        <v>0</v>
      </c>
      <c r="Q36" s="162">
        <v>0</v>
      </c>
    </row>
    <row r="37" spans="1:17" ht="12.75" customHeight="1" x14ac:dyDescent="0.15">
      <c r="A37" s="51" t="s">
        <v>261</v>
      </c>
      <c r="B37" s="48">
        <v>4</v>
      </c>
      <c r="C37" s="68">
        <v>0</v>
      </c>
      <c r="D37" s="86">
        <v>0</v>
      </c>
      <c r="E37" s="159">
        <v>0</v>
      </c>
      <c r="F37" s="160">
        <v>0</v>
      </c>
      <c r="G37" s="160">
        <v>0</v>
      </c>
      <c r="H37" s="161">
        <v>0</v>
      </c>
      <c r="I37" s="160">
        <v>0</v>
      </c>
      <c r="J37" s="161">
        <v>0</v>
      </c>
      <c r="K37" s="160">
        <v>0</v>
      </c>
      <c r="L37" s="160">
        <v>0</v>
      </c>
      <c r="M37" s="162">
        <v>0</v>
      </c>
      <c r="N37" s="161">
        <v>0</v>
      </c>
      <c r="O37" s="160">
        <v>0</v>
      </c>
      <c r="P37" s="160">
        <v>0</v>
      </c>
      <c r="Q37" s="162">
        <v>0</v>
      </c>
    </row>
    <row r="38" spans="1:17" ht="12.75" customHeight="1" x14ac:dyDescent="0.15">
      <c r="A38" s="51" t="s">
        <v>262</v>
      </c>
      <c r="B38" s="68">
        <v>0</v>
      </c>
      <c r="C38" s="68">
        <v>0</v>
      </c>
      <c r="D38" s="86">
        <v>0</v>
      </c>
      <c r="E38" s="79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</row>
    <row r="39" spans="1:17" ht="12.75" customHeight="1" x14ac:dyDescent="0.15">
      <c r="A39" s="51" t="s">
        <v>263</v>
      </c>
      <c r="B39" s="68">
        <v>0</v>
      </c>
      <c r="C39" s="68">
        <v>0</v>
      </c>
      <c r="D39" s="86">
        <v>0</v>
      </c>
      <c r="E39" s="159">
        <v>0</v>
      </c>
      <c r="F39" s="160">
        <v>0</v>
      </c>
      <c r="G39" s="160">
        <v>0</v>
      </c>
      <c r="H39" s="161">
        <v>0</v>
      </c>
      <c r="I39" s="160">
        <v>0</v>
      </c>
      <c r="J39" s="161">
        <v>0</v>
      </c>
      <c r="K39" s="160">
        <v>0</v>
      </c>
      <c r="L39" s="160">
        <v>0</v>
      </c>
      <c r="M39" s="162">
        <v>0</v>
      </c>
      <c r="N39" s="161">
        <v>0</v>
      </c>
      <c r="O39" s="160">
        <v>0</v>
      </c>
      <c r="P39" s="160">
        <v>0</v>
      </c>
      <c r="Q39" s="162">
        <v>0</v>
      </c>
    </row>
    <row r="40" spans="1:17" ht="12.75" customHeight="1" x14ac:dyDescent="0.15">
      <c r="A40" s="51" t="s">
        <v>34</v>
      </c>
      <c r="B40" s="48">
        <v>386</v>
      </c>
      <c r="C40" s="48">
        <v>217</v>
      </c>
      <c r="D40" s="84">
        <v>67</v>
      </c>
      <c r="E40" s="72">
        <v>59</v>
      </c>
      <c r="F40" s="68">
        <v>0</v>
      </c>
      <c r="G40" s="68">
        <v>2</v>
      </c>
      <c r="H40" s="48">
        <v>62</v>
      </c>
      <c r="I40" s="68">
        <v>0</v>
      </c>
      <c r="J40" s="48">
        <v>13</v>
      </c>
      <c r="K40" s="48">
        <v>1</v>
      </c>
      <c r="L40" s="48">
        <v>14</v>
      </c>
      <c r="M40" s="68">
        <v>0</v>
      </c>
      <c r="N40" s="68">
        <v>4</v>
      </c>
      <c r="O40" s="68">
        <v>0</v>
      </c>
      <c r="P40" s="68">
        <v>0</v>
      </c>
      <c r="Q40" s="68">
        <v>1</v>
      </c>
    </row>
    <row r="41" spans="1:17" ht="12.75" customHeight="1" x14ac:dyDescent="0.15">
      <c r="A41" s="51" t="s">
        <v>264</v>
      </c>
      <c r="B41" s="68">
        <v>0</v>
      </c>
      <c r="C41" s="68">
        <v>0</v>
      </c>
      <c r="D41" s="86">
        <v>0</v>
      </c>
      <c r="E41" s="159">
        <v>0</v>
      </c>
      <c r="F41" s="160">
        <v>0</v>
      </c>
      <c r="G41" s="160">
        <v>0</v>
      </c>
      <c r="H41" s="161">
        <v>0</v>
      </c>
      <c r="I41" s="160">
        <v>0</v>
      </c>
      <c r="J41" s="161">
        <v>0</v>
      </c>
      <c r="K41" s="160">
        <v>0</v>
      </c>
      <c r="L41" s="160">
        <v>0</v>
      </c>
      <c r="M41" s="162">
        <v>0</v>
      </c>
      <c r="N41" s="161">
        <v>0</v>
      </c>
      <c r="O41" s="160">
        <v>0</v>
      </c>
      <c r="P41" s="160">
        <v>0</v>
      </c>
      <c r="Q41" s="162">
        <v>0</v>
      </c>
    </row>
    <row r="42" spans="1:17" ht="12.75" customHeight="1" x14ac:dyDescent="0.15">
      <c r="A42" s="51" t="s">
        <v>36</v>
      </c>
      <c r="B42" s="48">
        <v>798</v>
      </c>
      <c r="C42" s="48">
        <v>755</v>
      </c>
      <c r="D42" s="84">
        <v>368</v>
      </c>
      <c r="E42" s="72">
        <v>478</v>
      </c>
      <c r="F42" s="68">
        <v>0</v>
      </c>
      <c r="G42" s="68">
        <v>0</v>
      </c>
      <c r="H42" s="48">
        <v>14</v>
      </c>
      <c r="I42" s="68">
        <v>0</v>
      </c>
      <c r="J42" s="48">
        <v>5</v>
      </c>
      <c r="K42" s="48">
        <v>16</v>
      </c>
      <c r="L42" s="48">
        <v>10</v>
      </c>
      <c r="M42" s="48">
        <v>11</v>
      </c>
      <c r="N42" s="48">
        <v>5</v>
      </c>
      <c r="O42" s="68">
        <v>0</v>
      </c>
      <c r="P42" s="68">
        <v>0</v>
      </c>
      <c r="Q42" s="68">
        <v>0</v>
      </c>
    </row>
    <row r="43" spans="1:17" ht="7.5" customHeight="1" x14ac:dyDescent="0.15">
      <c r="A43" s="53"/>
      <c r="B43" s="67"/>
      <c r="C43" s="67"/>
      <c r="D43" s="85"/>
      <c r="E43" s="73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</row>
    <row r="44" spans="1:17" ht="12.75" customHeight="1" x14ac:dyDescent="0.15">
      <c r="A44" s="51" t="s">
        <v>265</v>
      </c>
      <c r="B44" s="48">
        <v>24</v>
      </c>
      <c r="C44" s="68">
        <v>0</v>
      </c>
      <c r="D44" s="86">
        <v>0</v>
      </c>
      <c r="E44" s="159">
        <v>0</v>
      </c>
      <c r="F44" s="160">
        <v>0</v>
      </c>
      <c r="G44" s="160">
        <v>0</v>
      </c>
      <c r="H44" s="161">
        <v>0</v>
      </c>
      <c r="I44" s="160">
        <v>0</v>
      </c>
      <c r="J44" s="161">
        <v>0</v>
      </c>
      <c r="K44" s="160">
        <v>0</v>
      </c>
      <c r="L44" s="160">
        <v>0</v>
      </c>
      <c r="M44" s="162">
        <v>0</v>
      </c>
      <c r="N44" s="161">
        <v>0</v>
      </c>
      <c r="O44" s="160">
        <v>0</v>
      </c>
      <c r="P44" s="160">
        <v>0</v>
      </c>
      <c r="Q44" s="162">
        <v>0</v>
      </c>
    </row>
    <row r="45" spans="1:17" ht="12.75" customHeight="1" x14ac:dyDescent="0.15">
      <c r="A45" s="51" t="s">
        <v>266</v>
      </c>
      <c r="B45" s="68">
        <v>0</v>
      </c>
      <c r="C45" s="68">
        <v>0</v>
      </c>
      <c r="D45" s="86">
        <v>0</v>
      </c>
      <c r="E45" s="159">
        <v>0</v>
      </c>
      <c r="F45" s="160">
        <v>0</v>
      </c>
      <c r="G45" s="160">
        <v>0</v>
      </c>
      <c r="H45" s="161">
        <v>0</v>
      </c>
      <c r="I45" s="160">
        <v>0</v>
      </c>
      <c r="J45" s="161">
        <v>0</v>
      </c>
      <c r="K45" s="160">
        <v>0</v>
      </c>
      <c r="L45" s="160">
        <v>0</v>
      </c>
      <c r="M45" s="162">
        <v>0</v>
      </c>
      <c r="N45" s="161">
        <v>0</v>
      </c>
      <c r="O45" s="160">
        <v>0</v>
      </c>
      <c r="P45" s="160">
        <v>0</v>
      </c>
      <c r="Q45" s="162">
        <v>0</v>
      </c>
    </row>
    <row r="46" spans="1:17" ht="12.75" customHeight="1" x14ac:dyDescent="0.15">
      <c r="A46" s="51" t="s">
        <v>39</v>
      </c>
      <c r="B46" s="48">
        <v>792</v>
      </c>
      <c r="C46" s="48">
        <v>723</v>
      </c>
      <c r="D46" s="84">
        <v>430</v>
      </c>
      <c r="E46" s="72">
        <v>408</v>
      </c>
      <c r="F46" s="68">
        <v>11</v>
      </c>
      <c r="G46" s="68">
        <v>1</v>
      </c>
      <c r="H46" s="48">
        <v>51</v>
      </c>
      <c r="I46" s="68">
        <v>0</v>
      </c>
      <c r="J46" s="48">
        <v>185</v>
      </c>
      <c r="K46" s="48">
        <v>53</v>
      </c>
      <c r="L46" s="48">
        <v>66</v>
      </c>
      <c r="M46" s="48">
        <v>65</v>
      </c>
      <c r="N46" s="48">
        <v>11</v>
      </c>
      <c r="O46" s="48">
        <v>3</v>
      </c>
      <c r="P46" s="68">
        <v>0</v>
      </c>
      <c r="Q46" s="68">
        <v>0</v>
      </c>
    </row>
    <row r="47" spans="1:17" ht="12.75" customHeight="1" x14ac:dyDescent="0.15">
      <c r="A47" s="51" t="s">
        <v>40</v>
      </c>
      <c r="B47" s="48">
        <v>2905</v>
      </c>
      <c r="C47" s="68">
        <v>14</v>
      </c>
      <c r="D47" s="86">
        <v>0</v>
      </c>
      <c r="E47" s="159">
        <v>0</v>
      </c>
      <c r="F47" s="160">
        <v>0</v>
      </c>
      <c r="G47" s="160">
        <v>0</v>
      </c>
      <c r="H47" s="161">
        <v>0</v>
      </c>
      <c r="I47" s="160">
        <v>0</v>
      </c>
      <c r="J47" s="161">
        <v>0</v>
      </c>
      <c r="K47" s="160">
        <v>0</v>
      </c>
      <c r="L47" s="160">
        <v>0</v>
      </c>
      <c r="M47" s="162">
        <v>0</v>
      </c>
      <c r="N47" s="161">
        <v>0</v>
      </c>
      <c r="O47" s="160">
        <v>0</v>
      </c>
      <c r="P47" s="160">
        <v>0</v>
      </c>
      <c r="Q47" s="162">
        <v>0</v>
      </c>
    </row>
    <row r="48" spans="1:17" ht="12.75" customHeight="1" x14ac:dyDescent="0.15">
      <c r="A48" s="51" t="s">
        <v>41</v>
      </c>
      <c r="B48" s="48">
        <v>1615</v>
      </c>
      <c r="C48" s="48">
        <v>1613</v>
      </c>
      <c r="D48" s="84">
        <v>346</v>
      </c>
      <c r="E48" s="72">
        <v>282</v>
      </c>
      <c r="F48" s="68">
        <v>0</v>
      </c>
      <c r="G48" s="68">
        <v>2</v>
      </c>
      <c r="H48" s="48">
        <v>30</v>
      </c>
      <c r="I48" s="68">
        <v>0</v>
      </c>
      <c r="J48" s="48">
        <v>161</v>
      </c>
      <c r="K48" s="68">
        <v>0</v>
      </c>
      <c r="L48" s="48">
        <v>120</v>
      </c>
      <c r="M48" s="68">
        <v>6</v>
      </c>
      <c r="N48" s="68">
        <v>8</v>
      </c>
      <c r="O48" s="68">
        <v>0</v>
      </c>
      <c r="P48" s="68">
        <v>0</v>
      </c>
      <c r="Q48" s="68">
        <v>6</v>
      </c>
    </row>
    <row r="49" spans="1:17" ht="12.75" customHeight="1" x14ac:dyDescent="0.15">
      <c r="A49" s="51" t="s">
        <v>267</v>
      </c>
      <c r="B49" s="68">
        <v>0</v>
      </c>
      <c r="C49" s="68">
        <v>0</v>
      </c>
      <c r="D49" s="86">
        <v>0</v>
      </c>
      <c r="E49" s="159">
        <v>0</v>
      </c>
      <c r="F49" s="160">
        <v>0</v>
      </c>
      <c r="G49" s="160">
        <v>0</v>
      </c>
      <c r="H49" s="161">
        <v>0</v>
      </c>
      <c r="I49" s="160">
        <v>0</v>
      </c>
      <c r="J49" s="161">
        <v>0</v>
      </c>
      <c r="K49" s="160">
        <v>0</v>
      </c>
      <c r="L49" s="160">
        <v>0</v>
      </c>
      <c r="M49" s="162">
        <v>0</v>
      </c>
      <c r="N49" s="161">
        <v>0</v>
      </c>
      <c r="O49" s="160">
        <v>0</v>
      </c>
      <c r="P49" s="160">
        <v>0</v>
      </c>
      <c r="Q49" s="162">
        <v>0</v>
      </c>
    </row>
    <row r="50" spans="1:17" ht="12.75" customHeight="1" x14ac:dyDescent="0.15">
      <c r="A50" s="51" t="s">
        <v>43</v>
      </c>
      <c r="B50" s="48">
        <v>1617</v>
      </c>
      <c r="C50" s="48">
        <v>1525</v>
      </c>
      <c r="D50" s="84">
        <v>1179</v>
      </c>
      <c r="E50" s="72">
        <v>1601</v>
      </c>
      <c r="F50" s="68">
        <v>1</v>
      </c>
      <c r="G50" s="48">
        <v>5</v>
      </c>
      <c r="H50" s="48">
        <v>240</v>
      </c>
      <c r="I50" s="68">
        <v>3</v>
      </c>
      <c r="J50" s="48">
        <v>30</v>
      </c>
      <c r="K50" s="48">
        <v>7</v>
      </c>
      <c r="L50" s="48">
        <v>44</v>
      </c>
      <c r="M50" s="48">
        <v>66</v>
      </c>
      <c r="N50" s="48">
        <v>2</v>
      </c>
      <c r="O50" s="48">
        <v>66</v>
      </c>
      <c r="P50" s="68">
        <v>0</v>
      </c>
      <c r="Q50" s="68">
        <v>58</v>
      </c>
    </row>
    <row r="51" spans="1:17" ht="12.75" customHeight="1" x14ac:dyDescent="0.15">
      <c r="A51" s="51" t="s">
        <v>268</v>
      </c>
      <c r="B51" s="68">
        <v>0</v>
      </c>
      <c r="C51" s="68">
        <v>0</v>
      </c>
      <c r="D51" s="86">
        <v>0</v>
      </c>
      <c r="E51" s="159">
        <v>0</v>
      </c>
      <c r="F51" s="160">
        <v>0</v>
      </c>
      <c r="G51" s="160">
        <v>0</v>
      </c>
      <c r="H51" s="161">
        <v>0</v>
      </c>
      <c r="I51" s="160">
        <v>0</v>
      </c>
      <c r="J51" s="161">
        <v>0</v>
      </c>
      <c r="K51" s="160">
        <v>0</v>
      </c>
      <c r="L51" s="160">
        <v>0</v>
      </c>
      <c r="M51" s="162">
        <v>0</v>
      </c>
      <c r="N51" s="161">
        <v>0</v>
      </c>
      <c r="O51" s="160">
        <v>0</v>
      </c>
      <c r="P51" s="160">
        <v>0</v>
      </c>
      <c r="Q51" s="162">
        <v>0</v>
      </c>
    </row>
    <row r="52" spans="1:17" ht="12.75" customHeight="1" x14ac:dyDescent="0.15">
      <c r="A52" s="51" t="s">
        <v>45</v>
      </c>
      <c r="B52" s="48">
        <v>7428</v>
      </c>
      <c r="C52" s="48">
        <v>7425</v>
      </c>
      <c r="D52" s="84">
        <v>7320</v>
      </c>
      <c r="E52" s="72">
        <v>8234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48">
        <v>7</v>
      </c>
    </row>
    <row r="53" spans="1:17" ht="12.75" customHeight="1" x14ac:dyDescent="0.15">
      <c r="A53" s="51" t="s">
        <v>46</v>
      </c>
      <c r="B53" s="48">
        <v>809</v>
      </c>
      <c r="C53" s="48">
        <v>643</v>
      </c>
      <c r="D53" s="84">
        <v>259</v>
      </c>
      <c r="E53" s="72">
        <v>306</v>
      </c>
      <c r="F53" s="68">
        <v>0</v>
      </c>
      <c r="G53" s="68">
        <v>1</v>
      </c>
      <c r="H53" s="68">
        <v>0</v>
      </c>
      <c r="I53" s="68">
        <v>0</v>
      </c>
      <c r="J53" s="48">
        <v>15</v>
      </c>
      <c r="K53" s="48">
        <v>10</v>
      </c>
      <c r="L53" s="48">
        <v>36</v>
      </c>
      <c r="M53" s="48">
        <v>5</v>
      </c>
      <c r="N53" s="68">
        <v>0</v>
      </c>
      <c r="O53" s="68">
        <v>1</v>
      </c>
      <c r="P53" s="68">
        <v>0</v>
      </c>
      <c r="Q53" s="68">
        <v>0</v>
      </c>
    </row>
    <row r="54" spans="1:17" ht="7.5" customHeight="1" x14ac:dyDescent="0.15">
      <c r="A54" s="53"/>
      <c r="B54" s="67"/>
      <c r="C54" s="67"/>
      <c r="D54" s="85"/>
      <c r="E54" s="73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</row>
    <row r="55" spans="1:17" ht="12.75" customHeight="1" x14ac:dyDescent="0.15">
      <c r="A55" s="51" t="s">
        <v>274</v>
      </c>
      <c r="B55" s="68">
        <v>17</v>
      </c>
      <c r="C55" s="68">
        <v>17</v>
      </c>
      <c r="D55" s="86">
        <v>0</v>
      </c>
      <c r="E55" s="159">
        <v>0</v>
      </c>
      <c r="F55" s="160">
        <v>0</v>
      </c>
      <c r="G55" s="160">
        <v>0</v>
      </c>
      <c r="H55" s="161">
        <v>0</v>
      </c>
      <c r="I55" s="160">
        <v>0</v>
      </c>
      <c r="J55" s="161">
        <v>0</v>
      </c>
      <c r="K55" s="160">
        <v>0</v>
      </c>
      <c r="L55" s="160">
        <v>0</v>
      </c>
      <c r="M55" s="162">
        <v>0</v>
      </c>
      <c r="N55" s="161">
        <v>0</v>
      </c>
      <c r="O55" s="160">
        <v>0</v>
      </c>
      <c r="P55" s="160">
        <v>0</v>
      </c>
      <c r="Q55" s="162">
        <v>0</v>
      </c>
    </row>
    <row r="56" spans="1:17" ht="12.75" customHeight="1" x14ac:dyDescent="0.15">
      <c r="A56" s="51" t="s">
        <v>48</v>
      </c>
      <c r="B56" s="48">
        <v>254</v>
      </c>
      <c r="C56" s="48">
        <v>243</v>
      </c>
      <c r="D56" s="84">
        <v>14</v>
      </c>
      <c r="E56" s="72">
        <v>15</v>
      </c>
      <c r="F56" s="68">
        <v>0</v>
      </c>
      <c r="G56" s="68">
        <v>0</v>
      </c>
      <c r="H56" s="68">
        <v>0</v>
      </c>
      <c r="I56" s="68">
        <v>0</v>
      </c>
      <c r="J56" s="48">
        <v>3</v>
      </c>
      <c r="K56" s="68">
        <v>0</v>
      </c>
      <c r="L56" s="48">
        <v>1</v>
      </c>
      <c r="M56" s="68">
        <v>0</v>
      </c>
      <c r="N56" s="68">
        <v>1</v>
      </c>
      <c r="O56" s="68">
        <v>0</v>
      </c>
      <c r="P56" s="68">
        <v>0</v>
      </c>
      <c r="Q56" s="68">
        <v>1</v>
      </c>
    </row>
    <row r="57" spans="1:17" ht="12.75" customHeight="1" x14ac:dyDescent="0.15">
      <c r="A57" s="51" t="s">
        <v>269</v>
      </c>
      <c r="B57" s="68">
        <v>0</v>
      </c>
      <c r="C57" s="68">
        <v>0</v>
      </c>
      <c r="D57" s="86">
        <v>0</v>
      </c>
      <c r="E57" s="159">
        <v>0</v>
      </c>
      <c r="F57" s="160">
        <v>0</v>
      </c>
      <c r="G57" s="160">
        <v>0</v>
      </c>
      <c r="H57" s="161">
        <v>0</v>
      </c>
      <c r="I57" s="160">
        <v>0</v>
      </c>
      <c r="J57" s="161">
        <v>0</v>
      </c>
      <c r="K57" s="160">
        <v>0</v>
      </c>
      <c r="L57" s="160">
        <v>0</v>
      </c>
      <c r="M57" s="162">
        <v>0</v>
      </c>
      <c r="N57" s="161">
        <v>0</v>
      </c>
      <c r="O57" s="160">
        <v>0</v>
      </c>
      <c r="P57" s="160">
        <v>0</v>
      </c>
      <c r="Q57" s="162">
        <v>0</v>
      </c>
    </row>
    <row r="58" spans="1:17" ht="12.75" customHeight="1" x14ac:dyDescent="0.15">
      <c r="A58" s="51" t="s">
        <v>270</v>
      </c>
      <c r="B58" s="68">
        <v>0</v>
      </c>
      <c r="C58" s="68">
        <v>0</v>
      </c>
      <c r="D58" s="86">
        <v>0</v>
      </c>
      <c r="E58" s="159">
        <v>0</v>
      </c>
      <c r="F58" s="160">
        <v>0</v>
      </c>
      <c r="G58" s="160">
        <v>0</v>
      </c>
      <c r="H58" s="161">
        <v>0</v>
      </c>
      <c r="I58" s="160">
        <v>0</v>
      </c>
      <c r="J58" s="161">
        <v>0</v>
      </c>
      <c r="K58" s="160">
        <v>0</v>
      </c>
      <c r="L58" s="160">
        <v>0</v>
      </c>
      <c r="M58" s="162">
        <v>0</v>
      </c>
      <c r="N58" s="161">
        <v>0</v>
      </c>
      <c r="O58" s="160">
        <v>0</v>
      </c>
      <c r="P58" s="160">
        <v>0</v>
      </c>
      <c r="Q58" s="162">
        <v>0</v>
      </c>
    </row>
    <row r="59" spans="1:17" ht="12.75" customHeight="1" x14ac:dyDescent="0.15">
      <c r="A59" s="51" t="s">
        <v>51</v>
      </c>
      <c r="B59" s="48">
        <v>335</v>
      </c>
      <c r="C59" s="48">
        <v>335</v>
      </c>
      <c r="D59" s="86">
        <v>88</v>
      </c>
      <c r="E59" s="79">
        <v>108</v>
      </c>
      <c r="F59" s="68">
        <v>0</v>
      </c>
      <c r="G59" s="68">
        <v>0</v>
      </c>
      <c r="H59" s="68">
        <v>2</v>
      </c>
      <c r="I59" s="68">
        <v>0</v>
      </c>
      <c r="J59" s="68">
        <v>10</v>
      </c>
      <c r="K59" s="68">
        <v>3</v>
      </c>
      <c r="L59" s="68">
        <v>9</v>
      </c>
      <c r="M59" s="68">
        <v>13</v>
      </c>
      <c r="N59" s="68">
        <v>0</v>
      </c>
      <c r="O59" s="68">
        <v>0</v>
      </c>
      <c r="P59" s="68">
        <v>0</v>
      </c>
      <c r="Q59" s="68">
        <v>4</v>
      </c>
    </row>
    <row r="60" spans="1:17" ht="12.75" customHeight="1" x14ac:dyDescent="0.15">
      <c r="A60" s="51" t="s">
        <v>249</v>
      </c>
      <c r="B60" s="68">
        <v>0</v>
      </c>
      <c r="C60" s="68">
        <v>0</v>
      </c>
      <c r="D60" s="86">
        <v>0</v>
      </c>
      <c r="E60" s="159">
        <v>0</v>
      </c>
      <c r="F60" s="160">
        <v>0</v>
      </c>
      <c r="G60" s="160">
        <v>0</v>
      </c>
      <c r="H60" s="161">
        <v>0</v>
      </c>
      <c r="I60" s="160">
        <v>0</v>
      </c>
      <c r="J60" s="161">
        <v>0</v>
      </c>
      <c r="K60" s="160">
        <v>0</v>
      </c>
      <c r="L60" s="160">
        <v>0</v>
      </c>
      <c r="M60" s="162">
        <v>0</v>
      </c>
      <c r="N60" s="161">
        <v>0</v>
      </c>
      <c r="O60" s="160">
        <v>0</v>
      </c>
      <c r="P60" s="160">
        <v>0</v>
      </c>
      <c r="Q60" s="162">
        <v>0</v>
      </c>
    </row>
    <row r="61" spans="1:17" ht="12.75" customHeight="1" x14ac:dyDescent="0.15">
      <c r="A61" s="51" t="s">
        <v>250</v>
      </c>
      <c r="B61" s="68">
        <v>0</v>
      </c>
      <c r="C61" s="68">
        <v>0</v>
      </c>
      <c r="D61" s="86">
        <v>0</v>
      </c>
      <c r="E61" s="159">
        <v>0</v>
      </c>
      <c r="F61" s="160">
        <v>0</v>
      </c>
      <c r="G61" s="160">
        <v>0</v>
      </c>
      <c r="H61" s="161">
        <v>0</v>
      </c>
      <c r="I61" s="160">
        <v>0</v>
      </c>
      <c r="J61" s="161">
        <v>0</v>
      </c>
      <c r="K61" s="160">
        <v>0</v>
      </c>
      <c r="L61" s="160">
        <v>0</v>
      </c>
      <c r="M61" s="162">
        <v>0</v>
      </c>
      <c r="N61" s="161">
        <v>0</v>
      </c>
      <c r="O61" s="160">
        <v>0</v>
      </c>
      <c r="P61" s="160">
        <v>0</v>
      </c>
      <c r="Q61" s="162">
        <v>0</v>
      </c>
    </row>
    <row r="62" spans="1:17" ht="12.75" customHeight="1" x14ac:dyDescent="0.15">
      <c r="A62" s="51" t="s">
        <v>54</v>
      </c>
      <c r="B62" s="48">
        <v>361</v>
      </c>
      <c r="C62" s="48">
        <v>294</v>
      </c>
      <c r="D62" s="84">
        <v>166</v>
      </c>
      <c r="E62" s="72">
        <v>205</v>
      </c>
      <c r="F62" s="68">
        <v>0</v>
      </c>
      <c r="G62" s="68">
        <v>0</v>
      </c>
      <c r="H62" s="68">
        <v>0</v>
      </c>
      <c r="I62" s="68">
        <v>0</v>
      </c>
      <c r="J62" s="48">
        <v>5</v>
      </c>
      <c r="K62" s="48">
        <v>6</v>
      </c>
      <c r="L62" s="68">
        <v>1</v>
      </c>
      <c r="M62" s="68">
        <v>0</v>
      </c>
      <c r="N62" s="48">
        <v>3</v>
      </c>
      <c r="O62" s="48">
        <v>2</v>
      </c>
      <c r="P62" s="68">
        <v>0</v>
      </c>
      <c r="Q62" s="68">
        <v>0</v>
      </c>
    </row>
    <row r="63" spans="1:17" ht="12.75" customHeight="1" x14ac:dyDescent="0.15">
      <c r="A63" s="51" t="s">
        <v>248</v>
      </c>
      <c r="B63" s="68">
        <v>0</v>
      </c>
      <c r="C63" s="68">
        <v>0</v>
      </c>
      <c r="D63" s="86">
        <v>0</v>
      </c>
      <c r="E63" s="159">
        <v>0</v>
      </c>
      <c r="F63" s="160">
        <v>0</v>
      </c>
      <c r="G63" s="160">
        <v>0</v>
      </c>
      <c r="H63" s="161">
        <v>0</v>
      </c>
      <c r="I63" s="160">
        <v>0</v>
      </c>
      <c r="J63" s="161">
        <v>0</v>
      </c>
      <c r="K63" s="160">
        <v>0</v>
      </c>
      <c r="L63" s="160">
        <v>0</v>
      </c>
      <c r="M63" s="162">
        <v>0</v>
      </c>
      <c r="N63" s="161">
        <v>0</v>
      </c>
      <c r="O63" s="160">
        <v>0</v>
      </c>
      <c r="P63" s="160">
        <v>0</v>
      </c>
      <c r="Q63" s="162">
        <v>0</v>
      </c>
    </row>
    <row r="64" spans="1:17" ht="12.75" customHeight="1" x14ac:dyDescent="0.15">
      <c r="A64" s="51" t="s">
        <v>247</v>
      </c>
      <c r="B64" s="68">
        <v>0</v>
      </c>
      <c r="C64" s="68">
        <v>0</v>
      </c>
      <c r="D64" s="86">
        <v>0</v>
      </c>
      <c r="E64" s="159">
        <v>0</v>
      </c>
      <c r="F64" s="160">
        <v>0</v>
      </c>
      <c r="G64" s="160">
        <v>0</v>
      </c>
      <c r="H64" s="161">
        <v>0</v>
      </c>
      <c r="I64" s="160">
        <v>0</v>
      </c>
      <c r="J64" s="161">
        <v>0</v>
      </c>
      <c r="K64" s="160">
        <v>0</v>
      </c>
      <c r="L64" s="160">
        <v>0</v>
      </c>
      <c r="M64" s="162">
        <v>0</v>
      </c>
      <c r="N64" s="161">
        <v>0</v>
      </c>
      <c r="O64" s="160">
        <v>0</v>
      </c>
      <c r="P64" s="160">
        <v>0</v>
      </c>
      <c r="Q64" s="162">
        <v>0</v>
      </c>
    </row>
    <row r="65" spans="1:17" ht="7.5" customHeight="1" x14ac:dyDescent="0.15">
      <c r="A65" s="53"/>
      <c r="B65" s="67"/>
      <c r="C65" s="67"/>
      <c r="D65" s="85"/>
      <c r="E65" s="73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2.75" customHeight="1" x14ac:dyDescent="0.15">
      <c r="A66" s="51" t="s">
        <v>57</v>
      </c>
      <c r="B66" s="48">
        <v>7808</v>
      </c>
      <c r="C66" s="48">
        <v>7602</v>
      </c>
      <c r="D66" s="84">
        <v>5106</v>
      </c>
      <c r="E66" s="72">
        <v>5557</v>
      </c>
      <c r="F66" s="48">
        <v>203</v>
      </c>
      <c r="G66" s="68">
        <v>0</v>
      </c>
      <c r="H66" s="48">
        <v>53</v>
      </c>
      <c r="I66" s="48">
        <v>1</v>
      </c>
      <c r="J66" s="48">
        <v>287</v>
      </c>
      <c r="K66" s="48">
        <v>16</v>
      </c>
      <c r="L66" s="48">
        <v>94</v>
      </c>
      <c r="M66" s="48">
        <v>303</v>
      </c>
      <c r="N66" s="68">
        <v>3</v>
      </c>
      <c r="O66" s="48">
        <v>15</v>
      </c>
      <c r="P66" s="68">
        <v>0</v>
      </c>
      <c r="Q66" s="68">
        <v>317</v>
      </c>
    </row>
    <row r="67" spans="1:17" ht="12.75" customHeight="1" x14ac:dyDescent="0.15">
      <c r="A67" s="51" t="s">
        <v>246</v>
      </c>
      <c r="B67" s="68">
        <v>0</v>
      </c>
      <c r="C67" s="68">
        <v>0</v>
      </c>
      <c r="D67" s="86">
        <v>0</v>
      </c>
      <c r="E67" s="159">
        <v>0</v>
      </c>
      <c r="F67" s="160">
        <v>0</v>
      </c>
      <c r="G67" s="160">
        <v>0</v>
      </c>
      <c r="H67" s="161">
        <v>0</v>
      </c>
      <c r="I67" s="160">
        <v>0</v>
      </c>
      <c r="J67" s="161">
        <v>0</v>
      </c>
      <c r="K67" s="160">
        <v>0</v>
      </c>
      <c r="L67" s="160">
        <v>0</v>
      </c>
      <c r="M67" s="162">
        <v>0</v>
      </c>
      <c r="N67" s="161">
        <v>0</v>
      </c>
      <c r="O67" s="160">
        <v>0</v>
      </c>
      <c r="P67" s="160">
        <v>0</v>
      </c>
      <c r="Q67" s="162">
        <v>0</v>
      </c>
    </row>
    <row r="68" spans="1:17" ht="12.75" customHeight="1" x14ac:dyDescent="0.15">
      <c r="A68" s="51" t="s">
        <v>59</v>
      </c>
      <c r="B68" s="48">
        <v>302</v>
      </c>
      <c r="C68" s="50">
        <v>190</v>
      </c>
      <c r="D68" s="84">
        <v>71</v>
      </c>
      <c r="E68" s="72">
        <v>42</v>
      </c>
      <c r="F68" s="68">
        <v>0</v>
      </c>
      <c r="G68" s="68">
        <v>0</v>
      </c>
      <c r="H68" s="48">
        <v>24</v>
      </c>
      <c r="I68" s="68">
        <v>0</v>
      </c>
      <c r="J68" s="48">
        <v>71</v>
      </c>
      <c r="K68" s="68">
        <v>0</v>
      </c>
      <c r="L68" s="48">
        <v>5</v>
      </c>
      <c r="M68" s="48">
        <v>8</v>
      </c>
      <c r="N68" s="48">
        <v>15</v>
      </c>
      <c r="O68" s="48">
        <v>2</v>
      </c>
      <c r="P68" s="68">
        <v>0</v>
      </c>
      <c r="Q68" s="68">
        <v>11</v>
      </c>
    </row>
    <row r="69" spans="1:17" ht="12.75" customHeight="1" x14ac:dyDescent="0.15">
      <c r="A69" s="52" t="s">
        <v>60</v>
      </c>
      <c r="B69" s="70">
        <v>29</v>
      </c>
      <c r="C69" s="70">
        <v>27</v>
      </c>
      <c r="D69" s="88">
        <v>19</v>
      </c>
      <c r="E69" s="77">
        <v>11</v>
      </c>
      <c r="F69" s="71">
        <v>0</v>
      </c>
      <c r="G69" s="71">
        <v>0</v>
      </c>
      <c r="H69" s="70">
        <v>25</v>
      </c>
      <c r="I69" s="71">
        <v>0</v>
      </c>
      <c r="J69" s="70">
        <v>5</v>
      </c>
      <c r="K69" s="71">
        <v>0</v>
      </c>
      <c r="L69" s="71">
        <v>4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</row>
    <row r="70" spans="1:17" ht="12.75" customHeight="1" x14ac:dyDescent="0.15">
      <c r="A70" s="315" t="s">
        <v>251</v>
      </c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</row>
    <row r="71" spans="1:17" x14ac:dyDescent="0.15">
      <c r="A71" s="2" t="s">
        <v>2</v>
      </c>
    </row>
  </sheetData>
  <mergeCells count="24">
    <mergeCell ref="A2:Q2"/>
    <mergeCell ref="A1:Q1"/>
    <mergeCell ref="A3:Q3"/>
    <mergeCell ref="A4:Q4"/>
    <mergeCell ref="J6:J8"/>
    <mergeCell ref="K6:K8"/>
    <mergeCell ref="L6:L8"/>
    <mergeCell ref="M6:M8"/>
    <mergeCell ref="N6:N8"/>
    <mergeCell ref="O6:O8"/>
    <mergeCell ref="P6:P8"/>
    <mergeCell ref="Q6:Q8"/>
    <mergeCell ref="F6:F8"/>
    <mergeCell ref="G6:G8"/>
    <mergeCell ref="H6:H8"/>
    <mergeCell ref="I6:I8"/>
    <mergeCell ref="A70:Q70"/>
    <mergeCell ref="A5:A8"/>
    <mergeCell ref="B6:B8"/>
    <mergeCell ref="C6:C8"/>
    <mergeCell ref="D6:D8"/>
    <mergeCell ref="E6:E8"/>
    <mergeCell ref="B5:D5"/>
    <mergeCell ref="E5:Q5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71"/>
  <sheetViews>
    <sheetView topLeftCell="C42" zoomScaleNormal="100" zoomScaleSheetLayoutView="100" workbookViewId="0">
      <selection activeCell="R66" sqref="R66"/>
    </sheetView>
  </sheetViews>
  <sheetFormatPr baseColWidth="10" defaultColWidth="9.1640625" defaultRowHeight="13" x14ac:dyDescent="0.15"/>
  <cols>
    <col min="1" max="1" width="15.6640625" style="2" customWidth="1"/>
    <col min="2" max="4" width="12.6640625" style="2" customWidth="1"/>
    <col min="5" max="5" width="13.1640625" style="2" bestFit="1" customWidth="1"/>
    <col min="6" max="7" width="12.33203125" style="2" bestFit="1" customWidth="1"/>
    <col min="8" max="8" width="11.33203125" style="2" bestFit="1" customWidth="1"/>
    <col min="9" max="9" width="10.5" style="2" bestFit="1" customWidth="1"/>
    <col min="10" max="10" width="7.5" style="2" bestFit="1" customWidth="1"/>
    <col min="11" max="11" width="11.33203125" style="2" bestFit="1" customWidth="1"/>
    <col min="12" max="12" width="10.6640625" style="2" bestFit="1" customWidth="1"/>
    <col min="13" max="13" width="9.6640625" style="2" bestFit="1" customWidth="1"/>
    <col min="14" max="14" width="12.33203125" style="2" bestFit="1" customWidth="1"/>
    <col min="15" max="15" width="12.1640625" style="2" bestFit="1" customWidth="1"/>
    <col min="16" max="16" width="10.5" style="2" bestFit="1" customWidth="1"/>
    <col min="17" max="17" width="9.6640625" style="2" bestFit="1" customWidth="1"/>
    <col min="18" max="16384" width="9.1640625" style="2"/>
  </cols>
  <sheetData>
    <row r="1" spans="1:17" s="195" customFormat="1" x14ac:dyDescent="0.15">
      <c r="A1" s="298" t="s">
        <v>216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17" s="195" customFormat="1" x14ac:dyDescent="0.15">
      <c r="A2" s="298" t="s">
        <v>215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17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7" ht="15" customHeight="1" x14ac:dyDescent="0.15">
      <c r="A4" s="319" t="str">
        <f>'1B'!$A$4</f>
        <v>ACF/OFA: 07/12/2018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</row>
    <row r="5" spans="1:17" s="3" customFormat="1" x14ac:dyDescent="0.15">
      <c r="A5" s="288" t="s">
        <v>161</v>
      </c>
      <c r="B5" s="285" t="s">
        <v>88</v>
      </c>
      <c r="C5" s="286"/>
      <c r="D5" s="318"/>
      <c r="E5" s="279" t="s">
        <v>113</v>
      </c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80"/>
    </row>
    <row r="6" spans="1:17" s="4" customFormat="1" ht="12.75" customHeight="1" x14ac:dyDescent="0.15">
      <c r="A6" s="296"/>
      <c r="B6" s="288" t="s">
        <v>157</v>
      </c>
      <c r="C6" s="288" t="s">
        <v>162</v>
      </c>
      <c r="D6" s="306" t="s">
        <v>146</v>
      </c>
      <c r="E6" s="309" t="s">
        <v>147</v>
      </c>
      <c r="F6" s="288" t="s">
        <v>159</v>
      </c>
      <c r="G6" s="288" t="s">
        <v>145</v>
      </c>
      <c r="H6" s="288" t="s">
        <v>148</v>
      </c>
      <c r="I6" s="288" t="s">
        <v>149</v>
      </c>
      <c r="J6" s="288" t="s">
        <v>150</v>
      </c>
      <c r="K6" s="288" t="s">
        <v>151</v>
      </c>
      <c r="L6" s="288" t="s">
        <v>152</v>
      </c>
      <c r="M6" s="288" t="s">
        <v>153</v>
      </c>
      <c r="N6" s="288" t="s">
        <v>154</v>
      </c>
      <c r="O6" s="288" t="s">
        <v>160</v>
      </c>
      <c r="P6" s="288" t="s">
        <v>156</v>
      </c>
      <c r="Q6" s="275" t="s">
        <v>94</v>
      </c>
    </row>
    <row r="7" spans="1:17" s="4" customFormat="1" ht="12.75" customHeight="1" x14ac:dyDescent="0.15">
      <c r="A7" s="296"/>
      <c r="B7" s="296"/>
      <c r="C7" s="296"/>
      <c r="D7" s="307"/>
      <c r="E7" s="310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5"/>
    </row>
    <row r="8" spans="1:17" s="4" customFormat="1" ht="12.75" customHeight="1" x14ac:dyDescent="0.15">
      <c r="A8" s="304"/>
      <c r="B8" s="304"/>
      <c r="C8" s="304"/>
      <c r="D8" s="308"/>
      <c r="E8" s="311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276"/>
    </row>
    <row r="9" spans="1:17" s="4" customFormat="1" ht="12.75" customHeight="1" x14ac:dyDescent="0.15">
      <c r="A9" s="39" t="s">
        <v>3</v>
      </c>
      <c r="B9" s="48">
        <f>SUM(B11:B69)</f>
        <v>139917</v>
      </c>
      <c r="C9" s="48">
        <f>SUM(C11:C69)</f>
        <v>133172</v>
      </c>
      <c r="D9" s="173">
        <f>SUM(D11:D69)</f>
        <v>92441</v>
      </c>
      <c r="E9" s="219">
        <f>IF($D9&gt;0,'5A'!E9/(2*$D9)," ")</f>
        <v>0.57999156218561032</v>
      </c>
      <c r="F9" s="208">
        <f>IF($D9&gt;0,'5A'!F9/(2*$D9)," ")</f>
        <v>1.9039170930647657E-3</v>
      </c>
      <c r="G9" s="228">
        <f>IF($D9&gt;0,'5A'!G9/(2*$D9)," ")</f>
        <v>3.3210372021072899E-3</v>
      </c>
      <c r="H9" s="208">
        <f>IF($D9&gt;0,'5A'!H9/(2*$D9)," ")</f>
        <v>5.7928841098646702E-3</v>
      </c>
      <c r="I9" s="228">
        <f>IF($D9&gt;0,'5A'!I9/(2*$D9)," ")</f>
        <v>6.4906264536298823E-5</v>
      </c>
      <c r="J9" s="208">
        <f>IF($D9&gt;0,'5A'!J9/(2*$D9)," ")</f>
        <v>3.74238703605543E-2</v>
      </c>
      <c r="K9" s="228">
        <f>IF($D9&gt;0,'5A'!K9/(2*$D9)," ")</f>
        <v>9.0922858904598607E-3</v>
      </c>
      <c r="L9" s="208">
        <f>IF($D9&gt;0,'5A'!L9/(2*$D9)," ")</f>
        <v>1.9266342856524701E-2</v>
      </c>
      <c r="M9" s="228">
        <f>IF($D9&gt;0,'5A'!M9/(2*$D9)," ")</f>
        <v>8.6000800510595953E-3</v>
      </c>
      <c r="N9" s="208">
        <f>IF($D9&gt;0,'5A'!N9/(2*$D9)," ")</f>
        <v>3.7861987646174316E-3</v>
      </c>
      <c r="O9" s="228">
        <f>IF($D9&gt;0,'5A'!O9/(2*$D9)," ")</f>
        <v>1.5307060719810474E-3</v>
      </c>
      <c r="P9" s="208">
        <f>IF($D9&gt;0,'5A'!P9/(2*$D9)," ")</f>
        <v>0</v>
      </c>
      <c r="Q9" s="226">
        <f>IF($D9&gt;0,'5A'!Q9/(2*$D9)," ")</f>
        <v>1.3646542118756828E-2</v>
      </c>
    </row>
    <row r="10" spans="1:17" s="4" customFormat="1" ht="9.75" customHeight="1" x14ac:dyDescent="0.15">
      <c r="A10" s="53"/>
      <c r="B10" s="67"/>
      <c r="C10" s="67"/>
      <c r="D10" s="85"/>
      <c r="E10" s="220"/>
      <c r="F10" s="172"/>
      <c r="G10" s="229"/>
      <c r="H10" s="172"/>
      <c r="I10" s="229"/>
      <c r="J10" s="172"/>
      <c r="K10" s="229"/>
      <c r="L10" s="172"/>
      <c r="M10" s="229"/>
      <c r="N10" s="172"/>
      <c r="O10" s="229"/>
      <c r="P10" s="172"/>
      <c r="Q10" s="234"/>
    </row>
    <row r="11" spans="1:17" s="4" customFormat="1" ht="12.75" customHeight="1" x14ac:dyDescent="0.15">
      <c r="A11" s="51" t="s">
        <v>8</v>
      </c>
      <c r="B11" s="48">
        <f>'5A'!B11</f>
        <v>61</v>
      </c>
      <c r="C11" s="48">
        <f>'5A'!C11</f>
        <v>54</v>
      </c>
      <c r="D11" s="86">
        <f>'5A'!D11</f>
        <v>32</v>
      </c>
      <c r="E11" s="221">
        <f>IF($D11&gt;0,'5A'!E11/(2*$D11)," ")</f>
        <v>0.625</v>
      </c>
      <c r="F11" s="29">
        <f>IF($D11&gt;0,'5A'!F11/(2*$D11)," ")</f>
        <v>0</v>
      </c>
      <c r="G11" s="230">
        <f>IF($D11&gt;0,'5A'!G11/(2*$D11)," ")</f>
        <v>0</v>
      </c>
      <c r="H11" s="29">
        <f>IF($D11&gt;0,'5A'!H11/(2*$D11)," ")</f>
        <v>9.375E-2</v>
      </c>
      <c r="I11" s="230">
        <f>IF($D11&gt;0,'5A'!I11/(2*$D11)," ")</f>
        <v>0</v>
      </c>
      <c r="J11" s="29">
        <f>IF($D11&gt;0,'5A'!J11/(2*$D11)," ")</f>
        <v>1.5625E-2</v>
      </c>
      <c r="K11" s="230">
        <f>IF($D11&gt;0,'5A'!K11/(2*$D11)," ")</f>
        <v>0</v>
      </c>
      <c r="L11" s="29">
        <f>IF($D11&gt;0,'5A'!L11/(2*$D11)," ")</f>
        <v>1.5625E-2</v>
      </c>
      <c r="M11" s="230">
        <f>IF($D11&gt;0,'5A'!M11/(2*$D11)," ")</f>
        <v>4.6875E-2</v>
      </c>
      <c r="N11" s="29">
        <f>IF($D11&gt;0,'5A'!N11/(2*$D11)," ")</f>
        <v>0</v>
      </c>
      <c r="O11" s="230">
        <f>IF($D11&gt;0,'5A'!O11/(2*$D11)," ")</f>
        <v>0</v>
      </c>
      <c r="P11" s="29">
        <f>IF($D11&gt;0,'5A'!P11/(2*$D11)," ")</f>
        <v>0</v>
      </c>
      <c r="Q11" s="44">
        <f>IF($D11&gt;0,'5A'!Q11/(2*$D11)," ")</f>
        <v>0</v>
      </c>
    </row>
    <row r="12" spans="1:17" ht="12.75" customHeight="1" x14ac:dyDescent="0.15">
      <c r="A12" s="51" t="s">
        <v>9</v>
      </c>
      <c r="B12" s="48">
        <f>'5A'!B12</f>
        <v>405</v>
      </c>
      <c r="C12" s="48">
        <f>'5A'!C12</f>
        <v>282</v>
      </c>
      <c r="D12" s="84">
        <f>'5A'!D12</f>
        <v>143</v>
      </c>
      <c r="E12" s="221">
        <f>IF($D12&gt;0,'5A'!E12/(2*$D12)," ")</f>
        <v>0.60139860139860135</v>
      </c>
      <c r="F12" s="29">
        <f>IF($D12&gt;0,'5A'!F12/(2*$D12)," ")</f>
        <v>0</v>
      </c>
      <c r="G12" s="230">
        <f>IF($D12&gt;0,'5A'!G12/(2*$D12)," ")</f>
        <v>0</v>
      </c>
      <c r="H12" s="29">
        <f>IF($D12&gt;0,'5A'!H12/(2*$D12)," ")</f>
        <v>3.4965034965034965E-3</v>
      </c>
      <c r="I12" s="230">
        <f>IF($D12&gt;0,'5A'!I12/(2*$D12)," ")</f>
        <v>3.4965034965034965E-3</v>
      </c>
      <c r="J12" s="29">
        <f>IF($D12&gt;0,'5A'!J12/(2*$D12)," ")</f>
        <v>0.27972027972027974</v>
      </c>
      <c r="K12" s="230">
        <f>IF($D12&gt;0,'5A'!K12/(2*$D12)," ")</f>
        <v>0.20979020979020979</v>
      </c>
      <c r="L12" s="29">
        <f>IF($D12&gt;0,'5A'!L12/(2*$D12)," ")</f>
        <v>1.3986013986013986E-2</v>
      </c>
      <c r="M12" s="230">
        <f>IF($D12&gt;0,'5A'!M12/(2*$D12)," ")</f>
        <v>6.993006993006993E-3</v>
      </c>
      <c r="N12" s="29">
        <f>IF($D12&gt;0,'5A'!N12/(2*$D12)," ")</f>
        <v>3.8461538461538464E-2</v>
      </c>
      <c r="O12" s="230">
        <f>IF($D12&gt;0,'5A'!O12/(2*$D12)," ")</f>
        <v>0</v>
      </c>
      <c r="P12" s="29">
        <f>IF($D12&gt;0,'5A'!P12/(2*$D12)," ")</f>
        <v>0</v>
      </c>
      <c r="Q12" s="44">
        <f>IF($D12&gt;0,'5A'!Q12/(2*$D12)," ")</f>
        <v>0</v>
      </c>
    </row>
    <row r="13" spans="1:17" ht="12.75" customHeight="1" x14ac:dyDescent="0.15">
      <c r="A13" s="51" t="s">
        <v>10</v>
      </c>
      <c r="B13" s="48">
        <f>'5A'!B13</f>
        <v>239</v>
      </c>
      <c r="C13" s="48">
        <f>'5A'!C13</f>
        <v>136</v>
      </c>
      <c r="D13" s="84">
        <f>'5A'!D13</f>
        <v>94</v>
      </c>
      <c r="E13" s="221">
        <f>IF($D13&gt;0,'5A'!E13/(2*$D13)," ")</f>
        <v>0.34042553191489361</v>
      </c>
      <c r="F13" s="29">
        <f>IF($D13&gt;0,'5A'!F13/(2*$D13)," ")</f>
        <v>0</v>
      </c>
      <c r="G13" s="230">
        <f>IF($D13&gt;0,'5A'!G13/(2*$D13)," ")</f>
        <v>0</v>
      </c>
      <c r="H13" s="29">
        <f>IF($D13&gt;0,'5A'!H13/(2*$D13)," ")</f>
        <v>1.0638297872340425E-2</v>
      </c>
      <c r="I13" s="230">
        <f>IF($D13&gt;0,'5A'!I13/(2*$D13)," ")</f>
        <v>0</v>
      </c>
      <c r="J13" s="29">
        <f>IF($D13&gt;0,'5A'!J13/(2*$D13)," ")</f>
        <v>0.50531914893617025</v>
      </c>
      <c r="K13" s="230">
        <f>IF($D13&gt;0,'5A'!K13/(2*$D13)," ")</f>
        <v>0.22872340425531915</v>
      </c>
      <c r="L13" s="29">
        <f>IF($D13&gt;0,'5A'!L13/(2*$D13)," ")</f>
        <v>5.3191489361702128E-2</v>
      </c>
      <c r="M13" s="230">
        <f>IF($D13&gt;0,'5A'!M13/(2*$D13)," ")</f>
        <v>0</v>
      </c>
      <c r="N13" s="29">
        <f>IF($D13&gt;0,'5A'!N13/(2*$D13)," ")</f>
        <v>0.37234042553191488</v>
      </c>
      <c r="O13" s="230">
        <f>IF($D13&gt;0,'5A'!O13/(2*$D13)," ")</f>
        <v>5.3191489361702126E-3</v>
      </c>
      <c r="P13" s="29">
        <f>IF($D13&gt;0,'5A'!P13/(2*$D13)," ")</f>
        <v>0</v>
      </c>
      <c r="Q13" s="44">
        <f>IF($D13&gt;0,'5A'!Q13/(2*$D13)," ")</f>
        <v>0</v>
      </c>
    </row>
    <row r="14" spans="1:17" ht="12.75" customHeight="1" x14ac:dyDescent="0.15">
      <c r="A14" s="51" t="s">
        <v>11</v>
      </c>
      <c r="B14" s="48">
        <f>'5A'!B14</f>
        <v>63</v>
      </c>
      <c r="C14" s="48">
        <f>'5A'!C14</f>
        <v>45</v>
      </c>
      <c r="D14" s="84">
        <f>'5A'!D14</f>
        <v>14</v>
      </c>
      <c r="E14" s="221">
        <f>IF($D14&gt;0,'5A'!E14/(2*$D14)," ")</f>
        <v>0.5714285714285714</v>
      </c>
      <c r="F14" s="29">
        <f>IF($D14&gt;0,'5A'!F14/(2*$D14)," ")</f>
        <v>0</v>
      </c>
      <c r="G14" s="230">
        <f>IF($D14&gt;0,'5A'!G14/(2*$D14)," ")</f>
        <v>0</v>
      </c>
      <c r="H14" s="29">
        <f>IF($D14&gt;0,'5A'!H14/(2*$D14)," ")</f>
        <v>0.10714285714285714</v>
      </c>
      <c r="I14" s="230">
        <f>IF($D14&gt;0,'5A'!I14/(2*$D14)," ")</f>
        <v>0</v>
      </c>
      <c r="J14" s="29">
        <f>IF($D14&gt;0,'5A'!J14/(2*$D14)," ")</f>
        <v>7.1428571428571425E-2</v>
      </c>
      <c r="K14" s="230">
        <f>IF($D14&gt;0,'5A'!K14/(2*$D14)," ")</f>
        <v>0</v>
      </c>
      <c r="L14" s="29">
        <f>IF($D14&gt;0,'5A'!L14/(2*$D14)," ")</f>
        <v>3.5714285714285712E-2</v>
      </c>
      <c r="M14" s="230">
        <f>IF($D14&gt;0,'5A'!M14/(2*$D14)," ")</f>
        <v>0</v>
      </c>
      <c r="N14" s="29">
        <f>IF($D14&gt;0,'5A'!N14/(2*$D14)," ")</f>
        <v>0</v>
      </c>
      <c r="O14" s="230">
        <f>IF($D14&gt;0,'5A'!O14/(2*$D14)," ")</f>
        <v>0</v>
      </c>
      <c r="P14" s="29">
        <f>IF($D14&gt;0,'5A'!P14/(2*$D14)," ")</f>
        <v>0</v>
      </c>
      <c r="Q14" s="44">
        <f>IF($D14&gt;0,'5A'!Q14/(2*$D14)," ")</f>
        <v>0</v>
      </c>
    </row>
    <row r="15" spans="1:17" ht="12.75" customHeight="1" x14ac:dyDescent="0.15">
      <c r="A15" s="51" t="s">
        <v>12</v>
      </c>
      <c r="B15" s="48">
        <f>'5A'!B15</f>
        <v>101378</v>
      </c>
      <c r="C15" s="48">
        <f>'5A'!C15</f>
        <v>99275</v>
      </c>
      <c r="D15" s="84">
        <f>'5A'!D15</f>
        <v>67380</v>
      </c>
      <c r="E15" s="221">
        <f>IF($D15&gt;0,'5A'!E15/(2*$D15)," ")</f>
        <v>0.57497773820124665</v>
      </c>
      <c r="F15" s="29">
        <f>IF($D15&gt;0,'5A'!F15/(2*$D15)," ")</f>
        <v>7.9400415553576727E-4</v>
      </c>
      <c r="G15" s="230">
        <f>IF($D15&gt;0,'5A'!G15/(2*$D15)," ")</f>
        <v>4.4375185514989608E-3</v>
      </c>
      <c r="H15" s="29">
        <f>IF($D15&gt;0,'5A'!H15/(2*$D15)," ")</f>
        <v>2.753042445829623E-3</v>
      </c>
      <c r="I15" s="230">
        <f>IF($D15&gt;0,'5A'!I15/(2*$D15)," ")</f>
        <v>0</v>
      </c>
      <c r="J15" s="29">
        <f>IF($D15&gt;0,'5A'!J15/(2*$D15)," ")</f>
        <v>4.1770555060848917E-2</v>
      </c>
      <c r="K15" s="230">
        <f>IF($D15&gt;0,'5A'!K15/(2*$D15)," ")</f>
        <v>8.4743247254378158E-3</v>
      </c>
      <c r="L15" s="29">
        <f>IF($D15&gt;0,'5A'!L15/(2*$D15)," ")</f>
        <v>2.163846838824577E-2</v>
      </c>
      <c r="M15" s="230">
        <f>IF($D15&gt;0,'5A'!M15/(2*$D15)," ")</f>
        <v>6.7156426239240131E-3</v>
      </c>
      <c r="N15" s="29">
        <f>IF($D15&gt;0,'5A'!N15/(2*$D15)," ")</f>
        <v>3.1982784208964086E-3</v>
      </c>
      <c r="O15" s="230">
        <f>IF($D15&gt;0,'5A'!O15/(2*$D15)," ")</f>
        <v>1.0611457405758386E-3</v>
      </c>
      <c r="P15" s="29">
        <f>IF($D15&gt;0,'5A'!P15/(2*$D15)," ")</f>
        <v>0</v>
      </c>
      <c r="Q15" s="44">
        <f>IF($D15&gt;0,'5A'!Q15/(2*$D15)," ")</f>
        <v>1.5019293558919561E-2</v>
      </c>
    </row>
    <row r="16" spans="1:17" ht="12.75" customHeight="1" x14ac:dyDescent="0.15">
      <c r="A16" s="51" t="s">
        <v>13</v>
      </c>
      <c r="B16" s="48">
        <f>'5A'!B16</f>
        <v>1246</v>
      </c>
      <c r="C16" s="48">
        <f>'5A'!C16</f>
        <v>1227</v>
      </c>
      <c r="D16" s="84">
        <f>'5A'!D16</f>
        <v>373</v>
      </c>
      <c r="E16" s="221">
        <f>IF($D16&gt;0,'5A'!E16/(2*$D16)," ")</f>
        <v>0.48257372654155495</v>
      </c>
      <c r="F16" s="29">
        <f>IF($D16&gt;0,'5A'!F16/(2*$D16)," ")</f>
        <v>1.4745308310991957E-2</v>
      </c>
      <c r="G16" s="230">
        <f>IF($D16&gt;0,'5A'!G16/(2*$D16)," ")</f>
        <v>0</v>
      </c>
      <c r="H16" s="29">
        <f>IF($D16&gt;0,'5A'!H16/(2*$D16)," ")</f>
        <v>3.8873994638069703E-2</v>
      </c>
      <c r="I16" s="230">
        <f>IF($D16&gt;0,'5A'!I16/(2*$D16)," ")</f>
        <v>8.0428954423592495E-3</v>
      </c>
      <c r="J16" s="29">
        <f>IF($D16&gt;0,'5A'!J16/(2*$D16)," ")</f>
        <v>0.19034852546916889</v>
      </c>
      <c r="K16" s="230">
        <f>IF($D16&gt;0,'5A'!K16/(2*$D16)," ")</f>
        <v>3.2171581769436998E-2</v>
      </c>
      <c r="L16" s="29">
        <f>IF($D16&gt;0,'5A'!L16/(2*$D16)," ")</f>
        <v>0.13002680965147453</v>
      </c>
      <c r="M16" s="230">
        <f>IF($D16&gt;0,'5A'!M16/(2*$D16)," ")</f>
        <v>5.3619302949061663E-3</v>
      </c>
      <c r="N16" s="29">
        <f>IF($D16&gt;0,'5A'!N16/(2*$D16)," ")</f>
        <v>5.4959785522788206E-2</v>
      </c>
      <c r="O16" s="230">
        <f>IF($D16&gt;0,'5A'!O16/(2*$D16)," ")</f>
        <v>8.0428954423592495E-3</v>
      </c>
      <c r="P16" s="29">
        <f>IF($D16&gt;0,'5A'!P16/(2*$D16)," ")</f>
        <v>0</v>
      </c>
      <c r="Q16" s="44">
        <f>IF($D16&gt;0,'5A'!Q16/(2*$D16)," ")</f>
        <v>4.2895442359249331E-2</v>
      </c>
    </row>
    <row r="17" spans="1:17" ht="12.75" customHeight="1" x14ac:dyDescent="0.15">
      <c r="A17" s="51" t="s">
        <v>252</v>
      </c>
      <c r="B17" s="68">
        <f>'5A'!B17</f>
        <v>0</v>
      </c>
      <c r="C17" s="68">
        <f>'5A'!C17</f>
        <v>0</v>
      </c>
      <c r="D17" s="86">
        <f>'5A'!D17</f>
        <v>0</v>
      </c>
      <c r="E17" s="222" t="s">
        <v>165</v>
      </c>
      <c r="F17" s="225" t="s">
        <v>165</v>
      </c>
      <c r="G17" s="231" t="s">
        <v>165</v>
      </c>
      <c r="H17" s="225" t="s">
        <v>165</v>
      </c>
      <c r="I17" s="231" t="s">
        <v>165</v>
      </c>
      <c r="J17" s="225" t="s">
        <v>165</v>
      </c>
      <c r="K17" s="231" t="s">
        <v>165</v>
      </c>
      <c r="L17" s="225" t="s">
        <v>165</v>
      </c>
      <c r="M17" s="231" t="s">
        <v>165</v>
      </c>
      <c r="N17" s="225" t="s">
        <v>165</v>
      </c>
      <c r="O17" s="231" t="s">
        <v>165</v>
      </c>
      <c r="P17" s="225" t="s">
        <v>165</v>
      </c>
      <c r="Q17" s="227" t="s">
        <v>165</v>
      </c>
    </row>
    <row r="18" spans="1:17" ht="12.75" customHeight="1" x14ac:dyDescent="0.15">
      <c r="A18" s="51" t="s">
        <v>253</v>
      </c>
      <c r="B18" s="48">
        <f>'5A'!B18</f>
        <v>12</v>
      </c>
      <c r="C18" s="68">
        <f>'5A'!C18</f>
        <v>0</v>
      </c>
      <c r="D18" s="86">
        <f>'5A'!D18</f>
        <v>0</v>
      </c>
      <c r="E18" s="222" t="s">
        <v>165</v>
      </c>
      <c r="F18" s="225" t="s">
        <v>165</v>
      </c>
      <c r="G18" s="231" t="s">
        <v>165</v>
      </c>
      <c r="H18" s="225" t="s">
        <v>165</v>
      </c>
      <c r="I18" s="231" t="s">
        <v>165</v>
      </c>
      <c r="J18" s="225" t="s">
        <v>165</v>
      </c>
      <c r="K18" s="231" t="s">
        <v>165</v>
      </c>
      <c r="L18" s="225" t="s">
        <v>165</v>
      </c>
      <c r="M18" s="231" t="s">
        <v>165</v>
      </c>
      <c r="N18" s="225" t="s">
        <v>165</v>
      </c>
      <c r="O18" s="231" t="s">
        <v>165</v>
      </c>
      <c r="P18" s="225" t="s">
        <v>165</v>
      </c>
      <c r="Q18" s="227" t="s">
        <v>165</v>
      </c>
    </row>
    <row r="19" spans="1:17" ht="12.75" customHeight="1" x14ac:dyDescent="0.15">
      <c r="A19" s="51" t="s">
        <v>254</v>
      </c>
      <c r="B19" s="68">
        <f>'5A'!B19</f>
        <v>0</v>
      </c>
      <c r="C19" s="68">
        <f>'5A'!C19</f>
        <v>0</v>
      </c>
      <c r="D19" s="86">
        <f>'5A'!D19</f>
        <v>0</v>
      </c>
      <c r="E19" s="222" t="s">
        <v>165</v>
      </c>
      <c r="F19" s="225" t="s">
        <v>165</v>
      </c>
      <c r="G19" s="231" t="s">
        <v>165</v>
      </c>
      <c r="H19" s="225" t="s">
        <v>165</v>
      </c>
      <c r="I19" s="231" t="s">
        <v>165</v>
      </c>
      <c r="J19" s="225" t="s">
        <v>165</v>
      </c>
      <c r="K19" s="231" t="s">
        <v>165</v>
      </c>
      <c r="L19" s="225" t="s">
        <v>165</v>
      </c>
      <c r="M19" s="231" t="s">
        <v>165</v>
      </c>
      <c r="N19" s="225" t="s">
        <v>165</v>
      </c>
      <c r="O19" s="231" t="s">
        <v>165</v>
      </c>
      <c r="P19" s="225" t="s">
        <v>165</v>
      </c>
      <c r="Q19" s="227" t="s">
        <v>165</v>
      </c>
    </row>
    <row r="20" spans="1:17" ht="12.75" customHeight="1" x14ac:dyDescent="0.15">
      <c r="A20" s="51" t="s">
        <v>16</v>
      </c>
      <c r="B20" s="48">
        <f>'5A'!B20</f>
        <v>418</v>
      </c>
      <c r="C20" s="48">
        <f>'5A'!C20</f>
        <v>397</v>
      </c>
      <c r="D20" s="84">
        <f>'5A'!D20</f>
        <v>193</v>
      </c>
      <c r="E20" s="221">
        <f>IF($D20&gt;0,'5A'!E20/(2*$D20)," ")</f>
        <v>0.24611398963730569</v>
      </c>
      <c r="F20" s="29">
        <f>IF($D20&gt;0,'5A'!F20/(2*$D20)," ")</f>
        <v>5.1813471502590676E-3</v>
      </c>
      <c r="G20" s="230">
        <f>IF($D20&gt;0,'5A'!G20/(2*$D20)," ")</f>
        <v>0</v>
      </c>
      <c r="H20" s="29">
        <f>IF($D20&gt;0,'5A'!H20/(2*$D20)," ")</f>
        <v>0.19430051813471502</v>
      </c>
      <c r="I20" s="230">
        <f>IF($D20&gt;0,'5A'!I20/(2*$D20)," ")</f>
        <v>0</v>
      </c>
      <c r="J20" s="29">
        <f>IF($D20&gt;0,'5A'!J20/(2*$D20)," ")</f>
        <v>0.13471502590673576</v>
      </c>
      <c r="K20" s="230">
        <f>IF($D20&gt;0,'5A'!K20/(2*$D20)," ")</f>
        <v>0.13471502590673576</v>
      </c>
      <c r="L20" s="29">
        <f>IF($D20&gt;0,'5A'!L20/(2*$D20)," ")</f>
        <v>0.12435233160621761</v>
      </c>
      <c r="M20" s="230">
        <f>IF($D20&gt;0,'5A'!M20/(2*$D20)," ")</f>
        <v>0.21502590673575128</v>
      </c>
      <c r="N20" s="29">
        <f>IF($D20&gt;0,'5A'!N20/(2*$D20)," ")</f>
        <v>7.7720207253886009E-3</v>
      </c>
      <c r="O20" s="230">
        <f>IF($D20&gt;0,'5A'!O20/(2*$D20)," ")</f>
        <v>4.9222797927461141E-2</v>
      </c>
      <c r="P20" s="29">
        <f>IF($D20&gt;0,'5A'!P20/(2*$D20)," ")</f>
        <v>0</v>
      </c>
      <c r="Q20" s="44">
        <f>IF($D20&gt;0,'5A'!Q20/(2*$D20)," ")</f>
        <v>6.2176165803108807E-2</v>
      </c>
    </row>
    <row r="21" spans="1:17" ht="7.5" customHeight="1" x14ac:dyDescent="0.15">
      <c r="A21" s="53"/>
      <c r="B21" s="136"/>
      <c r="C21" s="65"/>
      <c r="D21" s="151"/>
      <c r="E21" s="223"/>
      <c r="F21" s="56"/>
      <c r="G21" s="232"/>
      <c r="H21" s="56"/>
      <c r="I21" s="232"/>
      <c r="J21" s="56"/>
      <c r="K21" s="232"/>
      <c r="L21" s="56"/>
      <c r="M21" s="232"/>
      <c r="N21" s="56"/>
      <c r="O21" s="232"/>
      <c r="P21" s="56"/>
      <c r="Q21" s="83"/>
    </row>
    <row r="22" spans="1:17" ht="12.75" customHeight="1" x14ac:dyDescent="0.15">
      <c r="A22" s="51" t="s">
        <v>255</v>
      </c>
      <c r="B22" s="68">
        <f>'5A'!B22</f>
        <v>1</v>
      </c>
      <c r="C22" s="50">
        <f>'5A'!C22</f>
        <v>0</v>
      </c>
      <c r="D22" s="86">
        <f>'5A'!D22</f>
        <v>0</v>
      </c>
      <c r="E22" s="222" t="s">
        <v>165</v>
      </c>
      <c r="F22" s="225" t="s">
        <v>165</v>
      </c>
      <c r="G22" s="231" t="s">
        <v>165</v>
      </c>
      <c r="H22" s="225" t="s">
        <v>165</v>
      </c>
      <c r="I22" s="231" t="s">
        <v>165</v>
      </c>
      <c r="J22" s="225" t="s">
        <v>165</v>
      </c>
      <c r="K22" s="231" t="s">
        <v>165</v>
      </c>
      <c r="L22" s="225" t="s">
        <v>165</v>
      </c>
      <c r="M22" s="231" t="s">
        <v>165</v>
      </c>
      <c r="N22" s="225" t="s">
        <v>165</v>
      </c>
      <c r="O22" s="231" t="s">
        <v>165</v>
      </c>
      <c r="P22" s="225" t="s">
        <v>165</v>
      </c>
      <c r="Q22" s="227" t="s">
        <v>165</v>
      </c>
    </row>
    <row r="23" spans="1:17" ht="12.75" customHeight="1" x14ac:dyDescent="0.15">
      <c r="A23" s="51" t="s">
        <v>18</v>
      </c>
      <c r="B23" s="48">
        <f>'5A'!B23</f>
        <v>32</v>
      </c>
      <c r="C23" s="48">
        <f>'5A'!C23</f>
        <v>29</v>
      </c>
      <c r="D23" s="84">
        <f>'5A'!D23</f>
        <v>10</v>
      </c>
      <c r="E23" s="221">
        <f>IF($D23&gt;0,'5A'!E23/(2*$D23)," ")</f>
        <v>0.15</v>
      </c>
      <c r="F23" s="29">
        <f>IF($D23&gt;0,'5A'!F23/(2*$D23)," ")</f>
        <v>0</v>
      </c>
      <c r="G23" s="230">
        <f>IF($D23&gt;0,'5A'!G23/(2*$D23)," ")</f>
        <v>0</v>
      </c>
      <c r="H23" s="29">
        <f>IF($D23&gt;0,'5A'!H23/(2*$D23)," ")</f>
        <v>0.75</v>
      </c>
      <c r="I23" s="230">
        <f>IF($D23&gt;0,'5A'!I23/(2*$D23)," ")</f>
        <v>0</v>
      </c>
      <c r="J23" s="29">
        <f>IF($D23&gt;0,'5A'!J23/(2*$D23)," ")</f>
        <v>0</v>
      </c>
      <c r="K23" s="230">
        <f>IF($D23&gt;0,'5A'!K23/(2*$D23)," ")</f>
        <v>0</v>
      </c>
      <c r="L23" s="29">
        <f>IF($D23&gt;0,'5A'!L23/(2*$D23)," ")</f>
        <v>0</v>
      </c>
      <c r="M23" s="230">
        <f>IF($D23&gt;0,'5A'!M23/(2*$D23)," ")</f>
        <v>0</v>
      </c>
      <c r="N23" s="29">
        <f>IF($D23&gt;0,'5A'!N23/(2*$D23)," ")</f>
        <v>0</v>
      </c>
      <c r="O23" s="230">
        <f>IF($D23&gt;0,'5A'!O23/(2*$D23)," ")</f>
        <v>0</v>
      </c>
      <c r="P23" s="29">
        <f>IF($D23&gt;0,'5A'!P23/(2*$D23)," ")</f>
        <v>0</v>
      </c>
      <c r="Q23" s="44">
        <f>IF($D23&gt;0,'5A'!Q23/(2*$D23)," ")</f>
        <v>0</v>
      </c>
    </row>
    <row r="24" spans="1:17" ht="12.75" customHeight="1" x14ac:dyDescent="0.15">
      <c r="A24" s="51" t="s">
        <v>19</v>
      </c>
      <c r="B24" s="48">
        <f>'5A'!B24</f>
        <v>711</v>
      </c>
      <c r="C24" s="48">
        <f>'5A'!C24</f>
        <v>711</v>
      </c>
      <c r="D24" s="84">
        <f>'5A'!D24</f>
        <v>400</v>
      </c>
      <c r="E24" s="221">
        <f>IF($D24&gt;0,'5A'!E24/(2*$D24)," ")</f>
        <v>0.52500000000000002</v>
      </c>
      <c r="F24" s="29">
        <f>IF($D24&gt;0,'5A'!F24/(2*$D24)," ")</f>
        <v>8.7500000000000008E-3</v>
      </c>
      <c r="G24" s="230">
        <f>IF($D24&gt;0,'5A'!G24/(2*$D24)," ")</f>
        <v>5.0000000000000001E-3</v>
      </c>
      <c r="H24" s="29">
        <f>IF($D24&gt;0,'5A'!H24/(2*$D24)," ")</f>
        <v>1.7500000000000002E-2</v>
      </c>
      <c r="I24" s="230">
        <f>IF($D24&gt;0,'5A'!I24/(2*$D24)," ")</f>
        <v>0</v>
      </c>
      <c r="J24" s="29">
        <f>IF($D24&gt;0,'5A'!J24/(2*$D24)," ")</f>
        <v>3.5000000000000003E-2</v>
      </c>
      <c r="K24" s="230">
        <f>IF($D24&gt;0,'5A'!K24/(2*$D24)," ")</f>
        <v>0</v>
      </c>
      <c r="L24" s="29">
        <f>IF($D24&gt;0,'5A'!L24/(2*$D24)," ")</f>
        <v>1.6250000000000001E-2</v>
      </c>
      <c r="M24" s="230">
        <f>IF($D24&gt;0,'5A'!M24/(2*$D24)," ")</f>
        <v>5.0000000000000001E-3</v>
      </c>
      <c r="N24" s="29">
        <f>IF($D24&gt;0,'5A'!N24/(2*$D24)," ")</f>
        <v>0</v>
      </c>
      <c r="O24" s="230">
        <f>IF($D24&gt;0,'5A'!O24/(2*$D24)," ")</f>
        <v>0</v>
      </c>
      <c r="P24" s="29">
        <f>IF($D24&gt;0,'5A'!P24/(2*$D24)," ")</f>
        <v>0</v>
      </c>
      <c r="Q24" s="44">
        <f>IF($D24&gt;0,'5A'!Q24/(2*$D24)," ")</f>
        <v>8.7500000000000008E-3</v>
      </c>
    </row>
    <row r="25" spans="1:17" ht="12.75" customHeight="1" x14ac:dyDescent="0.15">
      <c r="A25" s="51" t="s">
        <v>256</v>
      </c>
      <c r="B25" s="68">
        <f>'5A'!B25</f>
        <v>0</v>
      </c>
      <c r="C25" s="68">
        <f>'5A'!C25</f>
        <v>0</v>
      </c>
      <c r="D25" s="86">
        <f>'5A'!D25</f>
        <v>0</v>
      </c>
      <c r="E25" s="222" t="s">
        <v>165</v>
      </c>
      <c r="F25" s="225" t="s">
        <v>165</v>
      </c>
      <c r="G25" s="231" t="s">
        <v>165</v>
      </c>
      <c r="H25" s="225" t="s">
        <v>165</v>
      </c>
      <c r="I25" s="231" t="s">
        <v>165</v>
      </c>
      <c r="J25" s="225" t="s">
        <v>165</v>
      </c>
      <c r="K25" s="231" t="s">
        <v>165</v>
      </c>
      <c r="L25" s="225" t="s">
        <v>165</v>
      </c>
      <c r="M25" s="231" t="s">
        <v>165</v>
      </c>
      <c r="N25" s="225" t="s">
        <v>165</v>
      </c>
      <c r="O25" s="231" t="s">
        <v>165</v>
      </c>
      <c r="P25" s="225" t="s">
        <v>165</v>
      </c>
      <c r="Q25" s="227" t="s">
        <v>165</v>
      </c>
    </row>
    <row r="26" spans="1:17" ht="12.75" customHeight="1" x14ac:dyDescent="0.15">
      <c r="A26" s="51" t="s">
        <v>257</v>
      </c>
      <c r="B26" s="68">
        <f>'5A'!B26</f>
        <v>0</v>
      </c>
      <c r="C26" s="68">
        <f>'5A'!C26</f>
        <v>0</v>
      </c>
      <c r="D26" s="86">
        <f>'5A'!D26</f>
        <v>0</v>
      </c>
      <c r="E26" s="222" t="s">
        <v>165</v>
      </c>
      <c r="F26" s="225" t="s">
        <v>165</v>
      </c>
      <c r="G26" s="231" t="s">
        <v>165</v>
      </c>
      <c r="H26" s="225" t="s">
        <v>165</v>
      </c>
      <c r="I26" s="231" t="s">
        <v>165</v>
      </c>
      <c r="J26" s="225" t="s">
        <v>165</v>
      </c>
      <c r="K26" s="231" t="s">
        <v>165</v>
      </c>
      <c r="L26" s="225" t="s">
        <v>165</v>
      </c>
      <c r="M26" s="231" t="s">
        <v>165</v>
      </c>
      <c r="N26" s="225" t="s">
        <v>165</v>
      </c>
      <c r="O26" s="231" t="s">
        <v>165</v>
      </c>
      <c r="P26" s="225" t="s">
        <v>165</v>
      </c>
      <c r="Q26" s="227" t="s">
        <v>165</v>
      </c>
    </row>
    <row r="27" spans="1:17" ht="12.75" customHeight="1" x14ac:dyDescent="0.15">
      <c r="A27" s="51" t="s">
        <v>22</v>
      </c>
      <c r="B27" s="48">
        <f>'5A'!B27</f>
        <v>116</v>
      </c>
      <c r="C27" s="48">
        <f>'5A'!C27</f>
        <v>113</v>
      </c>
      <c r="D27" s="84">
        <f>'5A'!D27</f>
        <v>49</v>
      </c>
      <c r="E27" s="221">
        <f>IF($D27&gt;0,'5A'!E27/(2*$D27)," ")</f>
        <v>0.58163265306122447</v>
      </c>
      <c r="F27" s="29">
        <f>IF($D27&gt;0,'5A'!F27/(2*$D27)," ")</f>
        <v>0</v>
      </c>
      <c r="G27" s="230">
        <f>IF($D27&gt;0,'5A'!G27/(2*$D27)," ")</f>
        <v>0</v>
      </c>
      <c r="H27" s="29">
        <f>IF($D27&gt;0,'5A'!H27/(2*$D27)," ")</f>
        <v>0</v>
      </c>
      <c r="I27" s="230">
        <f>IF($D27&gt;0,'5A'!I27/(2*$D27)," ")</f>
        <v>0</v>
      </c>
      <c r="J27" s="29">
        <f>IF($D27&gt;0,'5A'!J27/(2*$D27)," ")</f>
        <v>0</v>
      </c>
      <c r="K27" s="230">
        <f>IF($D27&gt;0,'5A'!K27/(2*$D27)," ")</f>
        <v>0</v>
      </c>
      <c r="L27" s="29">
        <f>IF($D27&gt;0,'5A'!L27/(2*$D27)," ")</f>
        <v>0</v>
      </c>
      <c r="M27" s="230">
        <f>IF($D27&gt;0,'5A'!M27/(2*$D27)," ")</f>
        <v>0</v>
      </c>
      <c r="N27" s="29">
        <f>IF($D27&gt;0,'5A'!N27/(2*$D27)," ")</f>
        <v>0</v>
      </c>
      <c r="O27" s="230">
        <f>IF($D27&gt;0,'5A'!O27/(2*$D27)," ")</f>
        <v>0</v>
      </c>
      <c r="P27" s="29">
        <v>4.1911148365465214E-4</v>
      </c>
      <c r="Q27" s="44">
        <v>4.1911148365465214E-4</v>
      </c>
    </row>
    <row r="28" spans="1:17" ht="12.75" customHeight="1" x14ac:dyDescent="0.15">
      <c r="A28" s="51" t="s">
        <v>23</v>
      </c>
      <c r="B28" s="48">
        <f>'5A'!B28</f>
        <v>522</v>
      </c>
      <c r="C28" s="48">
        <f>'5A'!C28</f>
        <v>442</v>
      </c>
      <c r="D28" s="84">
        <f>'5A'!D28</f>
        <v>159</v>
      </c>
      <c r="E28" s="221">
        <f>IF($D28&gt;0,'5A'!E28/(2*$D28)," ")</f>
        <v>0.65723270440251569</v>
      </c>
      <c r="F28" s="29">
        <f>IF($D28&gt;0,'5A'!F28/(2*$D28)," ")</f>
        <v>0</v>
      </c>
      <c r="G28" s="230">
        <f>IF($D28&gt;0,'5A'!G28/(2*$D28)," ")</f>
        <v>3.1446540880503146E-3</v>
      </c>
      <c r="H28" s="29">
        <f>IF($D28&gt;0,'5A'!H28/(2*$D28)," ")</f>
        <v>0</v>
      </c>
      <c r="I28" s="230">
        <f>IF($D28&gt;0,'5A'!I28/(2*$D28)," ")</f>
        <v>0</v>
      </c>
      <c r="J28" s="29">
        <f>IF($D28&gt;0,'5A'!J28/(2*$D28)," ")</f>
        <v>3.1446540880503146E-3</v>
      </c>
      <c r="K28" s="230">
        <f>IF($D28&gt;0,'5A'!K28/(2*$D28)," ")</f>
        <v>1.5723270440251572E-2</v>
      </c>
      <c r="L28" s="29">
        <f>IF($D28&gt;0,'5A'!L28/(2*$D28)," ")</f>
        <v>1.8867924528301886E-2</v>
      </c>
      <c r="M28" s="230">
        <f>IF($D28&gt;0,'5A'!M28/(2*$D28)," ")</f>
        <v>5.0314465408805034E-2</v>
      </c>
      <c r="N28" s="29">
        <f>IF($D28&gt;0,'5A'!N28/(2*$D28)," ")</f>
        <v>3.1446540880503146E-3</v>
      </c>
      <c r="O28" s="230">
        <f>IF($D28&gt;0,'5A'!O28/(2*$D28)," ")</f>
        <v>3.1446540880503146E-3</v>
      </c>
      <c r="P28" s="29">
        <f>IF($D27&gt;0,'5A'!P27/(2*$D27)," ")</f>
        <v>0</v>
      </c>
      <c r="Q28" s="44">
        <f>IF($D28&gt;0,'5A'!Q28/(2*$D28)," ")</f>
        <v>9.1194968553459113E-2</v>
      </c>
    </row>
    <row r="29" spans="1:17" ht="12.75" customHeight="1" x14ac:dyDescent="0.15">
      <c r="A29" s="51" t="s">
        <v>24</v>
      </c>
      <c r="B29" s="48">
        <f>'5A'!B29</f>
        <v>289</v>
      </c>
      <c r="C29" s="48">
        <f>'5A'!C29</f>
        <v>281</v>
      </c>
      <c r="D29" s="84">
        <f>'5A'!D29</f>
        <v>106</v>
      </c>
      <c r="E29" s="221">
        <f>IF($D29&gt;0,'5A'!E29/(2*$D29)," ")</f>
        <v>0.64622641509433965</v>
      </c>
      <c r="F29" s="29">
        <f>IF($D29&gt;0,'5A'!F29/(2*$D29)," ")</f>
        <v>0</v>
      </c>
      <c r="G29" s="230">
        <f>IF($D29&gt;0,'5A'!G29/(2*$D29)," ")</f>
        <v>0</v>
      </c>
      <c r="H29" s="29">
        <f>IF($D29&gt;0,'5A'!H29/(2*$D29)," ")</f>
        <v>0</v>
      </c>
      <c r="I29" s="230">
        <f>IF($D29&gt;0,'5A'!I29/(2*$D29)," ")</f>
        <v>0</v>
      </c>
      <c r="J29" s="29">
        <f>IF($D29&gt;0,'5A'!J29/(2*$D29)," ")</f>
        <v>1.4150943396226415E-2</v>
      </c>
      <c r="K29" s="230">
        <f>IF($D29&gt;0,'5A'!K29/(2*$D29)," ")</f>
        <v>0</v>
      </c>
      <c r="L29" s="29">
        <f>IF($D29&gt;0,'5A'!L29/(2*$D29)," ")</f>
        <v>1.8867924528301886E-2</v>
      </c>
      <c r="M29" s="230">
        <f>IF($D29&gt;0,'5A'!M29/(2*$D29)," ")</f>
        <v>2.358490566037736E-2</v>
      </c>
      <c r="N29" s="29">
        <f>IF($D29&gt;0,'5A'!N29/(2*$D29)," ")</f>
        <v>9.433962264150943E-3</v>
      </c>
      <c r="O29" s="230">
        <f>IF($D29&gt;0,'5A'!O29/(2*$D29)," ")</f>
        <v>0</v>
      </c>
      <c r="P29" s="29">
        <f>IF($D28&gt;0,'5A'!P28/(2*$D28)," ")</f>
        <v>0</v>
      </c>
      <c r="Q29" s="44">
        <f>IF($D29&gt;0,'5A'!Q29/(2*$D29)," ")</f>
        <v>0</v>
      </c>
    </row>
    <row r="30" spans="1:17" ht="12.75" customHeight="1" x14ac:dyDescent="0.15">
      <c r="A30" s="51" t="s">
        <v>25</v>
      </c>
      <c r="B30" s="48">
        <f>'5A'!B30</f>
        <v>643</v>
      </c>
      <c r="C30" s="48">
        <f>'5A'!C30</f>
        <v>595</v>
      </c>
      <c r="D30" s="84">
        <f>'5A'!D30</f>
        <v>316</v>
      </c>
      <c r="E30" s="221">
        <f>IF($D30&gt;0,'5A'!E30/(2*$D30)," ")</f>
        <v>0.35759493670886078</v>
      </c>
      <c r="F30" s="29">
        <f>IF($D30&gt;0,'5A'!F30/(2*$D30)," ")</f>
        <v>1.5822784810126583E-2</v>
      </c>
      <c r="G30" s="230">
        <f>IF($D30&gt;0,'5A'!G30/(2*$D30)," ")</f>
        <v>0</v>
      </c>
      <c r="H30" s="29">
        <f>IF($D30&gt;0,'5A'!H30/(2*$D30)," ")</f>
        <v>4.1139240506329111E-2</v>
      </c>
      <c r="I30" s="230">
        <f>IF($D30&gt;0,'5A'!I30/(2*$D30)," ")</f>
        <v>0</v>
      </c>
      <c r="J30" s="29">
        <f>IF($D30&gt;0,'5A'!J30/(2*$D30)," ")</f>
        <v>1.1075949367088608E-2</v>
      </c>
      <c r="K30" s="230">
        <f>IF($D30&gt;0,'5A'!K30/(2*$D30)," ")</f>
        <v>0.35126582278481011</v>
      </c>
      <c r="L30" s="29">
        <f>IF($D30&gt;0,'5A'!L30/(2*$D30)," ")</f>
        <v>4.2721518987341771E-2</v>
      </c>
      <c r="M30" s="230">
        <f>IF($D30&gt;0,'5A'!M30/(2*$D30)," ")</f>
        <v>0.12974683544303797</v>
      </c>
      <c r="N30" s="29">
        <f>IF($D30&gt;0,'5A'!N30/(2*$D30)," ")</f>
        <v>7.9113924050632917E-2</v>
      </c>
      <c r="O30" s="230">
        <f>IF($D30&gt;0,'5A'!O30/(2*$D30)," ")</f>
        <v>3.7974683544303799E-2</v>
      </c>
      <c r="P30" s="29">
        <f>IF($D29&gt;0,'5A'!P29/(2*$D29)," ")</f>
        <v>0</v>
      </c>
      <c r="Q30" s="44">
        <f>IF($D30&gt;0,'5A'!Q30/(2*$D30)," ")</f>
        <v>0</v>
      </c>
    </row>
    <row r="31" spans="1:17" ht="12.75" customHeight="1" x14ac:dyDescent="0.15">
      <c r="A31" s="51" t="s">
        <v>258</v>
      </c>
      <c r="B31" s="68">
        <f>'5A'!B31</f>
        <v>0</v>
      </c>
      <c r="C31" s="68">
        <f>'5A'!C31</f>
        <v>0</v>
      </c>
      <c r="D31" s="86">
        <f>'5A'!D31</f>
        <v>0</v>
      </c>
      <c r="E31" s="222" t="s">
        <v>165</v>
      </c>
      <c r="F31" s="225" t="s">
        <v>165</v>
      </c>
      <c r="G31" s="231" t="s">
        <v>165</v>
      </c>
      <c r="H31" s="225" t="s">
        <v>165</v>
      </c>
      <c r="I31" s="231" t="s">
        <v>165</v>
      </c>
      <c r="J31" s="225" t="s">
        <v>165</v>
      </c>
      <c r="K31" s="231" t="s">
        <v>165</v>
      </c>
      <c r="L31" s="225" t="s">
        <v>165</v>
      </c>
      <c r="M31" s="231" t="s">
        <v>165</v>
      </c>
      <c r="N31" s="225" t="s">
        <v>165</v>
      </c>
      <c r="O31" s="231" t="s">
        <v>165</v>
      </c>
      <c r="P31" s="225" t="s">
        <v>165</v>
      </c>
      <c r="Q31" s="227" t="s">
        <v>165</v>
      </c>
    </row>
    <row r="32" spans="1:17" ht="7.5" customHeight="1" x14ac:dyDescent="0.15">
      <c r="A32" s="53"/>
      <c r="B32" s="67"/>
      <c r="C32" s="67"/>
      <c r="D32" s="85"/>
      <c r="E32" s="223"/>
      <c r="F32" s="56"/>
      <c r="G32" s="232"/>
      <c r="H32" s="56"/>
      <c r="I32" s="232"/>
      <c r="J32" s="56"/>
      <c r="K32" s="232"/>
      <c r="L32" s="56"/>
      <c r="M32" s="232"/>
      <c r="N32" s="56"/>
      <c r="O32" s="232" t="str">
        <f>IF($D31&gt;0,'5A'!O31/(2*$D31)," ")</f>
        <v xml:space="preserve"> </v>
      </c>
      <c r="P32" s="56" t="str">
        <f>IF($D31&gt;0,'5A'!P31/(2*$D31)," ")</f>
        <v xml:space="preserve"> </v>
      </c>
      <c r="Q32" s="83" t="str">
        <f>IF($D31&gt;0,'5A'!Q31/(2*$D31)," ")</f>
        <v xml:space="preserve"> </v>
      </c>
    </row>
    <row r="33" spans="1:17" ht="12.75" customHeight="1" x14ac:dyDescent="0.15">
      <c r="A33" s="51" t="s">
        <v>27</v>
      </c>
      <c r="B33" s="48">
        <f>'5A'!B33</f>
        <v>7217</v>
      </c>
      <c r="C33" s="48">
        <f>'5A'!C33</f>
        <v>7177</v>
      </c>
      <c r="D33" s="84">
        <f>'5A'!D33</f>
        <v>7008</v>
      </c>
      <c r="E33" s="221">
        <f>IF($D33&gt;0,'5A'!E33/(2*$D33)," ")</f>
        <v>0.6653824200913242</v>
      </c>
      <c r="F33" s="29">
        <f>IF($D33&gt;0,'5A'!F33/(2*$D33)," ")</f>
        <v>0</v>
      </c>
      <c r="G33" s="230">
        <f>IF($D33&gt;0,'5A'!G33/(2*$D33)," ")</f>
        <v>0</v>
      </c>
      <c r="H33" s="29">
        <f>IF($D33&gt;0,'5A'!H33/(2*$D33)," ")</f>
        <v>1.9977168949771688E-3</v>
      </c>
      <c r="I33" s="230">
        <f>IF($D33&gt;0,'5A'!I33/(2*$D33)," ")</f>
        <v>7.1347031963470316E-5</v>
      </c>
      <c r="J33" s="29">
        <f>IF($D33&gt;0,'5A'!J33/(2*$D33)," ")</f>
        <v>6.3498858447488581E-3</v>
      </c>
      <c r="K33" s="230">
        <f>IF($D33&gt;0,'5A'!K33/(2*$D33)," ")</f>
        <v>1.4982876712328766E-3</v>
      </c>
      <c r="L33" s="29">
        <f>IF($D33&gt;0,'5A'!L33/(2*$D33)," ")</f>
        <v>2.2117579908675798E-3</v>
      </c>
      <c r="M33" s="230">
        <f>IF($D33&gt;0,'5A'!M33/(2*$D33)," ")</f>
        <v>6.4212328767123284E-4</v>
      </c>
      <c r="N33" s="29">
        <f>IF($D33&gt;0,'5A'!N33/(2*$D33)," ")</f>
        <v>2.7825342465753423E-3</v>
      </c>
      <c r="O33" s="230">
        <f>IF($D33&gt;0,'5A'!O33/(2*$D33)," ")</f>
        <v>0</v>
      </c>
      <c r="P33" s="29">
        <v>4.1911148365465214E-4</v>
      </c>
      <c r="Q33" s="44">
        <f>IF($D33&gt;0,'5A'!Q33/(2*$D33)," ")</f>
        <v>1.4269406392694063E-4</v>
      </c>
    </row>
    <row r="34" spans="1:17" ht="12.75" customHeight="1" x14ac:dyDescent="0.15">
      <c r="A34" s="51" t="s">
        <v>259</v>
      </c>
      <c r="B34" s="68">
        <f>'5A'!B34</f>
        <v>0</v>
      </c>
      <c r="C34" s="68">
        <f>'5A'!C34</f>
        <v>0</v>
      </c>
      <c r="D34" s="86">
        <f>'5A'!D34</f>
        <v>0</v>
      </c>
      <c r="E34" s="222" t="s">
        <v>165</v>
      </c>
      <c r="F34" s="225" t="s">
        <v>165</v>
      </c>
      <c r="G34" s="231" t="s">
        <v>165</v>
      </c>
      <c r="H34" s="225" t="s">
        <v>165</v>
      </c>
      <c r="I34" s="231" t="s">
        <v>165</v>
      </c>
      <c r="J34" s="225" t="s">
        <v>165</v>
      </c>
      <c r="K34" s="231" t="s">
        <v>165</v>
      </c>
      <c r="L34" s="225" t="s">
        <v>165</v>
      </c>
      <c r="M34" s="231" t="s">
        <v>165</v>
      </c>
      <c r="N34" s="225" t="s">
        <v>165</v>
      </c>
      <c r="O34" s="231" t="s">
        <v>165</v>
      </c>
      <c r="P34" s="225" t="s">
        <v>165</v>
      </c>
      <c r="Q34" s="227" t="s">
        <v>165</v>
      </c>
    </row>
    <row r="35" spans="1:17" ht="12.75" customHeight="1" x14ac:dyDescent="0.15">
      <c r="A35" s="51" t="s">
        <v>29</v>
      </c>
      <c r="B35" s="48">
        <f>'5A'!B35</f>
        <v>1080</v>
      </c>
      <c r="C35" s="50">
        <f>'5A'!C35</f>
        <v>785</v>
      </c>
      <c r="D35" s="86">
        <f>'5A'!D35</f>
        <v>731</v>
      </c>
      <c r="E35" s="221">
        <f>IF($D35&gt;0,'5A'!E35/(2*$D35)," ")</f>
        <v>0.89945280437756503</v>
      </c>
      <c r="F35" s="29">
        <f>IF($D35&gt;0,'5A'!F35/(2*$D35)," ")</f>
        <v>0</v>
      </c>
      <c r="G35" s="230">
        <f>IF($D35&gt;0,'5A'!G35/(2*$D35)," ")</f>
        <v>0</v>
      </c>
      <c r="H35" s="29">
        <f>IF($D35&gt;0,'5A'!H35/(2*$D35)," ")</f>
        <v>0</v>
      </c>
      <c r="I35" s="230">
        <f>IF($D35&gt;0,'5A'!I35/(2*$D35)," ")</f>
        <v>0</v>
      </c>
      <c r="J35" s="29">
        <f>IF($D35&gt;0,'5A'!J35/(2*$D35)," ")</f>
        <v>0</v>
      </c>
      <c r="K35" s="230">
        <f>IF($D35&gt;0,'5A'!K35/(2*$D35)," ")</f>
        <v>0</v>
      </c>
      <c r="L35" s="29">
        <f>IF($D35&gt;0,'5A'!L35/(2*$D35)," ")</f>
        <v>0</v>
      </c>
      <c r="M35" s="230">
        <f>IF($D35&gt;0,'5A'!M35/(2*$D35)," ")</f>
        <v>0</v>
      </c>
      <c r="N35" s="29">
        <f>IF($D35&gt;0,'5A'!N35/(2*$D35)," ")</f>
        <v>0</v>
      </c>
      <c r="O35" s="230">
        <f>IF($D35&gt;0,'5A'!O35/(2*$D35)," ")</f>
        <v>0</v>
      </c>
      <c r="P35" s="29">
        <v>4.1911148365465214E-4</v>
      </c>
      <c r="Q35" s="44">
        <v>4.1911148365465214E-4</v>
      </c>
    </row>
    <row r="36" spans="1:17" ht="12.75" customHeight="1" x14ac:dyDescent="0.15">
      <c r="A36" s="51" t="s">
        <v>260</v>
      </c>
      <c r="B36" s="68">
        <f>'5A'!B36</f>
        <v>0</v>
      </c>
      <c r="C36" s="68">
        <f>'5A'!C36</f>
        <v>0</v>
      </c>
      <c r="D36" s="86">
        <f>'5A'!D36</f>
        <v>0</v>
      </c>
      <c r="E36" s="222" t="s">
        <v>165</v>
      </c>
      <c r="F36" s="225" t="s">
        <v>165</v>
      </c>
      <c r="G36" s="231" t="s">
        <v>165</v>
      </c>
      <c r="H36" s="225" t="s">
        <v>165</v>
      </c>
      <c r="I36" s="231" t="s">
        <v>165</v>
      </c>
      <c r="J36" s="225" t="s">
        <v>165</v>
      </c>
      <c r="K36" s="231" t="s">
        <v>165</v>
      </c>
      <c r="L36" s="225" t="s">
        <v>165</v>
      </c>
      <c r="M36" s="231" t="s">
        <v>165</v>
      </c>
      <c r="N36" s="225" t="s">
        <v>165</v>
      </c>
      <c r="O36" s="231" t="s">
        <v>165</v>
      </c>
      <c r="P36" s="225" t="s">
        <v>165</v>
      </c>
      <c r="Q36" s="227" t="s">
        <v>165</v>
      </c>
    </row>
    <row r="37" spans="1:17" ht="12.75" customHeight="1" x14ac:dyDescent="0.15">
      <c r="A37" s="51" t="s">
        <v>261</v>
      </c>
      <c r="B37" s="48">
        <f>'5A'!B37</f>
        <v>4</v>
      </c>
      <c r="C37" s="68">
        <f>'5A'!C37</f>
        <v>0</v>
      </c>
      <c r="D37" s="86">
        <f>'5A'!D37</f>
        <v>0</v>
      </c>
      <c r="E37" s="222" t="s">
        <v>165</v>
      </c>
      <c r="F37" s="225" t="s">
        <v>165</v>
      </c>
      <c r="G37" s="231" t="s">
        <v>165</v>
      </c>
      <c r="H37" s="225" t="s">
        <v>165</v>
      </c>
      <c r="I37" s="231" t="s">
        <v>165</v>
      </c>
      <c r="J37" s="225" t="s">
        <v>165</v>
      </c>
      <c r="K37" s="231" t="s">
        <v>165</v>
      </c>
      <c r="L37" s="225" t="s">
        <v>165</v>
      </c>
      <c r="M37" s="231" t="s">
        <v>165</v>
      </c>
      <c r="N37" s="225" t="s">
        <v>165</v>
      </c>
      <c r="O37" s="231" t="s">
        <v>165</v>
      </c>
      <c r="P37" s="225" t="s">
        <v>165</v>
      </c>
      <c r="Q37" s="227" t="s">
        <v>165</v>
      </c>
    </row>
    <row r="38" spans="1:17" ht="12.75" customHeight="1" x14ac:dyDescent="0.15">
      <c r="A38" s="51" t="s">
        <v>262</v>
      </c>
      <c r="B38" s="68">
        <f>'5A'!B38</f>
        <v>0</v>
      </c>
      <c r="C38" s="68">
        <f>'5A'!C38</f>
        <v>0</v>
      </c>
      <c r="D38" s="86">
        <f>'5A'!D38</f>
        <v>0</v>
      </c>
      <c r="E38" s="222" t="s">
        <v>165</v>
      </c>
      <c r="F38" s="225" t="s">
        <v>165</v>
      </c>
      <c r="G38" s="231" t="s">
        <v>165</v>
      </c>
      <c r="H38" s="225" t="s">
        <v>165</v>
      </c>
      <c r="I38" s="231" t="s">
        <v>165</v>
      </c>
      <c r="J38" s="225" t="s">
        <v>165</v>
      </c>
      <c r="K38" s="231" t="s">
        <v>165</v>
      </c>
      <c r="L38" s="225" t="s">
        <v>165</v>
      </c>
      <c r="M38" s="231" t="s">
        <v>165</v>
      </c>
      <c r="N38" s="225" t="s">
        <v>165</v>
      </c>
      <c r="O38" s="231" t="s">
        <v>165</v>
      </c>
      <c r="P38" s="225" t="s">
        <v>165</v>
      </c>
      <c r="Q38" s="227" t="s">
        <v>165</v>
      </c>
    </row>
    <row r="39" spans="1:17" ht="12.75" customHeight="1" x14ac:dyDescent="0.15">
      <c r="A39" s="51" t="s">
        <v>263</v>
      </c>
      <c r="B39" s="68">
        <f>'5A'!B39</f>
        <v>0</v>
      </c>
      <c r="C39" s="68">
        <f>'5A'!C39</f>
        <v>0</v>
      </c>
      <c r="D39" s="86">
        <f>'5A'!D39</f>
        <v>0</v>
      </c>
      <c r="E39" s="222" t="s">
        <v>165</v>
      </c>
      <c r="F39" s="225" t="s">
        <v>165</v>
      </c>
      <c r="G39" s="231" t="s">
        <v>165</v>
      </c>
      <c r="H39" s="225" t="s">
        <v>165</v>
      </c>
      <c r="I39" s="231" t="s">
        <v>165</v>
      </c>
      <c r="J39" s="225" t="s">
        <v>165</v>
      </c>
      <c r="K39" s="231" t="s">
        <v>165</v>
      </c>
      <c r="L39" s="225" t="s">
        <v>165</v>
      </c>
      <c r="M39" s="231" t="s">
        <v>165</v>
      </c>
      <c r="N39" s="225" t="s">
        <v>165</v>
      </c>
      <c r="O39" s="231" t="s">
        <v>165</v>
      </c>
      <c r="P39" s="225" t="s">
        <v>165</v>
      </c>
      <c r="Q39" s="227" t="s">
        <v>165</v>
      </c>
    </row>
    <row r="40" spans="1:17" ht="12.75" customHeight="1" x14ac:dyDescent="0.15">
      <c r="A40" s="51" t="s">
        <v>34</v>
      </c>
      <c r="B40" s="48">
        <f>'5A'!B40</f>
        <v>386</v>
      </c>
      <c r="C40" s="48">
        <f>'5A'!C40</f>
        <v>217</v>
      </c>
      <c r="D40" s="84">
        <f>'5A'!D40</f>
        <v>67</v>
      </c>
      <c r="E40" s="221">
        <f>IF($D40&gt;0,'5A'!E40/(2*$D40)," ")</f>
        <v>0.44029850746268656</v>
      </c>
      <c r="F40" s="29">
        <f>IF($D40&gt;0,'5A'!F40/(2*$D40)," ")</f>
        <v>0</v>
      </c>
      <c r="G40" s="230">
        <f>IF($D40&gt;0,'5A'!G40/(2*$D40)," ")</f>
        <v>1.4925373134328358E-2</v>
      </c>
      <c r="H40" s="29">
        <f>IF($D40&gt;0,'5A'!H40/(2*$D40)," ")</f>
        <v>0.46268656716417911</v>
      </c>
      <c r="I40" s="230">
        <f>IF($D40&gt;0,'5A'!I40/(2*$D40)," ")</f>
        <v>0</v>
      </c>
      <c r="J40" s="29">
        <f>IF($D40&gt;0,'5A'!J40/(2*$D40)," ")</f>
        <v>9.7014925373134331E-2</v>
      </c>
      <c r="K40" s="230">
        <f>IF($D40&gt;0,'5A'!K40/(2*$D40)," ")</f>
        <v>7.462686567164179E-3</v>
      </c>
      <c r="L40" s="29">
        <f>IF($D40&gt;0,'5A'!L40/(2*$D40)," ")</f>
        <v>0.1044776119402985</v>
      </c>
      <c r="M40" s="230">
        <f>IF($D40&gt;0,'5A'!M40/(2*$D40)," ")</f>
        <v>0</v>
      </c>
      <c r="N40" s="29">
        <f>IF($D40&gt;0,'5A'!N40/(2*$D40)," ")</f>
        <v>2.9850746268656716E-2</v>
      </c>
      <c r="O40" s="230">
        <f>IF($D40&gt;0,'5A'!O40/(2*$D40)," ")</f>
        <v>0</v>
      </c>
      <c r="P40" s="29">
        <v>4.1911148365465214E-4</v>
      </c>
      <c r="Q40" s="44">
        <f>IF($D40&gt;0,'5A'!Q40/(2*$D40)," ")</f>
        <v>7.462686567164179E-3</v>
      </c>
    </row>
    <row r="41" spans="1:17" ht="12.75" customHeight="1" x14ac:dyDescent="0.15">
      <c r="A41" s="51" t="s">
        <v>264</v>
      </c>
      <c r="B41" s="68">
        <f>'5A'!B41</f>
        <v>0</v>
      </c>
      <c r="C41" s="68">
        <f>'5A'!C41</f>
        <v>0</v>
      </c>
      <c r="D41" s="86">
        <f>'5A'!D41</f>
        <v>0</v>
      </c>
      <c r="E41" s="222" t="s">
        <v>165</v>
      </c>
      <c r="F41" s="225" t="s">
        <v>165</v>
      </c>
      <c r="G41" s="231" t="s">
        <v>165</v>
      </c>
      <c r="H41" s="225" t="s">
        <v>165</v>
      </c>
      <c r="I41" s="231" t="s">
        <v>165</v>
      </c>
      <c r="J41" s="225" t="s">
        <v>165</v>
      </c>
      <c r="K41" s="231" t="s">
        <v>165</v>
      </c>
      <c r="L41" s="225" t="s">
        <v>165</v>
      </c>
      <c r="M41" s="231" t="s">
        <v>165</v>
      </c>
      <c r="N41" s="225" t="s">
        <v>165</v>
      </c>
      <c r="O41" s="231" t="s">
        <v>165</v>
      </c>
      <c r="P41" s="225" t="s">
        <v>165</v>
      </c>
      <c r="Q41" s="227" t="s">
        <v>165</v>
      </c>
    </row>
    <row r="42" spans="1:17" ht="12.75" customHeight="1" x14ac:dyDescent="0.15">
      <c r="A42" s="51" t="s">
        <v>36</v>
      </c>
      <c r="B42" s="48">
        <f>'5A'!B42</f>
        <v>798</v>
      </c>
      <c r="C42" s="48">
        <f>'5A'!C42</f>
        <v>755</v>
      </c>
      <c r="D42" s="84">
        <f>'5A'!D42</f>
        <v>368</v>
      </c>
      <c r="E42" s="221">
        <f>IF($D42&gt;0,'5A'!E42/(2*$D42)," ")</f>
        <v>0.64945652173913049</v>
      </c>
      <c r="F42" s="29">
        <f>IF($D42&gt;0,'5A'!F42/(2*$D42)," ")</f>
        <v>0</v>
      </c>
      <c r="G42" s="230">
        <f>IF($D42&gt;0,'5A'!G42/(2*$D42)," ")</f>
        <v>0</v>
      </c>
      <c r="H42" s="29">
        <f>IF($D42&gt;0,'5A'!H42/(2*$D42)," ")</f>
        <v>1.9021739130434784E-2</v>
      </c>
      <c r="I42" s="230">
        <f>IF($D42&gt;0,'5A'!I42/(2*$D42)," ")</f>
        <v>0</v>
      </c>
      <c r="J42" s="29">
        <f>IF($D42&gt;0,'5A'!J42/(2*$D42)," ")</f>
        <v>6.793478260869565E-3</v>
      </c>
      <c r="K42" s="230">
        <f>IF($D42&gt;0,'5A'!K42/(2*$D42)," ")</f>
        <v>2.1739130434782608E-2</v>
      </c>
      <c r="L42" s="29">
        <f>IF($D42&gt;0,'5A'!L42/(2*$D42)," ")</f>
        <v>1.358695652173913E-2</v>
      </c>
      <c r="M42" s="230">
        <f>IF($D42&gt;0,'5A'!M42/(2*$D42)," ")</f>
        <v>1.4945652173913044E-2</v>
      </c>
      <c r="N42" s="29">
        <f>IF($D42&gt;0,'5A'!N42/(2*$D42)," ")</f>
        <v>6.793478260869565E-3</v>
      </c>
      <c r="O42" s="230">
        <f>IF($D42&gt;0,'5A'!O42/(2*$D42)," ")</f>
        <v>0</v>
      </c>
      <c r="P42" s="29">
        <f>IF($D40&gt;0,'5A'!P40/(2*$D40)," ")</f>
        <v>0</v>
      </c>
      <c r="Q42" s="44">
        <f>IF($D42&gt;0,'5A'!Q42/(2*$D42)," ")</f>
        <v>0</v>
      </c>
    </row>
    <row r="43" spans="1:17" ht="7.5" customHeight="1" x14ac:dyDescent="0.15">
      <c r="A43" s="53"/>
      <c r="B43" s="67"/>
      <c r="C43" s="67"/>
      <c r="D43" s="85"/>
      <c r="E43" s="223"/>
      <c r="F43" s="56"/>
      <c r="G43" s="232"/>
      <c r="H43" s="56"/>
      <c r="I43" s="232"/>
      <c r="J43" s="56"/>
      <c r="K43" s="232"/>
      <c r="L43" s="56"/>
      <c r="M43" s="232"/>
      <c r="N43" s="56"/>
      <c r="O43" s="232" t="str">
        <f>IF($D41&gt;0,'5A'!O41/(2*$D41)," ")</f>
        <v xml:space="preserve"> </v>
      </c>
      <c r="P43" s="56" t="str">
        <f>IF($D41&gt;0,'5A'!P41/(2*$D41)," ")</f>
        <v xml:space="preserve"> </v>
      </c>
      <c r="Q43" s="83" t="str">
        <f>IF($D41&gt;0,'5A'!Q42/(2*$D41)," ")</f>
        <v xml:space="preserve"> </v>
      </c>
    </row>
    <row r="44" spans="1:17" ht="12.75" customHeight="1" x14ac:dyDescent="0.15">
      <c r="A44" s="51" t="s">
        <v>265</v>
      </c>
      <c r="B44" s="48">
        <f>'5A'!B44</f>
        <v>24</v>
      </c>
      <c r="C44" s="68">
        <f>'5A'!C44</f>
        <v>0</v>
      </c>
      <c r="D44" s="86">
        <f>'5A'!D44</f>
        <v>0</v>
      </c>
      <c r="E44" s="222" t="s">
        <v>165</v>
      </c>
      <c r="F44" s="225" t="s">
        <v>165</v>
      </c>
      <c r="G44" s="231" t="s">
        <v>165</v>
      </c>
      <c r="H44" s="225" t="s">
        <v>165</v>
      </c>
      <c r="I44" s="231" t="s">
        <v>165</v>
      </c>
      <c r="J44" s="225" t="s">
        <v>165</v>
      </c>
      <c r="K44" s="231" t="s">
        <v>165</v>
      </c>
      <c r="L44" s="225" t="s">
        <v>165</v>
      </c>
      <c r="M44" s="231" t="s">
        <v>165</v>
      </c>
      <c r="N44" s="225" t="s">
        <v>165</v>
      </c>
      <c r="O44" s="231" t="s">
        <v>165</v>
      </c>
      <c r="P44" s="225" t="s">
        <v>165</v>
      </c>
      <c r="Q44" s="227" t="s">
        <v>165</v>
      </c>
    </row>
    <row r="45" spans="1:17" ht="12.75" customHeight="1" x14ac:dyDescent="0.15">
      <c r="A45" s="51" t="s">
        <v>266</v>
      </c>
      <c r="B45" s="68">
        <f>'5A'!B45</f>
        <v>0</v>
      </c>
      <c r="C45" s="68">
        <f>'5A'!C45</f>
        <v>0</v>
      </c>
      <c r="D45" s="86">
        <f>'5A'!D45</f>
        <v>0</v>
      </c>
      <c r="E45" s="222" t="s">
        <v>165</v>
      </c>
      <c r="F45" s="225" t="s">
        <v>165</v>
      </c>
      <c r="G45" s="231" t="s">
        <v>165</v>
      </c>
      <c r="H45" s="225" t="s">
        <v>165</v>
      </c>
      <c r="I45" s="231" t="s">
        <v>165</v>
      </c>
      <c r="J45" s="225" t="s">
        <v>165</v>
      </c>
      <c r="K45" s="231" t="s">
        <v>165</v>
      </c>
      <c r="L45" s="225" t="s">
        <v>165</v>
      </c>
      <c r="M45" s="231" t="s">
        <v>165</v>
      </c>
      <c r="N45" s="225" t="s">
        <v>165</v>
      </c>
      <c r="O45" s="231" t="s">
        <v>165</v>
      </c>
      <c r="P45" s="225" t="s">
        <v>165</v>
      </c>
      <c r="Q45" s="227" t="s">
        <v>165</v>
      </c>
    </row>
    <row r="46" spans="1:17" ht="12.75" customHeight="1" x14ac:dyDescent="0.15">
      <c r="A46" s="51" t="s">
        <v>39</v>
      </c>
      <c r="B46" s="48">
        <f>'5A'!B46</f>
        <v>792</v>
      </c>
      <c r="C46" s="48">
        <f>'5A'!C46</f>
        <v>723</v>
      </c>
      <c r="D46" s="84">
        <f>'5A'!D46</f>
        <v>430</v>
      </c>
      <c r="E46" s="221">
        <f>IF($D46&gt;0,'5A'!E46/(2*$D46)," ")</f>
        <v>0.47441860465116281</v>
      </c>
      <c r="F46" s="29">
        <f>IF($D46&gt;0,'5A'!F46/(2*$D46)," ")</f>
        <v>1.2790697674418604E-2</v>
      </c>
      <c r="G46" s="230">
        <f>IF($D46&gt;0,'5A'!G46/(2*$D46)," ")</f>
        <v>1.1627906976744186E-3</v>
      </c>
      <c r="H46" s="29">
        <f>IF($D46&gt;0,'5A'!H46/(2*$D46)," ")</f>
        <v>5.9302325581395351E-2</v>
      </c>
      <c r="I46" s="230">
        <f>IF($D46&gt;0,'5A'!I46/(2*$D46)," ")</f>
        <v>0</v>
      </c>
      <c r="J46" s="29">
        <f>IF($D46&gt;0,'5A'!J46/(2*$D46)," ")</f>
        <v>0.21511627906976744</v>
      </c>
      <c r="K46" s="230">
        <f>IF($D46&gt;0,'5A'!K46/(2*$D46)," ")</f>
        <v>6.1627906976744189E-2</v>
      </c>
      <c r="L46" s="29">
        <f>IF($D46&gt;0,'5A'!L46/(2*$D46)," ")</f>
        <v>7.6744186046511634E-2</v>
      </c>
      <c r="M46" s="230">
        <f>IF($D46&gt;0,'5A'!M46/(2*$D46)," ")</f>
        <v>7.5581395348837205E-2</v>
      </c>
      <c r="N46" s="29">
        <f>IF($D46&gt;0,'5A'!N46/(2*$D46)," ")</f>
        <v>1.2790697674418604E-2</v>
      </c>
      <c r="O46" s="230">
        <f>IF($D46&gt;0,'5A'!O46/(2*$D46)," ")</f>
        <v>3.4883720930232558E-3</v>
      </c>
      <c r="P46" s="29">
        <v>0</v>
      </c>
      <c r="Q46" s="44">
        <f>IF($D46&gt;0,'5A'!Q46/(2*$D46)," ")</f>
        <v>0</v>
      </c>
    </row>
    <row r="47" spans="1:17" ht="12.75" customHeight="1" x14ac:dyDescent="0.15">
      <c r="A47" s="51" t="s">
        <v>40</v>
      </c>
      <c r="B47" s="48">
        <f>'5A'!B47</f>
        <v>2905</v>
      </c>
      <c r="C47" s="50">
        <f>'5A'!C47</f>
        <v>14</v>
      </c>
      <c r="D47" s="86">
        <f>'5A'!D47</f>
        <v>0</v>
      </c>
      <c r="E47" s="222" t="s">
        <v>165</v>
      </c>
      <c r="F47" s="225" t="s">
        <v>165</v>
      </c>
      <c r="G47" s="231" t="s">
        <v>165</v>
      </c>
      <c r="H47" s="225" t="s">
        <v>165</v>
      </c>
      <c r="I47" s="231" t="s">
        <v>165</v>
      </c>
      <c r="J47" s="225" t="s">
        <v>165</v>
      </c>
      <c r="K47" s="231" t="s">
        <v>165</v>
      </c>
      <c r="L47" s="225" t="s">
        <v>165</v>
      </c>
      <c r="M47" s="231" t="s">
        <v>165</v>
      </c>
      <c r="N47" s="225" t="s">
        <v>165</v>
      </c>
      <c r="O47" s="231" t="s">
        <v>165</v>
      </c>
      <c r="P47" s="225" t="s">
        <v>165</v>
      </c>
      <c r="Q47" s="227" t="s">
        <v>165</v>
      </c>
    </row>
    <row r="48" spans="1:17" ht="12.75" customHeight="1" x14ac:dyDescent="0.15">
      <c r="A48" s="51" t="s">
        <v>41</v>
      </c>
      <c r="B48" s="48">
        <f>'5A'!B48</f>
        <v>1615</v>
      </c>
      <c r="C48" s="48">
        <f>'5A'!C48</f>
        <v>1613</v>
      </c>
      <c r="D48" s="84">
        <f>'5A'!D48</f>
        <v>346</v>
      </c>
      <c r="E48" s="221">
        <f>IF($D48&gt;0,'5A'!E48/(2*$D48)," ")</f>
        <v>0.40751445086705201</v>
      </c>
      <c r="F48" s="29">
        <f>IF($D48&gt;0,'5A'!F48/(2*$D48)," ")</f>
        <v>0</v>
      </c>
      <c r="G48" s="230">
        <f>IF($D48&gt;0,'5A'!G48/(2*$D48)," ")</f>
        <v>2.8901734104046241E-3</v>
      </c>
      <c r="H48" s="29">
        <f>IF($D48&gt;0,'5A'!H48/(2*$D48)," ")</f>
        <v>4.3352601156069363E-2</v>
      </c>
      <c r="I48" s="230">
        <f>IF($D48&gt;0,'5A'!I48/(2*$D48)," ")</f>
        <v>0</v>
      </c>
      <c r="J48" s="29">
        <f>IF($D48&gt;0,'5A'!J48/(2*$D48)," ")</f>
        <v>0.23265895953757226</v>
      </c>
      <c r="K48" s="230">
        <f>IF($D48&gt;0,'5A'!K48/(2*$D48)," ")</f>
        <v>0</v>
      </c>
      <c r="L48" s="29">
        <f>IF($D48&gt;0,'5A'!L48/(2*$D48)," ")</f>
        <v>0.17341040462427745</v>
      </c>
      <c r="M48" s="230">
        <f>IF($D48&gt;0,'5A'!M48/(2*$D48)," ")</f>
        <v>8.670520231213872E-3</v>
      </c>
      <c r="N48" s="29">
        <f>IF($D48&gt;0,'5A'!N48/(2*$D48)," ")</f>
        <v>1.1560693641618497E-2</v>
      </c>
      <c r="O48" s="230">
        <f>IF($D48&gt;0,'5A'!O48/(2*$D48)," ")</f>
        <v>0</v>
      </c>
      <c r="P48" s="29">
        <f>IF($D46&gt;0,'5A'!P46/(2*$D46)," ")</f>
        <v>0</v>
      </c>
      <c r="Q48" s="44">
        <f>IF($D48&gt;0,'5A'!Q48/(2*$D48)," ")</f>
        <v>8.670520231213872E-3</v>
      </c>
    </row>
    <row r="49" spans="1:17" ht="12.75" customHeight="1" x14ac:dyDescent="0.15">
      <c r="A49" s="51" t="s">
        <v>267</v>
      </c>
      <c r="B49" s="68">
        <f>'5A'!B49</f>
        <v>0</v>
      </c>
      <c r="C49" s="68">
        <f>'5A'!C49</f>
        <v>0</v>
      </c>
      <c r="D49" s="86">
        <f>'5A'!D49</f>
        <v>0</v>
      </c>
      <c r="E49" s="222" t="s">
        <v>165</v>
      </c>
      <c r="F49" s="225" t="s">
        <v>165</v>
      </c>
      <c r="G49" s="231" t="s">
        <v>165</v>
      </c>
      <c r="H49" s="225" t="s">
        <v>165</v>
      </c>
      <c r="I49" s="231" t="s">
        <v>165</v>
      </c>
      <c r="J49" s="225" t="s">
        <v>165</v>
      </c>
      <c r="K49" s="231" t="s">
        <v>165</v>
      </c>
      <c r="L49" s="225" t="s">
        <v>165</v>
      </c>
      <c r="M49" s="231" t="s">
        <v>165</v>
      </c>
      <c r="N49" s="225" t="s">
        <v>165</v>
      </c>
      <c r="O49" s="231" t="s">
        <v>165</v>
      </c>
      <c r="P49" s="225" t="s">
        <v>165</v>
      </c>
      <c r="Q49" s="227" t="s">
        <v>165</v>
      </c>
    </row>
    <row r="50" spans="1:17" ht="12.75" customHeight="1" x14ac:dyDescent="0.15">
      <c r="A50" s="51" t="s">
        <v>43</v>
      </c>
      <c r="B50" s="48">
        <f>'5A'!B50</f>
        <v>1617</v>
      </c>
      <c r="C50" s="48">
        <f>'5A'!C50</f>
        <v>1525</v>
      </c>
      <c r="D50" s="84">
        <f>'5A'!D50</f>
        <v>1179</v>
      </c>
      <c r="E50" s="221">
        <f>IF($D50&gt;0,'5A'!E50/(2*$D50)," ")</f>
        <v>0.67896522476675147</v>
      </c>
      <c r="F50" s="29">
        <f>IF($D50&gt;0,'5A'!F50/(2*$D50)," ")</f>
        <v>4.2408821034775233E-4</v>
      </c>
      <c r="G50" s="230">
        <f>IF($D50&gt;0,'5A'!G50/(2*$D50)," ")</f>
        <v>2.1204410517387615E-3</v>
      </c>
      <c r="H50" s="29">
        <f>IF($D50&gt;0,'5A'!H50/(2*$D50)," ")</f>
        <v>0.10178117048346055</v>
      </c>
      <c r="I50" s="230">
        <f>IF($D50&gt;0,'5A'!I50/(2*$D50)," ")</f>
        <v>1.2722646310432571E-3</v>
      </c>
      <c r="J50" s="29">
        <f>IF($D50&gt;0,'5A'!J50/(2*$D50)," ")</f>
        <v>1.2722646310432569E-2</v>
      </c>
      <c r="K50" s="230">
        <f>IF($D50&gt;0,'5A'!K50/(2*$D50)," ")</f>
        <v>2.9686174724342664E-3</v>
      </c>
      <c r="L50" s="29">
        <f>IF($D50&gt;0,'5A'!L50/(2*$D50)," ")</f>
        <v>1.8659881255301103E-2</v>
      </c>
      <c r="M50" s="230">
        <f>IF($D50&gt;0,'5A'!M50/(2*$D50)," ")</f>
        <v>2.7989821882951654E-2</v>
      </c>
      <c r="N50" s="29">
        <f>IF($D50&gt;0,'5A'!N50/(2*$D50)," ")</f>
        <v>8.4817642069550466E-4</v>
      </c>
      <c r="O50" s="230">
        <f>IF($D50&gt;0,'5A'!O50/(2*$D50)," ")</f>
        <v>2.7989821882951654E-2</v>
      </c>
      <c r="P50" s="29">
        <f>IF($D48&gt;0,'5A'!P48/(2*$D48)," ")</f>
        <v>0</v>
      </c>
      <c r="Q50" s="44">
        <f>IF($D50&gt;0,'5A'!Q50/(2*$D50)," ")</f>
        <v>2.4597116200169637E-2</v>
      </c>
    </row>
    <row r="51" spans="1:17" ht="12.75" customHeight="1" x14ac:dyDescent="0.15">
      <c r="A51" s="51" t="s">
        <v>268</v>
      </c>
      <c r="B51" s="68">
        <f>'5A'!B51</f>
        <v>0</v>
      </c>
      <c r="C51" s="68">
        <f>'5A'!C51</f>
        <v>0</v>
      </c>
      <c r="D51" s="86">
        <f>'5A'!D51</f>
        <v>0</v>
      </c>
      <c r="E51" s="222" t="s">
        <v>165</v>
      </c>
      <c r="F51" s="225" t="s">
        <v>165</v>
      </c>
      <c r="G51" s="231" t="s">
        <v>165</v>
      </c>
      <c r="H51" s="225" t="s">
        <v>165</v>
      </c>
      <c r="I51" s="231" t="s">
        <v>165</v>
      </c>
      <c r="J51" s="225" t="s">
        <v>165</v>
      </c>
      <c r="K51" s="231" t="s">
        <v>165</v>
      </c>
      <c r="L51" s="225" t="s">
        <v>165</v>
      </c>
      <c r="M51" s="231" t="s">
        <v>165</v>
      </c>
      <c r="N51" s="225" t="s">
        <v>165</v>
      </c>
      <c r="O51" s="231" t="s">
        <v>165</v>
      </c>
      <c r="P51" s="225" t="s">
        <v>165</v>
      </c>
      <c r="Q51" s="227" t="s">
        <v>165</v>
      </c>
    </row>
    <row r="52" spans="1:17" ht="12.75" customHeight="1" x14ac:dyDescent="0.15">
      <c r="A52" s="51" t="s">
        <v>45</v>
      </c>
      <c r="B52" s="48">
        <f>'5A'!B52</f>
        <v>7428</v>
      </c>
      <c r="C52" s="48">
        <f>'5A'!C52</f>
        <v>7425</v>
      </c>
      <c r="D52" s="84">
        <f>'5A'!D52</f>
        <v>7320</v>
      </c>
      <c r="E52" s="221">
        <f>IF($D52&gt;0,'5A'!E52/(2*$D52)," ")</f>
        <v>0.562431693989071</v>
      </c>
      <c r="F52" s="29">
        <f>IF($D52&gt;0,'5A'!F52/(2*$D52)," ")</f>
        <v>0</v>
      </c>
      <c r="G52" s="230">
        <f>IF($D52&gt;0,'5A'!G52/(2*$D52)," ")</f>
        <v>0</v>
      </c>
      <c r="H52" s="29">
        <f>IF($D52&gt;0,'5A'!H52/(2*$D52)," ")</f>
        <v>0</v>
      </c>
      <c r="I52" s="230">
        <f>IF($D52&gt;0,'5A'!I52/(2*$D52)," ")</f>
        <v>0</v>
      </c>
      <c r="J52" s="29">
        <f>IF($D52&gt;0,'5A'!J52/(2*$D52)," ")</f>
        <v>0</v>
      </c>
      <c r="K52" s="230">
        <f>IF($D52&gt;0,'5A'!K52/(2*$D52)," ")</f>
        <v>0</v>
      </c>
      <c r="L52" s="29">
        <f>IF($D52&gt;0,'5A'!L52/(2*$D52)," ")</f>
        <v>0</v>
      </c>
      <c r="M52" s="230">
        <f>IF($D52&gt;0,'5A'!M52/(2*$D52)," ")</f>
        <v>0</v>
      </c>
      <c r="N52" s="29">
        <f>IF($D52&gt;0,'5A'!N52/(2*$D52)," ")</f>
        <v>0</v>
      </c>
      <c r="O52" s="230">
        <f>IF($D52&gt;0,'5A'!O52/(2*$D52)," ")</f>
        <v>0</v>
      </c>
      <c r="P52" s="29">
        <v>0</v>
      </c>
      <c r="Q52" s="44">
        <f>IF($D52&gt;0,'5A'!Q52/(2*$D52)," ")</f>
        <v>4.7814207650273224E-4</v>
      </c>
    </row>
    <row r="53" spans="1:17" ht="12.75" customHeight="1" x14ac:dyDescent="0.15">
      <c r="A53" s="51" t="s">
        <v>46</v>
      </c>
      <c r="B53" s="48">
        <f>'5A'!B53</f>
        <v>809</v>
      </c>
      <c r="C53" s="48">
        <f>'5A'!C53</f>
        <v>643</v>
      </c>
      <c r="D53" s="84">
        <f>'5A'!D53</f>
        <v>259</v>
      </c>
      <c r="E53" s="221">
        <f>IF($D53&gt;0,'5A'!E53/(2*$D53)," ")</f>
        <v>0.59073359073359077</v>
      </c>
      <c r="F53" s="29">
        <f>IF($D53&gt;0,'5A'!F53/(2*$D53)," ")</f>
        <v>0</v>
      </c>
      <c r="G53" s="230">
        <f>IF($D53&gt;0,'5A'!G53/(2*$D53)," ")</f>
        <v>1.9305019305019305E-3</v>
      </c>
      <c r="H53" s="29">
        <f>IF($D53&gt;0,'5A'!H53/(2*$D53)," ")</f>
        <v>0</v>
      </c>
      <c r="I53" s="230">
        <f>IF($D53&gt;0,'5A'!I53/(2*$D53)," ")</f>
        <v>0</v>
      </c>
      <c r="J53" s="29">
        <f>IF($D53&gt;0,'5A'!J53/(2*$D53)," ")</f>
        <v>2.8957528957528959E-2</v>
      </c>
      <c r="K53" s="230">
        <f>IF($D53&gt;0,'5A'!K53/(2*$D53)," ")</f>
        <v>1.9305019305019305E-2</v>
      </c>
      <c r="L53" s="29">
        <f>IF($D53&gt;0,'5A'!L53/(2*$D53)," ")</f>
        <v>6.9498069498069498E-2</v>
      </c>
      <c r="M53" s="230">
        <f>IF($D53&gt;0,'5A'!M53/(2*$D53)," ")</f>
        <v>9.6525096525096523E-3</v>
      </c>
      <c r="N53" s="29">
        <f>IF($D53&gt;0,'5A'!N53/(2*$D53)," ")</f>
        <v>0</v>
      </c>
      <c r="O53" s="230">
        <f>IF($D53&gt;0,'5A'!O53/(2*$D53)," ")</f>
        <v>1.9305019305019305E-3</v>
      </c>
      <c r="P53" s="29">
        <f>IF($D50&gt;0,'5A'!P50/(2*$D50)," ")</f>
        <v>0</v>
      </c>
      <c r="Q53" s="44">
        <f>IF($D53&gt;0,'5A'!Q53/(2*$D53)," ")</f>
        <v>0</v>
      </c>
    </row>
    <row r="54" spans="1:17" ht="7.5" customHeight="1" x14ac:dyDescent="0.15">
      <c r="A54" s="53"/>
      <c r="B54" s="67"/>
      <c r="C54" s="67"/>
      <c r="D54" s="85"/>
      <c r="E54" s="223"/>
      <c r="F54" s="56"/>
      <c r="G54" s="232"/>
      <c r="H54" s="56"/>
      <c r="I54" s="232"/>
      <c r="J54" s="56"/>
      <c r="K54" s="232"/>
      <c r="L54" s="56"/>
      <c r="M54" s="232"/>
      <c r="N54" s="56"/>
      <c r="O54" s="232" t="str">
        <f>IF($D51&gt;0,'5A'!O51/(2*$D51)," ")</f>
        <v xml:space="preserve"> </v>
      </c>
      <c r="P54" s="56" t="str">
        <f>IF($D51&gt;0,'5A'!P51/(2*$D51)," ")</f>
        <v xml:space="preserve"> </v>
      </c>
      <c r="Q54" s="83" t="str">
        <f>IF($D51&gt;0,'5A'!Q53/(2*$D51)," ")</f>
        <v xml:space="preserve"> </v>
      </c>
    </row>
    <row r="55" spans="1:17" ht="12.75" customHeight="1" x14ac:dyDescent="0.15">
      <c r="A55" s="51" t="s">
        <v>274</v>
      </c>
      <c r="B55" s="68">
        <f>'5A'!B55</f>
        <v>17</v>
      </c>
      <c r="C55" s="50">
        <f>'5A'!C55</f>
        <v>17</v>
      </c>
      <c r="D55" s="86">
        <f>'5A'!D55</f>
        <v>0</v>
      </c>
      <c r="E55" s="222" t="s">
        <v>165</v>
      </c>
      <c r="F55" s="225" t="s">
        <v>165</v>
      </c>
      <c r="G55" s="231" t="s">
        <v>165</v>
      </c>
      <c r="H55" s="225" t="s">
        <v>165</v>
      </c>
      <c r="I55" s="231" t="s">
        <v>165</v>
      </c>
      <c r="J55" s="225" t="s">
        <v>165</v>
      </c>
      <c r="K55" s="231" t="s">
        <v>165</v>
      </c>
      <c r="L55" s="225" t="s">
        <v>165</v>
      </c>
      <c r="M55" s="231" t="s">
        <v>165</v>
      </c>
      <c r="N55" s="225" t="s">
        <v>165</v>
      </c>
      <c r="O55" s="231" t="s">
        <v>165</v>
      </c>
      <c r="P55" s="225" t="s">
        <v>165</v>
      </c>
      <c r="Q55" s="227" t="s">
        <v>165</v>
      </c>
    </row>
    <row r="56" spans="1:17" ht="12.75" customHeight="1" x14ac:dyDescent="0.15">
      <c r="A56" s="51" t="s">
        <v>48</v>
      </c>
      <c r="B56" s="48">
        <f>'5A'!B56</f>
        <v>254</v>
      </c>
      <c r="C56" s="48">
        <f>'5A'!C56</f>
        <v>243</v>
      </c>
      <c r="D56" s="84">
        <f>'5A'!D56</f>
        <v>14</v>
      </c>
      <c r="E56" s="221">
        <f>IF($D56&gt;0,'5A'!E56/(2*$D56)," ")</f>
        <v>0.5357142857142857</v>
      </c>
      <c r="F56" s="29">
        <f>IF($D56&gt;0,'5A'!F56/(2*$D56)," ")</f>
        <v>0</v>
      </c>
      <c r="G56" s="230">
        <f>IF($D56&gt;0,'5A'!G56/(2*$D56)," ")</f>
        <v>0</v>
      </c>
      <c r="H56" s="29">
        <f>IF($D56&gt;0,'5A'!H56/(2*$D56)," ")</f>
        <v>0</v>
      </c>
      <c r="I56" s="230">
        <f>IF($D56&gt;0,'5A'!I56/(2*$D56)," ")</f>
        <v>0</v>
      </c>
      <c r="J56" s="29">
        <f>IF($D56&gt;0,'5A'!J56/(2*$D56)," ")</f>
        <v>0.10714285714285714</v>
      </c>
      <c r="K56" s="230">
        <f>IF($D56&gt;0,'5A'!K56/(2*$D56)," ")</f>
        <v>0</v>
      </c>
      <c r="L56" s="29">
        <f>IF($D56&gt;0,'5A'!L56/(2*$D56)," ")</f>
        <v>3.5714285714285712E-2</v>
      </c>
      <c r="M56" s="230">
        <f>IF($D56&gt;0,'5A'!M56/(2*$D56)," ")</f>
        <v>0</v>
      </c>
      <c r="N56" s="29">
        <f>IF($D56&gt;0,'5A'!N56/(2*$D56)," ")</f>
        <v>3.5714285714285712E-2</v>
      </c>
      <c r="O56" s="230">
        <f>IF($D56&gt;0,'5A'!O56/(2*$D56)," ")</f>
        <v>0</v>
      </c>
      <c r="P56" s="29">
        <f>IF($D53&gt;0,'5A'!P53/(2*$D53)," ")</f>
        <v>0</v>
      </c>
      <c r="Q56" s="44">
        <f>IF($D56&gt;0,'5A'!Q56/(2*$D56)," ")</f>
        <v>3.5714285714285712E-2</v>
      </c>
    </row>
    <row r="57" spans="1:17" ht="12.75" customHeight="1" x14ac:dyDescent="0.15">
      <c r="A57" s="51" t="s">
        <v>269</v>
      </c>
      <c r="B57" s="68">
        <f>'5A'!B57</f>
        <v>0</v>
      </c>
      <c r="C57" s="68">
        <f>'5A'!C57</f>
        <v>0</v>
      </c>
      <c r="D57" s="86">
        <f>'5A'!D57</f>
        <v>0</v>
      </c>
      <c r="E57" s="222" t="s">
        <v>165</v>
      </c>
      <c r="F57" s="225" t="s">
        <v>165</v>
      </c>
      <c r="G57" s="231" t="s">
        <v>165</v>
      </c>
      <c r="H57" s="225" t="s">
        <v>165</v>
      </c>
      <c r="I57" s="231" t="s">
        <v>165</v>
      </c>
      <c r="J57" s="225" t="s">
        <v>165</v>
      </c>
      <c r="K57" s="231" t="s">
        <v>165</v>
      </c>
      <c r="L57" s="225" t="s">
        <v>165</v>
      </c>
      <c r="M57" s="231" t="s">
        <v>165</v>
      </c>
      <c r="N57" s="225" t="s">
        <v>165</v>
      </c>
      <c r="O57" s="231" t="s">
        <v>165</v>
      </c>
      <c r="P57" s="225" t="s">
        <v>165</v>
      </c>
      <c r="Q57" s="227" t="s">
        <v>165</v>
      </c>
    </row>
    <row r="58" spans="1:17" ht="12.75" customHeight="1" x14ac:dyDescent="0.15">
      <c r="A58" s="51" t="s">
        <v>270</v>
      </c>
      <c r="B58" s="68">
        <f>'5A'!B58</f>
        <v>0</v>
      </c>
      <c r="C58" s="68">
        <f>'5A'!C58</f>
        <v>0</v>
      </c>
      <c r="D58" s="86">
        <f>'5A'!D58</f>
        <v>0</v>
      </c>
      <c r="E58" s="222" t="s">
        <v>165</v>
      </c>
      <c r="F58" s="225" t="s">
        <v>165</v>
      </c>
      <c r="G58" s="231" t="s">
        <v>165</v>
      </c>
      <c r="H58" s="225" t="s">
        <v>165</v>
      </c>
      <c r="I58" s="231" t="s">
        <v>165</v>
      </c>
      <c r="J58" s="225" t="s">
        <v>165</v>
      </c>
      <c r="K58" s="231" t="s">
        <v>165</v>
      </c>
      <c r="L58" s="225" t="s">
        <v>165</v>
      </c>
      <c r="M58" s="231" t="s">
        <v>165</v>
      </c>
      <c r="N58" s="225" t="s">
        <v>165</v>
      </c>
      <c r="O58" s="231" t="s">
        <v>165</v>
      </c>
      <c r="P58" s="225" t="s">
        <v>165</v>
      </c>
      <c r="Q58" s="227" t="s">
        <v>165</v>
      </c>
    </row>
    <row r="59" spans="1:17" ht="12.75" customHeight="1" x14ac:dyDescent="0.15">
      <c r="A59" s="51" t="s">
        <v>51</v>
      </c>
      <c r="B59" s="48">
        <f>'5A'!B59</f>
        <v>335</v>
      </c>
      <c r="C59" s="48">
        <f>'5A'!C59</f>
        <v>335</v>
      </c>
      <c r="D59" s="86">
        <f>'5A'!D59</f>
        <v>88</v>
      </c>
      <c r="E59" s="221">
        <v>0</v>
      </c>
      <c r="F59" s="29">
        <v>0</v>
      </c>
      <c r="G59" s="230">
        <v>0</v>
      </c>
      <c r="H59" s="29">
        <v>0</v>
      </c>
      <c r="I59" s="230">
        <v>0</v>
      </c>
      <c r="J59" s="29">
        <v>0</v>
      </c>
      <c r="K59" s="230">
        <v>0</v>
      </c>
      <c r="L59" s="29">
        <v>0</v>
      </c>
      <c r="M59" s="230">
        <v>0</v>
      </c>
      <c r="N59" s="29">
        <v>0</v>
      </c>
      <c r="O59" s="230">
        <v>0</v>
      </c>
      <c r="P59" s="29">
        <f>IF($D56&gt;0,'5A'!P56/(2*$D56)," ")</f>
        <v>0</v>
      </c>
      <c r="Q59" s="44">
        <v>0</v>
      </c>
    </row>
    <row r="60" spans="1:17" ht="12.75" customHeight="1" x14ac:dyDescent="0.15">
      <c r="A60" s="51" t="s">
        <v>249</v>
      </c>
      <c r="B60" s="68">
        <f>'5A'!B60</f>
        <v>0</v>
      </c>
      <c r="C60" s="68">
        <f>'5A'!C60</f>
        <v>0</v>
      </c>
      <c r="D60" s="86">
        <f>'5A'!D60</f>
        <v>0</v>
      </c>
      <c r="E60" s="222" t="s">
        <v>165</v>
      </c>
      <c r="F60" s="225" t="s">
        <v>165</v>
      </c>
      <c r="G60" s="231" t="s">
        <v>165</v>
      </c>
      <c r="H60" s="225" t="s">
        <v>165</v>
      </c>
      <c r="I60" s="231" t="s">
        <v>165</v>
      </c>
      <c r="J60" s="225" t="s">
        <v>165</v>
      </c>
      <c r="K60" s="231" t="s">
        <v>165</v>
      </c>
      <c r="L60" s="225" t="s">
        <v>165</v>
      </c>
      <c r="M60" s="231" t="s">
        <v>165</v>
      </c>
      <c r="N60" s="225" t="s">
        <v>165</v>
      </c>
      <c r="O60" s="231" t="s">
        <v>165</v>
      </c>
      <c r="P60" s="225" t="s">
        <v>165</v>
      </c>
      <c r="Q60" s="227" t="s">
        <v>165</v>
      </c>
    </row>
    <row r="61" spans="1:17" ht="12.75" customHeight="1" x14ac:dyDescent="0.15">
      <c r="A61" s="51" t="s">
        <v>250</v>
      </c>
      <c r="B61" s="68">
        <f>'5A'!B61</f>
        <v>0</v>
      </c>
      <c r="C61" s="68">
        <f>'5A'!C61</f>
        <v>0</v>
      </c>
      <c r="D61" s="86">
        <f>'5A'!D61</f>
        <v>0</v>
      </c>
      <c r="E61" s="222" t="s">
        <v>165</v>
      </c>
      <c r="F61" s="225" t="s">
        <v>165</v>
      </c>
      <c r="G61" s="231" t="s">
        <v>165</v>
      </c>
      <c r="H61" s="225" t="s">
        <v>165</v>
      </c>
      <c r="I61" s="231" t="s">
        <v>165</v>
      </c>
      <c r="J61" s="225" t="s">
        <v>165</v>
      </c>
      <c r="K61" s="231" t="s">
        <v>165</v>
      </c>
      <c r="L61" s="225" t="s">
        <v>165</v>
      </c>
      <c r="M61" s="231" t="s">
        <v>165</v>
      </c>
      <c r="N61" s="225" t="s">
        <v>165</v>
      </c>
      <c r="O61" s="231" t="s">
        <v>165</v>
      </c>
      <c r="P61" s="225" t="s">
        <v>165</v>
      </c>
      <c r="Q61" s="227" t="s">
        <v>165</v>
      </c>
    </row>
    <row r="62" spans="1:17" ht="12.75" customHeight="1" x14ac:dyDescent="0.15">
      <c r="A62" s="51" t="s">
        <v>54</v>
      </c>
      <c r="B62" s="48">
        <f>'5A'!B62</f>
        <v>361</v>
      </c>
      <c r="C62" s="48">
        <f>'5A'!C62</f>
        <v>294</v>
      </c>
      <c r="D62" s="84">
        <f>'5A'!D62</f>
        <v>166</v>
      </c>
      <c r="E62" s="221">
        <f>IF($D62&gt;0,'5A'!E62/(2*$D62)," ")</f>
        <v>0.61746987951807231</v>
      </c>
      <c r="F62" s="29">
        <f>IF($D62&gt;0,'5A'!F62/(2*$D62)," ")</f>
        <v>0</v>
      </c>
      <c r="G62" s="230">
        <f>IF($D62&gt;0,'5A'!G62/(2*$D62)," ")</f>
        <v>0</v>
      </c>
      <c r="H62" s="29">
        <f>IF($D62&gt;0,'5A'!H62/(2*$D62)," ")</f>
        <v>0</v>
      </c>
      <c r="I62" s="230">
        <f>IF($D62&gt;0,'5A'!I62/(2*$D62)," ")</f>
        <v>0</v>
      </c>
      <c r="J62" s="29">
        <f>IF($D62&gt;0,'5A'!J62/(2*$D62)," ")</f>
        <v>1.5060240963855422E-2</v>
      </c>
      <c r="K62" s="230">
        <f>IF($D62&gt;0,'5A'!K62/(2*$D62)," ")</f>
        <v>1.8072289156626505E-2</v>
      </c>
      <c r="L62" s="29">
        <f>IF($D62&gt;0,'5A'!L62/(2*$D62)," ")</f>
        <v>3.0120481927710845E-3</v>
      </c>
      <c r="M62" s="230">
        <f>IF($D62&gt;0,'5A'!M62/(2*$D62)," ")</f>
        <v>0</v>
      </c>
      <c r="N62" s="29">
        <f>IF($D62&gt;0,'5A'!N62/(2*$D62)," ")</f>
        <v>9.0361445783132526E-3</v>
      </c>
      <c r="O62" s="230">
        <f>IF($D62&gt;0,'5A'!O62/(2*$D62)," ")</f>
        <v>6.024096385542169E-3</v>
      </c>
      <c r="P62" s="29">
        <v>0</v>
      </c>
      <c r="Q62" s="44">
        <f>IF($D62&gt;0,'5A'!Q62/(2*$D62)," ")</f>
        <v>0</v>
      </c>
    </row>
    <row r="63" spans="1:17" ht="12.75" customHeight="1" x14ac:dyDescent="0.15">
      <c r="A63" s="51" t="s">
        <v>248</v>
      </c>
      <c r="B63" s="68">
        <f>'5A'!B63</f>
        <v>0</v>
      </c>
      <c r="C63" s="68">
        <f>'5A'!C63</f>
        <v>0</v>
      </c>
      <c r="D63" s="86">
        <f>'5A'!D63</f>
        <v>0</v>
      </c>
      <c r="E63" s="222" t="s">
        <v>165</v>
      </c>
      <c r="F63" s="225" t="s">
        <v>165</v>
      </c>
      <c r="G63" s="231" t="s">
        <v>165</v>
      </c>
      <c r="H63" s="225" t="s">
        <v>165</v>
      </c>
      <c r="I63" s="231" t="s">
        <v>165</v>
      </c>
      <c r="J63" s="225" t="s">
        <v>165</v>
      </c>
      <c r="K63" s="231" t="s">
        <v>165</v>
      </c>
      <c r="L63" s="225" t="s">
        <v>165</v>
      </c>
      <c r="M63" s="231" t="s">
        <v>165</v>
      </c>
      <c r="N63" s="225" t="s">
        <v>165</v>
      </c>
      <c r="O63" s="231" t="s">
        <v>165</v>
      </c>
      <c r="P63" s="225" t="s">
        <v>165</v>
      </c>
      <c r="Q63" s="227" t="s">
        <v>165</v>
      </c>
    </row>
    <row r="64" spans="1:17" ht="12.75" customHeight="1" x14ac:dyDescent="0.15">
      <c r="A64" s="51" t="s">
        <v>247</v>
      </c>
      <c r="B64" s="68">
        <f>'5A'!B64</f>
        <v>0</v>
      </c>
      <c r="C64" s="68">
        <f>'5A'!C64</f>
        <v>0</v>
      </c>
      <c r="D64" s="86">
        <f>'5A'!D64</f>
        <v>0</v>
      </c>
      <c r="E64" s="222" t="s">
        <v>165</v>
      </c>
      <c r="F64" s="225" t="s">
        <v>165</v>
      </c>
      <c r="G64" s="231" t="s">
        <v>165</v>
      </c>
      <c r="H64" s="225" t="s">
        <v>165</v>
      </c>
      <c r="I64" s="231" t="s">
        <v>165</v>
      </c>
      <c r="J64" s="225" t="s">
        <v>165</v>
      </c>
      <c r="K64" s="231" t="s">
        <v>165</v>
      </c>
      <c r="L64" s="225" t="s">
        <v>165</v>
      </c>
      <c r="M64" s="231" t="s">
        <v>165</v>
      </c>
      <c r="N64" s="225" t="s">
        <v>165</v>
      </c>
      <c r="O64" s="231" t="s">
        <v>165</v>
      </c>
      <c r="P64" s="225" t="s">
        <v>165</v>
      </c>
      <c r="Q64" s="227" t="s">
        <v>165</v>
      </c>
    </row>
    <row r="65" spans="1:17" ht="7.5" customHeight="1" x14ac:dyDescent="0.15">
      <c r="A65" s="53"/>
      <c r="B65" s="67"/>
      <c r="C65" s="67"/>
      <c r="D65" s="85"/>
      <c r="E65" s="223"/>
      <c r="F65" s="56"/>
      <c r="G65" s="232"/>
      <c r="H65" s="56"/>
      <c r="I65" s="232"/>
      <c r="J65" s="56"/>
      <c r="K65" s="232"/>
      <c r="L65" s="56"/>
      <c r="M65" s="232"/>
      <c r="N65" s="56"/>
      <c r="O65" s="232" t="str">
        <f>IF($D61&gt;0,'5A'!O61/(2*$D61)," ")</f>
        <v xml:space="preserve"> </v>
      </c>
      <c r="P65" s="56" t="str">
        <f>IF($D61&gt;0,'5A'!P61/(2*$D61)," ")</f>
        <v xml:space="preserve"> </v>
      </c>
      <c r="Q65" s="83" t="str">
        <f>IF($D61&gt;0,'5A'!Q64/(2*$D61)," ")</f>
        <v xml:space="preserve"> </v>
      </c>
    </row>
    <row r="66" spans="1:17" ht="12.75" customHeight="1" x14ac:dyDescent="0.15">
      <c r="A66" s="51" t="s">
        <v>57</v>
      </c>
      <c r="B66" s="48">
        <f>'5A'!B66</f>
        <v>7808</v>
      </c>
      <c r="C66" s="48">
        <f>'5A'!C66</f>
        <v>7602</v>
      </c>
      <c r="D66" s="84">
        <f>'5A'!D66</f>
        <v>5106</v>
      </c>
      <c r="E66" s="221">
        <f>IF($D66&gt;0,'5A'!E66/(2*$D66)," ")</f>
        <v>0.54416372894633769</v>
      </c>
      <c r="F66" s="29">
        <f>IF($D66&gt;0,'5A'!F66/(2*$D66)," ")</f>
        <v>1.9878574226400315E-2</v>
      </c>
      <c r="G66" s="230">
        <f>IF($D66&gt;0,'5A'!G66/(2*$D66)," ")</f>
        <v>0</v>
      </c>
      <c r="H66" s="29">
        <f>IF($D66&gt;0,'5A'!H66/(2*$D66)," ")</f>
        <v>5.1899725812769295E-3</v>
      </c>
      <c r="I66" s="230">
        <f>IF($D66&gt;0,'5A'!I66/(2*$D66)," ")</f>
        <v>9.7924010967489225E-5</v>
      </c>
      <c r="J66" s="29">
        <f>IF($D66&gt;0,'5A'!J66/(2*$D66)," ")</f>
        <v>2.8104191147669409E-2</v>
      </c>
      <c r="K66" s="230">
        <f>IF($D66&gt;0,'5A'!K66/(2*$D66)," ")</f>
        <v>1.5667841754798276E-3</v>
      </c>
      <c r="L66" s="29">
        <f>IF($D66&gt;0,'5A'!L66/(2*$D66)," ")</f>
        <v>9.2048570309439873E-3</v>
      </c>
      <c r="M66" s="230">
        <f>IF($D66&gt;0,'5A'!M66/(2*$D66)," ")</f>
        <v>2.9670975323149235E-2</v>
      </c>
      <c r="N66" s="29">
        <f>IF($D66&gt;0,'5A'!N66/(2*$D66)," ")</f>
        <v>2.9377203290246768E-4</v>
      </c>
      <c r="O66" s="230">
        <f>IF($D66&gt;0,'5A'!O66/(2*$D66)," ")</f>
        <v>1.4688601645123384E-3</v>
      </c>
      <c r="P66" s="29">
        <f>IF($D62&gt;0,'5A'!P62/(2*$D62)," ")</f>
        <v>0</v>
      </c>
      <c r="Q66" s="44">
        <f>IF($D66&gt;0,'5A'!Q66/(2*$D66)," ")</f>
        <v>3.1041911476694085E-2</v>
      </c>
    </row>
    <row r="67" spans="1:17" ht="12.75" customHeight="1" x14ac:dyDescent="0.15">
      <c r="A67" s="51" t="s">
        <v>246</v>
      </c>
      <c r="B67" s="68">
        <f>'5A'!B67</f>
        <v>0</v>
      </c>
      <c r="C67" s="68">
        <f>'5A'!C67</f>
        <v>0</v>
      </c>
      <c r="D67" s="86">
        <f>'5A'!D67</f>
        <v>0</v>
      </c>
      <c r="E67" s="222" t="s">
        <v>165</v>
      </c>
      <c r="F67" s="225" t="s">
        <v>165</v>
      </c>
      <c r="G67" s="231" t="s">
        <v>165</v>
      </c>
      <c r="H67" s="225" t="s">
        <v>165</v>
      </c>
      <c r="I67" s="231" t="s">
        <v>165</v>
      </c>
      <c r="J67" s="225" t="s">
        <v>165</v>
      </c>
      <c r="K67" s="231" t="s">
        <v>165</v>
      </c>
      <c r="L67" s="225" t="s">
        <v>165</v>
      </c>
      <c r="M67" s="231" t="s">
        <v>165</v>
      </c>
      <c r="N67" s="225" t="s">
        <v>165</v>
      </c>
      <c r="O67" s="231" t="s">
        <v>165</v>
      </c>
      <c r="P67" s="225" t="s">
        <v>165</v>
      </c>
      <c r="Q67" s="227" t="s">
        <v>165</v>
      </c>
    </row>
    <row r="68" spans="1:17" ht="12.75" customHeight="1" x14ac:dyDescent="0.15">
      <c r="A68" s="51" t="s">
        <v>59</v>
      </c>
      <c r="B68" s="48">
        <f>'5A'!B68</f>
        <v>302</v>
      </c>
      <c r="C68" s="48">
        <f>'5A'!C68</f>
        <v>190</v>
      </c>
      <c r="D68" s="84">
        <f>'5A'!D68</f>
        <v>71</v>
      </c>
      <c r="E68" s="221">
        <f>IF($D68&gt;0,'5A'!E68/(2*$D68)," ")</f>
        <v>0.29577464788732394</v>
      </c>
      <c r="F68" s="29">
        <f>IF($D68&gt;0,'5A'!F68/(2*$D68)," ")</f>
        <v>0</v>
      </c>
      <c r="G68" s="230">
        <f>IF($D68&gt;0,'5A'!G68/(2*$D68)," ")</f>
        <v>0</v>
      </c>
      <c r="H68" s="29">
        <f>IF($D68&gt;0,'5A'!H68/(2*$D68)," ")</f>
        <v>0.16901408450704225</v>
      </c>
      <c r="I68" s="230">
        <f>IF($D68&gt;0,'5A'!I68/(2*$D68)," ")</f>
        <v>0</v>
      </c>
      <c r="J68" s="29">
        <f>IF($D68&gt;0,'5A'!J68/(2*$D68)," ")</f>
        <v>0.5</v>
      </c>
      <c r="K68" s="230">
        <f>IF($D68&gt;0,'5A'!K68/(2*$D68)," ")</f>
        <v>0</v>
      </c>
      <c r="L68" s="29">
        <f>IF($D68&gt;0,'5A'!L68/(2*$D68)," ")</f>
        <v>3.5211267605633804E-2</v>
      </c>
      <c r="M68" s="230">
        <f>IF($D68&gt;0,'5A'!M68/(2*$D68)," ")</f>
        <v>5.6338028169014086E-2</v>
      </c>
      <c r="N68" s="29">
        <f>IF($D68&gt;0,'5A'!N68/(2*$D68)," ")</f>
        <v>0.10563380281690141</v>
      </c>
      <c r="O68" s="230">
        <f>IF($D68&gt;0,'5A'!O68/(2*$D68)," ")</f>
        <v>1.4084507042253521E-2</v>
      </c>
      <c r="P68" s="29">
        <v>0</v>
      </c>
      <c r="Q68" s="44">
        <f>IF($D68&gt;0,'5A'!Q68/(2*$D68)," ")</f>
        <v>7.746478873239436E-2</v>
      </c>
    </row>
    <row r="69" spans="1:17" ht="12.75" customHeight="1" x14ac:dyDescent="0.15">
      <c r="A69" s="52" t="s">
        <v>60</v>
      </c>
      <c r="B69" s="70">
        <f>'5A'!B69</f>
        <v>29</v>
      </c>
      <c r="C69" s="70">
        <f>'5A'!C69</f>
        <v>27</v>
      </c>
      <c r="D69" s="88">
        <f>'5A'!D69</f>
        <v>19</v>
      </c>
      <c r="E69" s="224">
        <f>IF($D69&gt;0,'5A'!E69/(2*$D69)," ")</f>
        <v>0.28947368421052633</v>
      </c>
      <c r="F69" s="30">
        <f>IF($D69&gt;0,'5A'!F69/(2*$D69)," ")</f>
        <v>0</v>
      </c>
      <c r="G69" s="233">
        <f>IF($D69&gt;0,'5A'!G69/(2*$D69)," ")</f>
        <v>0</v>
      </c>
      <c r="H69" s="30">
        <f>IF($D69&gt;0,'5A'!H69/(2*$D69)," ")</f>
        <v>0.65789473684210531</v>
      </c>
      <c r="I69" s="233">
        <f>IF($D69&gt;0,'5A'!I69/(2*$D69)," ")</f>
        <v>0</v>
      </c>
      <c r="J69" s="30">
        <f>IF($D69&gt;0,'5A'!J69/(2*$D69)," ")</f>
        <v>0.13157894736842105</v>
      </c>
      <c r="K69" s="233">
        <f>IF($D69&gt;0,'5A'!K69/(2*$D69)," ")</f>
        <v>0</v>
      </c>
      <c r="L69" s="30">
        <f>IF($D69&gt;0,'5A'!L69/(2*$D69)," ")</f>
        <v>0.10526315789473684</v>
      </c>
      <c r="M69" s="233">
        <f>IF($D69&gt;0,'5A'!M69/(2*$D69)," ")</f>
        <v>0</v>
      </c>
      <c r="N69" s="30">
        <f>IF($D69&gt;0,'5A'!N69/(2*$D69)," ")</f>
        <v>0</v>
      </c>
      <c r="O69" s="233">
        <f>IF($D69&gt;0,'5A'!O69/(2*$D69)," ")</f>
        <v>0</v>
      </c>
      <c r="P69" s="30">
        <v>0</v>
      </c>
      <c r="Q69" s="45">
        <f>IF($D69&gt;0,'5A'!Q69/(2*$D69)," ")</f>
        <v>0</v>
      </c>
    </row>
    <row r="70" spans="1:17" ht="12.75" customHeight="1" x14ac:dyDescent="0.15">
      <c r="A70" s="315" t="s">
        <v>251</v>
      </c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</row>
    <row r="71" spans="1:17" x14ac:dyDescent="0.15">
      <c r="A71" s="2" t="s">
        <v>2</v>
      </c>
    </row>
  </sheetData>
  <mergeCells count="24">
    <mergeCell ref="A2:Q2"/>
    <mergeCell ref="A1:Q1"/>
    <mergeCell ref="A3:Q3"/>
    <mergeCell ref="F6:F8"/>
    <mergeCell ref="C6:C8"/>
    <mergeCell ref="D6:D8"/>
    <mergeCell ref="O6:O8"/>
    <mergeCell ref="P6:P8"/>
    <mergeCell ref="K6:K8"/>
    <mergeCell ref="A4:Q4"/>
    <mergeCell ref="A70:Q70"/>
    <mergeCell ref="A5:A8"/>
    <mergeCell ref="B5:D5"/>
    <mergeCell ref="E5:Q5"/>
    <mergeCell ref="B6:B8"/>
    <mergeCell ref="I6:I8"/>
    <mergeCell ref="E6:E8"/>
    <mergeCell ref="G6:G8"/>
    <mergeCell ref="H6:H8"/>
    <mergeCell ref="M6:M8"/>
    <mergeCell ref="J6:J8"/>
    <mergeCell ref="L6:L8"/>
    <mergeCell ref="Q6:Q8"/>
    <mergeCell ref="N6:N8"/>
  </mergeCells>
  <phoneticPr fontId="0" type="noConversion"/>
  <printOptions horizontalCentered="1" verticalCentered="1"/>
  <pageMargins left="0.25" right="0.25" top="0.25" bottom="0.25" header="0.5" footer="0.5"/>
  <pageSetup scale="6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67"/>
  <sheetViews>
    <sheetView topLeftCell="A13" zoomScaleNormal="100" zoomScaleSheetLayoutView="100" workbookViewId="0">
      <selection activeCell="F23" sqref="F23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33203125" style="2" bestFit="1" customWidth="1"/>
    <col min="3" max="3" width="13.5" style="2" bestFit="1" customWidth="1"/>
    <col min="4" max="4" width="13.33203125" style="2" bestFit="1" customWidth="1"/>
    <col min="5" max="5" width="12.5" style="2" bestFit="1" customWidth="1"/>
    <col min="6" max="6" width="12.33203125" style="2" customWidth="1"/>
    <col min="7" max="7" width="11.5" style="2" bestFit="1" customWidth="1"/>
    <col min="8" max="8" width="10.5" style="2" bestFit="1" customWidth="1"/>
    <col min="9" max="9" width="10.33203125" style="2" bestFit="1" customWidth="1"/>
    <col min="10" max="10" width="11.5" style="2" bestFit="1" customWidth="1"/>
    <col min="11" max="11" width="10.83203125" style="2" bestFit="1" customWidth="1"/>
    <col min="12" max="12" width="9.83203125" style="2" bestFit="1" customWidth="1"/>
    <col min="13" max="13" width="12.5" style="2" bestFit="1" customWidth="1"/>
    <col min="14" max="14" width="11.6640625" style="2" bestFit="1" customWidth="1"/>
    <col min="15" max="15" width="10.6640625" style="2" bestFit="1" customWidth="1"/>
    <col min="16" max="16" width="9.5" style="2" bestFit="1" customWidth="1"/>
    <col min="17" max="16384" width="9.1640625" style="2"/>
  </cols>
  <sheetData>
    <row r="1" spans="1:17" s="195" customFormat="1" ht="12.75" customHeight="1" x14ac:dyDescent="0.15">
      <c r="A1" s="298" t="s">
        <v>217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1:17" s="195" customFormat="1" ht="12.75" customHeight="1" x14ac:dyDescent="0.15">
      <c r="A2" s="298" t="s">
        <v>218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</row>
    <row r="3" spans="1:17" ht="13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7" ht="15.7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</row>
    <row r="5" spans="1:17" s="3" customFormat="1" ht="39.75" customHeight="1" x14ac:dyDescent="0.15">
      <c r="A5" s="94" t="s">
        <v>0</v>
      </c>
      <c r="B5" s="25" t="s">
        <v>163</v>
      </c>
      <c r="C5" s="183" t="s">
        <v>164</v>
      </c>
      <c r="D5" s="182" t="s">
        <v>147</v>
      </c>
      <c r="E5" s="25" t="s">
        <v>159</v>
      </c>
      <c r="F5" s="25" t="s">
        <v>145</v>
      </c>
      <c r="G5" s="25" t="s">
        <v>148</v>
      </c>
      <c r="H5" s="25" t="s">
        <v>149</v>
      </c>
      <c r="I5" s="25" t="s">
        <v>150</v>
      </c>
      <c r="J5" s="25" t="s">
        <v>151</v>
      </c>
      <c r="K5" s="25" t="s">
        <v>152</v>
      </c>
      <c r="L5" s="25" t="s">
        <v>153</v>
      </c>
      <c r="M5" s="25" t="s">
        <v>154</v>
      </c>
      <c r="N5" s="25" t="s">
        <v>160</v>
      </c>
      <c r="O5" s="25" t="s">
        <v>156</v>
      </c>
      <c r="P5" s="94" t="s">
        <v>94</v>
      </c>
      <c r="Q5" s="89"/>
    </row>
    <row r="6" spans="1:17" s="3" customFormat="1" ht="12.75" customHeight="1" x14ac:dyDescent="0.15">
      <c r="A6" s="39" t="s">
        <v>3</v>
      </c>
      <c r="B6" s="23">
        <f t="shared" ref="B6:P6" si="0">SUM(B8:B66)</f>
        <v>1020788</v>
      </c>
      <c r="C6" s="187">
        <f t="shared" si="0"/>
        <v>554492</v>
      </c>
      <c r="D6" s="184">
        <f t="shared" si="0"/>
        <v>438559</v>
      </c>
      <c r="E6" s="23">
        <f t="shared" si="0"/>
        <v>5263</v>
      </c>
      <c r="F6" s="23">
        <f t="shared" si="0"/>
        <v>5454</v>
      </c>
      <c r="G6" s="23">
        <f t="shared" si="0"/>
        <v>17374</v>
      </c>
      <c r="H6" s="23">
        <f t="shared" si="0"/>
        <v>165</v>
      </c>
      <c r="I6" s="23">
        <f t="shared" si="0"/>
        <v>65803</v>
      </c>
      <c r="J6" s="23">
        <f t="shared" si="0"/>
        <v>12318</v>
      </c>
      <c r="K6" s="23">
        <f t="shared" si="0"/>
        <v>27074</v>
      </c>
      <c r="L6" s="23">
        <f t="shared" si="0"/>
        <v>14521</v>
      </c>
      <c r="M6" s="23">
        <f t="shared" si="0"/>
        <v>5235</v>
      </c>
      <c r="N6" s="23">
        <f t="shared" si="0"/>
        <v>3957</v>
      </c>
      <c r="O6" s="23">
        <f t="shared" si="0"/>
        <v>74</v>
      </c>
      <c r="P6" s="23">
        <f t="shared" si="0"/>
        <v>32888</v>
      </c>
      <c r="Q6" s="89" t="s">
        <v>2</v>
      </c>
    </row>
    <row r="7" spans="1:17" ht="7.5" customHeight="1" x14ac:dyDescent="0.15">
      <c r="A7" s="53"/>
      <c r="B7" s="66"/>
      <c r="C7" s="188"/>
      <c r="D7" s="18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5"/>
    </row>
    <row r="8" spans="1:17" ht="12.75" customHeight="1" x14ac:dyDescent="0.15">
      <c r="A8" s="51" t="s">
        <v>8</v>
      </c>
      <c r="B8" s="23">
        <v>4418</v>
      </c>
      <c r="C8" s="187">
        <v>2214</v>
      </c>
      <c r="D8" s="184">
        <v>1725</v>
      </c>
      <c r="E8" s="23">
        <v>4</v>
      </c>
      <c r="F8" s="23">
        <v>39</v>
      </c>
      <c r="G8" s="23">
        <v>295</v>
      </c>
      <c r="H8" s="23">
        <v>1</v>
      </c>
      <c r="I8" s="23">
        <v>68</v>
      </c>
      <c r="J8" s="46">
        <v>0</v>
      </c>
      <c r="K8" s="23">
        <v>96</v>
      </c>
      <c r="L8" s="23">
        <v>169</v>
      </c>
      <c r="M8" s="46">
        <v>0</v>
      </c>
      <c r="N8" s="23">
        <v>24</v>
      </c>
      <c r="O8" s="46">
        <v>0</v>
      </c>
      <c r="P8" s="23">
        <v>70</v>
      </c>
    </row>
    <row r="9" spans="1:17" ht="12.75" customHeight="1" x14ac:dyDescent="0.15">
      <c r="A9" s="51" t="s">
        <v>9</v>
      </c>
      <c r="B9" s="23">
        <v>2711</v>
      </c>
      <c r="C9" s="187">
        <v>1339</v>
      </c>
      <c r="D9" s="184">
        <v>897</v>
      </c>
      <c r="E9" s="46">
        <v>0</v>
      </c>
      <c r="F9" s="46">
        <v>0</v>
      </c>
      <c r="G9" s="23">
        <v>5</v>
      </c>
      <c r="H9" s="23">
        <v>3</v>
      </c>
      <c r="I9" s="23">
        <v>514</v>
      </c>
      <c r="J9" s="23">
        <v>143</v>
      </c>
      <c r="K9" s="23">
        <v>47</v>
      </c>
      <c r="L9" s="23">
        <v>12</v>
      </c>
      <c r="M9" s="23">
        <v>42</v>
      </c>
      <c r="N9" s="23">
        <v>5</v>
      </c>
      <c r="O9" s="46">
        <v>0</v>
      </c>
      <c r="P9" s="46">
        <v>0</v>
      </c>
    </row>
    <row r="10" spans="1:17" ht="12.75" customHeight="1" x14ac:dyDescent="0.15">
      <c r="A10" s="51" t="s">
        <v>10</v>
      </c>
      <c r="B10" s="23">
        <v>3677</v>
      </c>
      <c r="C10" s="187">
        <v>1060</v>
      </c>
      <c r="D10" s="184">
        <v>664</v>
      </c>
      <c r="E10" s="46">
        <v>0</v>
      </c>
      <c r="F10" s="46">
        <v>0</v>
      </c>
      <c r="G10" s="23">
        <v>55</v>
      </c>
      <c r="H10" s="23">
        <v>1</v>
      </c>
      <c r="I10" s="23">
        <v>229</v>
      </c>
      <c r="J10" s="23">
        <v>133</v>
      </c>
      <c r="K10" s="23">
        <v>115</v>
      </c>
      <c r="L10" s="23">
        <v>7</v>
      </c>
      <c r="M10" s="23">
        <v>119</v>
      </c>
      <c r="N10" s="23">
        <v>19</v>
      </c>
      <c r="O10" s="46">
        <v>0</v>
      </c>
      <c r="P10" s="46">
        <v>0</v>
      </c>
    </row>
    <row r="11" spans="1:17" ht="12.75" customHeight="1" x14ac:dyDescent="0.15">
      <c r="A11" s="51" t="s">
        <v>11</v>
      </c>
      <c r="B11" s="23">
        <v>1751</v>
      </c>
      <c r="C11" s="187">
        <v>757</v>
      </c>
      <c r="D11" s="184">
        <v>528</v>
      </c>
      <c r="E11" s="46">
        <v>0</v>
      </c>
      <c r="F11" s="46">
        <v>6</v>
      </c>
      <c r="G11" s="23">
        <v>89</v>
      </c>
      <c r="H11" s="23">
        <v>7</v>
      </c>
      <c r="I11" s="23">
        <v>82</v>
      </c>
      <c r="J11" s="23">
        <v>36</v>
      </c>
      <c r="K11" s="23">
        <v>55</v>
      </c>
      <c r="L11" s="46">
        <v>1</v>
      </c>
      <c r="M11" s="46">
        <v>0</v>
      </c>
      <c r="N11" s="23">
        <v>10</v>
      </c>
      <c r="O11" s="46">
        <v>0</v>
      </c>
      <c r="P11" s="23">
        <v>6</v>
      </c>
    </row>
    <row r="12" spans="1:17" ht="12.75" customHeight="1" x14ac:dyDescent="0.15">
      <c r="A12" s="51" t="s">
        <v>12</v>
      </c>
      <c r="B12" s="23">
        <v>505370</v>
      </c>
      <c r="C12" s="187">
        <v>291398</v>
      </c>
      <c r="D12" s="184">
        <v>239066</v>
      </c>
      <c r="E12" s="23">
        <v>2342</v>
      </c>
      <c r="F12" s="23">
        <v>4832</v>
      </c>
      <c r="G12" s="23">
        <v>2816</v>
      </c>
      <c r="H12" s="23">
        <v>15</v>
      </c>
      <c r="I12" s="23">
        <v>44883</v>
      </c>
      <c r="J12" s="23">
        <v>4913</v>
      </c>
      <c r="K12" s="23">
        <v>14443</v>
      </c>
      <c r="L12" s="23">
        <v>5173</v>
      </c>
      <c r="M12" s="23">
        <v>2418</v>
      </c>
      <c r="N12" s="23">
        <v>1289</v>
      </c>
      <c r="O12" s="46">
        <v>0</v>
      </c>
      <c r="P12" s="23">
        <v>11862</v>
      </c>
    </row>
    <row r="13" spans="1:17" ht="12.75" customHeight="1" x14ac:dyDescent="0.15">
      <c r="A13" s="51" t="s">
        <v>13</v>
      </c>
      <c r="B13" s="23">
        <v>11782</v>
      </c>
      <c r="C13" s="187">
        <v>5423</v>
      </c>
      <c r="D13" s="184">
        <v>2534</v>
      </c>
      <c r="E13" s="23">
        <v>117</v>
      </c>
      <c r="F13" s="46">
        <v>0</v>
      </c>
      <c r="G13" s="23">
        <v>238</v>
      </c>
      <c r="H13" s="23">
        <v>26</v>
      </c>
      <c r="I13" s="23">
        <v>1320</v>
      </c>
      <c r="J13" s="23">
        <v>298</v>
      </c>
      <c r="K13" s="23">
        <v>747</v>
      </c>
      <c r="L13" s="23">
        <v>100</v>
      </c>
      <c r="M13" s="23">
        <v>190</v>
      </c>
      <c r="N13" s="23">
        <v>205</v>
      </c>
      <c r="O13" s="46">
        <v>0</v>
      </c>
      <c r="P13" s="23">
        <v>1056</v>
      </c>
    </row>
    <row r="14" spans="1:17" ht="12.75" customHeight="1" x14ac:dyDescent="0.15">
      <c r="A14" s="51" t="s">
        <v>14</v>
      </c>
      <c r="B14" s="23">
        <v>5165</v>
      </c>
      <c r="C14" s="187">
        <v>2464</v>
      </c>
      <c r="D14" s="184">
        <v>1453</v>
      </c>
      <c r="E14" s="23">
        <v>49</v>
      </c>
      <c r="F14" s="46">
        <v>11</v>
      </c>
      <c r="G14" s="46">
        <v>0</v>
      </c>
      <c r="H14" s="46">
        <v>0</v>
      </c>
      <c r="I14" s="23">
        <v>1466</v>
      </c>
      <c r="J14" s="23">
        <v>7</v>
      </c>
      <c r="K14" s="23">
        <v>145</v>
      </c>
      <c r="L14" s="46">
        <v>0</v>
      </c>
      <c r="M14" s="23">
        <v>58</v>
      </c>
      <c r="N14" s="23">
        <v>11</v>
      </c>
      <c r="O14" s="46">
        <v>0</v>
      </c>
      <c r="P14" s="46">
        <v>0</v>
      </c>
    </row>
    <row r="15" spans="1:17" ht="12.75" customHeight="1" x14ac:dyDescent="0.15">
      <c r="A15" s="51" t="s">
        <v>15</v>
      </c>
      <c r="B15" s="23">
        <v>1136</v>
      </c>
      <c r="C15" s="187">
        <v>377</v>
      </c>
      <c r="D15" s="184">
        <v>332</v>
      </c>
      <c r="E15" s="46">
        <v>0</v>
      </c>
      <c r="F15" s="46">
        <v>0</v>
      </c>
      <c r="G15" s="23">
        <v>29</v>
      </c>
      <c r="H15" s="46">
        <v>0</v>
      </c>
      <c r="I15" s="23">
        <v>26</v>
      </c>
      <c r="J15" s="46">
        <v>0</v>
      </c>
      <c r="K15" s="23">
        <v>20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</row>
    <row r="16" spans="1:17" ht="12.75" customHeight="1" x14ac:dyDescent="0.15">
      <c r="A16" s="51" t="s">
        <v>80</v>
      </c>
      <c r="B16" s="23">
        <v>2715</v>
      </c>
      <c r="C16" s="187">
        <v>1271</v>
      </c>
      <c r="D16" s="184">
        <v>776</v>
      </c>
      <c r="E16" s="46">
        <v>0</v>
      </c>
      <c r="F16" s="23">
        <v>13</v>
      </c>
      <c r="G16" s="23">
        <v>32</v>
      </c>
      <c r="H16" s="23">
        <v>6</v>
      </c>
      <c r="I16" s="23">
        <v>458</v>
      </c>
      <c r="J16" s="23">
        <v>8</v>
      </c>
      <c r="K16" s="23">
        <v>90</v>
      </c>
      <c r="L16" s="23">
        <v>3</v>
      </c>
      <c r="M16" s="23">
        <v>1</v>
      </c>
      <c r="N16" s="23">
        <v>27</v>
      </c>
      <c r="O16" s="46">
        <v>0</v>
      </c>
      <c r="P16" s="46">
        <v>0</v>
      </c>
    </row>
    <row r="17" spans="1:16" ht="12.75" customHeight="1" x14ac:dyDescent="0.15">
      <c r="A17" s="51" t="s">
        <v>16</v>
      </c>
      <c r="B17" s="23">
        <v>7849</v>
      </c>
      <c r="C17" s="187">
        <v>3146</v>
      </c>
      <c r="D17" s="184">
        <v>1096</v>
      </c>
      <c r="E17" s="46">
        <v>2</v>
      </c>
      <c r="F17" s="46">
        <v>29</v>
      </c>
      <c r="G17" s="23">
        <v>294</v>
      </c>
      <c r="H17" s="46">
        <v>0</v>
      </c>
      <c r="I17" s="23">
        <v>536</v>
      </c>
      <c r="J17" s="23">
        <v>671</v>
      </c>
      <c r="K17" s="23">
        <v>393</v>
      </c>
      <c r="L17" s="23">
        <v>561</v>
      </c>
      <c r="M17" s="46">
        <v>4</v>
      </c>
      <c r="N17" s="23">
        <v>82</v>
      </c>
      <c r="O17" s="46">
        <v>0</v>
      </c>
      <c r="P17" s="23">
        <v>584</v>
      </c>
    </row>
    <row r="18" spans="1:16" ht="7.5" customHeight="1" x14ac:dyDescent="0.15">
      <c r="A18" s="53"/>
      <c r="B18" s="66"/>
      <c r="C18" s="188"/>
      <c r="D18" s="185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</row>
    <row r="19" spans="1:16" ht="12.75" customHeight="1" x14ac:dyDescent="0.15">
      <c r="A19" s="51" t="s">
        <v>17</v>
      </c>
      <c r="B19" s="23">
        <v>2804</v>
      </c>
      <c r="C19" s="187">
        <v>773</v>
      </c>
      <c r="D19" s="184">
        <v>236</v>
      </c>
      <c r="E19" s="46">
        <v>0</v>
      </c>
      <c r="F19" s="46">
        <v>0</v>
      </c>
      <c r="G19" s="23">
        <v>421</v>
      </c>
      <c r="H19" s="23">
        <v>2</v>
      </c>
      <c r="I19" s="23">
        <v>53</v>
      </c>
      <c r="J19" s="23">
        <v>11</v>
      </c>
      <c r="K19" s="23">
        <v>82</v>
      </c>
      <c r="L19" s="23">
        <v>118</v>
      </c>
      <c r="M19" s="46">
        <v>0</v>
      </c>
      <c r="N19" s="23">
        <v>23</v>
      </c>
      <c r="O19" s="23">
        <v>62</v>
      </c>
      <c r="P19" s="23">
        <v>33</v>
      </c>
    </row>
    <row r="20" spans="1:16" ht="12.75" customHeight="1" x14ac:dyDescent="0.15">
      <c r="A20" s="51" t="s">
        <v>18</v>
      </c>
      <c r="B20" s="23">
        <v>211</v>
      </c>
      <c r="C20" s="187">
        <v>69</v>
      </c>
      <c r="D20" s="184">
        <v>12</v>
      </c>
      <c r="E20" s="46">
        <v>0</v>
      </c>
      <c r="F20" s="23">
        <v>2</v>
      </c>
      <c r="G20" s="23">
        <v>51</v>
      </c>
      <c r="H20" s="46">
        <v>0</v>
      </c>
      <c r="I20" s="23">
        <v>8</v>
      </c>
      <c r="J20" s="46">
        <v>0</v>
      </c>
      <c r="K20" s="46">
        <v>0</v>
      </c>
      <c r="L20" s="46">
        <v>0</v>
      </c>
      <c r="M20" s="46">
        <v>0</v>
      </c>
      <c r="N20" s="23">
        <v>1</v>
      </c>
      <c r="O20" s="46">
        <v>0</v>
      </c>
      <c r="P20" s="46">
        <v>0</v>
      </c>
    </row>
    <row r="21" spans="1:16" ht="12.75" customHeight="1" x14ac:dyDescent="0.15">
      <c r="A21" s="51" t="s">
        <v>19</v>
      </c>
      <c r="B21" s="23">
        <v>4200</v>
      </c>
      <c r="C21" s="187">
        <v>2064</v>
      </c>
      <c r="D21" s="184">
        <v>1522</v>
      </c>
      <c r="E21" s="23">
        <v>36</v>
      </c>
      <c r="F21" s="23">
        <v>27</v>
      </c>
      <c r="G21" s="23">
        <v>156</v>
      </c>
      <c r="H21" s="46">
        <v>0</v>
      </c>
      <c r="I21" s="23">
        <v>160</v>
      </c>
      <c r="J21" s="23">
        <v>5</v>
      </c>
      <c r="K21" s="23">
        <v>83</v>
      </c>
      <c r="L21" s="23">
        <v>39</v>
      </c>
      <c r="M21" s="23">
        <v>6</v>
      </c>
      <c r="N21" s="46">
        <v>0</v>
      </c>
      <c r="O21" s="46">
        <v>0</v>
      </c>
      <c r="P21" s="23">
        <v>371</v>
      </c>
    </row>
    <row r="22" spans="1:16" ht="12.75" customHeight="1" x14ac:dyDescent="0.15">
      <c r="A22" s="51" t="s">
        <v>20</v>
      </c>
      <c r="B22" s="23">
        <v>49</v>
      </c>
      <c r="C22" s="187">
        <v>39</v>
      </c>
      <c r="D22" s="184">
        <v>11</v>
      </c>
      <c r="E22" s="46">
        <v>0</v>
      </c>
      <c r="F22" s="46">
        <v>0</v>
      </c>
      <c r="G22" s="23">
        <v>3</v>
      </c>
      <c r="H22" s="46">
        <v>0</v>
      </c>
      <c r="I22" s="23">
        <v>7</v>
      </c>
      <c r="J22" s="46">
        <v>0</v>
      </c>
      <c r="K22" s="23">
        <v>2</v>
      </c>
      <c r="L22" s="46">
        <v>3</v>
      </c>
      <c r="M22" s="46">
        <v>0</v>
      </c>
      <c r="N22" s="23">
        <v>1</v>
      </c>
      <c r="O22" s="46">
        <v>0</v>
      </c>
      <c r="P22" s="23">
        <v>34</v>
      </c>
    </row>
    <row r="23" spans="1:16" ht="12.75" customHeight="1" x14ac:dyDescent="0.15">
      <c r="A23" s="51" t="s">
        <v>21</v>
      </c>
      <c r="B23" s="23">
        <v>3948</v>
      </c>
      <c r="C23" s="187">
        <v>3609</v>
      </c>
      <c r="D23" s="184">
        <v>2514</v>
      </c>
      <c r="E23" s="46">
        <v>0</v>
      </c>
      <c r="F23" s="46">
        <v>0</v>
      </c>
      <c r="G23" s="23">
        <v>563</v>
      </c>
      <c r="H23" s="46">
        <v>0</v>
      </c>
      <c r="I23" s="23">
        <v>346</v>
      </c>
      <c r="J23" s="23">
        <v>231</v>
      </c>
      <c r="K23" s="23">
        <v>308</v>
      </c>
      <c r="L23" s="23">
        <v>120</v>
      </c>
      <c r="M23" s="23">
        <v>11</v>
      </c>
      <c r="N23" s="23">
        <v>27</v>
      </c>
      <c r="O23" s="46">
        <v>0</v>
      </c>
      <c r="P23" s="46">
        <v>17</v>
      </c>
    </row>
    <row r="24" spans="1:16" ht="12.75" customHeight="1" x14ac:dyDescent="0.15">
      <c r="A24" s="51" t="s">
        <v>22</v>
      </c>
      <c r="B24" s="23">
        <v>1892</v>
      </c>
      <c r="C24" s="187">
        <v>598</v>
      </c>
      <c r="D24" s="184">
        <v>549</v>
      </c>
      <c r="E24" s="46">
        <v>0</v>
      </c>
      <c r="F24" s="46">
        <v>0</v>
      </c>
      <c r="G24" s="23">
        <v>8</v>
      </c>
      <c r="H24" s="46">
        <v>0</v>
      </c>
      <c r="I24" s="23">
        <v>37</v>
      </c>
      <c r="J24" s="46">
        <v>0</v>
      </c>
      <c r="K24" s="23">
        <v>4</v>
      </c>
      <c r="L24" s="23">
        <v>1</v>
      </c>
      <c r="M24" s="23">
        <v>2</v>
      </c>
      <c r="N24" s="23">
        <v>24</v>
      </c>
      <c r="O24" s="46">
        <v>0</v>
      </c>
      <c r="P24" s="46">
        <v>0</v>
      </c>
    </row>
    <row r="25" spans="1:16" ht="12.75" customHeight="1" x14ac:dyDescent="0.15">
      <c r="A25" s="51" t="s">
        <v>23</v>
      </c>
      <c r="B25" s="23">
        <v>7236</v>
      </c>
      <c r="C25" s="187">
        <v>3865</v>
      </c>
      <c r="D25" s="184">
        <v>2184</v>
      </c>
      <c r="E25" s="23">
        <v>3</v>
      </c>
      <c r="F25" s="23">
        <v>16</v>
      </c>
      <c r="G25" s="23">
        <v>5</v>
      </c>
      <c r="H25" s="46">
        <v>0</v>
      </c>
      <c r="I25" s="23">
        <v>85</v>
      </c>
      <c r="J25" s="23">
        <v>47</v>
      </c>
      <c r="K25" s="23">
        <v>157</v>
      </c>
      <c r="L25" s="23">
        <v>132</v>
      </c>
      <c r="M25" s="23">
        <v>84</v>
      </c>
      <c r="N25" s="23">
        <v>19</v>
      </c>
      <c r="O25" s="46">
        <v>0</v>
      </c>
      <c r="P25" s="23">
        <v>1713</v>
      </c>
    </row>
    <row r="26" spans="1:16" ht="12.75" customHeight="1" x14ac:dyDescent="0.15">
      <c r="A26" s="51" t="s">
        <v>24</v>
      </c>
      <c r="B26" s="23">
        <v>2623</v>
      </c>
      <c r="C26" s="187">
        <v>1181</v>
      </c>
      <c r="D26" s="184">
        <v>1015</v>
      </c>
      <c r="E26" s="46">
        <v>14</v>
      </c>
      <c r="F26" s="23">
        <v>6</v>
      </c>
      <c r="G26" s="23">
        <v>4</v>
      </c>
      <c r="H26" s="23">
        <v>1</v>
      </c>
      <c r="I26" s="23">
        <v>32</v>
      </c>
      <c r="J26" s="23">
        <v>2</v>
      </c>
      <c r="K26" s="23">
        <v>35</v>
      </c>
      <c r="L26" s="23">
        <v>93</v>
      </c>
      <c r="M26" s="23">
        <v>19</v>
      </c>
      <c r="N26" s="23">
        <v>27</v>
      </c>
      <c r="O26" s="46">
        <v>0</v>
      </c>
      <c r="P26" s="46">
        <v>0</v>
      </c>
    </row>
    <row r="27" spans="1:16" ht="12.75" customHeight="1" x14ac:dyDescent="0.15">
      <c r="A27" s="51" t="s">
        <v>25</v>
      </c>
      <c r="B27" s="23">
        <v>7141</v>
      </c>
      <c r="C27" s="187">
        <v>3479</v>
      </c>
      <c r="D27" s="184">
        <v>1901</v>
      </c>
      <c r="E27" s="23">
        <v>83</v>
      </c>
      <c r="F27" s="46">
        <v>0</v>
      </c>
      <c r="G27" s="23">
        <v>234</v>
      </c>
      <c r="H27" s="46">
        <v>0</v>
      </c>
      <c r="I27" s="23">
        <v>33</v>
      </c>
      <c r="J27" s="23">
        <v>1061</v>
      </c>
      <c r="K27" s="23">
        <v>234</v>
      </c>
      <c r="L27" s="23">
        <v>618</v>
      </c>
      <c r="M27" s="23">
        <v>186</v>
      </c>
      <c r="N27" s="23">
        <v>307</v>
      </c>
      <c r="O27" s="46">
        <v>0</v>
      </c>
      <c r="P27" s="23">
        <v>25</v>
      </c>
    </row>
    <row r="28" spans="1:16" ht="12.75" customHeight="1" x14ac:dyDescent="0.15">
      <c r="A28" s="51" t="s">
        <v>26</v>
      </c>
      <c r="B28" s="23">
        <v>2183</v>
      </c>
      <c r="C28" s="187">
        <v>614</v>
      </c>
      <c r="D28" s="184">
        <v>278</v>
      </c>
      <c r="E28" s="46">
        <v>4</v>
      </c>
      <c r="F28" s="23">
        <v>2</v>
      </c>
      <c r="G28" s="23">
        <v>23</v>
      </c>
      <c r="H28" s="23">
        <v>1</v>
      </c>
      <c r="I28" s="23">
        <v>105</v>
      </c>
      <c r="J28" s="23">
        <v>91</v>
      </c>
      <c r="K28" s="23">
        <v>135</v>
      </c>
      <c r="L28" s="23">
        <v>3</v>
      </c>
      <c r="M28" s="46">
        <v>6</v>
      </c>
      <c r="N28" s="23">
        <v>46</v>
      </c>
      <c r="O28" s="46">
        <v>1</v>
      </c>
      <c r="P28" s="46">
        <v>0</v>
      </c>
    </row>
    <row r="29" spans="1:16" ht="7.5" customHeight="1" x14ac:dyDescent="0.15">
      <c r="A29" s="53"/>
      <c r="B29" s="66"/>
      <c r="C29" s="188"/>
      <c r="D29" s="18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spans="1:16" ht="12.75" customHeight="1" x14ac:dyDescent="0.15">
      <c r="A30" s="51" t="s">
        <v>27</v>
      </c>
      <c r="B30" s="23">
        <v>24526</v>
      </c>
      <c r="C30" s="187">
        <v>18751</v>
      </c>
      <c r="D30" s="184">
        <v>17821</v>
      </c>
      <c r="E30" s="46">
        <v>1</v>
      </c>
      <c r="F30" s="46">
        <v>1</v>
      </c>
      <c r="G30" s="23">
        <v>120</v>
      </c>
      <c r="H30" s="46">
        <v>6</v>
      </c>
      <c r="I30" s="23">
        <v>767</v>
      </c>
      <c r="J30" s="23">
        <v>108</v>
      </c>
      <c r="K30" s="23">
        <v>186</v>
      </c>
      <c r="L30" s="23">
        <v>225</v>
      </c>
      <c r="M30" s="23">
        <v>191</v>
      </c>
      <c r="N30" s="23">
        <v>9</v>
      </c>
      <c r="O30" s="46">
        <v>2</v>
      </c>
      <c r="P30" s="23">
        <v>118</v>
      </c>
    </row>
    <row r="31" spans="1:16" ht="12.75" customHeight="1" x14ac:dyDescent="0.15">
      <c r="A31" s="51" t="s">
        <v>28</v>
      </c>
      <c r="B31" s="23">
        <v>11083</v>
      </c>
      <c r="C31" s="187">
        <v>3814</v>
      </c>
      <c r="D31" s="184">
        <v>1692</v>
      </c>
      <c r="E31" s="23">
        <v>19</v>
      </c>
      <c r="F31" s="46">
        <v>17</v>
      </c>
      <c r="G31" s="23">
        <v>1606</v>
      </c>
      <c r="H31" s="46">
        <v>12</v>
      </c>
      <c r="I31" s="23">
        <v>680</v>
      </c>
      <c r="J31" s="23">
        <v>96</v>
      </c>
      <c r="K31" s="23">
        <v>429</v>
      </c>
      <c r="L31" s="23">
        <v>1009</v>
      </c>
      <c r="M31" s="46">
        <v>8</v>
      </c>
      <c r="N31" s="23">
        <v>74</v>
      </c>
      <c r="O31" s="46">
        <v>0</v>
      </c>
      <c r="P31" s="46">
        <v>0</v>
      </c>
    </row>
    <row r="32" spans="1:16" ht="12.75" customHeight="1" x14ac:dyDescent="0.15">
      <c r="A32" s="51" t="s">
        <v>29</v>
      </c>
      <c r="B32" s="23">
        <v>39871</v>
      </c>
      <c r="C32" s="187">
        <v>26976</v>
      </c>
      <c r="D32" s="184">
        <v>25415</v>
      </c>
      <c r="E32" s="46">
        <v>0</v>
      </c>
      <c r="F32" s="46">
        <v>0</v>
      </c>
      <c r="G32" s="46">
        <v>0</v>
      </c>
      <c r="H32" s="46">
        <v>0</v>
      </c>
      <c r="I32" s="23">
        <v>611</v>
      </c>
      <c r="J32" s="23">
        <v>73</v>
      </c>
      <c r="K32" s="23">
        <v>734</v>
      </c>
      <c r="L32" s="23">
        <v>29</v>
      </c>
      <c r="M32" s="23">
        <v>135</v>
      </c>
      <c r="N32" s="23">
        <v>145</v>
      </c>
      <c r="O32" s="46">
        <v>0</v>
      </c>
      <c r="P32" s="23">
        <v>75</v>
      </c>
    </row>
    <row r="33" spans="1:16" ht="12.75" customHeight="1" x14ac:dyDescent="0.15">
      <c r="A33" s="51" t="s">
        <v>30</v>
      </c>
      <c r="B33" s="23">
        <v>5575</v>
      </c>
      <c r="C33" s="187">
        <v>3228</v>
      </c>
      <c r="D33" s="184">
        <v>2049</v>
      </c>
      <c r="E33" s="23">
        <v>41</v>
      </c>
      <c r="F33" s="23">
        <v>73</v>
      </c>
      <c r="G33" s="23">
        <v>130</v>
      </c>
      <c r="H33" s="46">
        <v>8</v>
      </c>
      <c r="I33" s="23">
        <v>796</v>
      </c>
      <c r="J33" s="23">
        <v>395</v>
      </c>
      <c r="K33" s="23">
        <v>414</v>
      </c>
      <c r="L33" s="23">
        <v>13</v>
      </c>
      <c r="M33" s="23">
        <v>15</v>
      </c>
      <c r="N33" s="23">
        <v>35</v>
      </c>
      <c r="O33" s="46">
        <v>0</v>
      </c>
      <c r="P33" s="23">
        <v>655</v>
      </c>
    </row>
    <row r="34" spans="1:16" ht="12.75" customHeight="1" x14ac:dyDescent="0.15">
      <c r="A34" s="51" t="s">
        <v>31</v>
      </c>
      <c r="B34" s="23">
        <v>10163</v>
      </c>
      <c r="C34" s="187">
        <v>6178</v>
      </c>
      <c r="D34" s="184">
        <v>4473</v>
      </c>
      <c r="E34" s="23">
        <v>5</v>
      </c>
      <c r="F34" s="23">
        <v>8</v>
      </c>
      <c r="G34" s="23">
        <v>50</v>
      </c>
      <c r="H34" s="23">
        <v>1</v>
      </c>
      <c r="I34" s="23">
        <v>302</v>
      </c>
      <c r="J34" s="23">
        <v>13</v>
      </c>
      <c r="K34" s="23">
        <v>324</v>
      </c>
      <c r="L34" s="23">
        <v>308</v>
      </c>
      <c r="M34" s="46">
        <v>0</v>
      </c>
      <c r="N34" s="23">
        <v>237</v>
      </c>
      <c r="O34" s="46">
        <v>1</v>
      </c>
      <c r="P34" s="23">
        <v>2182</v>
      </c>
    </row>
    <row r="35" spans="1:16" ht="12.75" customHeight="1" x14ac:dyDescent="0.15">
      <c r="A35" s="51" t="s">
        <v>32</v>
      </c>
      <c r="B35" s="23">
        <v>2753</v>
      </c>
      <c r="C35" s="187">
        <v>1149</v>
      </c>
      <c r="D35" s="184">
        <v>484</v>
      </c>
      <c r="E35" s="46">
        <v>0</v>
      </c>
      <c r="F35" s="46">
        <v>0</v>
      </c>
      <c r="G35" s="23">
        <v>151</v>
      </c>
      <c r="H35" s="46">
        <v>0</v>
      </c>
      <c r="I35" s="23">
        <v>30</v>
      </c>
      <c r="J35" s="23">
        <v>359</v>
      </c>
      <c r="K35" s="23">
        <v>205</v>
      </c>
      <c r="L35" s="46">
        <v>0</v>
      </c>
      <c r="M35" s="23">
        <v>15</v>
      </c>
      <c r="N35" s="23">
        <v>22</v>
      </c>
      <c r="O35" s="46">
        <v>0</v>
      </c>
      <c r="P35" s="46">
        <v>0</v>
      </c>
    </row>
    <row r="36" spans="1:16" ht="12.75" customHeight="1" x14ac:dyDescent="0.15">
      <c r="A36" s="51" t="s">
        <v>33</v>
      </c>
      <c r="B36" s="23">
        <v>8167</v>
      </c>
      <c r="C36" s="187">
        <v>2425</v>
      </c>
      <c r="D36" s="184">
        <v>1979</v>
      </c>
      <c r="E36" s="23">
        <v>27</v>
      </c>
      <c r="F36" s="23">
        <v>29</v>
      </c>
      <c r="G36" s="23">
        <v>155</v>
      </c>
      <c r="H36" s="23">
        <v>1</v>
      </c>
      <c r="I36" s="23">
        <v>140</v>
      </c>
      <c r="J36" s="23">
        <v>67</v>
      </c>
      <c r="K36" s="23">
        <v>138</v>
      </c>
      <c r="L36" s="23">
        <v>59</v>
      </c>
      <c r="M36" s="46">
        <v>0</v>
      </c>
      <c r="N36" s="23">
        <v>35</v>
      </c>
      <c r="O36" s="46">
        <v>0</v>
      </c>
      <c r="P36" s="23">
        <v>268</v>
      </c>
    </row>
    <row r="37" spans="1:16" ht="12.75" customHeight="1" x14ac:dyDescent="0.15">
      <c r="A37" s="51" t="s">
        <v>34</v>
      </c>
      <c r="B37" s="23">
        <v>2723</v>
      </c>
      <c r="C37" s="187">
        <v>1080</v>
      </c>
      <c r="D37" s="184">
        <v>536</v>
      </c>
      <c r="E37" s="46">
        <v>13</v>
      </c>
      <c r="F37" s="46">
        <v>8</v>
      </c>
      <c r="G37" s="23">
        <v>431</v>
      </c>
      <c r="H37" s="46">
        <v>0</v>
      </c>
      <c r="I37" s="23">
        <v>143</v>
      </c>
      <c r="J37" s="23">
        <v>18</v>
      </c>
      <c r="K37" s="23">
        <v>110</v>
      </c>
      <c r="L37" s="46">
        <v>0</v>
      </c>
      <c r="M37" s="23">
        <v>16</v>
      </c>
      <c r="N37" s="23">
        <v>9</v>
      </c>
      <c r="O37" s="46">
        <v>0</v>
      </c>
      <c r="P37" s="23">
        <v>15</v>
      </c>
    </row>
    <row r="38" spans="1:16" ht="12.75" customHeight="1" x14ac:dyDescent="0.15">
      <c r="A38" s="51" t="s">
        <v>35</v>
      </c>
      <c r="B38" s="23">
        <v>2330</v>
      </c>
      <c r="C38" s="187">
        <v>1477</v>
      </c>
      <c r="D38" s="184">
        <v>1040</v>
      </c>
      <c r="E38" s="23">
        <v>2</v>
      </c>
      <c r="F38" s="23">
        <v>1</v>
      </c>
      <c r="G38" s="23">
        <v>125</v>
      </c>
      <c r="H38" s="23">
        <v>3</v>
      </c>
      <c r="I38" s="23">
        <v>47</v>
      </c>
      <c r="J38" s="23">
        <v>35</v>
      </c>
      <c r="K38" s="23">
        <v>78</v>
      </c>
      <c r="L38" s="23">
        <v>39</v>
      </c>
      <c r="M38" s="23">
        <v>139</v>
      </c>
      <c r="N38" s="23">
        <v>7</v>
      </c>
      <c r="O38" s="46">
        <v>0</v>
      </c>
      <c r="P38" s="23">
        <v>233</v>
      </c>
    </row>
    <row r="39" spans="1:16" ht="12.75" customHeight="1" x14ac:dyDescent="0.15">
      <c r="A39" s="51" t="s">
        <v>36</v>
      </c>
      <c r="B39" s="23">
        <v>5733</v>
      </c>
      <c r="C39" s="187">
        <v>2711</v>
      </c>
      <c r="D39" s="184">
        <v>2378</v>
      </c>
      <c r="E39" s="46">
        <v>0</v>
      </c>
      <c r="F39" s="46">
        <v>0</v>
      </c>
      <c r="G39" s="23">
        <v>100</v>
      </c>
      <c r="H39" s="46">
        <v>0</v>
      </c>
      <c r="I39" s="23">
        <v>53</v>
      </c>
      <c r="J39" s="23">
        <v>88</v>
      </c>
      <c r="K39" s="23">
        <v>94</v>
      </c>
      <c r="L39" s="23">
        <v>54</v>
      </c>
      <c r="M39" s="23">
        <v>66</v>
      </c>
      <c r="N39" s="23">
        <v>7</v>
      </c>
      <c r="O39" s="46">
        <v>0</v>
      </c>
      <c r="P39" s="46">
        <v>0</v>
      </c>
    </row>
    <row r="40" spans="1:16" ht="7.5" customHeight="1" x14ac:dyDescent="0.15">
      <c r="A40" s="53"/>
      <c r="B40" s="66"/>
      <c r="C40" s="188"/>
      <c r="D40" s="18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spans="1:16" ht="12.75" customHeight="1" x14ac:dyDescent="0.15">
      <c r="A41" s="51" t="s">
        <v>37</v>
      </c>
      <c r="B41" s="23">
        <v>3286</v>
      </c>
      <c r="C41" s="187">
        <v>2455</v>
      </c>
      <c r="D41" s="184">
        <v>2284</v>
      </c>
      <c r="E41" s="46">
        <v>0</v>
      </c>
      <c r="F41" s="46">
        <v>0</v>
      </c>
      <c r="G41" s="23">
        <v>18</v>
      </c>
      <c r="H41" s="23">
        <v>6</v>
      </c>
      <c r="I41" s="23">
        <v>96</v>
      </c>
      <c r="J41" s="23">
        <v>121</v>
      </c>
      <c r="K41" s="23">
        <v>40</v>
      </c>
      <c r="L41" s="23">
        <v>39</v>
      </c>
      <c r="M41" s="46">
        <v>0</v>
      </c>
      <c r="N41" s="23">
        <v>14</v>
      </c>
      <c r="O41" s="46">
        <v>0</v>
      </c>
      <c r="P41" s="46">
        <v>0</v>
      </c>
    </row>
    <row r="42" spans="1:16" ht="12.75" customHeight="1" x14ac:dyDescent="0.15">
      <c r="A42" s="51" t="s">
        <v>38</v>
      </c>
      <c r="B42" s="23">
        <v>8218</v>
      </c>
      <c r="C42" s="187">
        <v>2898</v>
      </c>
      <c r="D42" s="184">
        <v>1235</v>
      </c>
      <c r="E42" s="46">
        <v>0</v>
      </c>
      <c r="F42" s="46">
        <v>0</v>
      </c>
      <c r="G42" s="23">
        <v>921</v>
      </c>
      <c r="H42" s="23">
        <v>2</v>
      </c>
      <c r="I42" s="23">
        <v>84</v>
      </c>
      <c r="J42" s="23">
        <v>19</v>
      </c>
      <c r="K42" s="23">
        <v>447</v>
      </c>
      <c r="L42" s="23">
        <v>438</v>
      </c>
      <c r="M42" s="23">
        <v>81</v>
      </c>
      <c r="N42" s="23">
        <v>12</v>
      </c>
      <c r="O42" s="46">
        <v>0</v>
      </c>
      <c r="P42" s="23">
        <v>348</v>
      </c>
    </row>
    <row r="43" spans="1:16" ht="12.75" customHeight="1" x14ac:dyDescent="0.15">
      <c r="A43" s="51" t="s">
        <v>39</v>
      </c>
      <c r="B43" s="23">
        <v>6813</v>
      </c>
      <c r="C43" s="187">
        <v>2997</v>
      </c>
      <c r="D43" s="184">
        <v>1847</v>
      </c>
      <c r="E43" s="23">
        <v>149</v>
      </c>
      <c r="F43" s="23">
        <v>10</v>
      </c>
      <c r="G43" s="23">
        <v>366</v>
      </c>
      <c r="H43" s="46">
        <v>0</v>
      </c>
      <c r="I43" s="23">
        <v>747</v>
      </c>
      <c r="J43" s="23">
        <v>201</v>
      </c>
      <c r="K43" s="23">
        <v>304</v>
      </c>
      <c r="L43" s="23">
        <v>113</v>
      </c>
      <c r="M43" s="23">
        <v>17</v>
      </c>
      <c r="N43" s="23">
        <v>16</v>
      </c>
      <c r="O43" s="46">
        <v>0</v>
      </c>
      <c r="P43" s="46">
        <v>0</v>
      </c>
    </row>
    <row r="44" spans="1:16" ht="12.75" customHeight="1" x14ac:dyDescent="0.15">
      <c r="A44" s="51" t="s">
        <v>40</v>
      </c>
      <c r="B44" s="23">
        <v>99165</v>
      </c>
      <c r="C44" s="187">
        <v>42251</v>
      </c>
      <c r="D44" s="184">
        <v>35323</v>
      </c>
      <c r="E44" s="23">
        <v>611</v>
      </c>
      <c r="F44" s="46">
        <v>0</v>
      </c>
      <c r="G44" s="23">
        <v>2255</v>
      </c>
      <c r="H44" s="46">
        <v>35</v>
      </c>
      <c r="I44" s="23">
        <v>2316</v>
      </c>
      <c r="J44" s="23">
        <v>28</v>
      </c>
      <c r="K44" s="23">
        <v>1942</v>
      </c>
      <c r="L44" s="23">
        <v>1814</v>
      </c>
      <c r="M44" s="23">
        <v>800</v>
      </c>
      <c r="N44" s="46">
        <v>35</v>
      </c>
      <c r="O44" s="46">
        <v>0</v>
      </c>
      <c r="P44" s="46">
        <v>0</v>
      </c>
    </row>
    <row r="45" spans="1:16" ht="12.75" customHeight="1" x14ac:dyDescent="0.15">
      <c r="A45" s="51" t="s">
        <v>41</v>
      </c>
      <c r="B45" s="23">
        <v>6632</v>
      </c>
      <c r="C45" s="187">
        <v>1909</v>
      </c>
      <c r="D45" s="184">
        <v>811</v>
      </c>
      <c r="E45" s="46">
        <v>0</v>
      </c>
      <c r="F45" s="23">
        <v>13</v>
      </c>
      <c r="G45" s="23">
        <v>245</v>
      </c>
      <c r="H45" s="46">
        <v>0</v>
      </c>
      <c r="I45" s="23">
        <v>777</v>
      </c>
      <c r="J45" s="23">
        <v>18</v>
      </c>
      <c r="K45" s="23">
        <v>309</v>
      </c>
      <c r="L45" s="23">
        <v>26</v>
      </c>
      <c r="M45" s="46">
        <v>13</v>
      </c>
      <c r="N45" s="46">
        <v>0</v>
      </c>
      <c r="O45" s="46">
        <v>0</v>
      </c>
      <c r="P45" s="23">
        <v>56</v>
      </c>
    </row>
    <row r="46" spans="1:16" ht="12.75" customHeight="1" x14ac:dyDescent="0.15">
      <c r="A46" s="51" t="s">
        <v>42</v>
      </c>
      <c r="B46" s="23">
        <v>558</v>
      </c>
      <c r="C46" s="187">
        <v>311</v>
      </c>
      <c r="D46" s="184">
        <v>208</v>
      </c>
      <c r="E46" s="46">
        <v>0</v>
      </c>
      <c r="F46" s="46">
        <v>1</v>
      </c>
      <c r="G46" s="23">
        <v>97</v>
      </c>
      <c r="H46" s="46">
        <v>0</v>
      </c>
      <c r="I46" s="23">
        <v>51</v>
      </c>
      <c r="J46" s="46">
        <v>0</v>
      </c>
      <c r="K46" s="23">
        <v>19</v>
      </c>
      <c r="L46" s="46">
        <v>0</v>
      </c>
      <c r="M46" s="23">
        <v>18</v>
      </c>
      <c r="N46" s="23">
        <v>4</v>
      </c>
      <c r="O46" s="46">
        <v>0</v>
      </c>
      <c r="P46" s="23">
        <v>4</v>
      </c>
    </row>
    <row r="47" spans="1:16" ht="12.75" customHeight="1" x14ac:dyDescent="0.15">
      <c r="A47" s="51" t="s">
        <v>43</v>
      </c>
      <c r="B47" s="23">
        <v>24473</v>
      </c>
      <c r="C47" s="187">
        <v>19213</v>
      </c>
      <c r="D47" s="184">
        <v>15983</v>
      </c>
      <c r="E47" s="46">
        <v>13</v>
      </c>
      <c r="F47" s="23">
        <v>20</v>
      </c>
      <c r="G47" s="23">
        <v>2009</v>
      </c>
      <c r="H47" s="23">
        <v>3</v>
      </c>
      <c r="I47" s="23">
        <v>214</v>
      </c>
      <c r="J47" s="23">
        <v>85</v>
      </c>
      <c r="K47" s="23">
        <v>598</v>
      </c>
      <c r="L47" s="23">
        <v>471</v>
      </c>
      <c r="M47" s="23">
        <v>25</v>
      </c>
      <c r="N47" s="23">
        <v>207</v>
      </c>
      <c r="O47" s="46">
        <v>0</v>
      </c>
      <c r="P47" s="23">
        <v>1447</v>
      </c>
    </row>
    <row r="48" spans="1:16" ht="12.75" customHeight="1" x14ac:dyDescent="0.15">
      <c r="A48" s="51" t="s">
        <v>44</v>
      </c>
      <c r="B48" s="23">
        <v>2126</v>
      </c>
      <c r="C48" s="187">
        <v>1150</v>
      </c>
      <c r="D48" s="184">
        <v>287</v>
      </c>
      <c r="E48" s="46">
        <v>0</v>
      </c>
      <c r="F48" s="46">
        <v>0</v>
      </c>
      <c r="G48" s="23">
        <v>128</v>
      </c>
      <c r="H48" s="46">
        <v>0</v>
      </c>
      <c r="I48" s="23">
        <v>243</v>
      </c>
      <c r="J48" s="23">
        <v>114</v>
      </c>
      <c r="K48" s="23">
        <v>390</v>
      </c>
      <c r="L48" s="46">
        <v>0</v>
      </c>
      <c r="M48" s="23">
        <v>136</v>
      </c>
      <c r="N48" s="23">
        <v>23</v>
      </c>
      <c r="O48" s="46">
        <v>0</v>
      </c>
      <c r="P48" s="46">
        <v>0</v>
      </c>
    </row>
    <row r="49" spans="1:16" ht="12.75" customHeight="1" x14ac:dyDescent="0.15">
      <c r="A49" s="51" t="s">
        <v>45</v>
      </c>
      <c r="B49" s="23">
        <v>50807</v>
      </c>
      <c r="C49" s="187">
        <v>35120</v>
      </c>
      <c r="D49" s="184">
        <v>28532</v>
      </c>
      <c r="E49" s="23">
        <v>58</v>
      </c>
      <c r="F49" s="23">
        <v>89</v>
      </c>
      <c r="G49" s="23">
        <v>585</v>
      </c>
      <c r="H49" s="23">
        <v>2</v>
      </c>
      <c r="I49" s="23">
        <v>1725</v>
      </c>
      <c r="J49" s="23">
        <v>33</v>
      </c>
      <c r="K49" s="23">
        <v>150</v>
      </c>
      <c r="L49" s="23">
        <v>69</v>
      </c>
      <c r="M49" s="23">
        <v>66</v>
      </c>
      <c r="N49" s="23">
        <v>122</v>
      </c>
      <c r="O49" s="46">
        <v>0</v>
      </c>
      <c r="P49" s="23">
        <v>4941</v>
      </c>
    </row>
    <row r="50" spans="1:16" ht="12.75" customHeight="1" x14ac:dyDescent="0.15">
      <c r="A50" s="51" t="s">
        <v>46</v>
      </c>
      <c r="B50" s="23">
        <v>34067</v>
      </c>
      <c r="C50" s="187">
        <v>12272</v>
      </c>
      <c r="D50" s="184">
        <v>8764</v>
      </c>
      <c r="E50" s="46">
        <v>0</v>
      </c>
      <c r="F50" s="23">
        <v>57</v>
      </c>
      <c r="G50" s="46">
        <v>0</v>
      </c>
      <c r="H50" s="46">
        <v>0</v>
      </c>
      <c r="I50" s="23">
        <v>2190</v>
      </c>
      <c r="J50" s="23">
        <v>1430</v>
      </c>
      <c r="K50" s="23">
        <v>747</v>
      </c>
      <c r="L50" s="23">
        <v>476</v>
      </c>
      <c r="M50" s="23">
        <v>4</v>
      </c>
      <c r="N50" s="23">
        <v>168</v>
      </c>
      <c r="O50" s="46">
        <v>0</v>
      </c>
      <c r="P50" s="23">
        <v>451</v>
      </c>
    </row>
    <row r="51" spans="1:16" ht="7.5" customHeight="1" x14ac:dyDescent="0.15">
      <c r="A51" s="53"/>
      <c r="B51" s="66"/>
      <c r="C51" s="188"/>
      <c r="D51" s="185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spans="1:16" ht="12.75" customHeight="1" x14ac:dyDescent="0.15">
      <c r="A52" s="51" t="s">
        <v>47</v>
      </c>
      <c r="B52" s="23">
        <v>6658</v>
      </c>
      <c r="C52" s="187">
        <v>1163</v>
      </c>
      <c r="D52" s="184">
        <v>41</v>
      </c>
      <c r="E52" s="23">
        <v>84</v>
      </c>
      <c r="F52" s="46">
        <v>0</v>
      </c>
      <c r="G52" s="23">
        <v>440</v>
      </c>
      <c r="H52" s="23">
        <v>9</v>
      </c>
      <c r="I52" s="23">
        <v>123</v>
      </c>
      <c r="J52" s="23">
        <v>137</v>
      </c>
      <c r="K52" s="23">
        <v>342</v>
      </c>
      <c r="L52" s="23">
        <v>70</v>
      </c>
      <c r="M52" s="46">
        <v>3</v>
      </c>
      <c r="N52" s="23">
        <v>6</v>
      </c>
      <c r="O52" s="46">
        <v>0</v>
      </c>
      <c r="P52" s="46">
        <v>0</v>
      </c>
    </row>
    <row r="53" spans="1:16" ht="12.75" customHeight="1" x14ac:dyDescent="0.15">
      <c r="A53" s="51" t="s">
        <v>48</v>
      </c>
      <c r="B53" s="23">
        <v>3769</v>
      </c>
      <c r="C53" s="187">
        <v>855</v>
      </c>
      <c r="D53" s="184">
        <v>433</v>
      </c>
      <c r="E53" s="46">
        <v>0</v>
      </c>
      <c r="F53" s="46">
        <v>0</v>
      </c>
      <c r="G53" s="23">
        <v>9</v>
      </c>
      <c r="H53" s="46">
        <v>0</v>
      </c>
      <c r="I53" s="23">
        <v>232</v>
      </c>
      <c r="J53" s="46">
        <v>0</v>
      </c>
      <c r="K53" s="23">
        <v>36</v>
      </c>
      <c r="L53" s="46">
        <v>0</v>
      </c>
      <c r="M53" s="23">
        <v>94</v>
      </c>
      <c r="N53" s="23">
        <v>7</v>
      </c>
      <c r="O53" s="46">
        <v>0</v>
      </c>
      <c r="P53" s="23">
        <v>178</v>
      </c>
    </row>
    <row r="54" spans="1:16" ht="12.75" customHeight="1" x14ac:dyDescent="0.15">
      <c r="A54" s="51" t="s">
        <v>49</v>
      </c>
      <c r="B54" s="23">
        <v>2510</v>
      </c>
      <c r="C54" s="187">
        <v>1217</v>
      </c>
      <c r="D54" s="184">
        <v>988</v>
      </c>
      <c r="E54" s="46">
        <v>0</v>
      </c>
      <c r="F54" s="46">
        <v>0</v>
      </c>
      <c r="G54" s="23">
        <v>37</v>
      </c>
      <c r="H54" s="23">
        <v>5</v>
      </c>
      <c r="I54" s="23">
        <v>155</v>
      </c>
      <c r="J54" s="23">
        <v>16</v>
      </c>
      <c r="K54" s="23">
        <v>83</v>
      </c>
      <c r="L54" s="46">
        <v>0</v>
      </c>
      <c r="M54" s="46">
        <v>1</v>
      </c>
      <c r="N54" s="23">
        <v>28</v>
      </c>
      <c r="O54" s="46">
        <v>0</v>
      </c>
      <c r="P54" s="23">
        <v>15</v>
      </c>
    </row>
    <row r="55" spans="1:16" ht="12.75" customHeight="1" x14ac:dyDescent="0.15">
      <c r="A55" s="51" t="s">
        <v>50</v>
      </c>
      <c r="B55" s="23">
        <v>518</v>
      </c>
      <c r="C55" s="187">
        <v>314</v>
      </c>
      <c r="D55" s="184">
        <v>71</v>
      </c>
      <c r="E55" s="46">
        <v>0</v>
      </c>
      <c r="F55" s="23">
        <v>12</v>
      </c>
      <c r="G55" s="46">
        <v>0</v>
      </c>
      <c r="H55" s="46">
        <v>0</v>
      </c>
      <c r="I55" s="23">
        <v>41</v>
      </c>
      <c r="J55" s="23">
        <v>208</v>
      </c>
      <c r="K55" s="23">
        <v>19</v>
      </c>
      <c r="L55" s="46">
        <v>0</v>
      </c>
      <c r="M55" s="23">
        <v>24</v>
      </c>
      <c r="N55" s="46">
        <v>3</v>
      </c>
      <c r="O55" s="23">
        <v>8</v>
      </c>
      <c r="P55" s="46">
        <v>0</v>
      </c>
    </row>
    <row r="56" spans="1:16" ht="12.75" customHeight="1" x14ac:dyDescent="0.15">
      <c r="A56" s="51" t="s">
        <v>51</v>
      </c>
      <c r="B56" s="23">
        <v>12773</v>
      </c>
      <c r="C56" s="187">
        <v>5109</v>
      </c>
      <c r="D56" s="184">
        <v>4064</v>
      </c>
      <c r="E56" s="46">
        <v>0</v>
      </c>
      <c r="F56" s="46">
        <v>0</v>
      </c>
      <c r="G56" s="23">
        <v>138</v>
      </c>
      <c r="H56" s="46">
        <v>0</v>
      </c>
      <c r="I56" s="23">
        <v>266</v>
      </c>
      <c r="J56" s="23">
        <v>102</v>
      </c>
      <c r="K56" s="23">
        <v>508</v>
      </c>
      <c r="L56" s="23">
        <v>659</v>
      </c>
      <c r="M56" s="46">
        <v>0</v>
      </c>
      <c r="N56" s="23">
        <v>79</v>
      </c>
      <c r="O56" s="46">
        <v>0</v>
      </c>
      <c r="P56" s="23">
        <v>484</v>
      </c>
    </row>
    <row r="57" spans="1:16" ht="12.75" customHeight="1" x14ac:dyDescent="0.15">
      <c r="A57" s="51" t="s">
        <v>52</v>
      </c>
      <c r="B57" s="23">
        <v>9138</v>
      </c>
      <c r="C57" s="187">
        <v>2492</v>
      </c>
      <c r="D57" s="184">
        <v>2099</v>
      </c>
      <c r="E57" s="23">
        <v>309</v>
      </c>
      <c r="F57" s="23">
        <v>117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23">
        <v>32</v>
      </c>
      <c r="O57" s="46">
        <v>0</v>
      </c>
      <c r="P57" s="46">
        <v>0</v>
      </c>
    </row>
    <row r="58" spans="1:16" ht="12.75" customHeight="1" x14ac:dyDescent="0.15">
      <c r="A58" s="51" t="s">
        <v>53</v>
      </c>
      <c r="B58" s="23">
        <v>2032</v>
      </c>
      <c r="C58" s="187">
        <v>750</v>
      </c>
      <c r="D58" s="184">
        <v>563</v>
      </c>
      <c r="E58" s="46">
        <v>0</v>
      </c>
      <c r="F58" s="46">
        <v>1</v>
      </c>
      <c r="G58" s="23">
        <v>20</v>
      </c>
      <c r="H58" s="23">
        <v>1</v>
      </c>
      <c r="I58" s="23">
        <v>12</v>
      </c>
      <c r="J58" s="46">
        <v>0</v>
      </c>
      <c r="K58" s="23">
        <v>15</v>
      </c>
      <c r="L58" s="23">
        <v>53</v>
      </c>
      <c r="M58" s="23">
        <v>3</v>
      </c>
      <c r="N58" s="23">
        <v>2</v>
      </c>
      <c r="O58" s="46">
        <v>0</v>
      </c>
      <c r="P58" s="23">
        <v>146</v>
      </c>
    </row>
    <row r="59" spans="1:16" ht="12.75" customHeight="1" x14ac:dyDescent="0.15">
      <c r="A59" s="51" t="s">
        <v>54</v>
      </c>
      <c r="B59" s="23">
        <v>2422</v>
      </c>
      <c r="C59" s="187">
        <v>1149</v>
      </c>
      <c r="D59" s="184">
        <v>936</v>
      </c>
      <c r="E59" s="46">
        <v>0</v>
      </c>
      <c r="F59" s="46">
        <v>0</v>
      </c>
      <c r="G59" s="23">
        <v>17</v>
      </c>
      <c r="H59" s="23">
        <v>1</v>
      </c>
      <c r="I59" s="23">
        <v>106</v>
      </c>
      <c r="J59" s="23">
        <v>109</v>
      </c>
      <c r="K59" s="23">
        <v>18</v>
      </c>
      <c r="L59" s="23">
        <v>5</v>
      </c>
      <c r="M59" s="23">
        <v>10</v>
      </c>
      <c r="N59" s="23">
        <v>25</v>
      </c>
      <c r="O59" s="46">
        <v>0</v>
      </c>
      <c r="P59" s="46">
        <v>0</v>
      </c>
    </row>
    <row r="60" spans="1:16" ht="12.75" customHeight="1" x14ac:dyDescent="0.15">
      <c r="A60" s="51" t="s">
        <v>55</v>
      </c>
      <c r="B60" s="23">
        <v>189</v>
      </c>
      <c r="C60" s="187">
        <v>27</v>
      </c>
      <c r="D60" s="184">
        <v>3</v>
      </c>
      <c r="E60" s="46">
        <v>0</v>
      </c>
      <c r="F60" s="46">
        <v>0</v>
      </c>
      <c r="G60" s="23">
        <v>22</v>
      </c>
      <c r="H60" s="46">
        <v>0</v>
      </c>
      <c r="I60" s="46">
        <v>0</v>
      </c>
      <c r="J60" s="46">
        <v>0</v>
      </c>
      <c r="K60" s="23">
        <v>3</v>
      </c>
      <c r="L60" s="23">
        <v>7</v>
      </c>
      <c r="M60" s="46">
        <v>0</v>
      </c>
      <c r="N60" s="46">
        <v>0</v>
      </c>
      <c r="O60" s="46">
        <v>0</v>
      </c>
      <c r="P60" s="23">
        <v>6</v>
      </c>
    </row>
    <row r="61" spans="1:16" ht="12.75" customHeight="1" x14ac:dyDescent="0.15">
      <c r="A61" s="51" t="s">
        <v>56</v>
      </c>
      <c r="B61" s="23">
        <v>10488</v>
      </c>
      <c r="C61" s="187">
        <v>3888</v>
      </c>
      <c r="D61" s="184">
        <v>3019</v>
      </c>
      <c r="E61" s="46">
        <v>0</v>
      </c>
      <c r="F61" s="46">
        <v>0</v>
      </c>
      <c r="G61" s="23">
        <v>8</v>
      </c>
      <c r="H61" s="23">
        <v>1</v>
      </c>
      <c r="I61" s="23">
        <v>648</v>
      </c>
      <c r="J61" s="23">
        <v>278</v>
      </c>
      <c r="K61" s="23">
        <v>248</v>
      </c>
      <c r="L61" s="23">
        <v>15</v>
      </c>
      <c r="M61" s="23">
        <v>17</v>
      </c>
      <c r="N61" s="23">
        <v>25</v>
      </c>
      <c r="O61" s="46">
        <v>0</v>
      </c>
      <c r="P61" s="46">
        <v>0</v>
      </c>
    </row>
    <row r="62" spans="1:16" ht="7.5" customHeight="1" x14ac:dyDescent="0.15">
      <c r="A62" s="53"/>
      <c r="B62" s="66"/>
      <c r="C62" s="188"/>
      <c r="D62" s="185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 spans="1:16" ht="12.75" customHeight="1" x14ac:dyDescent="0.15">
      <c r="A63" s="51" t="s">
        <v>57</v>
      </c>
      <c r="B63" s="23">
        <v>33957</v>
      </c>
      <c r="C63" s="187">
        <v>17698</v>
      </c>
      <c r="D63" s="184">
        <v>12589</v>
      </c>
      <c r="E63" s="23">
        <v>1263</v>
      </c>
      <c r="F63" s="46">
        <v>0</v>
      </c>
      <c r="G63" s="23">
        <v>148</v>
      </c>
      <c r="H63" s="23">
        <v>6</v>
      </c>
      <c r="I63" s="23">
        <v>904</v>
      </c>
      <c r="J63" s="23">
        <v>348</v>
      </c>
      <c r="K63" s="23">
        <v>504</v>
      </c>
      <c r="L63" s="23">
        <v>1321</v>
      </c>
      <c r="M63" s="23">
        <v>57</v>
      </c>
      <c r="N63" s="23">
        <v>254</v>
      </c>
      <c r="O63" s="46">
        <v>0</v>
      </c>
      <c r="P63" s="23">
        <v>3198</v>
      </c>
    </row>
    <row r="64" spans="1:16" ht="12.75" customHeight="1" x14ac:dyDescent="0.15">
      <c r="A64" s="51" t="s">
        <v>58</v>
      </c>
      <c r="B64" s="23">
        <v>2165</v>
      </c>
      <c r="C64" s="187">
        <v>1147</v>
      </c>
      <c r="D64" s="184">
        <v>392</v>
      </c>
      <c r="E64" s="23">
        <v>9</v>
      </c>
      <c r="F64" s="23">
        <v>11</v>
      </c>
      <c r="G64" s="23">
        <v>48</v>
      </c>
      <c r="H64" s="46">
        <v>0</v>
      </c>
      <c r="I64" s="23">
        <v>285</v>
      </c>
      <c r="J64" s="23">
        <v>162</v>
      </c>
      <c r="K64" s="23">
        <v>312</v>
      </c>
      <c r="L64" s="46">
        <v>0</v>
      </c>
      <c r="M64" s="23">
        <v>6</v>
      </c>
      <c r="N64" s="23">
        <v>38</v>
      </c>
      <c r="O64" s="46">
        <v>0</v>
      </c>
      <c r="P64" s="23">
        <v>66</v>
      </c>
    </row>
    <row r="65" spans="1:16" ht="12.75" customHeight="1" x14ac:dyDescent="0.15">
      <c r="A65" s="51" t="s">
        <v>59</v>
      </c>
      <c r="B65" s="23">
        <v>5936</v>
      </c>
      <c r="C65" s="187">
        <v>4322</v>
      </c>
      <c r="D65" s="184">
        <v>857</v>
      </c>
      <c r="E65" s="23">
        <v>4</v>
      </c>
      <c r="F65" s="23">
        <v>3</v>
      </c>
      <c r="G65" s="23">
        <v>1496</v>
      </c>
      <c r="H65" s="46">
        <v>0</v>
      </c>
      <c r="I65" s="23">
        <v>544</v>
      </c>
      <c r="J65" s="46">
        <v>0</v>
      </c>
      <c r="K65" s="23">
        <v>113</v>
      </c>
      <c r="L65" s="23">
        <v>56</v>
      </c>
      <c r="M65" s="23">
        <v>129</v>
      </c>
      <c r="N65" s="23">
        <v>130</v>
      </c>
      <c r="O65" s="46">
        <v>0</v>
      </c>
      <c r="P65" s="23">
        <v>2231</v>
      </c>
    </row>
    <row r="66" spans="1:16" ht="12.75" customHeight="1" x14ac:dyDescent="0.15">
      <c r="A66" s="52" t="s">
        <v>60</v>
      </c>
      <c r="B66" s="24">
        <v>303</v>
      </c>
      <c r="C66" s="189">
        <v>256</v>
      </c>
      <c r="D66" s="186">
        <v>70</v>
      </c>
      <c r="E66" s="24">
        <v>1</v>
      </c>
      <c r="F66" s="46">
        <v>0</v>
      </c>
      <c r="G66" s="24">
        <v>178</v>
      </c>
      <c r="H66" s="46">
        <v>0</v>
      </c>
      <c r="I66" s="24">
        <v>27</v>
      </c>
      <c r="J66" s="46">
        <v>0</v>
      </c>
      <c r="K66" s="24">
        <v>24</v>
      </c>
      <c r="L66" s="46">
        <v>0</v>
      </c>
      <c r="M66" s="46">
        <v>0</v>
      </c>
      <c r="N66" s="46">
        <v>0</v>
      </c>
      <c r="O66" s="46">
        <v>0</v>
      </c>
      <c r="P66" s="46">
        <v>0</v>
      </c>
    </row>
    <row r="67" spans="1:16" ht="12.75" customHeight="1" x14ac:dyDescent="0.15">
      <c r="A67" s="320" t="s">
        <v>127</v>
      </c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</row>
  </sheetData>
  <mergeCells count="5">
    <mergeCell ref="A67:P67"/>
    <mergeCell ref="A4:P4"/>
    <mergeCell ref="A3:P3"/>
    <mergeCell ref="A1:P1"/>
    <mergeCell ref="A2:P2"/>
  </mergeCells>
  <phoneticPr fontId="0" type="noConversion"/>
  <printOptions horizontalCentered="1" verticalCentered="1"/>
  <pageMargins left="0.25" right="0.25" top="0.25" bottom="0.5" header="0.5" footer="0.5"/>
  <pageSetup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8"/>
  <sheetViews>
    <sheetView zoomScaleNormal="100" zoomScaleSheetLayoutView="100" workbookViewId="0">
      <selection activeCell="E14" sqref="E14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0.5" style="2" bestFit="1" customWidth="1"/>
    <col min="3" max="3" width="13.5" style="2" bestFit="1" customWidth="1"/>
    <col min="4" max="4" width="13.1640625" style="2" bestFit="1" customWidth="1"/>
    <col min="5" max="5" width="12" style="2" customWidth="1"/>
    <col min="6" max="6" width="12.33203125" style="2" bestFit="1" customWidth="1"/>
    <col min="7" max="7" width="11.33203125" style="2" bestFit="1" customWidth="1"/>
    <col min="8" max="8" width="10.83203125" style="2" bestFit="1" customWidth="1"/>
    <col min="9" max="9" width="8.5" style="2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7" s="195" customFormat="1" ht="12.75" customHeight="1" x14ac:dyDescent="0.15">
      <c r="A1" s="298" t="s">
        <v>219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1:17" s="195" customFormat="1" ht="12.75" customHeight="1" x14ac:dyDescent="0.15">
      <c r="A2" s="298" t="s">
        <v>220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</row>
    <row r="3" spans="1:17" ht="13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7" s="4" customFormat="1" ht="12.75" customHeight="1" x14ac:dyDescent="0.15">
      <c r="A4" s="321" t="str">
        <f>'1B'!$A$4</f>
        <v>ACF/OFA: 07/12/2018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</row>
    <row r="5" spans="1:17" s="3" customFormat="1" ht="57.75" customHeight="1" x14ac:dyDescent="0.15">
      <c r="A5" s="94" t="s">
        <v>0</v>
      </c>
      <c r="B5" s="25" t="s">
        <v>163</v>
      </c>
      <c r="C5" s="183" t="s">
        <v>164</v>
      </c>
      <c r="D5" s="182" t="s">
        <v>147</v>
      </c>
      <c r="E5" s="25" t="s">
        <v>159</v>
      </c>
      <c r="F5" s="25" t="s">
        <v>145</v>
      </c>
      <c r="G5" s="25" t="s">
        <v>148</v>
      </c>
      <c r="H5" s="25" t="s">
        <v>149</v>
      </c>
      <c r="I5" s="25" t="s">
        <v>150</v>
      </c>
      <c r="J5" s="25" t="s">
        <v>151</v>
      </c>
      <c r="K5" s="25" t="s">
        <v>152</v>
      </c>
      <c r="L5" s="25" t="s">
        <v>153</v>
      </c>
      <c r="M5" s="25" t="s">
        <v>154</v>
      </c>
      <c r="N5" s="25" t="s">
        <v>160</v>
      </c>
      <c r="O5" s="25" t="s">
        <v>156</v>
      </c>
      <c r="P5" s="94" t="s">
        <v>94</v>
      </c>
      <c r="Q5" s="89"/>
    </row>
    <row r="6" spans="1:17" s="3" customFormat="1" ht="12.75" customHeight="1" x14ac:dyDescent="0.15">
      <c r="A6" s="39" t="s">
        <v>3</v>
      </c>
      <c r="B6" s="48">
        <f>SUM(B8:B66)</f>
        <v>1020788</v>
      </c>
      <c r="C6" s="84">
        <f>SUM(C8:C66)</f>
        <v>554492</v>
      </c>
      <c r="D6" s="44">
        <f>'6A'!D6/$C6</f>
        <v>0.79092033789486593</v>
      </c>
      <c r="E6" s="29">
        <f>'6A'!E6/$C6</f>
        <v>9.4915706628770115E-3</v>
      </c>
      <c r="F6" s="29">
        <f>'6A'!F6/$C6</f>
        <v>9.8360300960158124E-3</v>
      </c>
      <c r="G6" s="29">
        <f>'6A'!G6/$C6</f>
        <v>3.1333184247924223E-2</v>
      </c>
      <c r="H6" s="29">
        <f>'6A'!H6/$C6</f>
        <v>2.9756966737121544E-4</v>
      </c>
      <c r="I6" s="29">
        <f>'6A'!I6/$C6</f>
        <v>0.11867258680017025</v>
      </c>
      <c r="J6" s="29">
        <f>'6A'!J6/$C6</f>
        <v>2.2214928258658374E-2</v>
      </c>
      <c r="K6" s="29">
        <f>'6A'!K6/$C6</f>
        <v>4.8826673784292653E-2</v>
      </c>
      <c r="L6" s="29">
        <f>'6A'!L6/$C6</f>
        <v>2.6187934181196481E-2</v>
      </c>
      <c r="M6" s="29">
        <f>'6A'!M6/$C6</f>
        <v>9.4410739920503806E-3</v>
      </c>
      <c r="N6" s="29">
        <f>'6A'!N6/$C6</f>
        <v>7.136261659320603E-3</v>
      </c>
      <c r="O6" s="29">
        <f>'6A'!O6/$C6</f>
        <v>1.3345548718466632E-4</v>
      </c>
      <c r="P6" s="29">
        <v>9.3861513687600651E-2</v>
      </c>
    </row>
    <row r="7" spans="1:17" ht="7.5" customHeight="1" x14ac:dyDescent="0.15">
      <c r="A7" s="53"/>
      <c r="B7" s="67"/>
      <c r="C7" s="85"/>
      <c r="D7" s="83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7" ht="12.75" customHeight="1" x14ac:dyDescent="0.15">
      <c r="A8" s="51" t="s">
        <v>8</v>
      </c>
      <c r="B8" s="48">
        <f>'6A'!B8</f>
        <v>4418</v>
      </c>
      <c r="C8" s="84">
        <f>'6A'!C8</f>
        <v>2214</v>
      </c>
      <c r="D8" s="44">
        <f>'6A'!D8/$C8</f>
        <v>0.77913279132791324</v>
      </c>
      <c r="E8" s="29">
        <f>'6A'!E8/$C8</f>
        <v>1.8066847335140017E-3</v>
      </c>
      <c r="F8" s="29">
        <f>'6A'!F8/$C8</f>
        <v>1.7615176151761516E-2</v>
      </c>
      <c r="G8" s="29">
        <f>'6A'!G8/$C8</f>
        <v>0.13324299909665763</v>
      </c>
      <c r="H8" s="29">
        <f>'6A'!H8/$C8</f>
        <v>4.5167118337850043E-4</v>
      </c>
      <c r="I8" s="29">
        <f>'6A'!I8/$C8</f>
        <v>3.071364046973803E-2</v>
      </c>
      <c r="J8" s="29">
        <f>'6A'!J8/$C8</f>
        <v>0</v>
      </c>
      <c r="K8" s="29">
        <f>'6A'!K8/$C8</f>
        <v>4.3360433604336043E-2</v>
      </c>
      <c r="L8" s="29">
        <f>'6A'!L8/$C8</f>
        <v>7.633242999096658E-2</v>
      </c>
      <c r="M8" s="29">
        <f>'6A'!M8/$C8</f>
        <v>0</v>
      </c>
      <c r="N8" s="29">
        <f>'6A'!N8/$C8</f>
        <v>1.0840108401084011E-2</v>
      </c>
      <c r="O8" s="29">
        <f>'6A'!O8/$C8</f>
        <v>0</v>
      </c>
      <c r="P8" s="29">
        <v>4.6951748049696616E-2</v>
      </c>
    </row>
    <row r="9" spans="1:17" ht="12.75" customHeight="1" x14ac:dyDescent="0.15">
      <c r="A9" s="51" t="s">
        <v>9</v>
      </c>
      <c r="B9" s="48">
        <f>'6A'!B9</f>
        <v>2711</v>
      </c>
      <c r="C9" s="84">
        <f>'6A'!C9</f>
        <v>1339</v>
      </c>
      <c r="D9" s="44">
        <f>'6A'!D9/$C9</f>
        <v>0.66990291262135926</v>
      </c>
      <c r="E9" s="29">
        <f>'6A'!E9/$C9</f>
        <v>0</v>
      </c>
      <c r="F9" s="29">
        <f>'6A'!F9/$C9</f>
        <v>0</v>
      </c>
      <c r="G9" s="29">
        <f>'6A'!G9/$C9</f>
        <v>3.7341299477221808E-3</v>
      </c>
      <c r="H9" s="29">
        <f>'6A'!H9/$C9</f>
        <v>2.2404779686333084E-3</v>
      </c>
      <c r="I9" s="29">
        <f>'6A'!I9/$C9</f>
        <v>0.38386855862584018</v>
      </c>
      <c r="J9" s="29">
        <f>'6A'!J9/$C9</f>
        <v>0.10679611650485436</v>
      </c>
      <c r="K9" s="29">
        <f>'6A'!K9/$C9</f>
        <v>3.5100821508588502E-2</v>
      </c>
      <c r="L9" s="29">
        <f>'6A'!L9/$C9</f>
        <v>8.9619118745332335E-3</v>
      </c>
      <c r="M9" s="29">
        <f>'6A'!M9/$C9</f>
        <v>3.1366691560866321E-2</v>
      </c>
      <c r="N9" s="29">
        <f>'6A'!N9/$C9</f>
        <v>3.7341299477221808E-3</v>
      </c>
      <c r="O9" s="29">
        <f>'6A'!O9/$C9</f>
        <v>0</v>
      </c>
      <c r="P9" s="29">
        <v>9.0196078431372548E-2</v>
      </c>
    </row>
    <row r="10" spans="1:17" ht="12.75" customHeight="1" x14ac:dyDescent="0.15">
      <c r="A10" s="51" t="s">
        <v>10</v>
      </c>
      <c r="B10" s="48">
        <f>'6A'!B10</f>
        <v>3677</v>
      </c>
      <c r="C10" s="84">
        <f>'6A'!C10</f>
        <v>1060</v>
      </c>
      <c r="D10" s="44">
        <f>'6A'!D10/$C10</f>
        <v>0.62641509433962261</v>
      </c>
      <c r="E10" s="29">
        <f>'6A'!E10/$C10</f>
        <v>0</v>
      </c>
      <c r="F10" s="29">
        <f>'6A'!F10/$C10</f>
        <v>0</v>
      </c>
      <c r="G10" s="29">
        <f>'6A'!G10/$C10</f>
        <v>5.1886792452830191E-2</v>
      </c>
      <c r="H10" s="29">
        <f>'6A'!H10/$C10</f>
        <v>9.4339622641509435E-4</v>
      </c>
      <c r="I10" s="29">
        <f>'6A'!I10/$C10</f>
        <v>0.21603773584905661</v>
      </c>
      <c r="J10" s="29">
        <f>'6A'!J10/$C10</f>
        <v>0.12547169811320755</v>
      </c>
      <c r="K10" s="29">
        <f>'6A'!K10/$C10</f>
        <v>0.10849056603773585</v>
      </c>
      <c r="L10" s="29">
        <f>'6A'!L10/$C10</f>
        <v>6.6037735849056606E-3</v>
      </c>
      <c r="M10" s="29">
        <f>'6A'!M10/$C10</f>
        <v>0.11226415094339623</v>
      </c>
      <c r="N10" s="29">
        <f>'6A'!N10/$C10</f>
        <v>1.7924528301886792E-2</v>
      </c>
      <c r="O10" s="29">
        <f>'6A'!O10/$C10</f>
        <v>0</v>
      </c>
      <c r="P10" s="29">
        <v>2.2271714922048998E-4</v>
      </c>
    </row>
    <row r="11" spans="1:17" ht="12.75" customHeight="1" x14ac:dyDescent="0.15">
      <c r="A11" s="51" t="s">
        <v>11</v>
      </c>
      <c r="B11" s="48">
        <f>'6A'!B11</f>
        <v>1751</v>
      </c>
      <c r="C11" s="84">
        <f>'6A'!C11</f>
        <v>757</v>
      </c>
      <c r="D11" s="44">
        <f>'6A'!D11/$C11</f>
        <v>0.69749009247027738</v>
      </c>
      <c r="E11" s="29">
        <f>'6A'!E11/$C11</f>
        <v>0</v>
      </c>
      <c r="F11" s="29">
        <f>'6A'!F11/$C11</f>
        <v>7.9260237780713338E-3</v>
      </c>
      <c r="G11" s="29">
        <f>'6A'!G11/$C11</f>
        <v>0.11756935270805813</v>
      </c>
      <c r="H11" s="29">
        <f>'6A'!H11/$C11</f>
        <v>9.247027741083224E-3</v>
      </c>
      <c r="I11" s="29">
        <f>'6A'!I11/$C11</f>
        <v>0.1083223249669749</v>
      </c>
      <c r="J11" s="29">
        <f>'6A'!J11/$C11</f>
        <v>4.7556142668428003E-2</v>
      </c>
      <c r="K11" s="29">
        <f>'6A'!K11/$C11</f>
        <v>7.2655217965653898E-2</v>
      </c>
      <c r="L11" s="29">
        <f>'6A'!L11/$C11</f>
        <v>1.321003963011889E-3</v>
      </c>
      <c r="M11" s="29">
        <f>'6A'!M11/$C11</f>
        <v>0</v>
      </c>
      <c r="N11" s="29">
        <f>'6A'!N11/$C11</f>
        <v>1.3210039630118891E-2</v>
      </c>
      <c r="O11" s="29">
        <f>'6A'!O11/$C11</f>
        <v>0</v>
      </c>
      <c r="P11" s="29">
        <v>4.3252595155709339E-2</v>
      </c>
    </row>
    <row r="12" spans="1:17" ht="12.75" customHeight="1" x14ac:dyDescent="0.15">
      <c r="A12" s="51" t="s">
        <v>12</v>
      </c>
      <c r="B12" s="48">
        <f>'6A'!B12</f>
        <v>505370</v>
      </c>
      <c r="C12" s="84">
        <f>'6A'!C12</f>
        <v>291398</v>
      </c>
      <c r="D12" s="44">
        <f>'6A'!D12/$C12</f>
        <v>0.82041057248162308</v>
      </c>
      <c r="E12" s="29">
        <f>'6A'!E12/$C12</f>
        <v>8.0371176192012301E-3</v>
      </c>
      <c r="F12" s="29">
        <f>'6A'!F12/$C12</f>
        <v>1.6582131654987339E-2</v>
      </c>
      <c r="G12" s="29">
        <f>'6A'!G12/$C12</f>
        <v>9.6637588452906341E-3</v>
      </c>
      <c r="H12" s="29">
        <f>'6A'!H12/$C12</f>
        <v>5.1475988167386186E-5</v>
      </c>
      <c r="I12" s="29">
        <f>'6A'!I12/$C12</f>
        <v>0.15402645179445296</v>
      </c>
      <c r="J12" s="29">
        <f>'6A'!J12/$C12</f>
        <v>1.6860101991091222E-2</v>
      </c>
      <c r="K12" s="29">
        <f>'6A'!K12/$C12</f>
        <v>4.9564513140103912E-2</v>
      </c>
      <c r="L12" s="29">
        <f>'6A'!L12/$C12</f>
        <v>1.7752352452659249E-2</v>
      </c>
      <c r="M12" s="29">
        <f>'6A'!M12/$C12</f>
        <v>8.2979292925826533E-3</v>
      </c>
      <c r="N12" s="29">
        <f>'6A'!N12/$C12</f>
        <v>4.4235032498507196E-3</v>
      </c>
      <c r="O12" s="29">
        <f>'6A'!O12/$C12</f>
        <v>0</v>
      </c>
      <c r="P12" s="29">
        <v>2.1248787891563724E-2</v>
      </c>
    </row>
    <row r="13" spans="1:17" ht="12.75" customHeight="1" x14ac:dyDescent="0.15">
      <c r="A13" s="51" t="s">
        <v>13</v>
      </c>
      <c r="B13" s="48">
        <f>'6A'!B13</f>
        <v>11782</v>
      </c>
      <c r="C13" s="84">
        <f>'6A'!C13</f>
        <v>5423</v>
      </c>
      <c r="D13" s="44">
        <f>'6A'!D13/$C13</f>
        <v>0.46726903927715285</v>
      </c>
      <c r="E13" s="29">
        <f>'6A'!E13/$C13</f>
        <v>2.1574774110271068E-2</v>
      </c>
      <c r="F13" s="29">
        <f>'6A'!F13/$C13</f>
        <v>0</v>
      </c>
      <c r="G13" s="29">
        <f>'6A'!G13/$C13</f>
        <v>4.3887147335423198E-2</v>
      </c>
      <c r="H13" s="29">
        <f>'6A'!H13/$C13</f>
        <v>4.7943942467269041E-3</v>
      </c>
      <c r="I13" s="29">
        <f>'6A'!I13/$C13</f>
        <v>0.2434077079107505</v>
      </c>
      <c r="J13" s="29">
        <f>'6A'!J13/$C13</f>
        <v>5.4951134058639127E-2</v>
      </c>
      <c r="K13" s="29">
        <f>'6A'!K13/$C13</f>
        <v>0.13774663470403836</v>
      </c>
      <c r="L13" s="29">
        <f>'6A'!L13/$C13</f>
        <v>1.8439977872026555E-2</v>
      </c>
      <c r="M13" s="29">
        <f>'6A'!M13/$C13</f>
        <v>3.5035957956850453E-2</v>
      </c>
      <c r="N13" s="29">
        <f>'6A'!N13/$C13</f>
        <v>3.7801954637654435E-2</v>
      </c>
      <c r="O13" s="29">
        <f>'6A'!O13/$C13</f>
        <v>0</v>
      </c>
      <c r="P13" s="29">
        <v>9.6886741814278046E-2</v>
      </c>
    </row>
    <row r="14" spans="1:17" ht="12.75" customHeight="1" x14ac:dyDescent="0.15">
      <c r="A14" s="51" t="s">
        <v>14</v>
      </c>
      <c r="B14" s="48">
        <f>'6A'!B14</f>
        <v>5165</v>
      </c>
      <c r="C14" s="84">
        <f>'6A'!C14</f>
        <v>2464</v>
      </c>
      <c r="D14" s="44">
        <f>'6A'!D14/$C14</f>
        <v>0.58969155844155841</v>
      </c>
      <c r="E14" s="29">
        <f>'6A'!E14/$C14</f>
        <v>1.9886363636363636E-2</v>
      </c>
      <c r="F14" s="29">
        <f>'6A'!F14/$C14</f>
        <v>4.464285714285714E-3</v>
      </c>
      <c r="G14" s="29">
        <f>'6A'!G14/$C14</f>
        <v>0</v>
      </c>
      <c r="H14" s="29">
        <f>'6A'!H14/$C14</f>
        <v>0</v>
      </c>
      <c r="I14" s="29">
        <f>'6A'!I14/$C14</f>
        <v>0.59496753246753242</v>
      </c>
      <c r="J14" s="29">
        <f>'6A'!J14/$C14</f>
        <v>2.840909090909091E-3</v>
      </c>
      <c r="K14" s="29">
        <f>'6A'!K14/$C14</f>
        <v>5.88474025974026E-2</v>
      </c>
      <c r="L14" s="29">
        <f>'6A'!L14/$C14</f>
        <v>0</v>
      </c>
      <c r="M14" s="29">
        <f>'6A'!M14/$C14</f>
        <v>2.353896103896104E-2</v>
      </c>
      <c r="N14" s="29">
        <f>'6A'!N14/$C14</f>
        <v>4.464285714285714E-3</v>
      </c>
      <c r="O14" s="29">
        <f>'6A'!O14/$C14</f>
        <v>0</v>
      </c>
      <c r="P14" s="29">
        <v>0</v>
      </c>
    </row>
    <row r="15" spans="1:17" ht="12.75" customHeight="1" x14ac:dyDescent="0.15">
      <c r="A15" s="51" t="s">
        <v>15</v>
      </c>
      <c r="B15" s="48">
        <f>'6A'!B15</f>
        <v>1136</v>
      </c>
      <c r="C15" s="84">
        <f>'6A'!C15</f>
        <v>377</v>
      </c>
      <c r="D15" s="44">
        <f>'6A'!D15/$C15</f>
        <v>0.88063660477453576</v>
      </c>
      <c r="E15" s="29">
        <f>'6A'!E15/$C15</f>
        <v>0</v>
      </c>
      <c r="F15" s="29">
        <f>'6A'!F15/$C15</f>
        <v>0</v>
      </c>
      <c r="G15" s="29">
        <f>'6A'!G15/$C15</f>
        <v>7.6923076923076927E-2</v>
      </c>
      <c r="H15" s="29">
        <f>'6A'!H15/$C15</f>
        <v>0</v>
      </c>
      <c r="I15" s="29">
        <f>'6A'!I15/$C15</f>
        <v>6.8965517241379309E-2</v>
      </c>
      <c r="J15" s="29">
        <f>'6A'!J15/$C15</f>
        <v>0</v>
      </c>
      <c r="K15" s="29">
        <f>'6A'!K15/$C15</f>
        <v>5.3050397877984087E-2</v>
      </c>
      <c r="L15" s="29">
        <f>'6A'!L15/$C15</f>
        <v>0</v>
      </c>
      <c r="M15" s="29">
        <f>'6A'!M15/$C15</f>
        <v>0</v>
      </c>
      <c r="N15" s="29">
        <f>'6A'!N15/$C15</f>
        <v>0</v>
      </c>
      <c r="O15" s="29">
        <f>'6A'!O15/$C15</f>
        <v>0</v>
      </c>
      <c r="P15" s="29">
        <v>0</v>
      </c>
    </row>
    <row r="16" spans="1:17" ht="12.75" customHeight="1" x14ac:dyDescent="0.15">
      <c r="A16" s="51" t="s">
        <v>80</v>
      </c>
      <c r="B16" s="48">
        <f>'6A'!B16</f>
        <v>2715</v>
      </c>
      <c r="C16" s="84">
        <f>'6A'!C16</f>
        <v>1271</v>
      </c>
      <c r="D16" s="44">
        <f>'6A'!D16/$C16</f>
        <v>0.61054287962234466</v>
      </c>
      <c r="E16" s="29">
        <f>'6A'!E16/$C16</f>
        <v>0</v>
      </c>
      <c r="F16" s="29">
        <f>'6A'!F16/$C16</f>
        <v>1.0228166797797011E-2</v>
      </c>
      <c r="G16" s="29">
        <f>'6A'!G16/$C16</f>
        <v>2.5177025963808025E-2</v>
      </c>
      <c r="H16" s="29">
        <f>'6A'!H16/$C16</f>
        <v>4.7206923682140047E-3</v>
      </c>
      <c r="I16" s="29">
        <f>'6A'!I16/$C16</f>
        <v>0.36034618410700237</v>
      </c>
      <c r="J16" s="29">
        <f>'6A'!J16/$C16</f>
        <v>6.2942564909520063E-3</v>
      </c>
      <c r="K16" s="29">
        <f>'6A'!K16/$C16</f>
        <v>7.0810385523210076E-2</v>
      </c>
      <c r="L16" s="29">
        <f>'6A'!L16/$C16</f>
        <v>2.3603461841070024E-3</v>
      </c>
      <c r="M16" s="29">
        <f>'6A'!M16/$C16</f>
        <v>7.8678206136900079E-4</v>
      </c>
      <c r="N16" s="29">
        <f>'6A'!N16/$C16</f>
        <v>2.1243115656963022E-2</v>
      </c>
      <c r="O16" s="29">
        <f>'6A'!O16/$C16</f>
        <v>0</v>
      </c>
      <c r="P16" s="29">
        <v>0</v>
      </c>
    </row>
    <row r="17" spans="1:16" ht="12.75" customHeight="1" x14ac:dyDescent="0.15">
      <c r="A17" s="51" t="s">
        <v>16</v>
      </c>
      <c r="B17" s="48">
        <f>'6A'!B17</f>
        <v>7849</v>
      </c>
      <c r="C17" s="84">
        <f>'6A'!C17</f>
        <v>3146</v>
      </c>
      <c r="D17" s="44">
        <f>'6A'!D17/$C17</f>
        <v>0.34837889383343928</v>
      </c>
      <c r="E17" s="29">
        <f>'6A'!E17/$C17</f>
        <v>6.3572790845518119E-4</v>
      </c>
      <c r="F17" s="29">
        <f>'6A'!F17/$C17</f>
        <v>9.2180546726001265E-3</v>
      </c>
      <c r="G17" s="29">
        <f>'6A'!G17/$C17</f>
        <v>9.3452002542911639E-2</v>
      </c>
      <c r="H17" s="29">
        <f>'6A'!H17/$C17</f>
        <v>0</v>
      </c>
      <c r="I17" s="29">
        <f>'6A'!I17/$C17</f>
        <v>0.17037507946598857</v>
      </c>
      <c r="J17" s="29">
        <f>'6A'!J17/$C17</f>
        <v>0.21328671328671328</v>
      </c>
      <c r="K17" s="29">
        <f>'6A'!K17/$C17</f>
        <v>0.1249205340114431</v>
      </c>
      <c r="L17" s="29">
        <f>'6A'!L17/$C17</f>
        <v>0.17832167832167833</v>
      </c>
      <c r="M17" s="29">
        <f>'6A'!M17/$C17</f>
        <v>1.2714558169103624E-3</v>
      </c>
      <c r="N17" s="29">
        <f>'6A'!N17/$C17</f>
        <v>2.6064844246662427E-2</v>
      </c>
      <c r="O17" s="29">
        <f>'6A'!O17/$C17</f>
        <v>0</v>
      </c>
      <c r="P17" s="29">
        <v>0.16554127641036812</v>
      </c>
    </row>
    <row r="18" spans="1:16" ht="7.5" customHeight="1" x14ac:dyDescent="0.15">
      <c r="A18" s="53"/>
      <c r="B18" s="67" t="s">
        <v>2</v>
      </c>
      <c r="C18" s="85" t="s">
        <v>2</v>
      </c>
      <c r="D18" s="83" t="s">
        <v>2</v>
      </c>
      <c r="E18" s="56" t="s">
        <v>2</v>
      </c>
      <c r="F18" s="56" t="s">
        <v>2</v>
      </c>
      <c r="G18" s="56" t="s">
        <v>2</v>
      </c>
      <c r="H18" s="56" t="s">
        <v>2</v>
      </c>
      <c r="I18" s="56" t="s">
        <v>2</v>
      </c>
      <c r="J18" s="56" t="s">
        <v>2</v>
      </c>
      <c r="K18" s="56" t="s">
        <v>2</v>
      </c>
      <c r="L18" s="56" t="s">
        <v>2</v>
      </c>
      <c r="M18" s="56" t="s">
        <v>2</v>
      </c>
      <c r="N18" s="56" t="s">
        <v>2</v>
      </c>
      <c r="O18" s="56" t="s">
        <v>2</v>
      </c>
      <c r="P18" s="56" t="s">
        <v>2</v>
      </c>
    </row>
    <row r="19" spans="1:16" ht="12.75" customHeight="1" x14ac:dyDescent="0.15">
      <c r="A19" s="51" t="s">
        <v>17</v>
      </c>
      <c r="B19" s="48">
        <f>'6A'!B19</f>
        <v>2804</v>
      </c>
      <c r="C19" s="84">
        <f>'6A'!C19</f>
        <v>773</v>
      </c>
      <c r="D19" s="44">
        <f>'6A'!D19/$C19</f>
        <v>0.3053040103492885</v>
      </c>
      <c r="E19" s="29">
        <f>'6A'!E19/$C19</f>
        <v>0</v>
      </c>
      <c r="F19" s="29">
        <f>'6A'!F19/$C19</f>
        <v>0</v>
      </c>
      <c r="G19" s="29">
        <f>'6A'!G19/$C19</f>
        <v>0.54463130659767145</v>
      </c>
      <c r="H19" s="29">
        <f>'6A'!H19/$C19</f>
        <v>2.5873221216041399E-3</v>
      </c>
      <c r="I19" s="29">
        <f>'6A'!I19/$C19</f>
        <v>6.85640362225097E-2</v>
      </c>
      <c r="J19" s="29">
        <f>'6A'!J19/$C19</f>
        <v>1.4230271668822769E-2</v>
      </c>
      <c r="K19" s="29">
        <f>'6A'!K19/$C19</f>
        <v>0.10608020698576973</v>
      </c>
      <c r="L19" s="29">
        <f>'6A'!L19/$C19</f>
        <v>0.15265200517464425</v>
      </c>
      <c r="M19" s="29">
        <f>'6A'!M19/$C19</f>
        <v>0</v>
      </c>
      <c r="N19" s="29">
        <f>'6A'!N19/$C19</f>
        <v>2.9754204398447608E-2</v>
      </c>
      <c r="O19" s="29">
        <f>'6A'!O19/$C19</f>
        <v>8.0206985769728331E-2</v>
      </c>
      <c r="P19" s="29">
        <v>3.3645655877342417E-2</v>
      </c>
    </row>
    <row r="20" spans="1:16" ht="12.75" customHeight="1" x14ac:dyDescent="0.15">
      <c r="A20" s="51" t="s">
        <v>18</v>
      </c>
      <c r="B20" s="48">
        <f>'6A'!B20</f>
        <v>211</v>
      </c>
      <c r="C20" s="84">
        <f>'6A'!C20</f>
        <v>69</v>
      </c>
      <c r="D20" s="44">
        <f>'6A'!D20/$C20</f>
        <v>0.17391304347826086</v>
      </c>
      <c r="E20" s="29">
        <f>'6A'!E20/$C20</f>
        <v>0</v>
      </c>
      <c r="F20" s="29">
        <f>'6A'!F20/$C20</f>
        <v>2.8985507246376812E-2</v>
      </c>
      <c r="G20" s="29">
        <f>'6A'!G20/$C20</f>
        <v>0.73913043478260865</v>
      </c>
      <c r="H20" s="29">
        <f>'6A'!H20/$C20</f>
        <v>0</v>
      </c>
      <c r="I20" s="29">
        <f>'6A'!I20/$C20</f>
        <v>0.11594202898550725</v>
      </c>
      <c r="J20" s="29">
        <f>'6A'!J20/$C20</f>
        <v>0</v>
      </c>
      <c r="K20" s="29">
        <f>'6A'!K20/$C20</f>
        <v>0</v>
      </c>
      <c r="L20" s="29">
        <f>'6A'!L20/$C20</f>
        <v>0</v>
      </c>
      <c r="M20" s="29">
        <f>'6A'!M20/$C20</f>
        <v>0</v>
      </c>
      <c r="N20" s="29">
        <f>'6A'!N20/$C20</f>
        <v>1.4492753623188406E-2</v>
      </c>
      <c r="O20" s="29">
        <f>'6A'!O20/$C20</f>
        <v>0</v>
      </c>
      <c r="P20" s="29">
        <v>3.3645655877342417E-2</v>
      </c>
    </row>
    <row r="21" spans="1:16" ht="12.75" customHeight="1" x14ac:dyDescent="0.15">
      <c r="A21" s="51" t="s">
        <v>19</v>
      </c>
      <c r="B21" s="48">
        <f>'6A'!B21</f>
        <v>4200</v>
      </c>
      <c r="C21" s="84">
        <f>'6A'!C21</f>
        <v>2064</v>
      </c>
      <c r="D21" s="44">
        <f>'6A'!D21/$C21</f>
        <v>0.73740310077519378</v>
      </c>
      <c r="E21" s="29">
        <f>'6A'!E21/$C21</f>
        <v>1.7441860465116279E-2</v>
      </c>
      <c r="F21" s="29">
        <f>'6A'!F21/$C21</f>
        <v>1.308139534883721E-2</v>
      </c>
      <c r="G21" s="29">
        <f>'6A'!G21/$C21</f>
        <v>7.5581395348837205E-2</v>
      </c>
      <c r="H21" s="29">
        <f>'6A'!H21/$C21</f>
        <v>0</v>
      </c>
      <c r="I21" s="29">
        <f>'6A'!I21/$C21</f>
        <v>7.7519379844961239E-2</v>
      </c>
      <c r="J21" s="29">
        <f>'6A'!J21/$C21</f>
        <v>2.4224806201550387E-3</v>
      </c>
      <c r="K21" s="29">
        <f>'6A'!K21/$C21</f>
        <v>4.0213178294573645E-2</v>
      </c>
      <c r="L21" s="29">
        <f>'6A'!L21/$C21</f>
        <v>1.8895348837209301E-2</v>
      </c>
      <c r="M21" s="29">
        <f>'6A'!M21/$C21</f>
        <v>2.9069767441860465E-3</v>
      </c>
      <c r="N21" s="29">
        <f>'6A'!N21/$C21</f>
        <v>0</v>
      </c>
      <c r="O21" s="29">
        <f>'6A'!O21/$C21</f>
        <v>0</v>
      </c>
      <c r="P21" s="29">
        <v>2.8476692022625316E-2</v>
      </c>
    </row>
    <row r="22" spans="1:16" ht="12.75" customHeight="1" x14ac:dyDescent="0.15">
      <c r="A22" s="51" t="s">
        <v>20</v>
      </c>
      <c r="B22" s="48">
        <f>'6A'!B22</f>
        <v>49</v>
      </c>
      <c r="C22" s="84">
        <f>'6A'!C22</f>
        <v>39</v>
      </c>
      <c r="D22" s="44">
        <f>'6A'!D22/$C22</f>
        <v>0.28205128205128205</v>
      </c>
      <c r="E22" s="29">
        <f>'6A'!E22/$C22</f>
        <v>0</v>
      </c>
      <c r="F22" s="29">
        <f>'6A'!F22/$C22</f>
        <v>0</v>
      </c>
      <c r="G22" s="29">
        <f>'6A'!G22/$C22</f>
        <v>7.6923076923076927E-2</v>
      </c>
      <c r="H22" s="29">
        <f>'6A'!H22/$C22</f>
        <v>0</v>
      </c>
      <c r="I22" s="29">
        <f>'6A'!I22/$C22</f>
        <v>0.17948717948717949</v>
      </c>
      <c r="J22" s="29">
        <f>'6A'!J22/$C22</f>
        <v>0</v>
      </c>
      <c r="K22" s="29">
        <f>'6A'!K22/$C22</f>
        <v>5.128205128205128E-2</v>
      </c>
      <c r="L22" s="29">
        <f>'6A'!L22/$C22</f>
        <v>7.6923076923076927E-2</v>
      </c>
      <c r="M22" s="29">
        <f>'6A'!M22/$C22</f>
        <v>0</v>
      </c>
      <c r="N22" s="29">
        <f>'6A'!N22/$C22</f>
        <v>2.564102564102564E-2</v>
      </c>
      <c r="O22" s="29">
        <f>'6A'!O22/$C22</f>
        <v>0</v>
      </c>
      <c r="P22" s="29">
        <v>0.89393939393939392</v>
      </c>
    </row>
    <row r="23" spans="1:16" ht="12.75" customHeight="1" x14ac:dyDescent="0.15">
      <c r="A23" s="51" t="s">
        <v>21</v>
      </c>
      <c r="B23" s="48">
        <f>'6A'!B23</f>
        <v>3948</v>
      </c>
      <c r="C23" s="84">
        <f>'6A'!C23</f>
        <v>3609</v>
      </c>
      <c r="D23" s="44">
        <f>'6A'!D23/$C23</f>
        <v>0.69659185369908561</v>
      </c>
      <c r="E23" s="29">
        <f>'6A'!E23/$C23</f>
        <v>0</v>
      </c>
      <c r="F23" s="29">
        <f>'6A'!F23/$C23</f>
        <v>0</v>
      </c>
      <c r="G23" s="29">
        <f>'6A'!G23/$C23</f>
        <v>0.15599889165973954</v>
      </c>
      <c r="H23" s="29">
        <f>'6A'!H23/$C23</f>
        <v>0</v>
      </c>
      <c r="I23" s="29">
        <f>'6A'!I23/$C23</f>
        <v>9.5871432529786638E-2</v>
      </c>
      <c r="J23" s="29">
        <f>'6A'!J23/$C23</f>
        <v>6.4006650041562765E-2</v>
      </c>
      <c r="K23" s="29">
        <f>'6A'!K23/$C23</f>
        <v>8.5342200055417011E-2</v>
      </c>
      <c r="L23" s="29">
        <f>'6A'!L23/$C23</f>
        <v>3.3250207813798838E-2</v>
      </c>
      <c r="M23" s="29">
        <f>'6A'!M23/$C23</f>
        <v>3.0479357162648932E-3</v>
      </c>
      <c r="N23" s="29">
        <f>'6A'!N23/$C23</f>
        <v>7.481296758104738E-3</v>
      </c>
      <c r="O23" s="29">
        <f>'6A'!O23/$C23</f>
        <v>0</v>
      </c>
      <c r="P23" s="29">
        <v>2.1352785145888595E-2</v>
      </c>
    </row>
    <row r="24" spans="1:16" ht="12.75" customHeight="1" x14ac:dyDescent="0.15">
      <c r="A24" s="51" t="s">
        <v>22</v>
      </c>
      <c r="B24" s="48">
        <f>'6A'!B24</f>
        <v>1892</v>
      </c>
      <c r="C24" s="84">
        <f>'6A'!C24</f>
        <v>598</v>
      </c>
      <c r="D24" s="44">
        <f>'6A'!D24/$C24</f>
        <v>0.91806020066889638</v>
      </c>
      <c r="E24" s="29">
        <f>'6A'!E24/$C24</f>
        <v>0</v>
      </c>
      <c r="F24" s="29">
        <f>'6A'!F24/$C24</f>
        <v>0</v>
      </c>
      <c r="G24" s="29">
        <f>'6A'!G24/$C24</f>
        <v>1.3377926421404682E-2</v>
      </c>
      <c r="H24" s="29">
        <f>'6A'!H24/$C24</f>
        <v>0</v>
      </c>
      <c r="I24" s="29">
        <f>'6A'!I24/$C24</f>
        <v>6.1872909698996656E-2</v>
      </c>
      <c r="J24" s="29">
        <f>'6A'!J24/$C24</f>
        <v>0</v>
      </c>
      <c r="K24" s="29">
        <f>'6A'!K24/$C24</f>
        <v>6.688963210702341E-3</v>
      </c>
      <c r="L24" s="29">
        <f>'6A'!L24/$C24</f>
        <v>1.6722408026755853E-3</v>
      </c>
      <c r="M24" s="29">
        <f>'6A'!M24/$C24</f>
        <v>3.3444816053511705E-3</v>
      </c>
      <c r="N24" s="29">
        <f>'6A'!N24/$C24</f>
        <v>4.0133779264214048E-2</v>
      </c>
      <c r="O24" s="29">
        <f>'6A'!O24/$C24</f>
        <v>0</v>
      </c>
      <c r="P24" s="29">
        <v>0</v>
      </c>
    </row>
    <row r="25" spans="1:16" ht="12.75" customHeight="1" x14ac:dyDescent="0.15">
      <c r="A25" s="51" t="s">
        <v>23</v>
      </c>
      <c r="B25" s="48">
        <f>'6A'!B25</f>
        <v>7236</v>
      </c>
      <c r="C25" s="84">
        <f>'6A'!C25</f>
        <v>3865</v>
      </c>
      <c r="D25" s="44">
        <f>'6A'!D25/$C25</f>
        <v>0.56507115135834407</v>
      </c>
      <c r="E25" s="29">
        <f>'6A'!E25/$C25</f>
        <v>7.7619663648124189E-4</v>
      </c>
      <c r="F25" s="29">
        <f>'6A'!F25/$C25</f>
        <v>4.1397153945666237E-3</v>
      </c>
      <c r="G25" s="29">
        <f>'6A'!G25/$C25</f>
        <v>1.29366106080207E-3</v>
      </c>
      <c r="H25" s="29">
        <f>'6A'!H25/$C25</f>
        <v>0</v>
      </c>
      <c r="I25" s="29">
        <f>'6A'!I25/$C25</f>
        <v>2.1992238033635189E-2</v>
      </c>
      <c r="J25" s="29">
        <f>'6A'!J25/$C25</f>
        <v>1.2160413971539457E-2</v>
      </c>
      <c r="K25" s="29">
        <f>'6A'!K25/$C25</f>
        <v>4.0620957309184996E-2</v>
      </c>
      <c r="L25" s="29">
        <f>'6A'!L25/$C25</f>
        <v>3.4152652005174644E-2</v>
      </c>
      <c r="M25" s="29">
        <f>'6A'!M25/$C25</f>
        <v>2.1733505821474774E-2</v>
      </c>
      <c r="N25" s="29">
        <f>'6A'!N25/$C25</f>
        <v>4.9159120310478654E-3</v>
      </c>
      <c r="O25" s="29">
        <f>'6A'!O25/$C25</f>
        <v>0</v>
      </c>
      <c r="P25" s="29">
        <v>0.37054631828978624</v>
      </c>
    </row>
    <row r="26" spans="1:16" ht="12.75" customHeight="1" x14ac:dyDescent="0.15">
      <c r="A26" s="51" t="s">
        <v>24</v>
      </c>
      <c r="B26" s="48">
        <f>'6A'!B26</f>
        <v>2623</v>
      </c>
      <c r="C26" s="84">
        <f>'6A'!C26</f>
        <v>1181</v>
      </c>
      <c r="D26" s="44">
        <f>'6A'!D26/$C26</f>
        <v>0.85944115156646905</v>
      </c>
      <c r="E26" s="29">
        <f>'6A'!E26/$C26</f>
        <v>1.1854360711261643E-2</v>
      </c>
      <c r="F26" s="29">
        <f>'6A'!F26/$C26</f>
        <v>5.0804403048264179E-3</v>
      </c>
      <c r="G26" s="29">
        <f>'6A'!G26/$C26</f>
        <v>3.3869602032176121E-3</v>
      </c>
      <c r="H26" s="29">
        <f>'6A'!H26/$C26</f>
        <v>8.4674005080440302E-4</v>
      </c>
      <c r="I26" s="29">
        <f>'6A'!I26/$C26</f>
        <v>2.7095681625740897E-2</v>
      </c>
      <c r="J26" s="29">
        <f>'6A'!J26/$C26</f>
        <v>1.693480101608806E-3</v>
      </c>
      <c r="K26" s="29">
        <f>'6A'!K26/$C26</f>
        <v>2.9635901778154106E-2</v>
      </c>
      <c r="L26" s="29">
        <f>'6A'!L26/$C26</f>
        <v>7.8746824724809483E-2</v>
      </c>
      <c r="M26" s="29">
        <f>'6A'!M26/$C26</f>
        <v>1.6088060965283656E-2</v>
      </c>
      <c r="N26" s="29">
        <f>'6A'!N26/$C26</f>
        <v>2.2861981371718881E-2</v>
      </c>
      <c r="O26" s="29">
        <f>'6A'!O26/$C26</f>
        <v>0</v>
      </c>
      <c r="P26" s="29">
        <v>0.11787003610108303</v>
      </c>
    </row>
    <row r="27" spans="1:16" ht="12.75" customHeight="1" x14ac:dyDescent="0.15">
      <c r="A27" s="51" t="s">
        <v>25</v>
      </c>
      <c r="B27" s="48">
        <f>'6A'!B27</f>
        <v>7141</v>
      </c>
      <c r="C27" s="84">
        <f>'6A'!C27</f>
        <v>3479</v>
      </c>
      <c r="D27" s="44">
        <f>'6A'!D27/$C27</f>
        <v>0.54642138545559071</v>
      </c>
      <c r="E27" s="29">
        <f>'6A'!E27/$C27</f>
        <v>2.3857430296062087E-2</v>
      </c>
      <c r="F27" s="29">
        <f>'6A'!F27/$C27</f>
        <v>0</v>
      </c>
      <c r="G27" s="29">
        <f>'6A'!G27/$C27</f>
        <v>6.7260707099741301E-2</v>
      </c>
      <c r="H27" s="29">
        <f>'6A'!H27/$C27</f>
        <v>0</v>
      </c>
      <c r="I27" s="29">
        <f>'6A'!I27/$C27</f>
        <v>9.4854843345789017E-3</v>
      </c>
      <c r="J27" s="29">
        <f>'6A'!J27/$C27</f>
        <v>0.30497269330267318</v>
      </c>
      <c r="K27" s="29">
        <f>'6A'!K27/$C27</f>
        <v>6.7260707099741301E-2</v>
      </c>
      <c r="L27" s="29">
        <f>'6A'!L27/$C27</f>
        <v>0.17763725208393216</v>
      </c>
      <c r="M27" s="29">
        <f>'6A'!M27/$C27</f>
        <v>5.3463638976717451E-2</v>
      </c>
      <c r="N27" s="29">
        <f>'6A'!N27/$C27</f>
        <v>8.824374820350675E-2</v>
      </c>
      <c r="O27" s="29">
        <f>'6A'!O27/$C27</f>
        <v>0</v>
      </c>
      <c r="P27" s="29">
        <v>2.5633640552995392E-2</v>
      </c>
    </row>
    <row r="28" spans="1:16" ht="12.75" customHeight="1" x14ac:dyDescent="0.15">
      <c r="A28" s="51" t="s">
        <v>26</v>
      </c>
      <c r="B28" s="48">
        <f>'6A'!B28</f>
        <v>2183</v>
      </c>
      <c r="C28" s="84">
        <f>'6A'!C28</f>
        <v>614</v>
      </c>
      <c r="D28" s="44">
        <f>'6A'!D28/$C28</f>
        <v>0.45276872964169379</v>
      </c>
      <c r="E28" s="29">
        <f>'6A'!E28/$C28</f>
        <v>6.5146579804560263E-3</v>
      </c>
      <c r="F28" s="29">
        <f>'6A'!F28/$C28</f>
        <v>3.2573289902280132E-3</v>
      </c>
      <c r="G28" s="29">
        <f>'6A'!G28/$C28</f>
        <v>3.7459283387622153E-2</v>
      </c>
      <c r="H28" s="29">
        <f>'6A'!H28/$C28</f>
        <v>1.6286644951140066E-3</v>
      </c>
      <c r="I28" s="29">
        <f>'6A'!I28/$C28</f>
        <v>0.17100977198697068</v>
      </c>
      <c r="J28" s="29">
        <f>'6A'!J28/$C28</f>
        <v>0.1482084690553746</v>
      </c>
      <c r="K28" s="29">
        <f>'6A'!K28/$C28</f>
        <v>0.21986970684039087</v>
      </c>
      <c r="L28" s="29">
        <f>'6A'!L28/$C28</f>
        <v>4.8859934853420191E-3</v>
      </c>
      <c r="M28" s="29">
        <f>'6A'!M28/$C28</f>
        <v>9.7719869706840382E-3</v>
      </c>
      <c r="N28" s="29">
        <f>'6A'!N28/$C28</f>
        <v>7.4918566775244305E-2</v>
      </c>
      <c r="O28" s="29">
        <f>'6A'!O28/$C28</f>
        <v>1.6286644951140066E-3</v>
      </c>
      <c r="P28" s="29">
        <v>0</v>
      </c>
    </row>
    <row r="29" spans="1:16" ht="7.5" customHeight="1" x14ac:dyDescent="0.15">
      <c r="A29" s="53"/>
      <c r="B29" s="67" t="s">
        <v>2</v>
      </c>
      <c r="C29" s="85" t="s">
        <v>2</v>
      </c>
      <c r="D29" s="83" t="s">
        <v>2</v>
      </c>
      <c r="E29" s="56" t="s">
        <v>2</v>
      </c>
      <c r="F29" s="56" t="s">
        <v>2</v>
      </c>
      <c r="G29" s="56" t="s">
        <v>2</v>
      </c>
      <c r="H29" s="56" t="s">
        <v>2</v>
      </c>
      <c r="I29" s="56" t="s">
        <v>2</v>
      </c>
      <c r="J29" s="56" t="s">
        <v>2</v>
      </c>
      <c r="K29" s="56" t="s">
        <v>2</v>
      </c>
      <c r="L29" s="56" t="s">
        <v>2</v>
      </c>
      <c r="M29" s="56" t="s">
        <v>2</v>
      </c>
      <c r="N29" s="56" t="s">
        <v>2</v>
      </c>
      <c r="O29" s="56" t="s">
        <v>2</v>
      </c>
      <c r="P29" s="56" t="s">
        <v>2</v>
      </c>
    </row>
    <row r="30" spans="1:16" ht="12.75" customHeight="1" x14ac:dyDescent="0.15">
      <c r="A30" s="51" t="s">
        <v>27</v>
      </c>
      <c r="B30" s="48">
        <f>'6A'!B30</f>
        <v>24526</v>
      </c>
      <c r="C30" s="84">
        <f>'6A'!C30</f>
        <v>18751</v>
      </c>
      <c r="D30" s="44">
        <f>'6A'!D30/$C30</f>
        <v>0.95040264519225637</v>
      </c>
      <c r="E30" s="29">
        <f>'6A'!E30/$C30</f>
        <v>5.3330489040584503E-5</v>
      </c>
      <c r="F30" s="29">
        <f>'6A'!F30/$C30</f>
        <v>5.3330489040584503E-5</v>
      </c>
      <c r="G30" s="29">
        <f>'6A'!G30/$C30</f>
        <v>6.3996586848701405E-3</v>
      </c>
      <c r="H30" s="29">
        <f>'6A'!H30/$C30</f>
        <v>3.1998293424350701E-4</v>
      </c>
      <c r="I30" s="29">
        <f>'6A'!I30/$C30</f>
        <v>4.0904485094128314E-2</v>
      </c>
      <c r="J30" s="29">
        <f>'6A'!J30/$C30</f>
        <v>5.7596928163831263E-3</v>
      </c>
      <c r="K30" s="29">
        <f>'6A'!K30/$C30</f>
        <v>9.9194709615487171E-3</v>
      </c>
      <c r="L30" s="29">
        <f>'6A'!L30/$C30</f>
        <v>1.1999360034131512E-2</v>
      </c>
      <c r="M30" s="29">
        <f>'6A'!M30/$C30</f>
        <v>1.0186123406751639E-2</v>
      </c>
      <c r="N30" s="29">
        <f>'6A'!N30/$C30</f>
        <v>4.7997440136526051E-4</v>
      </c>
      <c r="O30" s="29">
        <f>'6A'!O30/$C30</f>
        <v>1.0666097808116901E-4</v>
      </c>
      <c r="P30" s="29">
        <v>0.2020404749958187</v>
      </c>
    </row>
    <row r="31" spans="1:16" ht="12.75" customHeight="1" x14ac:dyDescent="0.15">
      <c r="A31" s="51" t="s">
        <v>28</v>
      </c>
      <c r="B31" s="48">
        <f>'6A'!B31</f>
        <v>11083</v>
      </c>
      <c r="C31" s="84">
        <f>'6A'!C31</f>
        <v>3814</v>
      </c>
      <c r="D31" s="44">
        <f>'6A'!D31/$C31</f>
        <v>0.44362873623492394</v>
      </c>
      <c r="E31" s="29">
        <f>'6A'!E31/$C31</f>
        <v>4.9816465652857888E-3</v>
      </c>
      <c r="F31" s="29">
        <f>'6A'!F31/$C31</f>
        <v>4.4572627163083373E-3</v>
      </c>
      <c r="G31" s="29">
        <f>'6A'!G31/$C31</f>
        <v>0.42108023072889356</v>
      </c>
      <c r="H31" s="29">
        <f>'6A'!H31/$C31</f>
        <v>3.146303093864709E-3</v>
      </c>
      <c r="I31" s="29">
        <f>'6A'!I31/$C31</f>
        <v>0.17829050865233351</v>
      </c>
      <c r="J31" s="29">
        <f>'6A'!J31/$C31</f>
        <v>2.5170424750917672E-2</v>
      </c>
      <c r="K31" s="29">
        <f>'6A'!K31/$C31</f>
        <v>0.11248033560566334</v>
      </c>
      <c r="L31" s="29">
        <f>'6A'!L31/$C31</f>
        <v>0.26455165180912427</v>
      </c>
      <c r="M31" s="29">
        <f>'6A'!M31/$C31</f>
        <v>2.097535395909806E-3</v>
      </c>
      <c r="N31" s="29">
        <f>'6A'!N31/$C31</f>
        <v>1.9402202412165705E-2</v>
      </c>
      <c r="O31" s="29">
        <f>'6A'!O31/$C31</f>
        <v>0</v>
      </c>
      <c r="P31" s="29">
        <v>0</v>
      </c>
    </row>
    <row r="32" spans="1:16" ht="12.75" customHeight="1" x14ac:dyDescent="0.15">
      <c r="A32" s="51" t="s">
        <v>29</v>
      </c>
      <c r="B32" s="48">
        <f>'6A'!B32</f>
        <v>39871</v>
      </c>
      <c r="C32" s="84">
        <f>'6A'!C32</f>
        <v>26976</v>
      </c>
      <c r="D32" s="44">
        <f>'6A'!D32/$C32</f>
        <v>0.94213374851720044</v>
      </c>
      <c r="E32" s="29">
        <f>'6A'!E32/$C32</f>
        <v>0</v>
      </c>
      <c r="F32" s="29">
        <f>'6A'!F32/$C32</f>
        <v>0</v>
      </c>
      <c r="G32" s="29">
        <f>'6A'!G32/$C32</f>
        <v>0</v>
      </c>
      <c r="H32" s="29">
        <f>'6A'!H32/$C32</f>
        <v>0</v>
      </c>
      <c r="I32" s="29">
        <f>'6A'!I32/$C32</f>
        <v>2.2649762752075919E-2</v>
      </c>
      <c r="J32" s="29">
        <f>'6A'!J32/$C32</f>
        <v>2.7061091340450771E-3</v>
      </c>
      <c r="K32" s="29">
        <f>'6A'!K32/$C32</f>
        <v>2.7209371293001185E-2</v>
      </c>
      <c r="L32" s="29">
        <f>'6A'!L32/$C32</f>
        <v>1.0750296559905101E-3</v>
      </c>
      <c r="M32" s="29">
        <f>'6A'!M32/$C32</f>
        <v>5.0044483985765128E-3</v>
      </c>
      <c r="N32" s="29">
        <f>'6A'!N32/$C32</f>
        <v>5.3751482799525505E-3</v>
      </c>
      <c r="O32" s="29">
        <f>'6A'!O32/$C32</f>
        <v>0</v>
      </c>
      <c r="P32" s="29">
        <v>0</v>
      </c>
    </row>
    <row r="33" spans="1:17" ht="12.75" customHeight="1" x14ac:dyDescent="0.15">
      <c r="A33" s="51" t="s">
        <v>30</v>
      </c>
      <c r="B33" s="48">
        <f>'6A'!B33</f>
        <v>5575</v>
      </c>
      <c r="C33" s="84">
        <f>'6A'!C33</f>
        <v>3228</v>
      </c>
      <c r="D33" s="44">
        <f>'6A'!D33/$C33</f>
        <v>0.63475836431226762</v>
      </c>
      <c r="E33" s="29">
        <f>'6A'!E33/$C33</f>
        <v>1.2701363073110285E-2</v>
      </c>
      <c r="F33" s="29">
        <f>'6A'!F33/$C33</f>
        <v>2.2614622057001238E-2</v>
      </c>
      <c r="G33" s="29">
        <f>'6A'!G33/$C33</f>
        <v>4.0272614622057001E-2</v>
      </c>
      <c r="H33" s="29">
        <f>'6A'!H33/$C33</f>
        <v>2.4783147459727386E-3</v>
      </c>
      <c r="I33" s="29">
        <f>'6A'!I33/$C33</f>
        <v>0.24659231722428748</v>
      </c>
      <c r="J33" s="29">
        <f>'6A'!J33/$C33</f>
        <v>0.12236679058240396</v>
      </c>
      <c r="K33" s="29">
        <f>'6A'!K33/$C33</f>
        <v>0.12825278810408922</v>
      </c>
      <c r="L33" s="29">
        <f>'6A'!L33/$C33</f>
        <v>4.0272614622056998E-3</v>
      </c>
      <c r="M33" s="29">
        <f>'6A'!M33/$C33</f>
        <v>4.646840148698885E-3</v>
      </c>
      <c r="N33" s="29">
        <f>'6A'!N33/$C33</f>
        <v>1.0842627013630731E-2</v>
      </c>
      <c r="O33" s="29">
        <f>'6A'!O33/$C33</f>
        <v>0</v>
      </c>
      <c r="P33" s="29">
        <v>0.2385325512068468</v>
      </c>
    </row>
    <row r="34" spans="1:17" ht="12.75" customHeight="1" x14ac:dyDescent="0.15">
      <c r="A34" s="51" t="s">
        <v>31</v>
      </c>
      <c r="B34" s="48">
        <f>'6A'!B34</f>
        <v>10163</v>
      </c>
      <c r="C34" s="84">
        <f>'6A'!C34</f>
        <v>6178</v>
      </c>
      <c r="D34" s="44">
        <f>'6A'!D34/$C34</f>
        <v>0.72402071867918416</v>
      </c>
      <c r="E34" s="29">
        <f>'6A'!E34/$C34</f>
        <v>8.0932340563289091E-4</v>
      </c>
      <c r="F34" s="29">
        <f>'6A'!F34/$C34</f>
        <v>1.2949174490126255E-3</v>
      </c>
      <c r="G34" s="29">
        <f>'6A'!G34/$C34</f>
        <v>8.0932340563289098E-3</v>
      </c>
      <c r="H34" s="29">
        <f>'6A'!H34/$C34</f>
        <v>1.6186468112657819E-4</v>
      </c>
      <c r="I34" s="29">
        <f>'6A'!I34/$C34</f>
        <v>4.8883133700226608E-2</v>
      </c>
      <c r="J34" s="29">
        <f>'6A'!J34/$C34</f>
        <v>2.1042408546455165E-3</v>
      </c>
      <c r="K34" s="29">
        <f>'6A'!K34/$C34</f>
        <v>5.2444156685011331E-2</v>
      </c>
      <c r="L34" s="29">
        <f>'6A'!L34/$C34</f>
        <v>4.9854321786986081E-2</v>
      </c>
      <c r="M34" s="29">
        <f>'6A'!M34/$C34</f>
        <v>0</v>
      </c>
      <c r="N34" s="29">
        <f>'6A'!N34/$C34</f>
        <v>3.8361929426999029E-2</v>
      </c>
      <c r="O34" s="29">
        <f>'6A'!O34/$C34</f>
        <v>1.6186468112657819E-4</v>
      </c>
      <c r="P34" s="29">
        <v>0.36392857142857143</v>
      </c>
    </row>
    <row r="35" spans="1:17" ht="12.75" customHeight="1" x14ac:dyDescent="0.15">
      <c r="A35" s="51" t="s">
        <v>32</v>
      </c>
      <c r="B35" s="48">
        <f>'6A'!B35</f>
        <v>2753</v>
      </c>
      <c r="C35" s="84">
        <f>'6A'!C35</f>
        <v>1149</v>
      </c>
      <c r="D35" s="44">
        <f>'6A'!D35/$C35</f>
        <v>0.42123585726718887</v>
      </c>
      <c r="E35" s="29">
        <f>'6A'!E35/$C35</f>
        <v>0</v>
      </c>
      <c r="F35" s="29">
        <f>'6A'!F35/$C35</f>
        <v>0</v>
      </c>
      <c r="G35" s="29">
        <f>'6A'!G35/$C35</f>
        <v>0.13141862489120976</v>
      </c>
      <c r="H35" s="29">
        <f>'6A'!H35/$C35</f>
        <v>0</v>
      </c>
      <c r="I35" s="29">
        <f>'6A'!I35/$C35</f>
        <v>2.6109660574412531E-2</v>
      </c>
      <c r="J35" s="29">
        <f>'6A'!J35/$C35</f>
        <v>0.3124456048738033</v>
      </c>
      <c r="K35" s="29">
        <f>'6A'!K35/$C35</f>
        <v>0.1784160139251523</v>
      </c>
      <c r="L35" s="29">
        <f>'6A'!L35/$C35</f>
        <v>0</v>
      </c>
      <c r="M35" s="29">
        <f>'6A'!M35/$C35</f>
        <v>1.3054830287206266E-2</v>
      </c>
      <c r="N35" s="29">
        <f>'6A'!N35/$C35</f>
        <v>1.9147084421235857E-2</v>
      </c>
      <c r="O35" s="29">
        <f>'6A'!O35/$C35</f>
        <v>0</v>
      </c>
      <c r="P35" s="29">
        <v>0</v>
      </c>
    </row>
    <row r="36" spans="1:17" ht="12.75" customHeight="1" x14ac:dyDescent="0.15">
      <c r="A36" s="51" t="s">
        <v>33</v>
      </c>
      <c r="B36" s="48">
        <f>'6A'!B36</f>
        <v>8167</v>
      </c>
      <c r="C36" s="84">
        <f>'6A'!C36</f>
        <v>2425</v>
      </c>
      <c r="D36" s="44">
        <f>'6A'!D36/$C36</f>
        <v>0.81608247422680413</v>
      </c>
      <c r="E36" s="29">
        <f>'6A'!E36/$C36</f>
        <v>1.11340206185567E-2</v>
      </c>
      <c r="F36" s="29">
        <f>'6A'!F36/$C36</f>
        <v>1.1958762886597939E-2</v>
      </c>
      <c r="G36" s="29">
        <f>'6A'!G36/$C36</f>
        <v>6.3917525773195871E-2</v>
      </c>
      <c r="H36" s="29">
        <f>'6A'!H36/$C36</f>
        <v>4.1237113402061858E-4</v>
      </c>
      <c r="I36" s="29">
        <f>'6A'!I36/$C36</f>
        <v>5.7731958762886601E-2</v>
      </c>
      <c r="J36" s="29">
        <f>'6A'!J36/$C36</f>
        <v>2.7628865979381443E-2</v>
      </c>
      <c r="K36" s="29">
        <f>'6A'!K36/$C36</f>
        <v>5.6907216494845363E-2</v>
      </c>
      <c r="L36" s="29">
        <f>'6A'!L36/$C36</f>
        <v>2.4329896907216497E-2</v>
      </c>
      <c r="M36" s="29">
        <f>'6A'!M36/$C36</f>
        <v>0</v>
      </c>
      <c r="N36" s="29">
        <f>'6A'!N36/$C36</f>
        <v>1.443298969072165E-2</v>
      </c>
      <c r="O36" s="29">
        <f>'6A'!O36/$C36</f>
        <v>0</v>
      </c>
      <c r="P36" s="29">
        <v>4.7591410330818339E-2</v>
      </c>
    </row>
    <row r="37" spans="1:17" ht="12.75" customHeight="1" x14ac:dyDescent="0.15">
      <c r="A37" s="51" t="s">
        <v>34</v>
      </c>
      <c r="B37" s="48">
        <f>'6A'!B37</f>
        <v>2723</v>
      </c>
      <c r="C37" s="84">
        <f>'6A'!C37</f>
        <v>1080</v>
      </c>
      <c r="D37" s="44">
        <f>'6A'!D37/$C37</f>
        <v>0.49629629629629629</v>
      </c>
      <c r="E37" s="29">
        <f>'6A'!E37/$C37</f>
        <v>1.2037037037037037E-2</v>
      </c>
      <c r="F37" s="29">
        <f>'6A'!F37/$C37</f>
        <v>7.4074074074074077E-3</v>
      </c>
      <c r="G37" s="29">
        <f>'6A'!G37/$C37</f>
        <v>0.39907407407407408</v>
      </c>
      <c r="H37" s="29">
        <f>'6A'!H37/$C37</f>
        <v>0</v>
      </c>
      <c r="I37" s="29">
        <f>'6A'!I37/$C37</f>
        <v>0.13240740740740742</v>
      </c>
      <c r="J37" s="29">
        <f>'6A'!J37/$C37</f>
        <v>1.6666666666666666E-2</v>
      </c>
      <c r="K37" s="29">
        <f>'6A'!K37/$C37</f>
        <v>0.10185185185185185</v>
      </c>
      <c r="L37" s="29">
        <f>'6A'!L37/$C37</f>
        <v>0</v>
      </c>
      <c r="M37" s="29">
        <f>'6A'!M37/$C37</f>
        <v>1.4814814814814815E-2</v>
      </c>
      <c r="N37" s="29">
        <f>'6A'!N37/$C37</f>
        <v>8.3333333333333332E-3</v>
      </c>
      <c r="O37" s="29">
        <f>'6A'!O37/$C37</f>
        <v>0</v>
      </c>
      <c r="P37" s="29">
        <v>0.10515463917525773</v>
      </c>
    </row>
    <row r="38" spans="1:17" ht="12.75" customHeight="1" x14ac:dyDescent="0.15">
      <c r="A38" s="51" t="s">
        <v>35</v>
      </c>
      <c r="B38" s="48">
        <f>'6A'!B38</f>
        <v>2330</v>
      </c>
      <c r="C38" s="84">
        <f>'6A'!C38</f>
        <v>1477</v>
      </c>
      <c r="D38" s="44">
        <f>'6A'!D38/$C38</f>
        <v>0.7041299932295193</v>
      </c>
      <c r="E38" s="29">
        <f>'6A'!E38/$C38</f>
        <v>1.3540961408259986E-3</v>
      </c>
      <c r="F38" s="29">
        <f>'6A'!F38/$C38</f>
        <v>6.770480704129993E-4</v>
      </c>
      <c r="G38" s="29">
        <f>'6A'!G38/$C38</f>
        <v>8.4631008801624913E-2</v>
      </c>
      <c r="H38" s="29">
        <f>'6A'!H38/$C38</f>
        <v>2.031144211238998E-3</v>
      </c>
      <c r="I38" s="29">
        <f>'6A'!I38/$C38</f>
        <v>3.1821259309410967E-2</v>
      </c>
      <c r="J38" s="29">
        <f>'6A'!J38/$C38</f>
        <v>2.3696682464454975E-2</v>
      </c>
      <c r="K38" s="29">
        <f>'6A'!K38/$C38</f>
        <v>5.2809749492213946E-2</v>
      </c>
      <c r="L38" s="29">
        <f>'6A'!L38/$C38</f>
        <v>2.6404874746106973E-2</v>
      </c>
      <c r="M38" s="29">
        <f>'6A'!M38/$C38</f>
        <v>9.4109681787406904E-2</v>
      </c>
      <c r="N38" s="29">
        <f>'6A'!N38/$C38</f>
        <v>4.7393364928909956E-3</v>
      </c>
      <c r="O38" s="29">
        <f>'6A'!O38/$C38</f>
        <v>0</v>
      </c>
      <c r="P38" s="29">
        <v>0.14904968322774259</v>
      </c>
      <c r="Q38" s="2" t="s">
        <v>2</v>
      </c>
    </row>
    <row r="39" spans="1:17" ht="12.75" customHeight="1" x14ac:dyDescent="0.15">
      <c r="A39" s="51" t="s">
        <v>36</v>
      </c>
      <c r="B39" s="48">
        <f>'6A'!B39</f>
        <v>5733</v>
      </c>
      <c r="C39" s="84">
        <f>'6A'!C39</f>
        <v>2711</v>
      </c>
      <c r="D39" s="44">
        <f>'6A'!D39/$C39</f>
        <v>0.87716709701217266</v>
      </c>
      <c r="E39" s="29">
        <f>'6A'!E39/$C39</f>
        <v>0</v>
      </c>
      <c r="F39" s="29">
        <f>'6A'!F39/$C39</f>
        <v>0</v>
      </c>
      <c r="G39" s="29">
        <f>'6A'!G39/$C39</f>
        <v>3.6886757654002213E-2</v>
      </c>
      <c r="H39" s="29">
        <f>'6A'!H39/$C39</f>
        <v>0</v>
      </c>
      <c r="I39" s="29">
        <f>'6A'!I39/$C39</f>
        <v>1.9549981556621174E-2</v>
      </c>
      <c r="J39" s="29">
        <f>'6A'!J39/$C39</f>
        <v>3.246034673552195E-2</v>
      </c>
      <c r="K39" s="29">
        <f>'6A'!K39/$C39</f>
        <v>3.4673552194762078E-2</v>
      </c>
      <c r="L39" s="29">
        <f>'6A'!L39/$C39</f>
        <v>1.9918849133161196E-2</v>
      </c>
      <c r="M39" s="29">
        <f>'6A'!M39/$C39</f>
        <v>2.4345260051641459E-2</v>
      </c>
      <c r="N39" s="29">
        <f>'6A'!N39/$C39</f>
        <v>2.5820730357801547E-3</v>
      </c>
      <c r="O39" s="29">
        <f>'6A'!O39/$C39</f>
        <v>0</v>
      </c>
      <c r="P39" s="29">
        <v>0</v>
      </c>
    </row>
    <row r="40" spans="1:17" ht="7.5" customHeight="1" x14ac:dyDescent="0.15">
      <c r="A40" s="53"/>
      <c r="B40" s="67" t="s">
        <v>2</v>
      </c>
      <c r="C40" s="85" t="s">
        <v>2</v>
      </c>
      <c r="D40" s="83" t="s">
        <v>2</v>
      </c>
      <c r="E40" s="56" t="s">
        <v>2</v>
      </c>
      <c r="F40" s="56" t="s">
        <v>2</v>
      </c>
      <c r="G40" s="56" t="s">
        <v>2</v>
      </c>
      <c r="H40" s="56" t="s">
        <v>2</v>
      </c>
      <c r="I40" s="56" t="s">
        <v>2</v>
      </c>
      <c r="J40" s="56" t="s">
        <v>2</v>
      </c>
      <c r="K40" s="56" t="s">
        <v>2</v>
      </c>
      <c r="L40" s="56" t="s">
        <v>2</v>
      </c>
      <c r="M40" s="56" t="s">
        <v>2</v>
      </c>
      <c r="N40" s="56" t="s">
        <v>2</v>
      </c>
      <c r="O40" s="56" t="s">
        <v>2</v>
      </c>
      <c r="P40" s="56" t="s">
        <v>2</v>
      </c>
    </row>
    <row r="41" spans="1:17" ht="12.75" customHeight="1" x14ac:dyDescent="0.15">
      <c r="A41" s="51" t="s">
        <v>37</v>
      </c>
      <c r="B41" s="48">
        <f>'6A'!B41</f>
        <v>3286</v>
      </c>
      <c r="C41" s="84">
        <f>'6A'!C41</f>
        <v>2455</v>
      </c>
      <c r="D41" s="44">
        <f>'6A'!D41/$C41</f>
        <v>0.93034623217922607</v>
      </c>
      <c r="E41" s="29">
        <f>'6A'!E41/$C41</f>
        <v>0</v>
      </c>
      <c r="F41" s="29">
        <f>'6A'!F41/$C41</f>
        <v>0</v>
      </c>
      <c r="G41" s="29">
        <f>'6A'!G41/$C41</f>
        <v>7.3319755600814666E-3</v>
      </c>
      <c r="H41" s="29">
        <f>'6A'!H41/$C41</f>
        <v>2.443991853360489E-3</v>
      </c>
      <c r="I41" s="29">
        <f>'6A'!I41/$C41</f>
        <v>3.9103869653767824E-2</v>
      </c>
      <c r="J41" s="29">
        <f>'6A'!J41/$C41</f>
        <v>4.9287169042769856E-2</v>
      </c>
      <c r="K41" s="29">
        <f>'6A'!K41/$C41</f>
        <v>1.6293279022403257E-2</v>
      </c>
      <c r="L41" s="29">
        <f>'6A'!L41/$C41</f>
        <v>1.5885947046843176E-2</v>
      </c>
      <c r="M41" s="29">
        <f>'6A'!M41/$C41</f>
        <v>0</v>
      </c>
      <c r="N41" s="29">
        <f>'6A'!N41/$C41</f>
        <v>5.7026476578411409E-3</v>
      </c>
      <c r="O41" s="29">
        <f>'6A'!O41/$C41</f>
        <v>0</v>
      </c>
      <c r="P41" s="29">
        <v>0</v>
      </c>
    </row>
    <row r="42" spans="1:17" ht="12.75" customHeight="1" x14ac:dyDescent="0.15">
      <c r="A42" s="51" t="s">
        <v>38</v>
      </c>
      <c r="B42" s="48">
        <f>'6A'!B42</f>
        <v>8218</v>
      </c>
      <c r="C42" s="84">
        <f>'6A'!C42</f>
        <v>2898</v>
      </c>
      <c r="D42" s="44">
        <f>'6A'!D42/$C42</f>
        <v>0.42615596963423052</v>
      </c>
      <c r="E42" s="29">
        <f>'6A'!E42/$C42</f>
        <v>0</v>
      </c>
      <c r="F42" s="29">
        <f>'6A'!F42/$C42</f>
        <v>0</v>
      </c>
      <c r="G42" s="29">
        <f>'6A'!G42/$C42</f>
        <v>0.31780538302277433</v>
      </c>
      <c r="H42" s="29">
        <f>'6A'!H42/$C42</f>
        <v>6.9013112491373362E-4</v>
      </c>
      <c r="I42" s="29">
        <f>'6A'!I42/$C42</f>
        <v>2.8985507246376812E-2</v>
      </c>
      <c r="J42" s="29">
        <f>'6A'!J42/$C42</f>
        <v>6.556245686680469E-3</v>
      </c>
      <c r="K42" s="29">
        <f>'6A'!K42/$C42</f>
        <v>0.15424430641821946</v>
      </c>
      <c r="L42" s="29">
        <f>'6A'!L42/$C42</f>
        <v>0.15113871635610765</v>
      </c>
      <c r="M42" s="29">
        <f>'6A'!M42/$C42</f>
        <v>2.7950310559006212E-2</v>
      </c>
      <c r="N42" s="29">
        <f>'6A'!N42/$C42</f>
        <v>4.140786749482402E-3</v>
      </c>
      <c r="O42" s="29">
        <f>'6A'!O42/$C42</f>
        <v>0</v>
      </c>
      <c r="P42" s="29">
        <v>0.20769616445224368</v>
      </c>
    </row>
    <row r="43" spans="1:17" ht="12.75" customHeight="1" x14ac:dyDescent="0.15">
      <c r="A43" s="51" t="s">
        <v>39</v>
      </c>
      <c r="B43" s="48">
        <f>'6A'!B43</f>
        <v>6813</v>
      </c>
      <c r="C43" s="84">
        <f>'6A'!C43</f>
        <v>2997</v>
      </c>
      <c r="D43" s="44">
        <f>'6A'!D43/$C43</f>
        <v>0.61628294961628294</v>
      </c>
      <c r="E43" s="29">
        <f>'6A'!E43/$C43</f>
        <v>4.971638304971638E-2</v>
      </c>
      <c r="F43" s="29">
        <f>'6A'!F43/$C43</f>
        <v>3.3366700033366698E-3</v>
      </c>
      <c r="G43" s="29">
        <f>'6A'!G43/$C43</f>
        <v>0.12212212212212212</v>
      </c>
      <c r="H43" s="29">
        <f>'6A'!H43/$C43</f>
        <v>0</v>
      </c>
      <c r="I43" s="29">
        <f>'6A'!I43/$C43</f>
        <v>0.24924924924924924</v>
      </c>
      <c r="J43" s="29">
        <f>'6A'!J43/$C43</f>
        <v>6.7067067067067068E-2</v>
      </c>
      <c r="K43" s="29">
        <f>'6A'!K43/$C43</f>
        <v>0.10143476810143477</v>
      </c>
      <c r="L43" s="29">
        <f>'6A'!L43/$C43</f>
        <v>3.7704371037704368E-2</v>
      </c>
      <c r="M43" s="29">
        <f>'6A'!M43/$C43</f>
        <v>5.6723390056723387E-3</v>
      </c>
      <c r="N43" s="29">
        <f>'6A'!N43/$C43</f>
        <v>5.3386720053386722E-3</v>
      </c>
      <c r="O43" s="29">
        <f>'6A'!O43/$C43</f>
        <v>0</v>
      </c>
      <c r="P43" s="29">
        <v>4.2958300550747446E-2</v>
      </c>
    </row>
    <row r="44" spans="1:17" ht="12.75" customHeight="1" x14ac:dyDescent="0.15">
      <c r="A44" s="51" t="s">
        <v>40</v>
      </c>
      <c r="B44" s="48">
        <f>'6A'!B44</f>
        <v>99165</v>
      </c>
      <c r="C44" s="84">
        <f>'6A'!C44</f>
        <v>42251</v>
      </c>
      <c r="D44" s="44">
        <f>'6A'!D44/$C44</f>
        <v>0.83602754964379544</v>
      </c>
      <c r="E44" s="29">
        <f>'6A'!E44/$C44</f>
        <v>1.4461196184705687E-2</v>
      </c>
      <c r="F44" s="29">
        <f>'6A'!F44/$C44</f>
        <v>0</v>
      </c>
      <c r="G44" s="29">
        <f>'6A'!G44/$C44</f>
        <v>5.3371517833897424E-2</v>
      </c>
      <c r="H44" s="29">
        <f>'6A'!H44/$C44</f>
        <v>8.2838276017135686E-4</v>
      </c>
      <c r="I44" s="29">
        <f>'6A'!I44/$C44</f>
        <v>5.4815270644481787E-2</v>
      </c>
      <c r="J44" s="29">
        <f>'6A'!J44/$C44</f>
        <v>6.6270620813708547E-4</v>
      </c>
      <c r="K44" s="29">
        <f>'6A'!K44/$C44</f>
        <v>4.5963409150079286E-2</v>
      </c>
      <c r="L44" s="29">
        <f>'6A'!L44/$C44</f>
        <v>4.2933895055738323E-2</v>
      </c>
      <c r="M44" s="29">
        <f>'6A'!M44/$C44</f>
        <v>1.8934463089631013E-2</v>
      </c>
      <c r="N44" s="29">
        <f>'6A'!N44/$C44</f>
        <v>8.2838276017135686E-4</v>
      </c>
      <c r="O44" s="29">
        <f>'6A'!O44/$C44</f>
        <v>0</v>
      </c>
      <c r="P44" s="29">
        <v>0</v>
      </c>
    </row>
    <row r="45" spans="1:17" ht="12.75" customHeight="1" x14ac:dyDescent="0.15">
      <c r="A45" s="51" t="s">
        <v>41</v>
      </c>
      <c r="B45" s="48">
        <f>'6A'!B45</f>
        <v>6632</v>
      </c>
      <c r="C45" s="84">
        <f>'6A'!C45</f>
        <v>1909</v>
      </c>
      <c r="D45" s="44">
        <f>'6A'!D45/$C45</f>
        <v>0.42482975379779991</v>
      </c>
      <c r="E45" s="29">
        <f>'6A'!E45/$C45</f>
        <v>0</v>
      </c>
      <c r="F45" s="29">
        <f>'6A'!F45/$C45</f>
        <v>6.809848088004191E-3</v>
      </c>
      <c r="G45" s="29">
        <f>'6A'!G45/$C45</f>
        <v>0.1283394447354636</v>
      </c>
      <c r="H45" s="29">
        <f>'6A'!H45/$C45</f>
        <v>0</v>
      </c>
      <c r="I45" s="29">
        <f>'6A'!I45/$C45</f>
        <v>0.40701938187532738</v>
      </c>
      <c r="J45" s="29">
        <f>'6A'!J45/$C45</f>
        <v>9.4290204295442645E-3</v>
      </c>
      <c r="K45" s="29">
        <f>'6A'!K45/$C45</f>
        <v>0.16186485070717654</v>
      </c>
      <c r="L45" s="29">
        <f>'6A'!L45/$C45</f>
        <v>1.3619696176008382E-2</v>
      </c>
      <c r="M45" s="29">
        <f>'6A'!M45/$C45</f>
        <v>6.809848088004191E-3</v>
      </c>
      <c r="N45" s="29">
        <f>'6A'!N45/$C45</f>
        <v>0</v>
      </c>
      <c r="O45" s="29">
        <f>'6A'!O45/$C45</f>
        <v>0</v>
      </c>
      <c r="P45" s="29">
        <v>0.48777246145667197</v>
      </c>
    </row>
    <row r="46" spans="1:17" ht="12.75" customHeight="1" x14ac:dyDescent="0.15">
      <c r="A46" s="51" t="s">
        <v>42</v>
      </c>
      <c r="B46" s="48">
        <f>'6A'!B46</f>
        <v>558</v>
      </c>
      <c r="C46" s="84">
        <f>'6A'!C46</f>
        <v>311</v>
      </c>
      <c r="D46" s="44">
        <f>'6A'!D46/$C46</f>
        <v>0.6688102893890675</v>
      </c>
      <c r="E46" s="29">
        <f>'6A'!E46/$C46</f>
        <v>0</v>
      </c>
      <c r="F46" s="29">
        <f>'6A'!F46/$C46</f>
        <v>3.2154340836012861E-3</v>
      </c>
      <c r="G46" s="29">
        <f>'6A'!G46/$C46</f>
        <v>0.31189710610932475</v>
      </c>
      <c r="H46" s="29">
        <f>'6A'!H46/$C46</f>
        <v>0</v>
      </c>
      <c r="I46" s="29">
        <f>'6A'!I46/$C46</f>
        <v>0.16398713826366559</v>
      </c>
      <c r="J46" s="29">
        <f>'6A'!J46/$C46</f>
        <v>0</v>
      </c>
      <c r="K46" s="29">
        <f>'6A'!K46/$C46</f>
        <v>6.1093247588424437E-2</v>
      </c>
      <c r="L46" s="29">
        <f>'6A'!L46/$C46</f>
        <v>0</v>
      </c>
      <c r="M46" s="29">
        <f>'6A'!M46/$C46</f>
        <v>5.7877813504823149E-2</v>
      </c>
      <c r="N46" s="29">
        <f>'6A'!N46/$C46</f>
        <v>1.2861736334405145E-2</v>
      </c>
      <c r="O46" s="29">
        <f>'6A'!O46/$C46</f>
        <v>0</v>
      </c>
      <c r="P46" s="29">
        <v>2.6825633383010434E-2</v>
      </c>
    </row>
    <row r="47" spans="1:17" ht="12.75" customHeight="1" x14ac:dyDescent="0.15">
      <c r="A47" s="51" t="s">
        <v>43</v>
      </c>
      <c r="B47" s="48">
        <f>'6A'!B47</f>
        <v>24473</v>
      </c>
      <c r="C47" s="84">
        <f>'6A'!C47</f>
        <v>19213</v>
      </c>
      <c r="D47" s="44">
        <f>'6A'!D47/$C47</f>
        <v>0.83188466142715867</v>
      </c>
      <c r="E47" s="29">
        <f>'6A'!E47/$C47</f>
        <v>6.7662520168635819E-4</v>
      </c>
      <c r="F47" s="29">
        <f>'6A'!F47/$C47</f>
        <v>1.0409618487482433E-3</v>
      </c>
      <c r="G47" s="29">
        <f>'6A'!G47/$C47</f>
        <v>0.10456461770676105</v>
      </c>
      <c r="H47" s="29">
        <f>'6A'!H47/$C47</f>
        <v>1.561442773122365E-4</v>
      </c>
      <c r="I47" s="29">
        <f>'6A'!I47/$C47</f>
        <v>1.1138291781606205E-2</v>
      </c>
      <c r="J47" s="29">
        <f>'6A'!J47/$C47</f>
        <v>4.4240878571800346E-3</v>
      </c>
      <c r="K47" s="29">
        <f>'6A'!K47/$C47</f>
        <v>3.1124759277572477E-2</v>
      </c>
      <c r="L47" s="29">
        <f>'6A'!L47/$C47</f>
        <v>2.4514651538021133E-2</v>
      </c>
      <c r="M47" s="29">
        <f>'6A'!M47/$C47</f>
        <v>1.3012023109353042E-3</v>
      </c>
      <c r="N47" s="29">
        <f>'6A'!N47/$C47</f>
        <v>1.0773955134544318E-2</v>
      </c>
      <c r="O47" s="29">
        <f>'6A'!O47/$C47</f>
        <v>0</v>
      </c>
      <c r="P47" s="29">
        <v>0.20490151733212714</v>
      </c>
    </row>
    <row r="48" spans="1:17" ht="12.75" customHeight="1" x14ac:dyDescent="0.15">
      <c r="A48" s="51" t="s">
        <v>44</v>
      </c>
      <c r="B48" s="48">
        <f>'6A'!B48</f>
        <v>2126</v>
      </c>
      <c r="C48" s="84">
        <f>'6A'!C48</f>
        <v>1150</v>
      </c>
      <c r="D48" s="44">
        <f>'6A'!D48/$C48</f>
        <v>0.24956521739130436</v>
      </c>
      <c r="E48" s="29">
        <f>'6A'!E48/$C48</f>
        <v>0</v>
      </c>
      <c r="F48" s="29">
        <f>'6A'!F48/$C48</f>
        <v>0</v>
      </c>
      <c r="G48" s="29">
        <f>'6A'!G48/$C48</f>
        <v>0.11130434782608696</v>
      </c>
      <c r="H48" s="29">
        <f>'6A'!H48/$C48</f>
        <v>0</v>
      </c>
      <c r="I48" s="29">
        <f>'6A'!I48/$C48</f>
        <v>0.21130434782608695</v>
      </c>
      <c r="J48" s="29">
        <f>'6A'!J48/$C48</f>
        <v>9.913043478260869E-2</v>
      </c>
      <c r="K48" s="29">
        <f>'6A'!K48/$C48</f>
        <v>0.33913043478260868</v>
      </c>
      <c r="L48" s="29">
        <f>'6A'!L48/$C48</f>
        <v>0</v>
      </c>
      <c r="M48" s="29">
        <f>'6A'!M48/$C48</f>
        <v>0.11826086956521739</v>
      </c>
      <c r="N48" s="29">
        <f>'6A'!N48/$C48</f>
        <v>0.02</v>
      </c>
      <c r="O48" s="29">
        <f>'6A'!O48/$C48</f>
        <v>0</v>
      </c>
      <c r="P48" s="29">
        <v>0</v>
      </c>
    </row>
    <row r="49" spans="1:18" ht="12.75" customHeight="1" x14ac:dyDescent="0.15">
      <c r="A49" s="51" t="s">
        <v>45</v>
      </c>
      <c r="B49" s="48">
        <f>'6A'!B49</f>
        <v>50807</v>
      </c>
      <c r="C49" s="84">
        <f>'6A'!C49</f>
        <v>35120</v>
      </c>
      <c r="D49" s="44">
        <f>'6A'!D49/$C49</f>
        <v>0.81241457858769928</v>
      </c>
      <c r="E49" s="29">
        <f>'6A'!E49/$C49</f>
        <v>1.6514806378132118E-3</v>
      </c>
      <c r="F49" s="29">
        <f>'6A'!F49/$C49</f>
        <v>2.5341685649202732E-3</v>
      </c>
      <c r="G49" s="29">
        <f>'6A'!G49/$C49</f>
        <v>1.6657175398633258E-2</v>
      </c>
      <c r="H49" s="29">
        <f>'6A'!H49/$C49</f>
        <v>5.6947608200455584E-5</v>
      </c>
      <c r="I49" s="29">
        <f>'6A'!I49/$C49</f>
        <v>4.9117312072892938E-2</v>
      </c>
      <c r="J49" s="29">
        <f>'6A'!J49/$C49</f>
        <v>9.3963553530751703E-4</v>
      </c>
      <c r="K49" s="29">
        <f>'6A'!K49/$C49</f>
        <v>4.2710706150341686E-3</v>
      </c>
      <c r="L49" s="29">
        <f>'6A'!L49/$C49</f>
        <v>1.9646924829157175E-3</v>
      </c>
      <c r="M49" s="29">
        <f>'6A'!M49/$C49</f>
        <v>1.8792710706150341E-3</v>
      </c>
      <c r="N49" s="29">
        <f>'6A'!N49/$C49</f>
        <v>3.4738041002277905E-3</v>
      </c>
      <c r="O49" s="29">
        <f>'6A'!O49/$C49</f>
        <v>0</v>
      </c>
      <c r="P49" s="29">
        <v>0.50118510589494614</v>
      </c>
    </row>
    <row r="50" spans="1:18" ht="12.75" customHeight="1" x14ac:dyDescent="0.15">
      <c r="A50" s="51" t="s">
        <v>46</v>
      </c>
      <c r="B50" s="48">
        <f>'6A'!B50</f>
        <v>34067</v>
      </c>
      <c r="C50" s="84">
        <f>'6A'!C50</f>
        <v>12272</v>
      </c>
      <c r="D50" s="44">
        <f>'6A'!D50/$C50</f>
        <v>0.71414602346805733</v>
      </c>
      <c r="E50" s="29">
        <f>'6A'!E50/$C50</f>
        <v>0</v>
      </c>
      <c r="F50" s="29">
        <f>'6A'!F50/$C50</f>
        <v>4.644719687092568E-3</v>
      </c>
      <c r="G50" s="29">
        <f>'6A'!G50/$C50</f>
        <v>0</v>
      </c>
      <c r="H50" s="29">
        <f>'6A'!H50/$C50</f>
        <v>0</v>
      </c>
      <c r="I50" s="29">
        <f>'6A'!I50/$C50</f>
        <v>0.17845501955671447</v>
      </c>
      <c r="J50" s="29">
        <f>'6A'!J50/$C50</f>
        <v>0.11652542372881355</v>
      </c>
      <c r="K50" s="29">
        <f>'6A'!K50/$C50</f>
        <v>6.0870273794002609E-2</v>
      </c>
      <c r="L50" s="29">
        <f>'6A'!L50/$C50</f>
        <v>3.8787483702737942E-2</v>
      </c>
      <c r="M50" s="29">
        <f>'6A'!M50/$C50</f>
        <v>3.2594524119947848E-4</v>
      </c>
      <c r="N50" s="29">
        <f>'6A'!N50/$C50</f>
        <v>1.3689700130378096E-2</v>
      </c>
      <c r="O50" s="29">
        <f>'6A'!O50/$C50</f>
        <v>0</v>
      </c>
      <c r="P50" s="29">
        <v>1.2435765673175746E-2</v>
      </c>
    </row>
    <row r="51" spans="1:18" ht="7.5" customHeight="1" x14ac:dyDescent="0.15">
      <c r="A51" s="53"/>
      <c r="B51" s="67" t="s">
        <v>2</v>
      </c>
      <c r="C51" s="85" t="s">
        <v>2</v>
      </c>
      <c r="D51" s="83" t="s">
        <v>2</v>
      </c>
      <c r="E51" s="56" t="s">
        <v>2</v>
      </c>
      <c r="F51" s="56" t="s">
        <v>2</v>
      </c>
      <c r="G51" s="56" t="s">
        <v>2</v>
      </c>
      <c r="H51" s="56" t="s">
        <v>2</v>
      </c>
      <c r="I51" s="56" t="s">
        <v>2</v>
      </c>
      <c r="J51" s="56" t="s">
        <v>2</v>
      </c>
      <c r="K51" s="56" t="s">
        <v>2</v>
      </c>
      <c r="L51" s="56" t="s">
        <v>2</v>
      </c>
      <c r="M51" s="56" t="s">
        <v>2</v>
      </c>
      <c r="N51" s="56" t="s">
        <v>2</v>
      </c>
      <c r="O51" s="56" t="s">
        <v>2</v>
      </c>
      <c r="P51" s="56" t="s">
        <v>2</v>
      </c>
    </row>
    <row r="52" spans="1:18" ht="12.75" customHeight="1" x14ac:dyDescent="0.15">
      <c r="A52" s="51" t="s">
        <v>47</v>
      </c>
      <c r="B52" s="48">
        <f>'6A'!B52</f>
        <v>6658</v>
      </c>
      <c r="C52" s="84">
        <f>'6A'!C52</f>
        <v>1163</v>
      </c>
      <c r="D52" s="44">
        <f>'6A'!D52/$C52</f>
        <v>3.5253654342218402E-2</v>
      </c>
      <c r="E52" s="29">
        <f>'6A'!E52/$C52</f>
        <v>7.2226999140154777E-2</v>
      </c>
      <c r="F52" s="29">
        <f>'6A'!F52/$C52</f>
        <v>0</v>
      </c>
      <c r="G52" s="29">
        <f>'6A'!G52/$C52</f>
        <v>0.37833190025795355</v>
      </c>
      <c r="H52" s="29">
        <f>'6A'!H52/$C52</f>
        <v>7.7386070507308681E-3</v>
      </c>
      <c r="I52" s="29">
        <f>'6A'!I52/$C52</f>
        <v>0.10576096302665521</v>
      </c>
      <c r="J52" s="29">
        <f>'6A'!J52/$C52</f>
        <v>0.117798796216681</v>
      </c>
      <c r="K52" s="29">
        <f>'6A'!K52/$C52</f>
        <v>0.29406706792777298</v>
      </c>
      <c r="L52" s="29">
        <f>'6A'!L52/$C52</f>
        <v>6.0189165950128978E-2</v>
      </c>
      <c r="M52" s="29">
        <f>'6A'!M52/$C52</f>
        <v>2.5795356835769563E-3</v>
      </c>
      <c r="N52" s="29">
        <f>'6A'!N52/$C52</f>
        <v>5.1590713671539126E-3</v>
      </c>
      <c r="O52" s="29">
        <f>'6A'!O52/$C52</f>
        <v>0</v>
      </c>
      <c r="P52" s="29">
        <v>2.3085802231627549E-3</v>
      </c>
    </row>
    <row r="53" spans="1:18" ht="12.75" customHeight="1" x14ac:dyDescent="0.15">
      <c r="A53" s="51" t="s">
        <v>48</v>
      </c>
      <c r="B53" s="48">
        <f>'6A'!B53</f>
        <v>3769</v>
      </c>
      <c r="C53" s="84">
        <f>'6A'!C53</f>
        <v>855</v>
      </c>
      <c r="D53" s="44">
        <f>'6A'!D53/$C53</f>
        <v>0.50643274853801168</v>
      </c>
      <c r="E53" s="29">
        <f>'6A'!E53/$C53</f>
        <v>0</v>
      </c>
      <c r="F53" s="29">
        <f>'6A'!F53/$C53</f>
        <v>0</v>
      </c>
      <c r="G53" s="29">
        <f>'6A'!G53/$C53</f>
        <v>1.0526315789473684E-2</v>
      </c>
      <c r="H53" s="29">
        <f>'6A'!H53/$C53</f>
        <v>0</v>
      </c>
      <c r="I53" s="29">
        <f>'6A'!I53/$C53</f>
        <v>0.27134502923976606</v>
      </c>
      <c r="J53" s="29">
        <f>'6A'!J53/$C53</f>
        <v>0</v>
      </c>
      <c r="K53" s="29">
        <f>'6A'!K53/$C53</f>
        <v>4.2105263157894736E-2</v>
      </c>
      <c r="L53" s="29">
        <f>'6A'!L53/$C53</f>
        <v>0</v>
      </c>
      <c r="M53" s="29">
        <f>'6A'!M53/$C53</f>
        <v>0.10994152046783626</v>
      </c>
      <c r="N53" s="29">
        <f>'6A'!N53/$C53</f>
        <v>8.1871345029239772E-3</v>
      </c>
      <c r="O53" s="29">
        <f>'6A'!O53/$C53</f>
        <v>0</v>
      </c>
      <c r="P53" s="29">
        <v>0.34475374732334046</v>
      </c>
    </row>
    <row r="54" spans="1:18" ht="12.75" customHeight="1" x14ac:dyDescent="0.15">
      <c r="A54" s="51" t="s">
        <v>49</v>
      </c>
      <c r="B54" s="48">
        <f>'6A'!B54</f>
        <v>2510</v>
      </c>
      <c r="C54" s="84">
        <f>'6A'!C54</f>
        <v>1217</v>
      </c>
      <c r="D54" s="44">
        <f>'6A'!D54/$C54</f>
        <v>0.8118323746918652</v>
      </c>
      <c r="E54" s="29">
        <f>'6A'!E54/$C54</f>
        <v>0</v>
      </c>
      <c r="F54" s="29">
        <f>'6A'!F54/$C54</f>
        <v>0</v>
      </c>
      <c r="G54" s="29">
        <f>'6A'!G54/$C54</f>
        <v>3.0402629416598194E-2</v>
      </c>
      <c r="H54" s="29">
        <f>'6A'!H54/$C54</f>
        <v>4.1084634346754316E-3</v>
      </c>
      <c r="I54" s="29">
        <f>'6A'!I54/$C54</f>
        <v>0.12736236647493837</v>
      </c>
      <c r="J54" s="29">
        <f>'6A'!J54/$C54</f>
        <v>1.314708299096138E-2</v>
      </c>
      <c r="K54" s="29">
        <f>'6A'!K54/$C54</f>
        <v>6.8200493015612165E-2</v>
      </c>
      <c r="L54" s="29">
        <f>'6A'!L54/$C54</f>
        <v>0</v>
      </c>
      <c r="M54" s="29">
        <f>'6A'!M54/$C54</f>
        <v>8.2169268693508624E-4</v>
      </c>
      <c r="N54" s="29">
        <f>'6A'!N54/$C54</f>
        <v>2.3007395234182416E-2</v>
      </c>
      <c r="O54" s="29">
        <f>'6A'!O54/$C54</f>
        <v>0</v>
      </c>
      <c r="P54" s="29">
        <v>1.1895684001830106E-2</v>
      </c>
    </row>
    <row r="55" spans="1:18" ht="12.75" customHeight="1" x14ac:dyDescent="0.15">
      <c r="A55" s="51" t="s">
        <v>50</v>
      </c>
      <c r="B55" s="48">
        <f>'6A'!B55</f>
        <v>518</v>
      </c>
      <c r="C55" s="84">
        <f>'6A'!C55</f>
        <v>314</v>
      </c>
      <c r="D55" s="44">
        <f>'6A'!D55/$C55</f>
        <v>0.22611464968152867</v>
      </c>
      <c r="E55" s="29">
        <f>'6A'!E55/$C55</f>
        <v>0</v>
      </c>
      <c r="F55" s="29">
        <f>'6A'!F55/$C55</f>
        <v>3.8216560509554139E-2</v>
      </c>
      <c r="G55" s="29">
        <f>'6A'!G55/$C55</f>
        <v>0</v>
      </c>
      <c r="H55" s="29">
        <f>'6A'!H55/$C55</f>
        <v>0</v>
      </c>
      <c r="I55" s="29">
        <f>'6A'!I55/$C55</f>
        <v>0.13057324840764331</v>
      </c>
      <c r="J55" s="29">
        <f>'6A'!J55/$C55</f>
        <v>0.66242038216560506</v>
      </c>
      <c r="K55" s="29">
        <f>'6A'!K55/$C55</f>
        <v>6.0509554140127389E-2</v>
      </c>
      <c r="L55" s="29">
        <f>'6A'!L55/$C55</f>
        <v>0</v>
      </c>
      <c r="M55" s="29">
        <f>'6A'!M55/$C55</f>
        <v>7.6433121019108277E-2</v>
      </c>
      <c r="N55" s="29">
        <f>'6A'!N55/$C55</f>
        <v>9.5541401273885346E-3</v>
      </c>
      <c r="O55" s="29">
        <f>'6A'!O55/$C55</f>
        <v>2.5477707006369428E-2</v>
      </c>
      <c r="P55" s="29">
        <v>0</v>
      </c>
    </row>
    <row r="56" spans="1:18" ht="12.75" customHeight="1" x14ac:dyDescent="0.15">
      <c r="A56" s="51" t="s">
        <v>51</v>
      </c>
      <c r="B56" s="48">
        <f>'6A'!B56</f>
        <v>12773</v>
      </c>
      <c r="C56" s="84">
        <f>'6A'!C56</f>
        <v>5109</v>
      </c>
      <c r="D56" s="44">
        <f>'6A'!D56/$C56</f>
        <v>0.79545899393227637</v>
      </c>
      <c r="E56" s="29">
        <f>'6A'!E56/$C56</f>
        <v>0</v>
      </c>
      <c r="F56" s="29">
        <f>'6A'!F56/$C56</f>
        <v>0</v>
      </c>
      <c r="G56" s="29">
        <f>'6A'!G56/$C56</f>
        <v>2.7011156782149149E-2</v>
      </c>
      <c r="H56" s="29">
        <f>'6A'!H56/$C56</f>
        <v>0</v>
      </c>
      <c r="I56" s="29">
        <f>'6A'!I56/$C56</f>
        <v>5.2064983362693287E-2</v>
      </c>
      <c r="J56" s="29">
        <f>'6A'!J56/$C56</f>
        <v>1.996476805637111E-2</v>
      </c>
      <c r="K56" s="29">
        <f>'6A'!K56/$C56</f>
        <v>9.9432374241534546E-2</v>
      </c>
      <c r="L56" s="29">
        <f>'6A'!L56/$C56</f>
        <v>0.1289880602857702</v>
      </c>
      <c r="M56" s="29">
        <f>'6A'!M56/$C56</f>
        <v>0</v>
      </c>
      <c r="N56" s="29">
        <f>'6A'!N56/$C56</f>
        <v>1.5462908592679585E-2</v>
      </c>
      <c r="O56" s="29">
        <f>'6A'!O56/$C56</f>
        <v>0</v>
      </c>
      <c r="P56" s="29">
        <v>0.12046037042410175</v>
      </c>
      <c r="Q56" s="2" t="s">
        <v>2</v>
      </c>
    </row>
    <row r="57" spans="1:18" ht="12.75" customHeight="1" x14ac:dyDescent="0.15">
      <c r="A57" s="51" t="s">
        <v>52</v>
      </c>
      <c r="B57" s="48">
        <f>'6A'!B57</f>
        <v>9138</v>
      </c>
      <c r="C57" s="84">
        <f>'6A'!C57</f>
        <v>2492</v>
      </c>
      <c r="D57" s="44">
        <f>'6A'!D57/$C57</f>
        <v>0.8422953451043339</v>
      </c>
      <c r="E57" s="29">
        <f>'6A'!E57/$C57</f>
        <v>0.1239967897271268</v>
      </c>
      <c r="F57" s="29">
        <f>'6A'!F57/$C57</f>
        <v>4.6950240770465487E-2</v>
      </c>
      <c r="G57" s="29">
        <f>'6A'!G57/$C57</f>
        <v>0</v>
      </c>
      <c r="H57" s="29">
        <f>'6A'!H57/$C57</f>
        <v>0</v>
      </c>
      <c r="I57" s="29">
        <f>'6A'!I57/$C57</f>
        <v>0</v>
      </c>
      <c r="J57" s="29">
        <f>'6A'!J57/$C57</f>
        <v>0</v>
      </c>
      <c r="K57" s="29">
        <f>'6A'!K57/$C57</f>
        <v>0</v>
      </c>
      <c r="L57" s="29">
        <f>'6A'!L57/$C57</f>
        <v>0</v>
      </c>
      <c r="M57" s="29">
        <f>'6A'!M57/$C57</f>
        <v>0</v>
      </c>
      <c r="N57" s="29">
        <f>'6A'!N57/$C57</f>
        <v>1.2841091492776886E-2</v>
      </c>
      <c r="O57" s="29">
        <f>'6A'!O57/$C57</f>
        <v>0</v>
      </c>
      <c r="P57" s="29">
        <v>0</v>
      </c>
    </row>
    <row r="58" spans="1:18" ht="12.75" customHeight="1" x14ac:dyDescent="0.15">
      <c r="A58" s="51" t="s">
        <v>53</v>
      </c>
      <c r="B58" s="48">
        <f>'6A'!B58</f>
        <v>2032</v>
      </c>
      <c r="C58" s="84">
        <f>'6A'!C58</f>
        <v>750</v>
      </c>
      <c r="D58" s="44">
        <f>'6A'!D58/$C58</f>
        <v>0.7506666666666667</v>
      </c>
      <c r="E58" s="29">
        <f>'6A'!E58/$C58</f>
        <v>0</v>
      </c>
      <c r="F58" s="29">
        <f>'6A'!F58/$C58</f>
        <v>1.3333333333333333E-3</v>
      </c>
      <c r="G58" s="29">
        <f>'6A'!G58/$C58</f>
        <v>2.6666666666666668E-2</v>
      </c>
      <c r="H58" s="29">
        <f>'6A'!H58/$C58</f>
        <v>1.3333333333333333E-3</v>
      </c>
      <c r="I58" s="29">
        <f>'6A'!I58/$C58</f>
        <v>1.6E-2</v>
      </c>
      <c r="J58" s="29">
        <f>'6A'!J58/$C58</f>
        <v>0</v>
      </c>
      <c r="K58" s="29">
        <f>'6A'!K58/$C58</f>
        <v>0.02</v>
      </c>
      <c r="L58" s="29">
        <f>'6A'!L58/$C58</f>
        <v>7.0666666666666669E-2</v>
      </c>
      <c r="M58" s="29">
        <f>'6A'!M58/$C58</f>
        <v>4.0000000000000001E-3</v>
      </c>
      <c r="N58" s="29">
        <f>'6A'!N58/$C58</f>
        <v>2.6666666666666666E-3</v>
      </c>
      <c r="O58" s="29">
        <f>'6A'!O58/$C58</f>
        <v>0</v>
      </c>
      <c r="P58" s="29">
        <v>0.15896820635872824</v>
      </c>
    </row>
    <row r="59" spans="1:18" ht="12.75" customHeight="1" x14ac:dyDescent="0.15">
      <c r="A59" s="51" t="s">
        <v>54</v>
      </c>
      <c r="B59" s="48">
        <f>'6A'!B59</f>
        <v>2422</v>
      </c>
      <c r="C59" s="84">
        <f>'6A'!C59</f>
        <v>1149</v>
      </c>
      <c r="D59" s="44">
        <f>'6A'!D59/$C59</f>
        <v>0.81462140992167098</v>
      </c>
      <c r="E59" s="29">
        <f>'6A'!E59/$C59</f>
        <v>0</v>
      </c>
      <c r="F59" s="29">
        <f>'6A'!F59/$C59</f>
        <v>0</v>
      </c>
      <c r="G59" s="29">
        <f>'6A'!G59/$C59</f>
        <v>1.4795474325500435E-2</v>
      </c>
      <c r="H59" s="29">
        <f>'6A'!H59/$C59</f>
        <v>8.703220191470844E-4</v>
      </c>
      <c r="I59" s="29">
        <f>'6A'!I59/$C59</f>
        <v>9.2254134029590942E-2</v>
      </c>
      <c r="J59" s="29">
        <f>'6A'!J59/$C59</f>
        <v>9.4865100087032209E-2</v>
      </c>
      <c r="K59" s="29">
        <f>'6A'!K59/$C59</f>
        <v>1.5665796344647518E-2</v>
      </c>
      <c r="L59" s="29">
        <f>'6A'!L59/$C59</f>
        <v>4.3516100957354219E-3</v>
      </c>
      <c r="M59" s="29">
        <f>'6A'!M59/$C59</f>
        <v>8.7032201914708437E-3</v>
      </c>
      <c r="N59" s="29">
        <f>'6A'!N59/$C59</f>
        <v>2.1758050478677109E-2</v>
      </c>
      <c r="O59" s="29">
        <f>'6A'!O59/$C59</f>
        <v>0</v>
      </c>
      <c r="P59" s="29">
        <v>0</v>
      </c>
    </row>
    <row r="60" spans="1:18" ht="12.75" customHeight="1" x14ac:dyDescent="0.15">
      <c r="A60" s="51" t="s">
        <v>55</v>
      </c>
      <c r="B60" s="48">
        <f>'6A'!B60</f>
        <v>189</v>
      </c>
      <c r="C60" s="84">
        <f>'6A'!C60</f>
        <v>27</v>
      </c>
      <c r="D60" s="44">
        <f>'6A'!D60/$C60</f>
        <v>0.1111111111111111</v>
      </c>
      <c r="E60" s="29">
        <f>'6A'!E60/$C60</f>
        <v>0</v>
      </c>
      <c r="F60" s="29">
        <f>'6A'!F60/$C60</f>
        <v>0</v>
      </c>
      <c r="G60" s="29">
        <f>'6A'!G60/$C60</f>
        <v>0.81481481481481477</v>
      </c>
      <c r="H60" s="29">
        <f>'6A'!H60/$C60</f>
        <v>0</v>
      </c>
      <c r="I60" s="29">
        <f>'6A'!I60/$C60</f>
        <v>0</v>
      </c>
      <c r="J60" s="29">
        <f>'6A'!J60/$C60</f>
        <v>0</v>
      </c>
      <c r="K60" s="29">
        <f>'6A'!K60/$C60</f>
        <v>0.1111111111111111</v>
      </c>
      <c r="L60" s="29">
        <f>'6A'!L60/$C60</f>
        <v>0.25925925925925924</v>
      </c>
      <c r="M60" s="29">
        <f>'6A'!M60/$C60</f>
        <v>0</v>
      </c>
      <c r="N60" s="29">
        <f>'6A'!N60/$C60</f>
        <v>0</v>
      </c>
      <c r="O60" s="29">
        <f>'6A'!O60/$C60</f>
        <v>0</v>
      </c>
      <c r="P60" s="29">
        <v>3.0303030303030304E-2</v>
      </c>
    </row>
    <row r="61" spans="1:18" ht="12.75" customHeight="1" x14ac:dyDescent="0.15">
      <c r="A61" s="51" t="s">
        <v>56</v>
      </c>
      <c r="B61" s="48">
        <f>'6A'!B61</f>
        <v>10488</v>
      </c>
      <c r="C61" s="84">
        <f>'6A'!C61</f>
        <v>3888</v>
      </c>
      <c r="D61" s="44">
        <f>'6A'!D61/$C61</f>
        <v>0.77649176954732513</v>
      </c>
      <c r="E61" s="29">
        <f>'6A'!E61/$C61</f>
        <v>0</v>
      </c>
      <c r="F61" s="29">
        <f>'6A'!F61/$C61</f>
        <v>0</v>
      </c>
      <c r="G61" s="29">
        <f>'6A'!G61/$C61</f>
        <v>2.05761316872428E-3</v>
      </c>
      <c r="H61" s="29">
        <f>'6A'!H61/$C61</f>
        <v>2.57201646090535E-4</v>
      </c>
      <c r="I61" s="29">
        <f>'6A'!I61/$C61</f>
        <v>0.16666666666666666</v>
      </c>
      <c r="J61" s="29">
        <f>'6A'!J61/$C61</f>
        <v>7.1502057613168718E-2</v>
      </c>
      <c r="K61" s="29">
        <f>'6A'!K61/$C61</f>
        <v>6.3786008230452676E-2</v>
      </c>
      <c r="L61" s="29">
        <f>'6A'!L61/$C61</f>
        <v>3.8580246913580245E-3</v>
      </c>
      <c r="M61" s="29">
        <f>'6A'!M61/$C61</f>
        <v>4.3724279835390947E-3</v>
      </c>
      <c r="N61" s="29">
        <f>'6A'!N61/$C61</f>
        <v>6.4300411522633747E-3</v>
      </c>
      <c r="O61" s="29">
        <f>'6A'!O61/$C61</f>
        <v>0</v>
      </c>
      <c r="P61" s="74">
        <v>0</v>
      </c>
    </row>
    <row r="62" spans="1:18" ht="7.5" customHeight="1" x14ac:dyDescent="0.15">
      <c r="A62" s="53"/>
      <c r="B62" s="67" t="s">
        <v>2</v>
      </c>
      <c r="C62" s="85" t="s">
        <v>2</v>
      </c>
      <c r="D62" s="83" t="s">
        <v>2</v>
      </c>
      <c r="E62" s="56" t="s">
        <v>2</v>
      </c>
      <c r="F62" s="56" t="s">
        <v>2</v>
      </c>
      <c r="G62" s="56" t="s">
        <v>2</v>
      </c>
      <c r="H62" s="56" t="s">
        <v>2</v>
      </c>
      <c r="I62" s="56" t="s">
        <v>2</v>
      </c>
      <c r="J62" s="56" t="s">
        <v>2</v>
      </c>
      <c r="K62" s="56" t="s">
        <v>2</v>
      </c>
      <c r="L62" s="56" t="s">
        <v>2</v>
      </c>
      <c r="M62" s="56" t="s">
        <v>2</v>
      </c>
      <c r="N62" s="56" t="s">
        <v>2</v>
      </c>
      <c r="O62" s="56" t="s">
        <v>2</v>
      </c>
      <c r="P62" s="56" t="s">
        <v>2</v>
      </c>
      <c r="Q62" s="2" t="s">
        <v>2</v>
      </c>
      <c r="R62" s="2" t="s">
        <v>2</v>
      </c>
    </row>
    <row r="63" spans="1:18" ht="12.75" customHeight="1" x14ac:dyDescent="0.15">
      <c r="A63" s="51" t="s">
        <v>57</v>
      </c>
      <c r="B63" s="48">
        <f>'6A'!B63</f>
        <v>33957</v>
      </c>
      <c r="C63" s="84">
        <f>'6A'!C63</f>
        <v>17698</v>
      </c>
      <c r="D63" s="44">
        <f>'6A'!D63/$C63</f>
        <v>0.71132331336874222</v>
      </c>
      <c r="E63" s="29">
        <f>'6A'!E63/$C63</f>
        <v>7.1363995931743696E-2</v>
      </c>
      <c r="F63" s="29">
        <f>'6A'!F63/$C63</f>
        <v>0</v>
      </c>
      <c r="G63" s="29">
        <f>'6A'!G63/$C63</f>
        <v>8.3625268391908682E-3</v>
      </c>
      <c r="H63" s="29">
        <f>'6A'!H63/$C63</f>
        <v>3.3902135834557577E-4</v>
      </c>
      <c r="I63" s="29">
        <f>'6A'!I63/$C63</f>
        <v>5.1079217990733415E-2</v>
      </c>
      <c r="J63" s="29">
        <f>'6A'!J63/$C63</f>
        <v>1.9663238784043396E-2</v>
      </c>
      <c r="K63" s="29">
        <f>'6A'!K63/$C63</f>
        <v>2.8477794101028363E-2</v>
      </c>
      <c r="L63" s="29">
        <f>'6A'!L63/$C63</f>
        <v>7.4641202395750936E-2</v>
      </c>
      <c r="M63" s="29">
        <f>'6A'!M63/$C63</f>
        <v>3.2207029042829699E-3</v>
      </c>
      <c r="N63" s="29">
        <f>'6A'!N63/$C63</f>
        <v>1.4351904169962707E-2</v>
      </c>
      <c r="O63" s="75">
        <f>'6A'!O63/$C63</f>
        <v>0</v>
      </c>
      <c r="P63" s="29">
        <v>0.36130550566668729</v>
      </c>
    </row>
    <row r="64" spans="1:18" ht="12.75" customHeight="1" x14ac:dyDescent="0.15">
      <c r="A64" s="51" t="s">
        <v>58</v>
      </c>
      <c r="B64" s="48">
        <f>'6A'!B64</f>
        <v>2165</v>
      </c>
      <c r="C64" s="84">
        <f>'6A'!C64</f>
        <v>1147</v>
      </c>
      <c r="D64" s="44">
        <f>'6A'!D64/$C64</f>
        <v>0.34176111595466435</v>
      </c>
      <c r="E64" s="29">
        <f>'6A'!E64/$C64</f>
        <v>7.8465562336530077E-3</v>
      </c>
      <c r="F64" s="29">
        <f>'6A'!F64/$C64</f>
        <v>9.5902353966870104E-3</v>
      </c>
      <c r="G64" s="29">
        <f>'6A'!G64/$C64</f>
        <v>4.1848299912816043E-2</v>
      </c>
      <c r="H64" s="29">
        <f>'6A'!H64/$C64</f>
        <v>0</v>
      </c>
      <c r="I64" s="29">
        <f>'6A'!I64/$C64</f>
        <v>0.24847428073234526</v>
      </c>
      <c r="J64" s="29">
        <f>'6A'!J64/$C64</f>
        <v>0.14123801220575413</v>
      </c>
      <c r="K64" s="29">
        <f>'6A'!K64/$C64</f>
        <v>0.27201394943330426</v>
      </c>
      <c r="L64" s="29">
        <f>'6A'!L64/$C64</f>
        <v>0</v>
      </c>
      <c r="M64" s="29">
        <f>'6A'!M64/$C64</f>
        <v>5.2310374891020054E-3</v>
      </c>
      <c r="N64" s="29">
        <f>'6A'!N64/$C64</f>
        <v>3.3129904097646032E-2</v>
      </c>
      <c r="O64" s="75">
        <f>'6A'!O64/$C64</f>
        <v>0</v>
      </c>
      <c r="P64" s="29">
        <v>5.7741816844428098E-2</v>
      </c>
    </row>
    <row r="65" spans="1:16" ht="12.75" customHeight="1" x14ac:dyDescent="0.15">
      <c r="A65" s="51" t="s">
        <v>59</v>
      </c>
      <c r="B65" s="48">
        <f>'6A'!B65</f>
        <v>5936</v>
      </c>
      <c r="C65" s="84">
        <f>'6A'!C65</f>
        <v>4322</v>
      </c>
      <c r="D65" s="44">
        <f>'6A'!D65/$C65</f>
        <v>0.19828782970846831</v>
      </c>
      <c r="E65" s="29">
        <f>'6A'!E65/$C65</f>
        <v>9.254974548819991E-4</v>
      </c>
      <c r="F65" s="29">
        <f>'6A'!F65/$C65</f>
        <v>6.941230911614993E-4</v>
      </c>
      <c r="G65" s="29">
        <f>'6A'!G65/$C65</f>
        <v>0.34613604812586768</v>
      </c>
      <c r="H65" s="29">
        <f>'6A'!H65/$C65</f>
        <v>0</v>
      </c>
      <c r="I65" s="29">
        <f>'6A'!I65/$C65</f>
        <v>0.12586765386395188</v>
      </c>
      <c r="J65" s="29">
        <f>'6A'!J65/$C65</f>
        <v>0</v>
      </c>
      <c r="K65" s="29">
        <f>'6A'!K65/$C65</f>
        <v>2.6145303100416475E-2</v>
      </c>
      <c r="L65" s="29">
        <f>'6A'!L65/$C65</f>
        <v>1.2956964368347987E-2</v>
      </c>
      <c r="M65" s="29">
        <f>'6A'!M65/$C65</f>
        <v>2.9847292919944469E-2</v>
      </c>
      <c r="N65" s="29">
        <f>'6A'!N65/$C65</f>
        <v>3.007866728366497E-2</v>
      </c>
      <c r="O65" s="75">
        <f>'6A'!O65/$C65</f>
        <v>0</v>
      </c>
      <c r="P65" s="29">
        <v>0.44306835637480801</v>
      </c>
    </row>
    <row r="66" spans="1:16" ht="12.75" customHeight="1" x14ac:dyDescent="0.15">
      <c r="A66" s="52" t="s">
        <v>60</v>
      </c>
      <c r="B66" s="70">
        <f>'6A'!B66</f>
        <v>303</v>
      </c>
      <c r="C66" s="88">
        <f>'6A'!C66</f>
        <v>256</v>
      </c>
      <c r="D66" s="45">
        <f>'6A'!D66/$C66</f>
        <v>0.2734375</v>
      </c>
      <c r="E66" s="30">
        <f>'6A'!E66/$C66</f>
        <v>3.90625E-3</v>
      </c>
      <c r="F66" s="30">
        <f>'6A'!F66/$C66</f>
        <v>0</v>
      </c>
      <c r="G66" s="30">
        <f>'6A'!G66/$C66</f>
        <v>0.6953125</v>
      </c>
      <c r="H66" s="30">
        <f>'6A'!H66/$C66</f>
        <v>0</v>
      </c>
      <c r="I66" s="30">
        <f>'6A'!I66/$C66</f>
        <v>0.10546875</v>
      </c>
      <c r="J66" s="30">
        <f>'6A'!J66/$C66</f>
        <v>0</v>
      </c>
      <c r="K66" s="30">
        <f>'6A'!K66/$C66</f>
        <v>9.375E-2</v>
      </c>
      <c r="L66" s="30">
        <f>'6A'!L66/$C66</f>
        <v>0</v>
      </c>
      <c r="M66" s="30">
        <f>'6A'!M66/$C66</f>
        <v>0</v>
      </c>
      <c r="N66" s="30">
        <f>'6A'!N66/$C66</f>
        <v>0</v>
      </c>
      <c r="O66" s="78">
        <f>'6A'!O66/$C66</f>
        <v>0</v>
      </c>
      <c r="P66" s="90">
        <v>0</v>
      </c>
    </row>
    <row r="67" spans="1:16" ht="12.75" customHeight="1" x14ac:dyDescent="0.15">
      <c r="A67" s="320" t="s">
        <v>127</v>
      </c>
      <c r="B67" s="320"/>
      <c r="C67" s="320"/>
      <c r="D67" s="320"/>
      <c r="E67" s="320"/>
      <c r="F67" s="320"/>
      <c r="G67" s="320"/>
      <c r="H67" s="320"/>
      <c r="I67" s="320"/>
      <c r="J67" s="320"/>
      <c r="K67" s="320"/>
      <c r="L67" s="320"/>
      <c r="M67" s="320"/>
      <c r="N67" s="320"/>
      <c r="O67" s="320"/>
      <c r="P67" s="320"/>
    </row>
    <row r="68" spans="1:16" ht="12.75" customHeight="1" x14ac:dyDescent="0.15">
      <c r="A68" s="209"/>
      <c r="B68" s="194"/>
    </row>
  </sheetData>
  <mergeCells count="5">
    <mergeCell ref="A1:P1"/>
    <mergeCell ref="A4:P4"/>
    <mergeCell ref="A67:P67"/>
    <mergeCell ref="A2:P2"/>
    <mergeCell ref="A3:P3"/>
  </mergeCells>
  <phoneticPr fontId="0" type="noConversion"/>
  <printOptions horizontalCentered="1" verticalCentered="1"/>
  <pageMargins left="0.25" right="0.25" top="0.25" bottom="0.25" header="0.5" footer="0.5"/>
  <pageSetup scale="6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0"/>
  <sheetViews>
    <sheetView zoomScaleNormal="100" zoomScaleSheetLayoutView="100" workbookViewId="0">
      <selection activeCell="E14" sqref="E14"/>
    </sheetView>
  </sheetViews>
  <sheetFormatPr baseColWidth="10" defaultColWidth="9.1640625" defaultRowHeight="13" x14ac:dyDescent="0.15"/>
  <cols>
    <col min="1" max="1" width="15.6640625" style="2" customWidth="1"/>
    <col min="2" max="2" width="10.5" style="2" customWidth="1"/>
    <col min="3" max="3" width="13.5" style="2" bestFit="1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0.6640625" style="2" bestFit="1" customWidth="1"/>
    <col min="12" max="12" width="9.6640625" style="2" bestFit="1" customWidth="1"/>
    <col min="13" max="13" width="12.33203125" style="2" bestFit="1" customWidth="1"/>
    <col min="14" max="14" width="11.5" style="2" bestFit="1" customWidth="1"/>
    <col min="15" max="15" width="10.5" style="2" bestFit="1" customWidth="1"/>
    <col min="16" max="16" width="9.6640625" style="2" bestFit="1" customWidth="1"/>
    <col min="17" max="16384" width="9.1640625" style="2"/>
  </cols>
  <sheetData>
    <row r="1" spans="1:16" s="195" customFormat="1" x14ac:dyDescent="0.15">
      <c r="A1" s="298" t="s">
        <v>222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1:16" s="195" customFormat="1" x14ac:dyDescent="0.15">
      <c r="A2" s="298" t="s">
        <v>223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</row>
    <row r="3" spans="1:16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6" ht="12.7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</row>
    <row r="5" spans="1:16" s="4" customFormat="1" ht="39.75" customHeight="1" x14ac:dyDescent="0.15">
      <c r="A5" s="94" t="s">
        <v>0</v>
      </c>
      <c r="B5" s="25" t="s">
        <v>163</v>
      </c>
      <c r="C5" s="183" t="s">
        <v>164</v>
      </c>
      <c r="D5" s="182" t="s">
        <v>147</v>
      </c>
      <c r="E5" s="25" t="s">
        <v>159</v>
      </c>
      <c r="F5" s="25" t="s">
        <v>145</v>
      </c>
      <c r="G5" s="25" t="s">
        <v>148</v>
      </c>
      <c r="H5" s="25" t="s">
        <v>149</v>
      </c>
      <c r="I5" s="25" t="s">
        <v>150</v>
      </c>
      <c r="J5" s="25" t="s">
        <v>151</v>
      </c>
      <c r="K5" s="25" t="s">
        <v>152</v>
      </c>
      <c r="L5" s="25" t="s">
        <v>153</v>
      </c>
      <c r="M5" s="25" t="s">
        <v>154</v>
      </c>
      <c r="N5" s="25" t="s">
        <v>160</v>
      </c>
      <c r="O5" s="25" t="s">
        <v>156</v>
      </c>
      <c r="P5" s="94" t="s">
        <v>94</v>
      </c>
    </row>
    <row r="6" spans="1:16" ht="12.75" customHeight="1" x14ac:dyDescent="0.15">
      <c r="A6" s="39" t="s">
        <v>3</v>
      </c>
      <c r="B6" s="48">
        <f>SUM(B8:B66)</f>
        <v>1020788</v>
      </c>
      <c r="C6" s="190">
        <f>'6A'!C6/$B6</f>
        <v>0.54319995924716979</v>
      </c>
      <c r="D6" s="44">
        <f>'6A'!D6/$B6</f>
        <v>0.42962789531224899</v>
      </c>
      <c r="E6" s="29">
        <f>'6A'!E6/$B6</f>
        <v>5.1558207972664258E-3</v>
      </c>
      <c r="F6" s="29">
        <f>'6A'!F6/$B6</f>
        <v>5.3429311473097256E-3</v>
      </c>
      <c r="G6" s="29">
        <f>'6A'!G6/$B6</f>
        <v>1.7020184406556504E-2</v>
      </c>
      <c r="H6" s="29">
        <f>'6A'!H6/$B6</f>
        <v>1.6163983118923811E-4</v>
      </c>
      <c r="I6" s="29">
        <f>'6A'!I6/$B6</f>
        <v>6.4462944313608703E-2</v>
      </c>
      <c r="J6" s="29">
        <f>'6A'!J6/$B6</f>
        <v>1.2067148124782032E-2</v>
      </c>
      <c r="K6" s="29">
        <f>'6A'!K6/$B6</f>
        <v>2.6522647209802623E-2</v>
      </c>
      <c r="L6" s="29">
        <f>'6A'!L6/$B6</f>
        <v>1.4225284779993495E-2</v>
      </c>
      <c r="M6" s="29">
        <f>'6A'!M6/$B6</f>
        <v>5.1283910077312821E-3</v>
      </c>
      <c r="N6" s="29">
        <f>'6A'!N6/$B6</f>
        <v>3.8764170425200921E-3</v>
      </c>
      <c r="O6" s="29">
        <f>'6A'!O6/$B6</f>
        <v>7.2493015200021944E-5</v>
      </c>
      <c r="P6" s="29">
        <f>'6A'!P6/$B6</f>
        <v>3.2218247079707052E-2</v>
      </c>
    </row>
    <row r="7" spans="1:16" ht="7.5" customHeight="1" x14ac:dyDescent="0.15">
      <c r="A7" s="53"/>
      <c r="B7" s="67"/>
      <c r="C7" s="191"/>
      <c r="D7" s="83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</row>
    <row r="8" spans="1:16" ht="12.75" customHeight="1" x14ac:dyDescent="0.15">
      <c r="A8" s="51" t="s">
        <v>8</v>
      </c>
      <c r="B8" s="48">
        <f>'6A'!B8</f>
        <v>4418</v>
      </c>
      <c r="C8" s="190">
        <f>'6A'!C8/$B8</f>
        <v>0.50113173381620646</v>
      </c>
      <c r="D8" s="44">
        <f>'6A'!D8/$B8</f>
        <v>0.39044816659121773</v>
      </c>
      <c r="E8" s="29">
        <f>'6A'!E8/$B8</f>
        <v>9.0538705296514259E-4</v>
      </c>
      <c r="F8" s="29">
        <f>'6A'!F8/$B8</f>
        <v>8.8275237664101405E-3</v>
      </c>
      <c r="G8" s="29">
        <f>'6A'!G8/$B8</f>
        <v>6.6772295156179273E-2</v>
      </c>
      <c r="H8" s="29">
        <f>'6A'!H8/$B8</f>
        <v>2.2634676324128565E-4</v>
      </c>
      <c r="I8" s="29">
        <f>'6A'!I8/$B8</f>
        <v>1.5391579900407425E-2</v>
      </c>
      <c r="J8" s="29">
        <f>'6A'!J8/$B8</f>
        <v>0</v>
      </c>
      <c r="K8" s="29">
        <f>'6A'!K8/$B8</f>
        <v>2.1729289271163424E-2</v>
      </c>
      <c r="L8" s="29">
        <f>'6A'!L8/$B8</f>
        <v>3.8252602987777273E-2</v>
      </c>
      <c r="M8" s="29">
        <f>'6A'!M8/$B8</f>
        <v>0</v>
      </c>
      <c r="N8" s="29">
        <f>'6A'!N8/$B8</f>
        <v>5.432322317790856E-3</v>
      </c>
      <c r="O8" s="29">
        <f>'6A'!O8/$B8</f>
        <v>0</v>
      </c>
      <c r="P8" s="29">
        <f>'6A'!P8/$B8</f>
        <v>1.5844273426889995E-2</v>
      </c>
    </row>
    <row r="9" spans="1:16" ht="12.75" customHeight="1" x14ac:dyDescent="0.15">
      <c r="A9" s="51" t="s">
        <v>9</v>
      </c>
      <c r="B9" s="48">
        <f>'6A'!B9</f>
        <v>2711</v>
      </c>
      <c r="C9" s="190">
        <f>'6A'!C9/$B9</f>
        <v>0.49391368498708965</v>
      </c>
      <c r="D9" s="44">
        <f>'6A'!D9/$B9</f>
        <v>0.33087421615639984</v>
      </c>
      <c r="E9" s="29">
        <f>'6A'!E9/$B9</f>
        <v>0</v>
      </c>
      <c r="F9" s="29">
        <f>'6A'!F9/$B9</f>
        <v>0</v>
      </c>
      <c r="G9" s="29">
        <f>'6A'!G9/$B9</f>
        <v>1.8443378827001106E-3</v>
      </c>
      <c r="H9" s="29">
        <f>'6A'!H9/$B9</f>
        <v>1.1066027296200663E-3</v>
      </c>
      <c r="I9" s="29">
        <f>'6A'!I9/$B9</f>
        <v>0.18959793434157138</v>
      </c>
      <c r="J9" s="29">
        <f>'6A'!J9/$B9</f>
        <v>5.2748063445223162E-2</v>
      </c>
      <c r="K9" s="29">
        <f>'6A'!K9/$B9</f>
        <v>1.7336776097381039E-2</v>
      </c>
      <c r="L9" s="29">
        <f>'6A'!L9/$B9</f>
        <v>4.4264109184802653E-3</v>
      </c>
      <c r="M9" s="29">
        <f>'6A'!M9/$B9</f>
        <v>1.549243821468093E-2</v>
      </c>
      <c r="N9" s="29">
        <f>'6A'!N9/$B9</f>
        <v>1.8443378827001106E-3</v>
      </c>
      <c r="O9" s="29">
        <f>'6A'!O9/$B9</f>
        <v>0</v>
      </c>
      <c r="P9" s="29">
        <f>'6A'!P9/$B9</f>
        <v>0</v>
      </c>
    </row>
    <row r="10" spans="1:16" ht="12.75" customHeight="1" x14ac:dyDescent="0.15">
      <c r="A10" s="51" t="s">
        <v>10</v>
      </c>
      <c r="B10" s="48">
        <f>'6A'!B10</f>
        <v>3677</v>
      </c>
      <c r="C10" s="190">
        <f>'6A'!C10/$B10</f>
        <v>0.28827848789774274</v>
      </c>
      <c r="D10" s="44">
        <f>'6A'!D10/$B10</f>
        <v>0.18058199619254828</v>
      </c>
      <c r="E10" s="29">
        <f>'6A'!E10/$B10</f>
        <v>0</v>
      </c>
      <c r="F10" s="29">
        <f>'6A'!F10/$B10</f>
        <v>0</v>
      </c>
      <c r="G10" s="29">
        <f>'6A'!G10/$B10</f>
        <v>1.4957846070165896E-2</v>
      </c>
      <c r="H10" s="29">
        <f>'6A'!H10/$B10</f>
        <v>2.7196083763937991E-4</v>
      </c>
      <c r="I10" s="29">
        <f>'6A'!I10/$B10</f>
        <v>6.2279031819418004E-2</v>
      </c>
      <c r="J10" s="29">
        <f>'6A'!J10/$B10</f>
        <v>3.6170791406037531E-2</v>
      </c>
      <c r="K10" s="29">
        <f>'6A'!K10/$B10</f>
        <v>3.127549632852869E-2</v>
      </c>
      <c r="L10" s="29">
        <f>'6A'!L10/$B10</f>
        <v>1.9037258634756595E-3</v>
      </c>
      <c r="M10" s="29">
        <f>'6A'!M10/$B10</f>
        <v>3.2363339679086209E-2</v>
      </c>
      <c r="N10" s="29">
        <f>'6A'!N10/$B10</f>
        <v>5.1672559151482184E-3</v>
      </c>
      <c r="O10" s="29">
        <f>'6A'!O10/$B10</f>
        <v>0</v>
      </c>
      <c r="P10" s="29">
        <f>'6A'!P10/$B10</f>
        <v>0</v>
      </c>
    </row>
    <row r="11" spans="1:16" ht="12.75" customHeight="1" x14ac:dyDescent="0.15">
      <c r="A11" s="51" t="s">
        <v>11</v>
      </c>
      <c r="B11" s="48">
        <f>'6A'!B11</f>
        <v>1751</v>
      </c>
      <c r="C11" s="190">
        <f>'6A'!C11/$B11</f>
        <v>0.43232438606510565</v>
      </c>
      <c r="D11" s="44">
        <f>'6A'!D11/$B11</f>
        <v>0.30154197601370647</v>
      </c>
      <c r="E11" s="29">
        <f>'6A'!E11/$B11</f>
        <v>0</v>
      </c>
      <c r="F11" s="29">
        <f>'6A'!F11/$B11</f>
        <v>3.4266133637921186E-3</v>
      </c>
      <c r="G11" s="29">
        <f>'6A'!G11/$B11</f>
        <v>5.0828098229583098E-2</v>
      </c>
      <c r="H11" s="29">
        <f>'6A'!H11/$B11</f>
        <v>3.9977155910908054E-3</v>
      </c>
      <c r="I11" s="29">
        <f>'6A'!I11/$B11</f>
        <v>4.6830382638492291E-2</v>
      </c>
      <c r="J11" s="29">
        <f>'6A'!J11/$B11</f>
        <v>2.0559680182752713E-2</v>
      </c>
      <c r="K11" s="29">
        <f>'6A'!K11/$B11</f>
        <v>3.1410622501427753E-2</v>
      </c>
      <c r="L11" s="29">
        <f>'6A'!L11/$B11</f>
        <v>5.7110222729868647E-4</v>
      </c>
      <c r="M11" s="29">
        <f>'6A'!M11/$B11</f>
        <v>0</v>
      </c>
      <c r="N11" s="29">
        <f>'6A'!N11/$B11</f>
        <v>5.7110222729868645E-3</v>
      </c>
      <c r="O11" s="29">
        <f>'6A'!O11/$B11</f>
        <v>0</v>
      </c>
      <c r="P11" s="29">
        <f>'6A'!P11/$B11</f>
        <v>3.4266133637921186E-3</v>
      </c>
    </row>
    <row r="12" spans="1:16" ht="12.75" customHeight="1" x14ac:dyDescent="0.15">
      <c r="A12" s="51" t="s">
        <v>12</v>
      </c>
      <c r="B12" s="48">
        <f>'6A'!B12</f>
        <v>505370</v>
      </c>
      <c r="C12" s="190">
        <f>'6A'!C12/$B12</f>
        <v>0.57660328076458833</v>
      </c>
      <c r="D12" s="44">
        <f>'6A'!D12/$B12</f>
        <v>0.47305142766685793</v>
      </c>
      <c r="E12" s="29">
        <f>'6A'!E12/$B12</f>
        <v>4.6342283871223062E-3</v>
      </c>
      <c r="F12" s="29">
        <f>'6A'!F12/$B12</f>
        <v>9.5613115143360315E-3</v>
      </c>
      <c r="G12" s="29">
        <f>'6A'!G12/$B12</f>
        <v>5.5721550547123888E-3</v>
      </c>
      <c r="H12" s="29">
        <f>'6A'!H12/$B12</f>
        <v>2.9681223657914003E-5</v>
      </c>
      <c r="I12" s="29">
        <f>'6A'!I12/$B12</f>
        <v>8.8812157429210281E-2</v>
      </c>
      <c r="J12" s="29">
        <f>'6A'!J12/$B12</f>
        <v>9.7215901220887666E-3</v>
      </c>
      <c r="K12" s="29">
        <f>'6A'!K12/$B12</f>
        <v>2.8579060886083463E-2</v>
      </c>
      <c r="L12" s="29">
        <f>'6A'!L12/$B12</f>
        <v>1.0236064665492609E-2</v>
      </c>
      <c r="M12" s="29">
        <f>'6A'!M12/$B12</f>
        <v>4.7846132536557371E-3</v>
      </c>
      <c r="N12" s="29">
        <f>'6A'!N12/$B12</f>
        <v>2.5506064863367434E-3</v>
      </c>
      <c r="O12" s="29">
        <f>'6A'!O12/$B12</f>
        <v>0</v>
      </c>
      <c r="P12" s="29">
        <f>'6A'!P12/$B12</f>
        <v>2.3471911668678395E-2</v>
      </c>
    </row>
    <row r="13" spans="1:16" ht="12.75" customHeight="1" x14ac:dyDescent="0.15">
      <c r="A13" s="51" t="s">
        <v>13</v>
      </c>
      <c r="B13" s="48">
        <f>'6A'!B13</f>
        <v>11782</v>
      </c>
      <c r="C13" s="190">
        <f>'6A'!C13/$B13</f>
        <v>0.46027839076557459</v>
      </c>
      <c r="D13" s="44">
        <f>'6A'!D13/$B13</f>
        <v>0.21507384145306399</v>
      </c>
      <c r="E13" s="29">
        <f>'6A'!E13/$B13</f>
        <v>9.9304023086063484E-3</v>
      </c>
      <c r="F13" s="29">
        <f>'6A'!F13/$B13</f>
        <v>0</v>
      </c>
      <c r="G13" s="29">
        <f>'6A'!G13/$B13</f>
        <v>2.0200305550840264E-2</v>
      </c>
      <c r="H13" s="29">
        <f>'6A'!H13/$B13</f>
        <v>2.2067560685791886E-3</v>
      </c>
      <c r="I13" s="29">
        <f>'6A'!I13/$B13</f>
        <v>0.11203530809709726</v>
      </c>
      <c r="J13" s="29">
        <f>'6A'!J13/$B13</f>
        <v>2.5292819555253778E-2</v>
      </c>
      <c r="K13" s="29">
        <f>'6A'!K13/$B13</f>
        <v>6.3401799354948232E-2</v>
      </c>
      <c r="L13" s="29">
        <f>'6A'!L13/$B13</f>
        <v>8.4875233406891872E-3</v>
      </c>
      <c r="M13" s="29">
        <f>'6A'!M13/$B13</f>
        <v>1.6126294347309455E-2</v>
      </c>
      <c r="N13" s="29">
        <f>'6A'!N13/$B13</f>
        <v>1.7399422848412834E-2</v>
      </c>
      <c r="O13" s="29">
        <f>'6A'!O13/$B13</f>
        <v>0</v>
      </c>
      <c r="P13" s="29">
        <f>'6A'!P13/$B13</f>
        <v>8.9628246477677809E-2</v>
      </c>
    </row>
    <row r="14" spans="1:16" ht="12.75" customHeight="1" x14ac:dyDescent="0.15">
      <c r="A14" s="51" t="s">
        <v>14</v>
      </c>
      <c r="B14" s="48">
        <f>'6A'!B14</f>
        <v>5165</v>
      </c>
      <c r="C14" s="190">
        <f>'6A'!C14/$B14</f>
        <v>0.47705711519845112</v>
      </c>
      <c r="D14" s="44">
        <f>'6A'!D14/$B14</f>
        <v>0.2813165537270087</v>
      </c>
      <c r="E14" s="29">
        <f>'6A'!E14/$B14</f>
        <v>9.4869312681510158E-3</v>
      </c>
      <c r="F14" s="29">
        <f>'6A'!F14/$B14</f>
        <v>2.1297192642787998E-3</v>
      </c>
      <c r="G14" s="29">
        <f>'6A'!G14/$B14</f>
        <v>0</v>
      </c>
      <c r="H14" s="29">
        <f>'6A'!H14/$B14</f>
        <v>0</v>
      </c>
      <c r="I14" s="29">
        <f>'6A'!I14/$B14</f>
        <v>0.28383349467570185</v>
      </c>
      <c r="J14" s="29">
        <f>'6A'!J14/$B14</f>
        <v>1.3552758954501452E-3</v>
      </c>
      <c r="K14" s="29">
        <f>'6A'!K14/$B14</f>
        <v>2.8073572120038724E-2</v>
      </c>
      <c r="L14" s="29">
        <f>'6A'!L14/$B14</f>
        <v>0</v>
      </c>
      <c r="M14" s="29">
        <f>'6A'!M14/$B14</f>
        <v>1.1229428848015489E-2</v>
      </c>
      <c r="N14" s="29">
        <f>'6A'!N14/$B14</f>
        <v>2.1297192642787998E-3</v>
      </c>
      <c r="O14" s="29">
        <f>'6A'!O14/$B14</f>
        <v>0</v>
      </c>
      <c r="P14" s="29">
        <f>'6A'!P14/$B14</f>
        <v>0</v>
      </c>
    </row>
    <row r="15" spans="1:16" ht="12.75" customHeight="1" x14ac:dyDescent="0.15">
      <c r="A15" s="51" t="s">
        <v>15</v>
      </c>
      <c r="B15" s="48">
        <f>'6A'!B15</f>
        <v>1136</v>
      </c>
      <c r="C15" s="190">
        <f>'6A'!C15/$B15</f>
        <v>0.33186619718309857</v>
      </c>
      <c r="D15" s="44">
        <f>'6A'!D15/$B15</f>
        <v>0.29225352112676056</v>
      </c>
      <c r="E15" s="29">
        <f>'6A'!E15/$B15</f>
        <v>0</v>
      </c>
      <c r="F15" s="29">
        <f>'6A'!F15/$B15</f>
        <v>0</v>
      </c>
      <c r="G15" s="29">
        <f>'6A'!G15/$B15</f>
        <v>2.5528169014084508E-2</v>
      </c>
      <c r="H15" s="29">
        <f>'6A'!H15/$B15</f>
        <v>0</v>
      </c>
      <c r="I15" s="29">
        <f>'6A'!I15/$B15</f>
        <v>2.2887323943661973E-2</v>
      </c>
      <c r="J15" s="29">
        <f>'6A'!J15/$B15</f>
        <v>0</v>
      </c>
      <c r="K15" s="29">
        <f>'6A'!K15/$B15</f>
        <v>1.7605633802816902E-2</v>
      </c>
      <c r="L15" s="29">
        <f>'6A'!L15/$B15</f>
        <v>0</v>
      </c>
      <c r="M15" s="29">
        <f>'6A'!M15/$B15</f>
        <v>0</v>
      </c>
      <c r="N15" s="29">
        <f>'6A'!N15/$B15</f>
        <v>0</v>
      </c>
      <c r="O15" s="29">
        <f>'6A'!O15/$B15</f>
        <v>0</v>
      </c>
      <c r="P15" s="29">
        <f>'6A'!P15/$B15</f>
        <v>0</v>
      </c>
    </row>
    <row r="16" spans="1:16" ht="12.75" customHeight="1" x14ac:dyDescent="0.15">
      <c r="A16" s="51" t="s">
        <v>80</v>
      </c>
      <c r="B16" s="48">
        <f>'6A'!B16</f>
        <v>2715</v>
      </c>
      <c r="C16" s="190">
        <f>'6A'!C16/$B16</f>
        <v>0.46813996316758749</v>
      </c>
      <c r="D16" s="44">
        <f>'6A'!D16/$B16</f>
        <v>0.28581952117863718</v>
      </c>
      <c r="E16" s="29">
        <f>'6A'!E16/$B16</f>
        <v>0</v>
      </c>
      <c r="F16" s="29">
        <f>'6A'!F16/$B16</f>
        <v>4.7882136279926331E-3</v>
      </c>
      <c r="G16" s="29">
        <f>'6A'!G16/$B16</f>
        <v>1.1786372007366482E-2</v>
      </c>
      <c r="H16" s="29">
        <f>'6A'!H16/$B16</f>
        <v>2.2099447513812156E-3</v>
      </c>
      <c r="I16" s="29">
        <f>'6A'!I16/$B16</f>
        <v>0.16869244935543279</v>
      </c>
      <c r="J16" s="29">
        <f>'6A'!J16/$B16</f>
        <v>2.9465930018416206E-3</v>
      </c>
      <c r="K16" s="29">
        <f>'6A'!K16/$B16</f>
        <v>3.3149171270718231E-2</v>
      </c>
      <c r="L16" s="29">
        <f>'6A'!L16/$B16</f>
        <v>1.1049723756906078E-3</v>
      </c>
      <c r="M16" s="29">
        <f>'6A'!M16/$B16</f>
        <v>3.6832412523020257E-4</v>
      </c>
      <c r="N16" s="29">
        <f>'6A'!N16/$B16</f>
        <v>9.9447513812154689E-3</v>
      </c>
      <c r="O16" s="29">
        <f>'6A'!O16/$B16</f>
        <v>0</v>
      </c>
      <c r="P16" s="29">
        <f>'6A'!P16/$B16</f>
        <v>0</v>
      </c>
    </row>
    <row r="17" spans="1:16" ht="12.75" customHeight="1" x14ac:dyDescent="0.15">
      <c r="A17" s="51" t="s">
        <v>16</v>
      </c>
      <c r="B17" s="48">
        <f>'6A'!B17</f>
        <v>7849</v>
      </c>
      <c r="C17" s="190">
        <f>'6A'!C17/$B17</f>
        <v>0.40081539049560455</v>
      </c>
      <c r="D17" s="44">
        <f>'6A'!D17/$B17</f>
        <v>0.13963562237227672</v>
      </c>
      <c r="E17" s="29">
        <f>'6A'!E17/$B17</f>
        <v>2.5480952987641737E-4</v>
      </c>
      <c r="F17" s="29">
        <f>'6A'!F17/$B17</f>
        <v>3.694738183208052E-3</v>
      </c>
      <c r="G17" s="29">
        <f>'6A'!G17/$B17</f>
        <v>3.7457000891833354E-2</v>
      </c>
      <c r="H17" s="29">
        <f>'6A'!H17/$B17</f>
        <v>0</v>
      </c>
      <c r="I17" s="29">
        <f>'6A'!I17/$B17</f>
        <v>6.8288954006879857E-2</v>
      </c>
      <c r="J17" s="29">
        <f>'6A'!J17/$B17</f>
        <v>8.5488597273538025E-2</v>
      </c>
      <c r="K17" s="29">
        <f>'6A'!K17/$B17</f>
        <v>5.0070072620716014E-2</v>
      </c>
      <c r="L17" s="29">
        <f>'6A'!L17/$B17</f>
        <v>7.1474073130335075E-2</v>
      </c>
      <c r="M17" s="29">
        <f>'6A'!M17/$B17</f>
        <v>5.0961905975283473E-4</v>
      </c>
      <c r="N17" s="29">
        <f>'6A'!N17/$B17</f>
        <v>1.0447190724933112E-2</v>
      </c>
      <c r="O17" s="29">
        <f>'6A'!O17/$B17</f>
        <v>0</v>
      </c>
      <c r="P17" s="29">
        <f>'6A'!P17/$B17</f>
        <v>7.4404382723913878E-2</v>
      </c>
    </row>
    <row r="18" spans="1:16" ht="7.5" customHeight="1" x14ac:dyDescent="0.15">
      <c r="A18" s="53"/>
      <c r="B18" s="67" t="s">
        <v>2</v>
      </c>
      <c r="C18" s="191" t="s">
        <v>2</v>
      </c>
      <c r="D18" s="83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</row>
    <row r="19" spans="1:16" ht="12.75" customHeight="1" x14ac:dyDescent="0.15">
      <c r="A19" s="51" t="s">
        <v>17</v>
      </c>
      <c r="B19" s="48">
        <f>'6A'!B19</f>
        <v>2804</v>
      </c>
      <c r="C19" s="190">
        <f>'6A'!C19/$B19</f>
        <v>0.27567760342368047</v>
      </c>
      <c r="D19" s="44">
        <f>'6A'!D19/$B19</f>
        <v>8.4165477888730383E-2</v>
      </c>
      <c r="E19" s="29">
        <f>'6A'!E19/$B19</f>
        <v>0</v>
      </c>
      <c r="F19" s="29">
        <f>'6A'!F19/$B19</f>
        <v>0</v>
      </c>
      <c r="G19" s="29">
        <f>'6A'!G19/$B19</f>
        <v>0.15014265335235377</v>
      </c>
      <c r="H19" s="29">
        <f>'6A'!H19/$B19</f>
        <v>7.1326676176890159E-4</v>
      </c>
      <c r="I19" s="29">
        <f>'6A'!I19/$B19</f>
        <v>1.8901569186875893E-2</v>
      </c>
      <c r="J19" s="29">
        <f>'6A'!J19/$B19</f>
        <v>3.9229671897289585E-3</v>
      </c>
      <c r="K19" s="29">
        <f>'6A'!K19/$B19</f>
        <v>2.9243937232524966E-2</v>
      </c>
      <c r="L19" s="29">
        <f>'6A'!L19/$B19</f>
        <v>4.2082738944365192E-2</v>
      </c>
      <c r="M19" s="29">
        <f>'6A'!M19/$B19</f>
        <v>0</v>
      </c>
      <c r="N19" s="29">
        <f>'6A'!N19/$B19</f>
        <v>8.2025677603423681E-3</v>
      </c>
      <c r="O19" s="29">
        <f>'6A'!O19/$B19</f>
        <v>2.2111269614835949E-2</v>
      </c>
      <c r="P19" s="29">
        <f>'6A'!P19/$B19</f>
        <v>1.1768901569186876E-2</v>
      </c>
    </row>
    <row r="20" spans="1:16" ht="12.75" customHeight="1" x14ac:dyDescent="0.15">
      <c r="A20" s="51" t="s">
        <v>18</v>
      </c>
      <c r="B20" s="48">
        <f>'6A'!B20</f>
        <v>211</v>
      </c>
      <c r="C20" s="190">
        <f>'6A'!C20/$B20</f>
        <v>0.32701421800947866</v>
      </c>
      <c r="D20" s="44">
        <f>'6A'!D20/$B20</f>
        <v>5.6872037914691941E-2</v>
      </c>
      <c r="E20" s="29">
        <f>'6A'!E20/$B20</f>
        <v>0</v>
      </c>
      <c r="F20" s="29">
        <f>'6A'!F20/$B20</f>
        <v>9.4786729857819912E-3</v>
      </c>
      <c r="G20" s="29">
        <f>'6A'!G20/$B20</f>
        <v>0.24170616113744076</v>
      </c>
      <c r="H20" s="29">
        <f>'6A'!H20/$B20</f>
        <v>0</v>
      </c>
      <c r="I20" s="29">
        <f>'6A'!I20/$B20</f>
        <v>3.7914691943127965E-2</v>
      </c>
      <c r="J20" s="29">
        <f>'6A'!J20/$B20</f>
        <v>0</v>
      </c>
      <c r="K20" s="29">
        <f>'6A'!K20/$B20</f>
        <v>0</v>
      </c>
      <c r="L20" s="29">
        <f>'6A'!L20/$B20</f>
        <v>0</v>
      </c>
      <c r="M20" s="29">
        <f>'6A'!M20/$B20</f>
        <v>0</v>
      </c>
      <c r="N20" s="29">
        <f>'6A'!N20/$B20</f>
        <v>4.7393364928909956E-3</v>
      </c>
      <c r="O20" s="29">
        <f>'6A'!O20/$B20</f>
        <v>0</v>
      </c>
      <c r="P20" s="29">
        <f>'6A'!P20/$B20</f>
        <v>0</v>
      </c>
    </row>
    <row r="21" spans="1:16" ht="12.75" customHeight="1" x14ac:dyDescent="0.15">
      <c r="A21" s="51" t="s">
        <v>19</v>
      </c>
      <c r="B21" s="48">
        <f>'6A'!B21</f>
        <v>4200</v>
      </c>
      <c r="C21" s="190">
        <f>'6A'!C21/$B21</f>
        <v>0.49142857142857144</v>
      </c>
      <c r="D21" s="44">
        <f>'6A'!D21/$B21</f>
        <v>0.36238095238095236</v>
      </c>
      <c r="E21" s="29">
        <f>'6A'!E21/$B21</f>
        <v>8.5714285714285719E-3</v>
      </c>
      <c r="F21" s="29">
        <f>'6A'!F21/$B21</f>
        <v>6.4285714285714285E-3</v>
      </c>
      <c r="G21" s="29">
        <f>'6A'!G21/$B21</f>
        <v>3.7142857142857144E-2</v>
      </c>
      <c r="H21" s="29">
        <f>'6A'!H21/$B21</f>
        <v>0</v>
      </c>
      <c r="I21" s="29">
        <f>'6A'!I21/$B21</f>
        <v>3.8095238095238099E-2</v>
      </c>
      <c r="J21" s="29">
        <f>'6A'!J21/$B21</f>
        <v>1.1904761904761906E-3</v>
      </c>
      <c r="K21" s="29">
        <f>'6A'!K21/$B21</f>
        <v>1.9761904761904762E-2</v>
      </c>
      <c r="L21" s="29">
        <f>'6A'!L21/$B21</f>
        <v>9.285714285714286E-3</v>
      </c>
      <c r="M21" s="29">
        <f>'6A'!M21/$B21</f>
        <v>1.4285714285714286E-3</v>
      </c>
      <c r="N21" s="29">
        <f>'6A'!N21/$B21</f>
        <v>0</v>
      </c>
      <c r="O21" s="29">
        <f>'6A'!O21/$B21</f>
        <v>0</v>
      </c>
      <c r="P21" s="29">
        <f>'6A'!P21/$B21</f>
        <v>8.8333333333333333E-2</v>
      </c>
    </row>
    <row r="22" spans="1:16" ht="12.75" customHeight="1" x14ac:dyDescent="0.15">
      <c r="A22" s="51" t="s">
        <v>20</v>
      </c>
      <c r="B22" s="48">
        <f>'6A'!B22</f>
        <v>49</v>
      </c>
      <c r="C22" s="190">
        <f>'6A'!C22/$B22</f>
        <v>0.79591836734693877</v>
      </c>
      <c r="D22" s="44">
        <f>'6A'!D22/$B22</f>
        <v>0.22448979591836735</v>
      </c>
      <c r="E22" s="29">
        <f>'6A'!E22/$B22</f>
        <v>0</v>
      </c>
      <c r="F22" s="29">
        <f>'6A'!F22/$B22</f>
        <v>0</v>
      </c>
      <c r="G22" s="29">
        <f>'6A'!G22/$B22</f>
        <v>6.1224489795918366E-2</v>
      </c>
      <c r="H22" s="29">
        <f>'6A'!H22/$B22</f>
        <v>0</v>
      </c>
      <c r="I22" s="29">
        <f>'6A'!I22/$B22</f>
        <v>0.14285714285714285</v>
      </c>
      <c r="J22" s="29">
        <f>'6A'!J22/$B22</f>
        <v>0</v>
      </c>
      <c r="K22" s="29">
        <f>'6A'!K22/$B22</f>
        <v>4.0816326530612242E-2</v>
      </c>
      <c r="L22" s="29">
        <f>'6A'!L22/$B22</f>
        <v>6.1224489795918366E-2</v>
      </c>
      <c r="M22" s="29">
        <f>'6A'!M22/$B22</f>
        <v>0</v>
      </c>
      <c r="N22" s="29">
        <f>'6A'!N22/$B22</f>
        <v>2.0408163265306121E-2</v>
      </c>
      <c r="O22" s="29">
        <f>'6A'!O22/$B22</f>
        <v>0</v>
      </c>
      <c r="P22" s="29">
        <f>'6A'!P22/$B22</f>
        <v>0.69387755102040816</v>
      </c>
    </row>
    <row r="23" spans="1:16" ht="12.75" customHeight="1" x14ac:dyDescent="0.15">
      <c r="A23" s="51" t="s">
        <v>21</v>
      </c>
      <c r="B23" s="48">
        <f>'6A'!B23</f>
        <v>3948</v>
      </c>
      <c r="C23" s="190">
        <f>'6A'!C23/$B23</f>
        <v>0.91413373860182368</v>
      </c>
      <c r="D23" s="44">
        <f>'6A'!D23/$B23</f>
        <v>0.63677811550151975</v>
      </c>
      <c r="E23" s="29">
        <f>'6A'!E23/$B23</f>
        <v>0</v>
      </c>
      <c r="F23" s="29">
        <f>'6A'!F23/$B23</f>
        <v>0</v>
      </c>
      <c r="G23" s="29">
        <f>'6A'!G23/$B23</f>
        <v>0.14260385005065856</v>
      </c>
      <c r="H23" s="29">
        <f>'6A'!H23/$B23</f>
        <v>0</v>
      </c>
      <c r="I23" s="29">
        <f>'6A'!I23/$B23</f>
        <v>8.7639311043566356E-2</v>
      </c>
      <c r="J23" s="29">
        <f>'6A'!J23/$B23</f>
        <v>5.8510638297872342E-2</v>
      </c>
      <c r="K23" s="29">
        <f>'6A'!K23/$B23</f>
        <v>7.8014184397163122E-2</v>
      </c>
      <c r="L23" s="29">
        <f>'6A'!L23/$B23</f>
        <v>3.0395136778115502E-2</v>
      </c>
      <c r="M23" s="29">
        <f>'6A'!M23/$B23</f>
        <v>2.7862208713272541E-3</v>
      </c>
      <c r="N23" s="29">
        <f>'6A'!N23/$B23</f>
        <v>6.8389057750759879E-3</v>
      </c>
      <c r="O23" s="29">
        <f>'6A'!O23/$B23</f>
        <v>0</v>
      </c>
      <c r="P23" s="29">
        <f>'6A'!P23/$B23</f>
        <v>4.3059777102330294E-3</v>
      </c>
    </row>
    <row r="24" spans="1:16" ht="12.75" customHeight="1" x14ac:dyDescent="0.15">
      <c r="A24" s="51" t="s">
        <v>22</v>
      </c>
      <c r="B24" s="48">
        <f>'6A'!B24</f>
        <v>1892</v>
      </c>
      <c r="C24" s="190">
        <f>'6A'!C24/$B24</f>
        <v>0.31606765327695563</v>
      </c>
      <c r="D24" s="44">
        <f>'6A'!D24/$B24</f>
        <v>0.29016913319238902</v>
      </c>
      <c r="E24" s="29">
        <f>'6A'!E24/$B24</f>
        <v>0</v>
      </c>
      <c r="F24" s="29">
        <f>'6A'!F24/$B24</f>
        <v>0</v>
      </c>
      <c r="G24" s="29">
        <f>'6A'!G24/$B24</f>
        <v>4.2283298097251587E-3</v>
      </c>
      <c r="H24" s="29">
        <f>'6A'!H24/$B24</f>
        <v>0</v>
      </c>
      <c r="I24" s="29">
        <f>'6A'!I24/$B24</f>
        <v>1.9556025369978858E-2</v>
      </c>
      <c r="J24" s="29">
        <f>'6A'!J24/$B24</f>
        <v>0</v>
      </c>
      <c r="K24" s="29">
        <f>'6A'!K24/$B24</f>
        <v>2.1141649048625794E-3</v>
      </c>
      <c r="L24" s="29">
        <f>'6A'!L24/$B24</f>
        <v>5.2854122621564484E-4</v>
      </c>
      <c r="M24" s="29">
        <f>'6A'!M24/$B24</f>
        <v>1.0570824524312897E-3</v>
      </c>
      <c r="N24" s="29">
        <f>'6A'!N24/$B24</f>
        <v>1.2684989429175475E-2</v>
      </c>
      <c r="O24" s="29">
        <f>'6A'!O24/$B24</f>
        <v>0</v>
      </c>
      <c r="P24" s="29">
        <f>'6A'!P24/$B24</f>
        <v>0</v>
      </c>
    </row>
    <row r="25" spans="1:16" ht="12.75" customHeight="1" x14ac:dyDescent="0.15">
      <c r="A25" s="51" t="s">
        <v>23</v>
      </c>
      <c r="B25" s="48">
        <f>'6A'!B25</f>
        <v>7236</v>
      </c>
      <c r="C25" s="190">
        <f>'6A'!C25/$B25</f>
        <v>0.53413488114980656</v>
      </c>
      <c r="D25" s="44">
        <f>'6A'!D25/$B25</f>
        <v>0.30182421227197348</v>
      </c>
      <c r="E25" s="29">
        <f>'6A'!E25/$B25</f>
        <v>4.1459369817578774E-4</v>
      </c>
      <c r="F25" s="29">
        <f>'6A'!F25/$B25</f>
        <v>2.2111663902708678E-3</v>
      </c>
      <c r="G25" s="29">
        <f>'6A'!G25/$B25</f>
        <v>6.9098949695964621E-4</v>
      </c>
      <c r="H25" s="29">
        <f>'6A'!H25/$B25</f>
        <v>0</v>
      </c>
      <c r="I25" s="29">
        <f>'6A'!I25/$B25</f>
        <v>1.1746821448313986E-2</v>
      </c>
      <c r="J25" s="29">
        <f>'6A'!J25/$B25</f>
        <v>6.4953012714206743E-3</v>
      </c>
      <c r="K25" s="29">
        <f>'6A'!K25/$B25</f>
        <v>2.1697070204532889E-2</v>
      </c>
      <c r="L25" s="29">
        <f>'6A'!L25/$B25</f>
        <v>1.824212271973466E-2</v>
      </c>
      <c r="M25" s="29">
        <f>'6A'!M25/$B25</f>
        <v>1.1608623548922056E-2</v>
      </c>
      <c r="N25" s="29">
        <f>'6A'!N25/$B25</f>
        <v>2.6257600884466558E-3</v>
      </c>
      <c r="O25" s="29">
        <f>'6A'!O25/$B25</f>
        <v>0</v>
      </c>
      <c r="P25" s="29">
        <f>'6A'!P25/$B25</f>
        <v>0.2367330016583748</v>
      </c>
    </row>
    <row r="26" spans="1:16" ht="12.75" customHeight="1" x14ac:dyDescent="0.15">
      <c r="A26" s="51" t="s">
        <v>24</v>
      </c>
      <c r="B26" s="48">
        <f>'6A'!B26</f>
        <v>2623</v>
      </c>
      <c r="C26" s="190">
        <f>'6A'!C26/$B26</f>
        <v>0.45024780785360274</v>
      </c>
      <c r="D26" s="44">
        <f>'6A'!D26/$B26</f>
        <v>0.38696149447197864</v>
      </c>
      <c r="E26" s="29">
        <f>'6A'!E26/$B26</f>
        <v>5.33739992375143E-3</v>
      </c>
      <c r="F26" s="29">
        <f>'6A'!F26/$B26</f>
        <v>2.287457110179184E-3</v>
      </c>
      <c r="G26" s="29">
        <f>'6A'!G26/$B26</f>
        <v>1.5249714067861228E-3</v>
      </c>
      <c r="H26" s="29">
        <f>'6A'!H26/$B26</f>
        <v>3.8124285169653069E-4</v>
      </c>
      <c r="I26" s="29">
        <f>'6A'!I26/$B26</f>
        <v>1.2199771254288982E-2</v>
      </c>
      <c r="J26" s="29">
        <f>'6A'!J26/$B26</f>
        <v>7.6248570339306138E-4</v>
      </c>
      <c r="K26" s="29">
        <f>'6A'!K26/$B26</f>
        <v>1.3343499809378575E-2</v>
      </c>
      <c r="L26" s="29">
        <f>'6A'!L26/$B26</f>
        <v>3.5455585207777356E-2</v>
      </c>
      <c r="M26" s="29">
        <f>'6A'!M26/$B26</f>
        <v>7.2436141822340835E-3</v>
      </c>
      <c r="N26" s="29">
        <f>'6A'!N26/$B26</f>
        <v>1.0293556995806329E-2</v>
      </c>
      <c r="O26" s="29">
        <f>'6A'!O26/$B26</f>
        <v>0</v>
      </c>
      <c r="P26" s="29">
        <f>'6A'!P26/$B26</f>
        <v>0</v>
      </c>
    </row>
    <row r="27" spans="1:16" ht="12.75" customHeight="1" x14ac:dyDescent="0.15">
      <c r="A27" s="51" t="s">
        <v>25</v>
      </c>
      <c r="B27" s="48">
        <f>'6A'!B27</f>
        <v>7141</v>
      </c>
      <c r="C27" s="190">
        <f>'6A'!C27/$B27</f>
        <v>0.48718666853381881</v>
      </c>
      <c r="D27" s="44">
        <f>'6A'!D27/$B27</f>
        <v>0.26620921439574291</v>
      </c>
      <c r="E27" s="29">
        <f>'6A'!E27/$B27</f>
        <v>1.1623021985716285E-2</v>
      </c>
      <c r="F27" s="29">
        <f>'6A'!F27/$B27</f>
        <v>0</v>
      </c>
      <c r="G27" s="29">
        <f>'6A'!G27/$B27</f>
        <v>3.2768519815151942E-2</v>
      </c>
      <c r="H27" s="29">
        <f>'6A'!H27/$B27</f>
        <v>0</v>
      </c>
      <c r="I27" s="29">
        <f>'6A'!I27/$B27</f>
        <v>4.6212015123932226E-3</v>
      </c>
      <c r="J27" s="29">
        <f>'6A'!J27/$B27</f>
        <v>0.14857863044391542</v>
      </c>
      <c r="K27" s="29">
        <f>'6A'!K27/$B27</f>
        <v>3.2768519815151942E-2</v>
      </c>
      <c r="L27" s="29">
        <f>'6A'!L27/$B27</f>
        <v>8.6542501050273071E-2</v>
      </c>
      <c r="M27" s="29">
        <f>'6A'!M27/$B27</f>
        <v>2.6046772160761799E-2</v>
      </c>
      <c r="N27" s="29">
        <f>'6A'!N27/$B27</f>
        <v>4.2991177706203615E-2</v>
      </c>
      <c r="O27" s="29">
        <f>'6A'!O27/$B27</f>
        <v>0</v>
      </c>
      <c r="P27" s="29">
        <f>'6A'!P27/$B27</f>
        <v>3.5009102366615318E-3</v>
      </c>
    </row>
    <row r="28" spans="1:16" ht="12.75" customHeight="1" x14ac:dyDescent="0.15">
      <c r="A28" s="51" t="s">
        <v>26</v>
      </c>
      <c r="B28" s="48">
        <f>'6A'!B28</f>
        <v>2183</v>
      </c>
      <c r="C28" s="190">
        <f>'6A'!C28/$B28</f>
        <v>0.28126431516262024</v>
      </c>
      <c r="D28" s="44">
        <f>'6A'!D28/$B28</f>
        <v>0.12734768666972057</v>
      </c>
      <c r="E28" s="29">
        <f>'6A'!E28/$B28</f>
        <v>1.8323408153916628E-3</v>
      </c>
      <c r="F28" s="29">
        <f>'6A'!F28/$B28</f>
        <v>9.1617040769583142E-4</v>
      </c>
      <c r="G28" s="29">
        <f>'6A'!G28/$B28</f>
        <v>1.0535959688502062E-2</v>
      </c>
      <c r="H28" s="29">
        <f>'6A'!H28/$B28</f>
        <v>4.5808520384791571E-4</v>
      </c>
      <c r="I28" s="29">
        <f>'6A'!I28/$B28</f>
        <v>4.8098946404031152E-2</v>
      </c>
      <c r="J28" s="29">
        <f>'6A'!J28/$B28</f>
        <v>4.1685753550160333E-2</v>
      </c>
      <c r="K28" s="29">
        <f>'6A'!K28/$B28</f>
        <v>6.184150251946862E-2</v>
      </c>
      <c r="L28" s="29">
        <f>'6A'!L28/$B28</f>
        <v>1.3742556115437471E-3</v>
      </c>
      <c r="M28" s="29">
        <f>'6A'!M28/$B28</f>
        <v>2.7485112230874941E-3</v>
      </c>
      <c r="N28" s="29">
        <f>'6A'!N28/$B28</f>
        <v>2.1071919377004124E-2</v>
      </c>
      <c r="O28" s="29">
        <f>'6A'!O28/$B28</f>
        <v>4.5808520384791571E-4</v>
      </c>
      <c r="P28" s="29">
        <f>'6A'!P28/$B28</f>
        <v>0</v>
      </c>
    </row>
    <row r="29" spans="1:16" ht="7.5" customHeight="1" x14ac:dyDescent="0.15">
      <c r="A29" s="53"/>
      <c r="B29" s="67" t="s">
        <v>2</v>
      </c>
      <c r="C29" s="191" t="s">
        <v>2</v>
      </c>
      <c r="D29" s="83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ht="12.75" customHeight="1" x14ac:dyDescent="0.15">
      <c r="A30" s="51" t="s">
        <v>27</v>
      </c>
      <c r="B30" s="48">
        <f>'6A'!B30</f>
        <v>24526</v>
      </c>
      <c r="C30" s="190">
        <f>'6A'!C30/$B30</f>
        <v>0.76453559487890399</v>
      </c>
      <c r="D30" s="44">
        <f>'6A'!D30/$B30</f>
        <v>0.72661665171654566</v>
      </c>
      <c r="E30" s="29">
        <f>'6A'!E30/$B30</f>
        <v>4.0773057163826147E-5</v>
      </c>
      <c r="F30" s="29">
        <f>'6A'!F30/$B30</f>
        <v>4.0773057163826147E-5</v>
      </c>
      <c r="G30" s="29">
        <f>'6A'!G30/$B30</f>
        <v>4.8927668596591371E-3</v>
      </c>
      <c r="H30" s="29">
        <f>'6A'!H30/$B30</f>
        <v>2.4463834298295685E-4</v>
      </c>
      <c r="I30" s="29">
        <f>'6A'!I30/$B30</f>
        <v>3.1272934844654654E-2</v>
      </c>
      <c r="J30" s="29">
        <f>'6A'!J30/$B30</f>
        <v>4.4034901736932234E-3</v>
      </c>
      <c r="K30" s="29">
        <f>'6A'!K30/$B30</f>
        <v>7.5837886324716629E-3</v>
      </c>
      <c r="L30" s="29">
        <f>'6A'!L30/$B30</f>
        <v>9.1739378618608831E-3</v>
      </c>
      <c r="M30" s="29">
        <f>'6A'!M30/$B30</f>
        <v>7.7876539182907935E-3</v>
      </c>
      <c r="N30" s="29">
        <f>'6A'!N30/$B30</f>
        <v>3.6695751447443528E-4</v>
      </c>
      <c r="O30" s="29">
        <f>'6A'!O30/$B30</f>
        <v>8.1546114327652293E-5</v>
      </c>
      <c r="P30" s="29">
        <f>'6A'!P30/$B30</f>
        <v>4.8112207453314846E-3</v>
      </c>
    </row>
    <row r="31" spans="1:16" ht="12.75" customHeight="1" x14ac:dyDescent="0.15">
      <c r="A31" s="51" t="s">
        <v>28</v>
      </c>
      <c r="B31" s="48">
        <f>'6A'!B31</f>
        <v>11083</v>
      </c>
      <c r="C31" s="190">
        <f>'6A'!C31/$B31</f>
        <v>0.3441306505458811</v>
      </c>
      <c r="D31" s="44">
        <f>'6A'!D31/$B31</f>
        <v>0.15266624560137146</v>
      </c>
      <c r="E31" s="29">
        <f>'6A'!E31/$B31</f>
        <v>1.7143372733014527E-3</v>
      </c>
      <c r="F31" s="29">
        <f>'6A'!F31/$B31</f>
        <v>1.5338807182170892E-3</v>
      </c>
      <c r="G31" s="29">
        <f>'6A'!G31/$B31</f>
        <v>0.14490661373274386</v>
      </c>
      <c r="H31" s="29">
        <f>'6A'!H31/$B31</f>
        <v>1.0827393305061807E-3</v>
      </c>
      <c r="I31" s="29">
        <f>'6A'!I31/$B31</f>
        <v>6.135522872868357E-2</v>
      </c>
      <c r="J31" s="29">
        <f>'6A'!J31/$B31</f>
        <v>8.6619146440494454E-3</v>
      </c>
      <c r="K31" s="29">
        <f>'6A'!K31/$B31</f>
        <v>3.870793106559596E-2</v>
      </c>
      <c r="L31" s="29">
        <f>'6A'!L31/$B31</f>
        <v>9.1040332040061359E-2</v>
      </c>
      <c r="M31" s="29">
        <f>'6A'!M31/$B31</f>
        <v>7.2182622033745375E-4</v>
      </c>
      <c r="N31" s="29">
        <f>'6A'!N31/$B31</f>
        <v>6.676892538121447E-3</v>
      </c>
      <c r="O31" s="29">
        <f>'6A'!O31/$B31</f>
        <v>0</v>
      </c>
      <c r="P31" s="29">
        <f>'6A'!P31/$B31</f>
        <v>0</v>
      </c>
    </row>
    <row r="32" spans="1:16" ht="12.75" customHeight="1" x14ac:dyDescent="0.15">
      <c r="A32" s="51" t="s">
        <v>29</v>
      </c>
      <c r="B32" s="48">
        <f>'6A'!B32</f>
        <v>39871</v>
      </c>
      <c r="C32" s="190">
        <f>'6A'!C32/$B32</f>
        <v>0.67658197687542321</v>
      </c>
      <c r="D32" s="44">
        <f>'6A'!D32/$B32</f>
        <v>0.63743071405282037</v>
      </c>
      <c r="E32" s="29">
        <f>'6A'!E32/$B32</f>
        <v>0</v>
      </c>
      <c r="F32" s="29">
        <f>'6A'!F32/$B32</f>
        <v>0</v>
      </c>
      <c r="G32" s="29">
        <f>'6A'!G32/$B32</f>
        <v>0</v>
      </c>
      <c r="H32" s="29">
        <f>'6A'!H32/$B32</f>
        <v>0</v>
      </c>
      <c r="I32" s="29">
        <f>'6A'!I32/$B32</f>
        <v>1.5324421258558853E-2</v>
      </c>
      <c r="J32" s="29">
        <f>'6A'!J32/$B32</f>
        <v>1.830904667552858E-3</v>
      </c>
      <c r="K32" s="29">
        <f>'6A'!K32/$B32</f>
        <v>1.8409370218956132E-2</v>
      </c>
      <c r="L32" s="29">
        <f>'6A'!L32/$B32</f>
        <v>7.2734568984976554E-4</v>
      </c>
      <c r="M32" s="29">
        <f>'6A'!M32/$B32</f>
        <v>3.3859195906799427E-3</v>
      </c>
      <c r="N32" s="29">
        <f>'6A'!N32/$B32</f>
        <v>3.6367284492488275E-3</v>
      </c>
      <c r="O32" s="29">
        <f>'6A'!O32/$B32</f>
        <v>0</v>
      </c>
      <c r="P32" s="29">
        <f>'6A'!P32/$B32</f>
        <v>1.8810664392666348E-3</v>
      </c>
    </row>
    <row r="33" spans="1:16" ht="12.75" customHeight="1" x14ac:dyDescent="0.15">
      <c r="A33" s="51" t="s">
        <v>30</v>
      </c>
      <c r="B33" s="48">
        <f>'6A'!B33</f>
        <v>5575</v>
      </c>
      <c r="C33" s="190">
        <f>'6A'!C33/$B33</f>
        <v>0.57901345291479822</v>
      </c>
      <c r="D33" s="44">
        <f>'6A'!D33/$B33</f>
        <v>0.36753363228699554</v>
      </c>
      <c r="E33" s="29">
        <f>'6A'!E33/$B33</f>
        <v>7.3542600896860984E-3</v>
      </c>
      <c r="F33" s="29">
        <f>'6A'!F33/$B33</f>
        <v>1.3094170403587443E-2</v>
      </c>
      <c r="G33" s="29">
        <f>'6A'!G33/$B33</f>
        <v>2.3318385650224215E-2</v>
      </c>
      <c r="H33" s="29">
        <f>'6A'!H33/$B33</f>
        <v>1.4349775784753362E-3</v>
      </c>
      <c r="I33" s="29">
        <f>'6A'!I33/$B33</f>
        <v>0.14278026905829597</v>
      </c>
      <c r="J33" s="29">
        <f>'6A'!J33/$B33</f>
        <v>7.0852017937219736E-2</v>
      </c>
      <c r="K33" s="29">
        <f>'6A'!K33/$B33</f>
        <v>7.4260089686098651E-2</v>
      </c>
      <c r="L33" s="29">
        <f>'6A'!L33/$B33</f>
        <v>2.3318385650224214E-3</v>
      </c>
      <c r="M33" s="29">
        <f>'6A'!M33/$B33</f>
        <v>2.6905829596412557E-3</v>
      </c>
      <c r="N33" s="29">
        <f>'6A'!N33/$B33</f>
        <v>6.2780269058295961E-3</v>
      </c>
      <c r="O33" s="29">
        <f>'6A'!O33/$B33</f>
        <v>0</v>
      </c>
      <c r="P33" s="29">
        <f>'6A'!P33/$B33</f>
        <v>0.11748878923766816</v>
      </c>
    </row>
    <row r="34" spans="1:16" ht="12.75" customHeight="1" x14ac:dyDescent="0.15">
      <c r="A34" s="51" t="s">
        <v>31</v>
      </c>
      <c r="B34" s="48">
        <f>'6A'!B34</f>
        <v>10163</v>
      </c>
      <c r="C34" s="190">
        <f>'6A'!C34/$B34</f>
        <v>0.60789137065827015</v>
      </c>
      <c r="D34" s="44">
        <f>'6A'!D34/$B34</f>
        <v>0.44012594706287511</v>
      </c>
      <c r="E34" s="29">
        <f>'6A'!E34/$B34</f>
        <v>4.9198071435599725E-4</v>
      </c>
      <c r="F34" s="29">
        <f>'6A'!F34/$B34</f>
        <v>7.8716914296959558E-4</v>
      </c>
      <c r="G34" s="29">
        <f>'6A'!G34/$B34</f>
        <v>4.9198071435599721E-3</v>
      </c>
      <c r="H34" s="29">
        <f>'6A'!H34/$B34</f>
        <v>9.8396142871199447E-5</v>
      </c>
      <c r="I34" s="29">
        <f>'6A'!I34/$B34</f>
        <v>2.9715635147102234E-2</v>
      </c>
      <c r="J34" s="29">
        <f>'6A'!J34/$B34</f>
        <v>1.2791498573255929E-3</v>
      </c>
      <c r="K34" s="29">
        <f>'6A'!K34/$B34</f>
        <v>3.1880350290268623E-2</v>
      </c>
      <c r="L34" s="29">
        <f>'6A'!L34/$B34</f>
        <v>3.0306012004329429E-2</v>
      </c>
      <c r="M34" s="29">
        <f>'6A'!M34/$B34</f>
        <v>0</v>
      </c>
      <c r="N34" s="29">
        <f>'6A'!N34/$B34</f>
        <v>2.331988586047427E-2</v>
      </c>
      <c r="O34" s="29">
        <f>'6A'!O34/$B34</f>
        <v>9.8396142871199447E-5</v>
      </c>
      <c r="P34" s="29">
        <f>'6A'!P34/$B34</f>
        <v>0.2147003837449572</v>
      </c>
    </row>
    <row r="35" spans="1:16" ht="12.75" customHeight="1" x14ac:dyDescent="0.15">
      <c r="A35" s="51" t="s">
        <v>32</v>
      </c>
      <c r="B35" s="48">
        <f>'6A'!B35</f>
        <v>2753</v>
      </c>
      <c r="C35" s="190">
        <f>'6A'!C35/$B35</f>
        <v>0.4173628768616055</v>
      </c>
      <c r="D35" s="44">
        <f>'6A'!D35/$B35</f>
        <v>0.17580820922629858</v>
      </c>
      <c r="E35" s="29">
        <f>'6A'!E35/$B35</f>
        <v>0</v>
      </c>
      <c r="F35" s="29">
        <f>'6A'!F35/$B35</f>
        <v>0</v>
      </c>
      <c r="G35" s="29">
        <f>'6A'!G35/$B35</f>
        <v>5.4849255357791497E-2</v>
      </c>
      <c r="H35" s="29">
        <f>'6A'!H35/$B35</f>
        <v>0</v>
      </c>
      <c r="I35" s="29">
        <f>'6A'!I35/$B35</f>
        <v>1.0897203051216855E-2</v>
      </c>
      <c r="J35" s="29">
        <f>'6A'!J35/$B35</f>
        <v>0.13040319651289503</v>
      </c>
      <c r="K35" s="29">
        <f>'6A'!K35/$B35</f>
        <v>7.4464220849981833E-2</v>
      </c>
      <c r="L35" s="29">
        <f>'6A'!L35/$B35</f>
        <v>0</v>
      </c>
      <c r="M35" s="29">
        <f>'6A'!M35/$B35</f>
        <v>5.4486015256084274E-3</v>
      </c>
      <c r="N35" s="29">
        <f>'6A'!N35/$B35</f>
        <v>7.9912822375590269E-3</v>
      </c>
      <c r="O35" s="29">
        <f>'6A'!O35/$B35</f>
        <v>0</v>
      </c>
      <c r="P35" s="29">
        <f>'6A'!P35/$B35</f>
        <v>0</v>
      </c>
    </row>
    <row r="36" spans="1:16" ht="12.75" customHeight="1" x14ac:dyDescent="0.15">
      <c r="A36" s="51" t="s">
        <v>33</v>
      </c>
      <c r="B36" s="48">
        <f>'6A'!B36</f>
        <v>8167</v>
      </c>
      <c r="C36" s="190">
        <f>'6A'!C36/$B36</f>
        <v>0.29692665605485491</v>
      </c>
      <c r="D36" s="44">
        <f>'6A'!D36/$B36</f>
        <v>0.24231664013713727</v>
      </c>
      <c r="E36" s="29">
        <f>'6A'!E36/$B36</f>
        <v>3.3059875107138486E-3</v>
      </c>
      <c r="F36" s="29">
        <f>'6A'!F36/$B36</f>
        <v>3.5508754744704297E-3</v>
      </c>
      <c r="G36" s="29">
        <f>'6A'!G36/$B36</f>
        <v>1.8978817191135054E-2</v>
      </c>
      <c r="H36" s="29">
        <f>'6A'!H36/$B36</f>
        <v>1.2244398187829069E-4</v>
      </c>
      <c r="I36" s="29">
        <f>'6A'!I36/$B36</f>
        <v>1.7142157462960696E-2</v>
      </c>
      <c r="J36" s="29">
        <f>'6A'!J36/$B36</f>
        <v>8.2037467858454751E-3</v>
      </c>
      <c r="K36" s="29">
        <f>'6A'!K36/$B36</f>
        <v>1.6897269499204115E-2</v>
      </c>
      <c r="L36" s="29">
        <f>'6A'!L36/$B36</f>
        <v>7.2241949308191498E-3</v>
      </c>
      <c r="M36" s="29">
        <f>'6A'!M36/$B36</f>
        <v>0</v>
      </c>
      <c r="N36" s="29">
        <f>'6A'!N36/$B36</f>
        <v>4.2855393657401739E-3</v>
      </c>
      <c r="O36" s="29">
        <f>'6A'!O36/$B36</f>
        <v>0</v>
      </c>
      <c r="P36" s="29">
        <f>'6A'!P36/$B36</f>
        <v>3.28149871433819E-2</v>
      </c>
    </row>
    <row r="37" spans="1:16" ht="12.75" customHeight="1" x14ac:dyDescent="0.15">
      <c r="A37" s="51" t="s">
        <v>34</v>
      </c>
      <c r="B37" s="48">
        <f>'6A'!B37</f>
        <v>2723</v>
      </c>
      <c r="C37" s="190">
        <f>'6A'!C37/$B37</f>
        <v>0.39662137348512672</v>
      </c>
      <c r="D37" s="44">
        <f>'6A'!D37/$B37</f>
        <v>0.19684171869261843</v>
      </c>
      <c r="E37" s="29">
        <f>'6A'!E37/$B37</f>
        <v>4.7741461623209691E-3</v>
      </c>
      <c r="F37" s="29">
        <f>'6A'!F37/$B37</f>
        <v>2.9379360998898272E-3</v>
      </c>
      <c r="G37" s="29">
        <f>'6A'!G37/$B37</f>
        <v>0.15828130738156446</v>
      </c>
      <c r="H37" s="29">
        <f>'6A'!H37/$B37</f>
        <v>0</v>
      </c>
      <c r="I37" s="29">
        <f>'6A'!I37/$B37</f>
        <v>5.2515607785530667E-2</v>
      </c>
      <c r="J37" s="29">
        <f>'6A'!J37/$B37</f>
        <v>6.6103562247521114E-3</v>
      </c>
      <c r="K37" s="29">
        <f>'6A'!K37/$B37</f>
        <v>4.0396621373485125E-2</v>
      </c>
      <c r="L37" s="29">
        <f>'6A'!L37/$B37</f>
        <v>0</v>
      </c>
      <c r="M37" s="29">
        <f>'6A'!M37/$B37</f>
        <v>5.8758721997796545E-3</v>
      </c>
      <c r="N37" s="29">
        <f>'6A'!N37/$B37</f>
        <v>3.3051781123760557E-3</v>
      </c>
      <c r="O37" s="29">
        <f>'6A'!O37/$B37</f>
        <v>0</v>
      </c>
      <c r="P37" s="29">
        <f>'6A'!P37/$B37</f>
        <v>5.508630187293426E-3</v>
      </c>
    </row>
    <row r="38" spans="1:16" ht="12.75" customHeight="1" x14ac:dyDescent="0.15">
      <c r="A38" s="51" t="s">
        <v>35</v>
      </c>
      <c r="B38" s="48">
        <f>'6A'!B38</f>
        <v>2330</v>
      </c>
      <c r="C38" s="190">
        <f>'6A'!C38/$B38</f>
        <v>0.63390557939914161</v>
      </c>
      <c r="D38" s="44">
        <f>'6A'!D38/$B38</f>
        <v>0.44635193133047213</v>
      </c>
      <c r="E38" s="29">
        <f>'6A'!E38/$B38</f>
        <v>8.5836909871244631E-4</v>
      </c>
      <c r="F38" s="29">
        <f>'6A'!F38/$B38</f>
        <v>4.2918454935622315E-4</v>
      </c>
      <c r="G38" s="29">
        <f>'6A'!G38/$B38</f>
        <v>5.3648068669527899E-2</v>
      </c>
      <c r="H38" s="29">
        <f>'6A'!H38/$B38</f>
        <v>1.2875536480686696E-3</v>
      </c>
      <c r="I38" s="29">
        <f>'6A'!I38/$B38</f>
        <v>2.017167381974249E-2</v>
      </c>
      <c r="J38" s="29">
        <f>'6A'!J38/$B38</f>
        <v>1.5021459227467811E-2</v>
      </c>
      <c r="K38" s="29">
        <f>'6A'!K38/$B38</f>
        <v>3.3476394849785408E-2</v>
      </c>
      <c r="L38" s="29">
        <f>'6A'!L38/$B38</f>
        <v>1.6738197424892704E-2</v>
      </c>
      <c r="M38" s="29">
        <f>'6A'!M38/$B38</f>
        <v>5.9656652360515018E-2</v>
      </c>
      <c r="N38" s="29">
        <f>'6A'!N38/$B38</f>
        <v>3.0042918454935624E-3</v>
      </c>
      <c r="O38" s="29">
        <f>'6A'!O38/$B38</f>
        <v>0</v>
      </c>
      <c r="P38" s="29">
        <f>'6A'!P38/$B38</f>
        <v>0.1</v>
      </c>
    </row>
    <row r="39" spans="1:16" ht="12.75" customHeight="1" x14ac:dyDescent="0.15">
      <c r="A39" s="51" t="s">
        <v>36</v>
      </c>
      <c r="B39" s="48">
        <f>'6A'!B39</f>
        <v>5733</v>
      </c>
      <c r="C39" s="190">
        <f>'6A'!C39/$B39</f>
        <v>0.47287633001918716</v>
      </c>
      <c r="D39" s="44">
        <f>'6A'!D39/$B39</f>
        <v>0.41479155764870052</v>
      </c>
      <c r="E39" s="29">
        <f>'6A'!E39/$B39</f>
        <v>0</v>
      </c>
      <c r="F39" s="29">
        <f>'6A'!F39/$B39</f>
        <v>0</v>
      </c>
      <c r="G39" s="29">
        <f>'6A'!G39/$B39</f>
        <v>1.7442874585731728E-2</v>
      </c>
      <c r="H39" s="29">
        <f>'6A'!H39/$B39</f>
        <v>0</v>
      </c>
      <c r="I39" s="29">
        <f>'6A'!I39/$B39</f>
        <v>9.2447235304378168E-3</v>
      </c>
      <c r="J39" s="29">
        <f>'6A'!J39/$B39</f>
        <v>1.5349729635443921E-2</v>
      </c>
      <c r="K39" s="29">
        <f>'6A'!K39/$B39</f>
        <v>1.6396302110587825E-2</v>
      </c>
      <c r="L39" s="29">
        <f>'6A'!L39/$B39</f>
        <v>9.4191522762951327E-3</v>
      </c>
      <c r="M39" s="29">
        <f>'6A'!M39/$B39</f>
        <v>1.1512297226582941E-2</v>
      </c>
      <c r="N39" s="29">
        <f>'6A'!N39/$B39</f>
        <v>1.221001221001221E-3</v>
      </c>
      <c r="O39" s="29">
        <f>'6A'!O39/$B39</f>
        <v>0</v>
      </c>
      <c r="P39" s="29">
        <f>'6A'!P39/$B39</f>
        <v>0</v>
      </c>
    </row>
    <row r="40" spans="1:16" ht="7.5" customHeight="1" x14ac:dyDescent="0.15">
      <c r="A40" s="53"/>
      <c r="B40" s="67" t="s">
        <v>2</v>
      </c>
      <c r="C40" s="191" t="s">
        <v>2</v>
      </c>
      <c r="D40" s="83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1:16" ht="12.75" customHeight="1" x14ac:dyDescent="0.15">
      <c r="A41" s="51" t="s">
        <v>37</v>
      </c>
      <c r="B41" s="48">
        <f>'6A'!B41</f>
        <v>3286</v>
      </c>
      <c r="C41" s="190">
        <f>'6A'!C41/$B41</f>
        <v>0.74710894704808273</v>
      </c>
      <c r="D41" s="44">
        <f>'6A'!D41/$B41</f>
        <v>0.69506999391357271</v>
      </c>
      <c r="E41" s="29">
        <f>'6A'!E41/$B41</f>
        <v>0</v>
      </c>
      <c r="F41" s="29">
        <f>'6A'!F41/$B41</f>
        <v>0</v>
      </c>
      <c r="G41" s="29">
        <f>'6A'!G41/$B41</f>
        <v>5.4777845404747416E-3</v>
      </c>
      <c r="H41" s="29">
        <f>'6A'!H41/$B41</f>
        <v>1.8259281801582471E-3</v>
      </c>
      <c r="I41" s="29">
        <f>'6A'!I41/$B41</f>
        <v>2.9214850882531954E-2</v>
      </c>
      <c r="J41" s="29">
        <f>'6A'!J41/$B41</f>
        <v>3.6822884966524652E-2</v>
      </c>
      <c r="K41" s="29">
        <f>'6A'!K41/$B41</f>
        <v>1.2172854534388313E-2</v>
      </c>
      <c r="L41" s="29">
        <f>'6A'!L41/$B41</f>
        <v>1.1868533171028607E-2</v>
      </c>
      <c r="M41" s="29">
        <f>'6A'!M41/$B41</f>
        <v>0</v>
      </c>
      <c r="N41" s="29">
        <f>'6A'!N41/$B41</f>
        <v>4.2604990870359098E-3</v>
      </c>
      <c r="O41" s="29">
        <f>'6A'!O41/$B41</f>
        <v>0</v>
      </c>
      <c r="P41" s="29">
        <f>'6A'!P41/$B41</f>
        <v>0</v>
      </c>
    </row>
    <row r="42" spans="1:16" ht="12.75" customHeight="1" x14ac:dyDescent="0.15">
      <c r="A42" s="51" t="s">
        <v>38</v>
      </c>
      <c r="B42" s="48">
        <f>'6A'!B42</f>
        <v>8218</v>
      </c>
      <c r="C42" s="190">
        <f>'6A'!C42/$B42</f>
        <v>0.35264054514480409</v>
      </c>
      <c r="D42" s="44">
        <f>'6A'!D42/$B42</f>
        <v>0.15027987344852761</v>
      </c>
      <c r="E42" s="29">
        <f>'6A'!E42/$B42</f>
        <v>0</v>
      </c>
      <c r="F42" s="29">
        <f>'6A'!F42/$B42</f>
        <v>0</v>
      </c>
      <c r="G42" s="29">
        <f>'6A'!G42/$B42</f>
        <v>0.11207106351910441</v>
      </c>
      <c r="H42" s="29">
        <f>'6A'!H42/$B42</f>
        <v>2.4336821611097589E-4</v>
      </c>
      <c r="I42" s="29">
        <f>'6A'!I42/$B42</f>
        <v>1.0221465076660987E-2</v>
      </c>
      <c r="J42" s="29">
        <f>'6A'!J42/$B42</f>
        <v>2.3119980530542711E-3</v>
      </c>
      <c r="K42" s="29">
        <f>'6A'!K42/$B42</f>
        <v>5.4392796300803112E-2</v>
      </c>
      <c r="L42" s="29">
        <f>'6A'!L42/$B42</f>
        <v>5.3297639328303725E-2</v>
      </c>
      <c r="M42" s="29">
        <f>'6A'!M42/$B42</f>
        <v>9.8564127524945234E-3</v>
      </c>
      <c r="N42" s="29">
        <f>'6A'!N42/$B42</f>
        <v>1.4602092966658554E-3</v>
      </c>
      <c r="O42" s="29">
        <f>'6A'!O42/$B42</f>
        <v>0</v>
      </c>
      <c r="P42" s="29">
        <f>'6A'!P42/$B42</f>
        <v>4.2346069603309805E-2</v>
      </c>
    </row>
    <row r="43" spans="1:16" ht="12.75" customHeight="1" x14ac:dyDescent="0.15">
      <c r="A43" s="51" t="s">
        <v>39</v>
      </c>
      <c r="B43" s="48">
        <f>'6A'!B43</f>
        <v>6813</v>
      </c>
      <c r="C43" s="190">
        <f>'6A'!C43/$B43</f>
        <v>0.43989431968295906</v>
      </c>
      <c r="D43" s="44">
        <f>'6A'!D43/$B43</f>
        <v>0.27109936885366209</v>
      </c>
      <c r="E43" s="29">
        <f>'6A'!E43/$B43</f>
        <v>2.1869954498752384E-2</v>
      </c>
      <c r="F43" s="29">
        <f>'6A'!F43/$B43</f>
        <v>1.4677821811243212E-3</v>
      </c>
      <c r="G43" s="29">
        <f>'6A'!G43/$B43</f>
        <v>5.3720827829150157E-2</v>
      </c>
      <c r="H43" s="29">
        <f>'6A'!H43/$B43</f>
        <v>0</v>
      </c>
      <c r="I43" s="29">
        <f>'6A'!I43/$B43</f>
        <v>0.10964332892998679</v>
      </c>
      <c r="J43" s="29">
        <f>'6A'!J43/$B43</f>
        <v>2.9502421840598855E-2</v>
      </c>
      <c r="K43" s="29">
        <f>'6A'!K43/$B43</f>
        <v>4.4620578306179361E-2</v>
      </c>
      <c r="L43" s="29">
        <f>'6A'!L43/$B43</f>
        <v>1.658593864670483E-2</v>
      </c>
      <c r="M43" s="29">
        <f>'6A'!M43/$B43</f>
        <v>2.4952297079113461E-3</v>
      </c>
      <c r="N43" s="29">
        <f>'6A'!N43/$B43</f>
        <v>2.3484514897989138E-3</v>
      </c>
      <c r="O43" s="29">
        <f>'6A'!O43/$B43</f>
        <v>0</v>
      </c>
      <c r="P43" s="29">
        <f>'6A'!P43/$B43</f>
        <v>0</v>
      </c>
    </row>
    <row r="44" spans="1:16" ht="12.75" customHeight="1" x14ac:dyDescent="0.15">
      <c r="A44" s="51" t="s">
        <v>40</v>
      </c>
      <c r="B44" s="48">
        <f>'6A'!B44</f>
        <v>99165</v>
      </c>
      <c r="C44" s="190">
        <f>'6A'!C44/$B44</f>
        <v>0.42606766500277315</v>
      </c>
      <c r="D44" s="44">
        <f>'6A'!D44/$B44</f>
        <v>0.35620430595472191</v>
      </c>
      <c r="E44" s="29">
        <f>'6A'!E44/$B44</f>
        <v>6.161448091564564E-3</v>
      </c>
      <c r="F44" s="29">
        <f>'6A'!F44/$B44</f>
        <v>0</v>
      </c>
      <c r="G44" s="29">
        <f>'6A'!G44/$B44</f>
        <v>2.2739877981142541E-2</v>
      </c>
      <c r="H44" s="29">
        <f>'6A'!H44/$B44</f>
        <v>3.5294710835476228E-4</v>
      </c>
      <c r="I44" s="29">
        <f>'6A'!I44/$B44</f>
        <v>2.3355014369989411E-2</v>
      </c>
      <c r="J44" s="29">
        <f>'6A'!J44/$B44</f>
        <v>2.8235768668380981E-4</v>
      </c>
      <c r="K44" s="29">
        <f>'6A'!K44/$B44</f>
        <v>1.9583522412141379E-2</v>
      </c>
      <c r="L44" s="29">
        <f>'6A'!L44/$B44</f>
        <v>1.8292744415872534E-2</v>
      </c>
      <c r="M44" s="29">
        <f>'6A'!M44/$B44</f>
        <v>8.0673624766802801E-3</v>
      </c>
      <c r="N44" s="29">
        <f>'6A'!N44/$B44</f>
        <v>3.5294710835476228E-4</v>
      </c>
      <c r="O44" s="29">
        <f>'6A'!O44/$B44</f>
        <v>0</v>
      </c>
      <c r="P44" s="29">
        <f>'6A'!P44/$B44</f>
        <v>0</v>
      </c>
    </row>
    <row r="45" spans="1:16" ht="12.75" customHeight="1" x14ac:dyDescent="0.15">
      <c r="A45" s="51" t="s">
        <v>41</v>
      </c>
      <c r="B45" s="48">
        <f>'6A'!B45</f>
        <v>6632</v>
      </c>
      <c r="C45" s="190">
        <f>'6A'!C45/$B45</f>
        <v>0.28784680337756335</v>
      </c>
      <c r="D45" s="44">
        <f>'6A'!D45/$B45</f>
        <v>0.12228588661037394</v>
      </c>
      <c r="E45" s="29">
        <f>'6A'!E45/$B45</f>
        <v>0</v>
      </c>
      <c r="F45" s="29">
        <f>'6A'!F45/$B45</f>
        <v>1.9601930036188178E-3</v>
      </c>
      <c r="G45" s="29">
        <f>'6A'!G45/$B45</f>
        <v>3.6942098914354647E-2</v>
      </c>
      <c r="H45" s="29">
        <f>'6A'!H45/$B45</f>
        <v>0</v>
      </c>
      <c r="I45" s="29">
        <f>'6A'!I45/$B45</f>
        <v>0.11715922798552472</v>
      </c>
      <c r="J45" s="29">
        <f>'6A'!J45/$B45</f>
        <v>2.7141133896260556E-3</v>
      </c>
      <c r="K45" s="29">
        <f>'6A'!K45/$B45</f>
        <v>4.6592279855247283E-2</v>
      </c>
      <c r="L45" s="29">
        <f>'6A'!L45/$B45</f>
        <v>3.9203860072376355E-3</v>
      </c>
      <c r="M45" s="29">
        <f>'6A'!M45/$B45</f>
        <v>1.9601930036188178E-3</v>
      </c>
      <c r="N45" s="29">
        <f>'6A'!N45/$B45</f>
        <v>0</v>
      </c>
      <c r="O45" s="29">
        <f>'6A'!O45/$B45</f>
        <v>0</v>
      </c>
      <c r="P45" s="29">
        <f>'6A'!P45/$B45</f>
        <v>8.4439083232810616E-3</v>
      </c>
    </row>
    <row r="46" spans="1:16" ht="12.75" customHeight="1" x14ac:dyDescent="0.15">
      <c r="A46" s="51" t="s">
        <v>42</v>
      </c>
      <c r="B46" s="48">
        <f>'6A'!B46</f>
        <v>558</v>
      </c>
      <c r="C46" s="190">
        <f>'6A'!C46/$B46</f>
        <v>0.55734767025089604</v>
      </c>
      <c r="D46" s="44">
        <f>'6A'!D46/$B46</f>
        <v>0.37275985663082439</v>
      </c>
      <c r="E46" s="29">
        <f>'6A'!E46/$B46</f>
        <v>0</v>
      </c>
      <c r="F46" s="29">
        <f>'6A'!F46/$B46</f>
        <v>1.7921146953405018E-3</v>
      </c>
      <c r="G46" s="29">
        <f>'6A'!G46/$B46</f>
        <v>0.17383512544802868</v>
      </c>
      <c r="H46" s="29">
        <f>'6A'!H46/$B46</f>
        <v>0</v>
      </c>
      <c r="I46" s="29">
        <f>'6A'!I46/$B46</f>
        <v>9.1397849462365593E-2</v>
      </c>
      <c r="J46" s="29">
        <f>'6A'!J46/$B46</f>
        <v>0</v>
      </c>
      <c r="K46" s="29">
        <f>'6A'!K46/$B46</f>
        <v>3.4050179211469536E-2</v>
      </c>
      <c r="L46" s="29">
        <f>'6A'!L46/$B46</f>
        <v>0</v>
      </c>
      <c r="M46" s="29">
        <f>'6A'!M46/$B46</f>
        <v>3.2258064516129031E-2</v>
      </c>
      <c r="N46" s="29">
        <f>'6A'!N46/$B46</f>
        <v>7.1684587813620072E-3</v>
      </c>
      <c r="O46" s="29">
        <f>'6A'!O46/$B46</f>
        <v>0</v>
      </c>
      <c r="P46" s="29">
        <f>'6A'!P46/$B46</f>
        <v>7.1684587813620072E-3</v>
      </c>
    </row>
    <row r="47" spans="1:16" ht="12.75" customHeight="1" x14ac:dyDescent="0.15">
      <c r="A47" s="51" t="s">
        <v>43</v>
      </c>
      <c r="B47" s="48">
        <f>'6A'!B47</f>
        <v>24473</v>
      </c>
      <c r="C47" s="190">
        <f>'6A'!C47/$B47</f>
        <v>0.78506926000081723</v>
      </c>
      <c r="D47" s="44">
        <f>'6A'!D47/$B47</f>
        <v>0.65308707555264989</v>
      </c>
      <c r="E47" s="29">
        <f>'6A'!E47/$B47</f>
        <v>5.3119764638581289E-4</v>
      </c>
      <c r="F47" s="29">
        <f>'6A'!F47/$B47</f>
        <v>8.1722714828586602E-4</v>
      </c>
      <c r="G47" s="29">
        <f>'6A'!G47/$B47</f>
        <v>8.2090467045315252E-2</v>
      </c>
      <c r="H47" s="29">
        <f>'6A'!H47/$B47</f>
        <v>1.2258407224287991E-4</v>
      </c>
      <c r="I47" s="29">
        <f>'6A'!I47/$B47</f>
        <v>8.7443304866587669E-3</v>
      </c>
      <c r="J47" s="29">
        <f>'6A'!J47/$B47</f>
        <v>3.4732153802149307E-3</v>
      </c>
      <c r="K47" s="29">
        <f>'6A'!K47/$B47</f>
        <v>2.4435091733747395E-2</v>
      </c>
      <c r="L47" s="29">
        <f>'6A'!L47/$B47</f>
        <v>1.9245699342132147E-2</v>
      </c>
      <c r="M47" s="29">
        <f>'6A'!M47/$B47</f>
        <v>1.0215339353573326E-3</v>
      </c>
      <c r="N47" s="29">
        <f>'6A'!N47/$B47</f>
        <v>8.458300984758714E-3</v>
      </c>
      <c r="O47" s="29">
        <f>'6A'!O47/$B47</f>
        <v>0</v>
      </c>
      <c r="P47" s="29">
        <f>'6A'!P47/$B47</f>
        <v>5.9126384178482407E-2</v>
      </c>
    </row>
    <row r="48" spans="1:16" ht="12.75" customHeight="1" x14ac:dyDescent="0.15">
      <c r="A48" s="51" t="s">
        <v>44</v>
      </c>
      <c r="B48" s="48">
        <f>'6A'!B48</f>
        <v>2126</v>
      </c>
      <c r="C48" s="190">
        <f>'6A'!C48/$B48</f>
        <v>0.54092191909689558</v>
      </c>
      <c r="D48" s="44">
        <f>'6A'!D48/$B48</f>
        <v>0.1349952963311383</v>
      </c>
      <c r="E48" s="29">
        <f>'6A'!E48/$B48</f>
        <v>0</v>
      </c>
      <c r="F48" s="29">
        <f>'6A'!F48/$B48</f>
        <v>0</v>
      </c>
      <c r="G48" s="29">
        <f>'6A'!G48/$B48</f>
        <v>6.0206961429915336E-2</v>
      </c>
      <c r="H48" s="29">
        <f>'6A'!H48/$B48</f>
        <v>0</v>
      </c>
      <c r="I48" s="29">
        <f>'6A'!I48/$B48</f>
        <v>0.11429915333960489</v>
      </c>
      <c r="J48" s="29">
        <f>'6A'!J48/$B48</f>
        <v>5.3621825023518345E-2</v>
      </c>
      <c r="K48" s="29">
        <f>'6A'!K48/$B48</f>
        <v>0.18344308560677328</v>
      </c>
      <c r="L48" s="29">
        <f>'6A'!L48/$B48</f>
        <v>0</v>
      </c>
      <c r="M48" s="29">
        <f>'6A'!M48/$B48</f>
        <v>6.3969896519285044E-2</v>
      </c>
      <c r="N48" s="29">
        <f>'6A'!N48/$B48</f>
        <v>1.0818438381937912E-2</v>
      </c>
      <c r="O48" s="29">
        <f>'6A'!O48/$B48</f>
        <v>0</v>
      </c>
      <c r="P48" s="29">
        <f>'6A'!P48/$B48</f>
        <v>0</v>
      </c>
    </row>
    <row r="49" spans="1:16" ht="12.75" customHeight="1" x14ac:dyDescent="0.15">
      <c r="A49" s="51" t="s">
        <v>45</v>
      </c>
      <c r="B49" s="48">
        <f>'6A'!B49</f>
        <v>50807</v>
      </c>
      <c r="C49" s="190">
        <f>'6A'!C49/$B49</f>
        <v>0.69124333261164805</v>
      </c>
      <c r="D49" s="44">
        <f>'6A'!D49/$B49</f>
        <v>0.56157616076524886</v>
      </c>
      <c r="E49" s="29">
        <f>'6A'!E49/$B49</f>
        <v>1.1415749798256145E-3</v>
      </c>
      <c r="F49" s="29">
        <f>'6A'!F49/$B49</f>
        <v>1.7517271242151672E-3</v>
      </c>
      <c r="G49" s="29">
        <f>'6A'!G49/$B49</f>
        <v>1.1514161434448009E-2</v>
      </c>
      <c r="H49" s="29">
        <f>'6A'!H49/$B49</f>
        <v>3.9364654476745332E-5</v>
      </c>
      <c r="I49" s="29">
        <f>'6A'!I49/$B49</f>
        <v>3.3952014486192846E-2</v>
      </c>
      <c r="J49" s="29">
        <f>'6A'!J49/$B49</f>
        <v>6.4951679886629792E-4</v>
      </c>
      <c r="K49" s="29">
        <f>'6A'!K49/$B49</f>
        <v>2.9523490857558997E-3</v>
      </c>
      <c r="L49" s="29">
        <f>'6A'!L49/$B49</f>
        <v>1.358080579447714E-3</v>
      </c>
      <c r="M49" s="29">
        <f>'6A'!M49/$B49</f>
        <v>1.2990335977325958E-3</v>
      </c>
      <c r="N49" s="29">
        <f>'6A'!N49/$B49</f>
        <v>2.401243923081465E-3</v>
      </c>
      <c r="O49" s="29">
        <f>'6A'!O49/$B49</f>
        <v>0</v>
      </c>
      <c r="P49" s="29">
        <f>'6A'!P49/$B49</f>
        <v>9.7250378884799343E-2</v>
      </c>
    </row>
    <row r="50" spans="1:16" ht="12.75" customHeight="1" x14ac:dyDescent="0.15">
      <c r="A50" s="51" t="s">
        <v>46</v>
      </c>
      <c r="B50" s="48">
        <f>'6A'!B50</f>
        <v>34067</v>
      </c>
      <c r="C50" s="190">
        <f>'6A'!C50/$B50</f>
        <v>0.36023130889130245</v>
      </c>
      <c r="D50" s="44">
        <f>'6A'!D50/$B50</f>
        <v>0.25725775677341711</v>
      </c>
      <c r="E50" s="29">
        <f>'6A'!E50/$B50</f>
        <v>0</v>
      </c>
      <c r="F50" s="29">
        <f>'6A'!F50/$B50</f>
        <v>1.6731734523145567E-3</v>
      </c>
      <c r="G50" s="29">
        <f>'6A'!G50/$B50</f>
        <v>0</v>
      </c>
      <c r="H50" s="29">
        <f>'6A'!H50/$B50</f>
        <v>0</v>
      </c>
      <c r="I50" s="29">
        <f>'6A'!I50/$B50</f>
        <v>6.4285085273138226E-2</v>
      </c>
      <c r="J50" s="29">
        <f>'6A'!J50/$B50</f>
        <v>4.1976105908944142E-2</v>
      </c>
      <c r="K50" s="29">
        <f>'6A'!K50/$B50</f>
        <v>2.1927378401385506E-2</v>
      </c>
      <c r="L50" s="29">
        <f>'6A'!L50/$B50</f>
        <v>1.3972466022837349E-2</v>
      </c>
      <c r="M50" s="29">
        <f>'6A'!M50/$B50</f>
        <v>1.1741568086417941E-4</v>
      </c>
      <c r="N50" s="29">
        <f>'6A'!N50/$B50</f>
        <v>4.9314585962955352E-3</v>
      </c>
      <c r="O50" s="29">
        <f>'6A'!O50/$B50</f>
        <v>0</v>
      </c>
      <c r="P50" s="29">
        <f>'6A'!P50/$B50</f>
        <v>1.3238618017436228E-2</v>
      </c>
    </row>
    <row r="51" spans="1:16" ht="7.5" customHeight="1" x14ac:dyDescent="0.15">
      <c r="A51" s="53"/>
      <c r="B51" s="67" t="s">
        <v>2</v>
      </c>
      <c r="C51" s="191" t="s">
        <v>2</v>
      </c>
      <c r="D51" s="83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1:16" ht="12.75" customHeight="1" x14ac:dyDescent="0.15">
      <c r="A52" s="51" t="s">
        <v>47</v>
      </c>
      <c r="B52" s="48">
        <f>'6A'!B52</f>
        <v>6658</v>
      </c>
      <c r="C52" s="190">
        <f>'6A'!C52/$B52</f>
        <v>0.17467708020426553</v>
      </c>
      <c r="D52" s="44">
        <f>'6A'!D52/$B52</f>
        <v>6.1580054070291381E-3</v>
      </c>
      <c r="E52" s="29">
        <f>'6A'!E52/$B52</f>
        <v>1.2616401321718233E-2</v>
      </c>
      <c r="F52" s="29">
        <f>'6A'!F52/$B52</f>
        <v>0</v>
      </c>
      <c r="G52" s="29">
        <f>'6A'!G52/$B52</f>
        <v>6.6085911685190749E-2</v>
      </c>
      <c r="H52" s="29">
        <f>'6A'!H52/$B52</f>
        <v>1.3517572844698109E-3</v>
      </c>
      <c r="I52" s="29">
        <f>'6A'!I52/$B52</f>
        <v>1.8474016221087415E-2</v>
      </c>
      <c r="J52" s="29">
        <f>'6A'!J52/$B52</f>
        <v>2.057674977470712E-2</v>
      </c>
      <c r="K52" s="29">
        <f>'6A'!K52/$B52</f>
        <v>5.1366776809852806E-2</v>
      </c>
      <c r="L52" s="29">
        <f>'6A'!L52/$B52</f>
        <v>1.0513667768098528E-2</v>
      </c>
      <c r="M52" s="29">
        <f>'6A'!M52/$B52</f>
        <v>4.505857614899369E-4</v>
      </c>
      <c r="N52" s="29">
        <f>'6A'!N52/$B52</f>
        <v>9.011715229798738E-4</v>
      </c>
      <c r="O52" s="29">
        <f>'6A'!O52/$B52</f>
        <v>0</v>
      </c>
      <c r="P52" s="29">
        <f>'6A'!P52/$B52</f>
        <v>0</v>
      </c>
    </row>
    <row r="53" spans="1:16" ht="12.75" customHeight="1" x14ac:dyDescent="0.15">
      <c r="A53" s="51" t="s">
        <v>48</v>
      </c>
      <c r="B53" s="48">
        <f>'6A'!B53</f>
        <v>3769</v>
      </c>
      <c r="C53" s="190">
        <f>'6A'!C53/$B53</f>
        <v>0.22685062350756169</v>
      </c>
      <c r="D53" s="44">
        <f>'6A'!D53/$B53</f>
        <v>0.11488458477049615</v>
      </c>
      <c r="E53" s="29">
        <f>'6A'!E53/$B53</f>
        <v>0</v>
      </c>
      <c r="F53" s="29">
        <f>'6A'!F53/$B53</f>
        <v>0</v>
      </c>
      <c r="G53" s="29">
        <f>'6A'!G53/$B53</f>
        <v>2.3879013000795966E-3</v>
      </c>
      <c r="H53" s="29">
        <f>'6A'!H53/$B53</f>
        <v>0</v>
      </c>
      <c r="I53" s="29">
        <f>'6A'!I53/$B53</f>
        <v>6.1554789068718495E-2</v>
      </c>
      <c r="J53" s="29">
        <f>'6A'!J53/$B53</f>
        <v>0</v>
      </c>
      <c r="K53" s="29">
        <f>'6A'!K53/$B53</f>
        <v>9.5516052003183863E-3</v>
      </c>
      <c r="L53" s="29">
        <f>'6A'!L53/$B53</f>
        <v>0</v>
      </c>
      <c r="M53" s="29">
        <f>'6A'!M53/$B53</f>
        <v>2.494030246749801E-2</v>
      </c>
      <c r="N53" s="29">
        <f>'6A'!N53/$B53</f>
        <v>1.8572565667285751E-3</v>
      </c>
      <c r="O53" s="29">
        <f>'6A'!O53/$B53</f>
        <v>0</v>
      </c>
      <c r="P53" s="29">
        <f>'6A'!P53/$B53</f>
        <v>4.7227381268240914E-2</v>
      </c>
    </row>
    <row r="54" spans="1:16" ht="12.75" customHeight="1" x14ac:dyDescent="0.15">
      <c r="A54" s="51" t="s">
        <v>49</v>
      </c>
      <c r="B54" s="48">
        <f>'6A'!B54</f>
        <v>2510</v>
      </c>
      <c r="C54" s="190">
        <f>'6A'!C54/$B54</f>
        <v>0.48486055776892428</v>
      </c>
      <c r="D54" s="44">
        <f>'6A'!D54/$B54</f>
        <v>0.39362549800796814</v>
      </c>
      <c r="E54" s="29">
        <f>'6A'!E54/$B54</f>
        <v>0</v>
      </c>
      <c r="F54" s="29">
        <f>'6A'!F54/$B54</f>
        <v>0</v>
      </c>
      <c r="G54" s="29">
        <f>'6A'!G54/$B54</f>
        <v>1.4741035856573706E-2</v>
      </c>
      <c r="H54" s="29">
        <f>'6A'!H54/$B54</f>
        <v>1.9920318725099601E-3</v>
      </c>
      <c r="I54" s="29">
        <f>'6A'!I54/$B54</f>
        <v>6.1752988047808766E-2</v>
      </c>
      <c r="J54" s="29">
        <f>'6A'!J54/$B54</f>
        <v>6.3745019920318727E-3</v>
      </c>
      <c r="K54" s="29">
        <f>'6A'!K54/$B54</f>
        <v>3.3067729083665336E-2</v>
      </c>
      <c r="L54" s="29">
        <f>'6A'!L54/$B54</f>
        <v>0</v>
      </c>
      <c r="M54" s="29">
        <f>'6A'!M54/$B54</f>
        <v>3.9840637450199205E-4</v>
      </c>
      <c r="N54" s="29">
        <f>'6A'!N54/$B54</f>
        <v>1.1155378486055778E-2</v>
      </c>
      <c r="O54" s="29">
        <f>'6A'!O54/$B54</f>
        <v>0</v>
      </c>
      <c r="P54" s="29">
        <f>'6A'!P54/$B54</f>
        <v>5.9760956175298804E-3</v>
      </c>
    </row>
    <row r="55" spans="1:16" ht="12.75" customHeight="1" x14ac:dyDescent="0.15">
      <c r="A55" s="51" t="s">
        <v>50</v>
      </c>
      <c r="B55" s="48">
        <f>'6A'!B55</f>
        <v>518</v>
      </c>
      <c r="C55" s="190">
        <f>'6A'!C55/$B55</f>
        <v>0.60617760617760619</v>
      </c>
      <c r="D55" s="44">
        <f>'6A'!D55/$B55</f>
        <v>0.13706563706563707</v>
      </c>
      <c r="E55" s="29">
        <f>'6A'!E55/$B55</f>
        <v>0</v>
      </c>
      <c r="F55" s="29">
        <f>'6A'!F55/$B55</f>
        <v>2.3166023166023165E-2</v>
      </c>
      <c r="G55" s="29">
        <f>'6A'!G55/$B55</f>
        <v>0</v>
      </c>
      <c r="H55" s="29">
        <f>'6A'!H55/$B55</f>
        <v>0</v>
      </c>
      <c r="I55" s="29">
        <f>'6A'!I55/$B55</f>
        <v>7.9150579150579145E-2</v>
      </c>
      <c r="J55" s="29">
        <f>'6A'!J55/$B55</f>
        <v>0.40154440154440152</v>
      </c>
      <c r="K55" s="29">
        <f>'6A'!K55/$B55</f>
        <v>3.6679536679536683E-2</v>
      </c>
      <c r="L55" s="29">
        <f>'6A'!L55/$B55</f>
        <v>0</v>
      </c>
      <c r="M55" s="29">
        <f>'6A'!M55/$B55</f>
        <v>4.633204633204633E-2</v>
      </c>
      <c r="N55" s="29">
        <f>'6A'!N55/$B55</f>
        <v>5.7915057915057912E-3</v>
      </c>
      <c r="O55" s="29">
        <f>'6A'!O55/$B55</f>
        <v>1.5444015444015444E-2</v>
      </c>
      <c r="P55" s="29">
        <f>'6A'!P55/$B55</f>
        <v>0</v>
      </c>
    </row>
    <row r="56" spans="1:16" ht="12.75" customHeight="1" x14ac:dyDescent="0.15">
      <c r="A56" s="51" t="s">
        <v>51</v>
      </c>
      <c r="B56" s="48">
        <f>'6A'!B56</f>
        <v>12773</v>
      </c>
      <c r="C56" s="190">
        <f>'6A'!C56/$B56</f>
        <v>0.3999843419713458</v>
      </c>
      <c r="D56" s="44">
        <f>'6A'!D56/$B56</f>
        <v>0.31817114225319032</v>
      </c>
      <c r="E56" s="29">
        <f>'6A'!E56/$B56</f>
        <v>0</v>
      </c>
      <c r="F56" s="29">
        <f>'6A'!F56/$B56</f>
        <v>0</v>
      </c>
      <c r="G56" s="29">
        <f>'6A'!G56/$B56</f>
        <v>1.0804039771392781E-2</v>
      </c>
      <c r="H56" s="29">
        <f>'6A'!H56/$B56</f>
        <v>0</v>
      </c>
      <c r="I56" s="29">
        <f>'6A'!I56/$B56</f>
        <v>2.0825178110075941E-2</v>
      </c>
      <c r="J56" s="29">
        <f>'6A'!J56/$B56</f>
        <v>7.9855946136381424E-3</v>
      </c>
      <c r="K56" s="29">
        <f>'6A'!K56/$B56</f>
        <v>3.977139278164879E-2</v>
      </c>
      <c r="L56" s="29">
        <f>'6A'!L56/$B56</f>
        <v>5.159320441556408E-2</v>
      </c>
      <c r="M56" s="29">
        <f>'6A'!M56/$B56</f>
        <v>0</v>
      </c>
      <c r="N56" s="29">
        <f>'6A'!N56/$B56</f>
        <v>6.1849213184060128E-3</v>
      </c>
      <c r="O56" s="29">
        <f>'6A'!O56/$B56</f>
        <v>0</v>
      </c>
      <c r="P56" s="29">
        <f>'6A'!P56/$B56</f>
        <v>3.7892429343145698E-2</v>
      </c>
    </row>
    <row r="57" spans="1:16" ht="12.75" customHeight="1" x14ac:dyDescent="0.15">
      <c r="A57" s="51" t="s">
        <v>52</v>
      </c>
      <c r="B57" s="48">
        <f>'6A'!B57</f>
        <v>9138</v>
      </c>
      <c r="C57" s="190">
        <f>'6A'!C57/$B57</f>
        <v>0.27270737579339022</v>
      </c>
      <c r="D57" s="44">
        <f>'6A'!D57/$B57</f>
        <v>0.22970015320639089</v>
      </c>
      <c r="E57" s="29">
        <f>'6A'!E57/$B57</f>
        <v>3.3814839133289559E-2</v>
      </c>
      <c r="F57" s="29">
        <f>'6A'!F57/$B57</f>
        <v>1.2803676953381483E-2</v>
      </c>
      <c r="G57" s="29">
        <f>'6A'!G57/$B57</f>
        <v>0</v>
      </c>
      <c r="H57" s="29">
        <f>'6A'!H57/$B57</f>
        <v>0</v>
      </c>
      <c r="I57" s="29">
        <f>'6A'!I57/$B57</f>
        <v>0</v>
      </c>
      <c r="J57" s="29">
        <f>'6A'!J57/$B57</f>
        <v>0</v>
      </c>
      <c r="K57" s="29">
        <f>'6A'!K57/$B57</f>
        <v>0</v>
      </c>
      <c r="L57" s="29">
        <f>'6A'!L57/$B57</f>
        <v>0</v>
      </c>
      <c r="M57" s="29">
        <f>'6A'!M57/$B57</f>
        <v>0</v>
      </c>
      <c r="N57" s="29">
        <f>'6A'!N57/$B57</f>
        <v>3.5018603633180127E-3</v>
      </c>
      <c r="O57" s="29">
        <f>'6A'!O57/$B57</f>
        <v>0</v>
      </c>
      <c r="P57" s="29">
        <f>'6A'!P57/$B57</f>
        <v>0</v>
      </c>
    </row>
    <row r="58" spans="1:16" ht="12.75" customHeight="1" x14ac:dyDescent="0.15">
      <c r="A58" s="51" t="s">
        <v>53</v>
      </c>
      <c r="B58" s="48">
        <f>'6A'!B58</f>
        <v>2032</v>
      </c>
      <c r="C58" s="190">
        <f>'6A'!C58/$B58</f>
        <v>0.36909448818897639</v>
      </c>
      <c r="D58" s="44">
        <f>'6A'!D58/$B58</f>
        <v>0.27706692913385828</v>
      </c>
      <c r="E58" s="29">
        <f>'6A'!E58/$B58</f>
        <v>0</v>
      </c>
      <c r="F58" s="29">
        <f>'6A'!F58/$B58</f>
        <v>4.921259842519685E-4</v>
      </c>
      <c r="G58" s="29">
        <f>'6A'!G58/$B58</f>
        <v>9.8425196850393699E-3</v>
      </c>
      <c r="H58" s="29">
        <f>'6A'!H58/$B58</f>
        <v>4.921259842519685E-4</v>
      </c>
      <c r="I58" s="29">
        <f>'6A'!I58/$B58</f>
        <v>5.905511811023622E-3</v>
      </c>
      <c r="J58" s="29">
        <f>'6A'!J58/$B58</f>
        <v>0</v>
      </c>
      <c r="K58" s="29">
        <f>'6A'!K58/$B58</f>
        <v>7.3818897637795275E-3</v>
      </c>
      <c r="L58" s="29">
        <f>'6A'!L58/$B58</f>
        <v>2.6082677165354329E-2</v>
      </c>
      <c r="M58" s="29">
        <f>'6A'!M58/$B58</f>
        <v>1.4763779527559055E-3</v>
      </c>
      <c r="N58" s="29">
        <f>'6A'!N58/$B58</f>
        <v>9.8425196850393699E-4</v>
      </c>
      <c r="O58" s="29">
        <f>'6A'!O58/$B58</f>
        <v>0</v>
      </c>
      <c r="P58" s="29">
        <f>'6A'!P58/$B58</f>
        <v>7.1850393700787399E-2</v>
      </c>
    </row>
    <row r="59" spans="1:16" ht="12.75" customHeight="1" x14ac:dyDescent="0.15">
      <c r="A59" s="51" t="s">
        <v>54</v>
      </c>
      <c r="B59" s="48">
        <f>'6A'!B59</f>
        <v>2422</v>
      </c>
      <c r="C59" s="190">
        <f>'6A'!C59/$B59</f>
        <v>0.47440132122213047</v>
      </c>
      <c r="D59" s="44">
        <f>'6A'!D59/$B59</f>
        <v>0.38645747316267548</v>
      </c>
      <c r="E59" s="29">
        <f>'6A'!E59/$B59</f>
        <v>0</v>
      </c>
      <c r="F59" s="29">
        <f>'6A'!F59/$B59</f>
        <v>0</v>
      </c>
      <c r="G59" s="29">
        <f>'6A'!G59/$B59</f>
        <v>7.0189925681255162E-3</v>
      </c>
      <c r="H59" s="29">
        <f>'6A'!H59/$B59</f>
        <v>4.1288191577208916E-4</v>
      </c>
      <c r="I59" s="29">
        <f>'6A'!I59/$B59</f>
        <v>4.376548307184145E-2</v>
      </c>
      <c r="J59" s="29">
        <f>'6A'!J59/$B59</f>
        <v>4.5004128819157718E-2</v>
      </c>
      <c r="K59" s="29">
        <f>'6A'!K59/$B59</f>
        <v>7.4318744838976049E-3</v>
      </c>
      <c r="L59" s="29">
        <f>'6A'!L59/$B59</f>
        <v>2.0644095788604458E-3</v>
      </c>
      <c r="M59" s="29">
        <f>'6A'!M59/$B59</f>
        <v>4.1288191577208916E-3</v>
      </c>
      <c r="N59" s="29">
        <f>'6A'!N59/$B59</f>
        <v>1.032204789430223E-2</v>
      </c>
      <c r="O59" s="29">
        <f>'6A'!O59/$B59</f>
        <v>0</v>
      </c>
      <c r="P59" s="29">
        <f>'6A'!P59/$B59</f>
        <v>0</v>
      </c>
    </row>
    <row r="60" spans="1:16" ht="12.75" customHeight="1" x14ac:dyDescent="0.15">
      <c r="A60" s="51" t="s">
        <v>55</v>
      </c>
      <c r="B60" s="48">
        <f>'6A'!B60</f>
        <v>189</v>
      </c>
      <c r="C60" s="190">
        <f>'6A'!C60/$B60</f>
        <v>0.14285714285714285</v>
      </c>
      <c r="D60" s="44">
        <f>'6A'!D60/$B60</f>
        <v>1.5873015873015872E-2</v>
      </c>
      <c r="E60" s="29">
        <f>'6A'!E60/$B60</f>
        <v>0</v>
      </c>
      <c r="F60" s="29">
        <f>'6A'!F60/$B60</f>
        <v>0</v>
      </c>
      <c r="G60" s="29">
        <f>'6A'!G60/$B60</f>
        <v>0.1164021164021164</v>
      </c>
      <c r="H60" s="29">
        <f>'6A'!H60/$B60</f>
        <v>0</v>
      </c>
      <c r="I60" s="29">
        <f>'6A'!I60/$B60</f>
        <v>0</v>
      </c>
      <c r="J60" s="29">
        <f>'6A'!J60/$B60</f>
        <v>0</v>
      </c>
      <c r="K60" s="29">
        <f>'6A'!K60/$B60</f>
        <v>1.5873015873015872E-2</v>
      </c>
      <c r="L60" s="29">
        <f>'6A'!L60/$B60</f>
        <v>3.7037037037037035E-2</v>
      </c>
      <c r="M60" s="29">
        <f>'6A'!M60/$B60</f>
        <v>0</v>
      </c>
      <c r="N60" s="29">
        <f>'6A'!N60/$B60</f>
        <v>0</v>
      </c>
      <c r="O60" s="29">
        <f>'6A'!O60/$B60</f>
        <v>0</v>
      </c>
      <c r="P60" s="29">
        <f>'6A'!P60/$B60</f>
        <v>3.1746031746031744E-2</v>
      </c>
    </row>
    <row r="61" spans="1:16" ht="12.75" customHeight="1" x14ac:dyDescent="0.15">
      <c r="A61" s="51" t="s">
        <v>56</v>
      </c>
      <c r="B61" s="48">
        <f>'6A'!B61</f>
        <v>10488</v>
      </c>
      <c r="C61" s="190">
        <f>'6A'!C61/$B61</f>
        <v>0.37070938215102978</v>
      </c>
      <c r="D61" s="44">
        <f>'6A'!D61/$B61</f>
        <v>0.28785278413424864</v>
      </c>
      <c r="E61" s="29">
        <f>'6A'!E61/$B61</f>
        <v>0</v>
      </c>
      <c r="F61" s="29">
        <f>'6A'!F61/$B61</f>
        <v>0</v>
      </c>
      <c r="G61" s="29">
        <f>'6A'!G61/$B61</f>
        <v>7.6277650648360034E-4</v>
      </c>
      <c r="H61" s="29">
        <f>'6A'!H61/$B61</f>
        <v>9.5347063310450043E-5</v>
      </c>
      <c r="I61" s="29">
        <f>'6A'!I61/$B61</f>
        <v>6.1784897025171627E-2</v>
      </c>
      <c r="J61" s="29">
        <f>'6A'!J61/$B61</f>
        <v>2.6506483600305112E-2</v>
      </c>
      <c r="K61" s="29">
        <f>'6A'!K61/$B61</f>
        <v>2.364607170099161E-2</v>
      </c>
      <c r="L61" s="29">
        <f>'6A'!L61/$B61</f>
        <v>1.4302059496567505E-3</v>
      </c>
      <c r="M61" s="29">
        <f>'6A'!M61/$B61</f>
        <v>1.6209000762776506E-3</v>
      </c>
      <c r="N61" s="29">
        <f>'6A'!N61/$B61</f>
        <v>2.3836765827612511E-3</v>
      </c>
      <c r="O61" s="29">
        <f>'6A'!O61/$B61</f>
        <v>0</v>
      </c>
      <c r="P61" s="29">
        <f>'6A'!P61/$B61</f>
        <v>0</v>
      </c>
    </row>
    <row r="62" spans="1:16" ht="7.5" customHeight="1" x14ac:dyDescent="0.15">
      <c r="A62" s="53"/>
      <c r="B62" s="67" t="s">
        <v>2</v>
      </c>
      <c r="C62" s="191" t="s">
        <v>2</v>
      </c>
      <c r="D62" s="83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1:16" ht="12.75" customHeight="1" x14ac:dyDescent="0.15">
      <c r="A63" s="51" t="s">
        <v>57</v>
      </c>
      <c r="B63" s="48">
        <f>'6A'!B63</f>
        <v>33957</v>
      </c>
      <c r="C63" s="190">
        <f>'6A'!C63/$B63</f>
        <v>0.5211885620048885</v>
      </c>
      <c r="D63" s="44">
        <f>'6A'!D63/$B63</f>
        <v>0.37073357481520747</v>
      </c>
      <c r="E63" s="29">
        <f>'6A'!E63/$B63</f>
        <v>3.7194098418588215E-2</v>
      </c>
      <c r="F63" s="29">
        <f>'6A'!F63/$B63</f>
        <v>0</v>
      </c>
      <c r="G63" s="29">
        <f>'6A'!G63/$B63</f>
        <v>4.3584533380451752E-3</v>
      </c>
      <c r="H63" s="29">
        <f>'6A'!H63/$B63</f>
        <v>1.7669405424507466E-4</v>
      </c>
      <c r="I63" s="29">
        <f>'6A'!I63/$B63</f>
        <v>2.6621904172924583E-2</v>
      </c>
      <c r="J63" s="29">
        <f>'6A'!J63/$B63</f>
        <v>1.024825514621433E-2</v>
      </c>
      <c r="K63" s="29">
        <f>'6A'!K63/$B63</f>
        <v>1.4842300556586271E-2</v>
      </c>
      <c r="L63" s="29">
        <f>'6A'!L63/$B63</f>
        <v>3.890214094295727E-2</v>
      </c>
      <c r="M63" s="29">
        <f>'6A'!M63/$B63</f>
        <v>1.6785935153282093E-3</v>
      </c>
      <c r="N63" s="29">
        <f>'6A'!N63/$B63</f>
        <v>7.480048296374827E-3</v>
      </c>
      <c r="O63" s="29">
        <f>'6A'!O63/$B63</f>
        <v>0</v>
      </c>
      <c r="P63" s="29">
        <f>'6A'!P63/$B63</f>
        <v>9.4177930912624788E-2</v>
      </c>
    </row>
    <row r="64" spans="1:16" ht="12.75" customHeight="1" x14ac:dyDescent="0.15">
      <c r="A64" s="51" t="s">
        <v>58</v>
      </c>
      <c r="B64" s="48">
        <f>'6A'!B64</f>
        <v>2165</v>
      </c>
      <c r="C64" s="190">
        <f>'6A'!C64/$B64</f>
        <v>0.52979214780600459</v>
      </c>
      <c r="D64" s="44">
        <f>'6A'!D64/$B64</f>
        <v>0.18106235565819861</v>
      </c>
      <c r="E64" s="29">
        <f>'6A'!E64/$B64</f>
        <v>4.1570438799076216E-3</v>
      </c>
      <c r="F64" s="29">
        <f>'6A'!F64/$B64</f>
        <v>5.0808314087759819E-3</v>
      </c>
      <c r="G64" s="29">
        <f>'6A'!G64/$B64</f>
        <v>2.2170900692840646E-2</v>
      </c>
      <c r="H64" s="29">
        <f>'6A'!H64/$B64</f>
        <v>0</v>
      </c>
      <c r="I64" s="29">
        <f>'6A'!I64/$B64</f>
        <v>0.13163972286374134</v>
      </c>
      <c r="J64" s="29">
        <f>'6A'!J64/$B64</f>
        <v>7.4826789838337182E-2</v>
      </c>
      <c r="K64" s="29">
        <f>'6A'!K64/$B64</f>
        <v>0.1441108545034642</v>
      </c>
      <c r="L64" s="29">
        <f>'6A'!L64/$B64</f>
        <v>0</v>
      </c>
      <c r="M64" s="29">
        <f>'6A'!M64/$B64</f>
        <v>2.7713625866050808E-3</v>
      </c>
      <c r="N64" s="29">
        <f>'6A'!N64/$B64</f>
        <v>1.7551963048498844E-2</v>
      </c>
      <c r="O64" s="29">
        <f>'6A'!O64/$B64</f>
        <v>0</v>
      </c>
      <c r="P64" s="29">
        <f>'6A'!P64/$B64</f>
        <v>3.048498845265589E-2</v>
      </c>
    </row>
    <row r="65" spans="1:16" ht="12.75" customHeight="1" x14ac:dyDescent="0.15">
      <c r="A65" s="51" t="s">
        <v>59</v>
      </c>
      <c r="B65" s="48">
        <f>'6A'!B65</f>
        <v>5936</v>
      </c>
      <c r="C65" s="190">
        <f>'6A'!C65/$B65</f>
        <v>0.72809973045822107</v>
      </c>
      <c r="D65" s="44">
        <f>'6A'!D65/$B65</f>
        <v>0.1443733153638814</v>
      </c>
      <c r="E65" s="29">
        <f>'6A'!E65/$B65</f>
        <v>6.7385444743935314E-4</v>
      </c>
      <c r="F65" s="29">
        <f>'6A'!F65/$B65</f>
        <v>5.0539083557951485E-4</v>
      </c>
      <c r="G65" s="29">
        <f>'6A'!G65/$B65</f>
        <v>0.25202156334231807</v>
      </c>
      <c r="H65" s="29">
        <f>'6A'!H65/$B65</f>
        <v>0</v>
      </c>
      <c r="I65" s="29">
        <f>'6A'!I65/$B65</f>
        <v>9.1644204851752023E-2</v>
      </c>
      <c r="J65" s="29">
        <f>'6A'!J65/$B65</f>
        <v>0</v>
      </c>
      <c r="K65" s="29">
        <f>'6A'!K65/$B65</f>
        <v>1.9036388140161724E-2</v>
      </c>
      <c r="L65" s="29">
        <f>'6A'!L65/$B65</f>
        <v>9.433962264150943E-3</v>
      </c>
      <c r="M65" s="29">
        <f>'6A'!M65/$B65</f>
        <v>2.1731805929919138E-2</v>
      </c>
      <c r="N65" s="29">
        <f>'6A'!N65/$B65</f>
        <v>2.1900269541778976E-2</v>
      </c>
      <c r="O65" s="29">
        <f>'6A'!O65/$B65</f>
        <v>0</v>
      </c>
      <c r="P65" s="29">
        <f>'6A'!P65/$B65</f>
        <v>0.37584231805929919</v>
      </c>
    </row>
    <row r="66" spans="1:16" ht="12.75" customHeight="1" x14ac:dyDescent="0.15">
      <c r="A66" s="52" t="s">
        <v>60</v>
      </c>
      <c r="B66" s="70">
        <f>'6A'!B66</f>
        <v>303</v>
      </c>
      <c r="C66" s="192">
        <f>'6A'!C66/$B66</f>
        <v>0.84488448844884489</v>
      </c>
      <c r="D66" s="45">
        <f>'6A'!D66/$B66</f>
        <v>0.23102310231023102</v>
      </c>
      <c r="E66" s="30">
        <f>'6A'!E66/$B66</f>
        <v>3.3003300330033004E-3</v>
      </c>
      <c r="F66" s="30">
        <f>'6A'!F66/$B66</f>
        <v>0</v>
      </c>
      <c r="G66" s="30">
        <f>'6A'!G66/$B66</f>
        <v>0.58745874587458746</v>
      </c>
      <c r="H66" s="30">
        <f>'6A'!H66/$B66</f>
        <v>0</v>
      </c>
      <c r="I66" s="30">
        <f>'6A'!I66/$B66</f>
        <v>8.9108910891089105E-2</v>
      </c>
      <c r="J66" s="30">
        <f>'6A'!J66/$B66</f>
        <v>0</v>
      </c>
      <c r="K66" s="30">
        <f>'6A'!K66/$B66</f>
        <v>7.9207920792079209E-2</v>
      </c>
      <c r="L66" s="30">
        <f>'6A'!L66/$B66</f>
        <v>0</v>
      </c>
      <c r="M66" s="30">
        <f>'6A'!M66/$B66</f>
        <v>0</v>
      </c>
      <c r="N66" s="30">
        <f>'6A'!N66/$B66</f>
        <v>0</v>
      </c>
      <c r="O66" s="30">
        <f>'6A'!O66/$B66</f>
        <v>0</v>
      </c>
      <c r="P66" s="30">
        <f>'6A'!P66/$B66</f>
        <v>0</v>
      </c>
    </row>
    <row r="67" spans="1:16" ht="12.75" customHeight="1" x14ac:dyDescent="0.15">
      <c r="A67" s="194" t="s">
        <v>127</v>
      </c>
      <c r="B67" s="194"/>
      <c r="C67" s="194"/>
      <c r="D67" s="194"/>
    </row>
    <row r="68" spans="1:16" ht="15" customHeight="1" x14ac:dyDescent="0.15">
      <c r="A68" s="209"/>
      <c r="B68" s="194"/>
      <c r="C68" s="194"/>
      <c r="D68" s="194"/>
    </row>
    <row r="69" spans="1:16" x14ac:dyDescent="0.15">
      <c r="A69" s="194"/>
      <c r="B69" s="194"/>
      <c r="C69" s="194"/>
      <c r="D69" s="194"/>
    </row>
    <row r="70" spans="1:16" x14ac:dyDescent="0.15">
      <c r="A70" s="194"/>
      <c r="B70" s="194"/>
      <c r="C70" s="194"/>
      <c r="D70" s="194"/>
    </row>
  </sheetData>
  <mergeCells count="4">
    <mergeCell ref="A4:P4"/>
    <mergeCell ref="A3:P3"/>
    <mergeCell ref="A1:P1"/>
    <mergeCell ref="A2:P2"/>
  </mergeCells>
  <phoneticPr fontId="0" type="noConversion"/>
  <printOptions horizontalCentered="1" verticalCentered="1"/>
  <pageMargins left="0.25" right="0.25" top="0.25" bottom="0.25" header="0.5" footer="0.5"/>
  <pageSetup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66"/>
  <sheetViews>
    <sheetView topLeftCell="A40" zoomScaleNormal="100" zoomScaleSheetLayoutView="100" workbookViewId="0">
      <selection activeCell="Q48" sqref="Q48"/>
    </sheetView>
  </sheetViews>
  <sheetFormatPr baseColWidth="10" defaultColWidth="9.1640625" defaultRowHeight="13" x14ac:dyDescent="0.15"/>
  <cols>
    <col min="1" max="1" width="14.83203125" style="2" customWidth="1"/>
    <col min="2" max="2" width="13.1640625" style="2" bestFit="1" customWidth="1"/>
    <col min="3" max="4" width="12.33203125" style="2" bestFit="1" customWidth="1"/>
    <col min="5" max="5" width="11.33203125" style="2" bestFit="1" customWidth="1"/>
    <col min="6" max="6" width="10.83203125" style="2" bestFit="1" customWidth="1"/>
    <col min="7" max="7" width="10.33203125" style="2" bestFit="1" customWidth="1"/>
    <col min="8" max="8" width="11.33203125" style="2" bestFit="1" customWidth="1"/>
    <col min="9" max="9" width="10.6640625" style="2" bestFit="1" customWidth="1"/>
    <col min="10" max="10" width="9.6640625" style="2" bestFit="1" customWidth="1"/>
    <col min="11" max="11" width="12.33203125" style="2" bestFit="1" customWidth="1"/>
    <col min="12" max="12" width="11.5" style="2" bestFit="1" customWidth="1"/>
    <col min="13" max="13" width="10.5" style="2" customWidth="1"/>
    <col min="14" max="14" width="8.6640625" style="2" bestFit="1" customWidth="1"/>
    <col min="15" max="15" width="11.6640625" style="2" customWidth="1"/>
    <col min="16" max="16384" width="9.1640625" style="2"/>
  </cols>
  <sheetData>
    <row r="1" spans="1:15" s="195" customFormat="1" x14ac:dyDescent="0.15">
      <c r="A1" s="298" t="s">
        <v>224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</row>
    <row r="2" spans="1:15" s="195" customFormat="1" x14ac:dyDescent="0.15">
      <c r="A2" s="298" t="s">
        <v>225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3" spans="1:15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</row>
    <row r="4" spans="1:15" ht="12.7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</row>
    <row r="5" spans="1:15" s="3" customFormat="1" ht="45" customHeight="1" x14ac:dyDescent="0.15">
      <c r="A5" s="94" t="s">
        <v>0</v>
      </c>
      <c r="B5" s="25" t="s">
        <v>147</v>
      </c>
      <c r="C5" s="25" t="s">
        <v>159</v>
      </c>
      <c r="D5" s="155" t="s">
        <v>145</v>
      </c>
      <c r="E5" s="25" t="s">
        <v>148</v>
      </c>
      <c r="F5" s="25" t="s">
        <v>149</v>
      </c>
      <c r="G5" s="25" t="s">
        <v>150</v>
      </c>
      <c r="H5" s="25" t="s">
        <v>151</v>
      </c>
      <c r="I5" s="25" t="s">
        <v>152</v>
      </c>
      <c r="J5" s="25" t="s">
        <v>153</v>
      </c>
      <c r="K5" s="25" t="s">
        <v>154</v>
      </c>
      <c r="L5" s="25" t="s">
        <v>160</v>
      </c>
      <c r="M5" s="25" t="s">
        <v>156</v>
      </c>
      <c r="N5" s="25" t="s">
        <v>94</v>
      </c>
      <c r="O5" s="157" t="s">
        <v>128</v>
      </c>
    </row>
    <row r="6" spans="1:15" ht="12.75" customHeight="1" x14ac:dyDescent="0.15">
      <c r="A6" s="39" t="s">
        <v>3</v>
      </c>
      <c r="B6" s="48">
        <f t="shared" ref="B6:O6" si="0">SUM(B8:B66)</f>
        <v>13562515</v>
      </c>
      <c r="C6" s="48">
        <f t="shared" si="0"/>
        <v>119606</v>
      </c>
      <c r="D6" s="48">
        <f t="shared" si="0"/>
        <v>117925</v>
      </c>
      <c r="E6" s="48">
        <f t="shared" si="0"/>
        <v>260603</v>
      </c>
      <c r="F6" s="48">
        <f t="shared" si="0"/>
        <v>3361</v>
      </c>
      <c r="G6" s="48">
        <f t="shared" si="0"/>
        <v>981527</v>
      </c>
      <c r="H6" s="48">
        <f t="shared" si="0"/>
        <v>172650</v>
      </c>
      <c r="I6" s="48">
        <f t="shared" si="0"/>
        <v>611931</v>
      </c>
      <c r="J6" s="48">
        <f t="shared" si="0"/>
        <v>159800</v>
      </c>
      <c r="K6" s="48">
        <f t="shared" si="0"/>
        <v>78217</v>
      </c>
      <c r="L6" s="48">
        <f t="shared" si="0"/>
        <v>59483</v>
      </c>
      <c r="M6" s="48">
        <f t="shared" si="0"/>
        <v>1545</v>
      </c>
      <c r="N6" s="48">
        <f t="shared" si="0"/>
        <v>253734</v>
      </c>
      <c r="O6" s="92">
        <f t="shared" si="0"/>
        <v>16382867</v>
      </c>
    </row>
    <row r="7" spans="1:15" ht="7.5" customHeight="1" x14ac:dyDescent="0.15">
      <c r="A7" s="53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55"/>
    </row>
    <row r="8" spans="1:15" ht="12.75" customHeight="1" x14ac:dyDescent="0.15">
      <c r="A8" s="51" t="s">
        <v>8</v>
      </c>
      <c r="B8" s="48">
        <v>56821</v>
      </c>
      <c r="C8" s="48">
        <v>98</v>
      </c>
      <c r="D8" s="48">
        <v>1169</v>
      </c>
      <c r="E8" s="48">
        <v>4411</v>
      </c>
      <c r="F8" s="48">
        <v>16</v>
      </c>
      <c r="G8" s="48">
        <v>1196</v>
      </c>
      <c r="H8" s="68">
        <v>0</v>
      </c>
      <c r="I8" s="48">
        <v>2167</v>
      </c>
      <c r="J8" s="68">
        <v>1588</v>
      </c>
      <c r="K8" s="68">
        <v>0</v>
      </c>
      <c r="L8" s="48">
        <v>535</v>
      </c>
      <c r="M8" s="68">
        <v>0</v>
      </c>
      <c r="N8" s="48">
        <v>526</v>
      </c>
      <c r="O8" s="68">
        <v>68526</v>
      </c>
    </row>
    <row r="9" spans="1:15" ht="12.75" customHeight="1" x14ac:dyDescent="0.15">
      <c r="A9" s="51" t="s">
        <v>9</v>
      </c>
      <c r="B9" s="48">
        <v>26245</v>
      </c>
      <c r="C9" s="68">
        <v>0</v>
      </c>
      <c r="D9" s="48">
        <v>11</v>
      </c>
      <c r="E9" s="68">
        <v>100</v>
      </c>
      <c r="F9" s="48">
        <v>93</v>
      </c>
      <c r="G9" s="48">
        <v>5592</v>
      </c>
      <c r="H9" s="48">
        <v>3562</v>
      </c>
      <c r="I9" s="48">
        <v>1128</v>
      </c>
      <c r="J9" s="48">
        <v>117</v>
      </c>
      <c r="K9" s="48">
        <v>247</v>
      </c>
      <c r="L9" s="48">
        <v>55</v>
      </c>
      <c r="M9" s="68">
        <v>0</v>
      </c>
      <c r="N9" s="68">
        <v>0</v>
      </c>
      <c r="O9" s="68">
        <v>37150</v>
      </c>
    </row>
    <row r="10" spans="1:15" ht="12.75" customHeight="1" x14ac:dyDescent="0.15">
      <c r="A10" s="51" t="s">
        <v>10</v>
      </c>
      <c r="B10" s="48">
        <v>20003</v>
      </c>
      <c r="C10" s="68">
        <v>0</v>
      </c>
      <c r="D10" s="68">
        <v>0</v>
      </c>
      <c r="E10" s="68">
        <v>907</v>
      </c>
      <c r="F10" s="68">
        <v>24</v>
      </c>
      <c r="G10" s="48">
        <v>3089</v>
      </c>
      <c r="H10" s="48">
        <v>1919</v>
      </c>
      <c r="I10" s="48">
        <v>1994</v>
      </c>
      <c r="J10" s="48">
        <v>90</v>
      </c>
      <c r="K10" s="48">
        <v>674</v>
      </c>
      <c r="L10" s="48">
        <v>187</v>
      </c>
      <c r="M10" s="68">
        <v>0</v>
      </c>
      <c r="N10" s="68">
        <v>0</v>
      </c>
      <c r="O10" s="68">
        <v>28887</v>
      </c>
    </row>
    <row r="11" spans="1:15" ht="12.75" customHeight="1" x14ac:dyDescent="0.15">
      <c r="A11" s="51" t="s">
        <v>11</v>
      </c>
      <c r="B11" s="48">
        <v>15242</v>
      </c>
      <c r="C11" s="68">
        <v>5</v>
      </c>
      <c r="D11" s="68">
        <v>94</v>
      </c>
      <c r="E11" s="68">
        <v>1213</v>
      </c>
      <c r="F11" s="48">
        <v>137</v>
      </c>
      <c r="G11" s="48">
        <v>838</v>
      </c>
      <c r="H11" s="48">
        <v>503</v>
      </c>
      <c r="I11" s="48">
        <v>1050</v>
      </c>
      <c r="J11" s="68">
        <v>6</v>
      </c>
      <c r="K11" s="68">
        <v>0</v>
      </c>
      <c r="L11" s="68">
        <v>176</v>
      </c>
      <c r="M11" s="68">
        <v>0</v>
      </c>
      <c r="N11" s="48">
        <v>111</v>
      </c>
      <c r="O11" s="68">
        <v>19373</v>
      </c>
    </row>
    <row r="12" spans="1:15" ht="12.75" customHeight="1" x14ac:dyDescent="0.15">
      <c r="A12" s="51" t="s">
        <v>12</v>
      </c>
      <c r="B12" s="48">
        <v>7542523</v>
      </c>
      <c r="C12" s="48">
        <v>51574</v>
      </c>
      <c r="D12" s="48">
        <v>104246</v>
      </c>
      <c r="E12" s="48">
        <v>33059</v>
      </c>
      <c r="F12" s="48">
        <v>15</v>
      </c>
      <c r="G12" s="48">
        <v>708600</v>
      </c>
      <c r="H12" s="48">
        <v>60067</v>
      </c>
      <c r="I12" s="48">
        <v>312563</v>
      </c>
      <c r="J12" s="48">
        <v>72493</v>
      </c>
      <c r="K12" s="48">
        <v>34676</v>
      </c>
      <c r="L12" s="48">
        <v>16937</v>
      </c>
      <c r="M12" s="68">
        <v>0</v>
      </c>
      <c r="N12" s="48">
        <v>93651</v>
      </c>
      <c r="O12" s="68">
        <v>9030404</v>
      </c>
    </row>
    <row r="13" spans="1:15" ht="12.75" customHeight="1" x14ac:dyDescent="0.15">
      <c r="A13" s="51" t="s">
        <v>13</v>
      </c>
      <c r="B13" s="48">
        <v>56952</v>
      </c>
      <c r="C13" s="48">
        <v>2030</v>
      </c>
      <c r="D13" s="68">
        <v>0</v>
      </c>
      <c r="E13" s="48">
        <v>3562</v>
      </c>
      <c r="F13" s="68">
        <v>763</v>
      </c>
      <c r="G13" s="48">
        <v>13215</v>
      </c>
      <c r="H13" s="48">
        <v>5084</v>
      </c>
      <c r="I13" s="48">
        <v>16392</v>
      </c>
      <c r="J13" s="48">
        <v>864</v>
      </c>
      <c r="K13" s="48">
        <v>1149</v>
      </c>
      <c r="L13" s="48">
        <v>2173</v>
      </c>
      <c r="M13" s="68">
        <v>0</v>
      </c>
      <c r="N13" s="48">
        <v>4871</v>
      </c>
      <c r="O13" s="68">
        <v>107054</v>
      </c>
    </row>
    <row r="14" spans="1:15" ht="12.75" customHeight="1" x14ac:dyDescent="0.15">
      <c r="A14" s="51" t="s">
        <v>14</v>
      </c>
      <c r="B14" s="48">
        <v>34922</v>
      </c>
      <c r="C14" s="48">
        <v>1002</v>
      </c>
      <c r="D14" s="68">
        <v>144</v>
      </c>
      <c r="E14" s="68">
        <v>0</v>
      </c>
      <c r="F14" s="68">
        <v>0</v>
      </c>
      <c r="G14" s="68">
        <v>35016</v>
      </c>
      <c r="H14" s="68">
        <v>22</v>
      </c>
      <c r="I14" s="48">
        <v>3023</v>
      </c>
      <c r="J14" s="68">
        <v>0</v>
      </c>
      <c r="K14" s="48">
        <v>459</v>
      </c>
      <c r="L14" s="68">
        <v>223</v>
      </c>
      <c r="M14" s="68">
        <v>0</v>
      </c>
      <c r="N14" s="68">
        <v>0</v>
      </c>
      <c r="O14" s="68">
        <v>74810</v>
      </c>
    </row>
    <row r="15" spans="1:15" ht="12.75" customHeight="1" x14ac:dyDescent="0.15">
      <c r="A15" s="51" t="s">
        <v>15</v>
      </c>
      <c r="B15" s="48">
        <v>7808</v>
      </c>
      <c r="C15" s="48">
        <v>3</v>
      </c>
      <c r="D15" s="68">
        <v>7</v>
      </c>
      <c r="E15" s="48">
        <v>280</v>
      </c>
      <c r="F15" s="68">
        <v>0</v>
      </c>
      <c r="G15" s="48">
        <v>319</v>
      </c>
      <c r="H15" s="68">
        <v>0</v>
      </c>
      <c r="I15" s="48">
        <v>430</v>
      </c>
      <c r="J15" s="68">
        <v>0</v>
      </c>
      <c r="K15" s="68">
        <v>0</v>
      </c>
      <c r="L15" s="68">
        <v>3</v>
      </c>
      <c r="M15" s="68">
        <v>0</v>
      </c>
      <c r="N15" s="68">
        <v>0</v>
      </c>
      <c r="O15" s="68">
        <v>8851</v>
      </c>
    </row>
    <row r="16" spans="1:15" ht="12.75" customHeight="1" x14ac:dyDescent="0.15">
      <c r="A16" s="51" t="s">
        <v>80</v>
      </c>
      <c r="B16" s="48">
        <v>18610</v>
      </c>
      <c r="C16" s="48">
        <v>7</v>
      </c>
      <c r="D16" s="48">
        <v>261</v>
      </c>
      <c r="E16" s="48">
        <v>702</v>
      </c>
      <c r="F16" s="48">
        <v>38</v>
      </c>
      <c r="G16" s="48">
        <v>9311</v>
      </c>
      <c r="H16" s="48">
        <v>134</v>
      </c>
      <c r="I16" s="48">
        <v>1923</v>
      </c>
      <c r="J16" s="48">
        <v>17</v>
      </c>
      <c r="K16" s="48">
        <v>2</v>
      </c>
      <c r="L16" s="48">
        <v>353</v>
      </c>
      <c r="M16" s="68">
        <v>0</v>
      </c>
      <c r="N16" s="68">
        <v>0</v>
      </c>
      <c r="O16" s="68">
        <v>31357</v>
      </c>
    </row>
    <row r="17" spans="1:15" ht="12.75" customHeight="1" x14ac:dyDescent="0.15">
      <c r="A17" s="51" t="s">
        <v>16</v>
      </c>
      <c r="B17" s="48">
        <v>24339</v>
      </c>
      <c r="C17" s="68">
        <v>45</v>
      </c>
      <c r="D17" s="68">
        <v>913</v>
      </c>
      <c r="E17" s="48">
        <v>5886</v>
      </c>
      <c r="F17" s="68">
        <v>0</v>
      </c>
      <c r="G17" s="48">
        <v>10583</v>
      </c>
      <c r="H17" s="68">
        <v>10317</v>
      </c>
      <c r="I17" s="48">
        <v>11612</v>
      </c>
      <c r="J17" s="48">
        <v>5576</v>
      </c>
      <c r="K17" s="68">
        <v>40</v>
      </c>
      <c r="L17" s="48">
        <v>908</v>
      </c>
      <c r="M17" s="68">
        <v>0</v>
      </c>
      <c r="N17" s="48">
        <v>7069</v>
      </c>
      <c r="O17" s="68">
        <v>77289</v>
      </c>
    </row>
    <row r="18" spans="1:15" ht="7.5" customHeight="1" x14ac:dyDescent="0.15">
      <c r="A18" s="53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93"/>
    </row>
    <row r="19" spans="1:15" ht="12.75" customHeight="1" x14ac:dyDescent="0.15">
      <c r="A19" s="51" t="s">
        <v>17</v>
      </c>
      <c r="B19" s="48">
        <v>6463</v>
      </c>
      <c r="C19" s="68">
        <v>0</v>
      </c>
      <c r="D19" s="68">
        <v>0</v>
      </c>
      <c r="E19" s="68">
        <v>10037</v>
      </c>
      <c r="F19" s="48">
        <v>40</v>
      </c>
      <c r="G19" s="48">
        <v>1313</v>
      </c>
      <c r="H19" s="48">
        <v>312</v>
      </c>
      <c r="I19" s="48">
        <v>2391</v>
      </c>
      <c r="J19" s="48">
        <v>1875</v>
      </c>
      <c r="K19" s="68">
        <v>0</v>
      </c>
      <c r="L19" s="48">
        <v>689</v>
      </c>
      <c r="M19" s="68">
        <v>1317</v>
      </c>
      <c r="N19" s="48">
        <v>357</v>
      </c>
      <c r="O19" s="92">
        <v>24793</v>
      </c>
    </row>
    <row r="20" spans="1:15" ht="12.75" customHeight="1" x14ac:dyDescent="0.15">
      <c r="A20" s="51" t="s">
        <v>18</v>
      </c>
      <c r="B20" s="48">
        <v>385</v>
      </c>
      <c r="C20" s="68">
        <v>0</v>
      </c>
      <c r="D20" s="68">
        <v>63</v>
      </c>
      <c r="E20" s="48">
        <v>1406</v>
      </c>
      <c r="F20" s="68">
        <v>2</v>
      </c>
      <c r="G20" s="48">
        <v>11</v>
      </c>
      <c r="H20" s="68">
        <v>3</v>
      </c>
      <c r="I20" s="48">
        <v>3</v>
      </c>
      <c r="J20" s="68">
        <v>0</v>
      </c>
      <c r="K20" s="68">
        <v>0</v>
      </c>
      <c r="L20" s="68">
        <v>2</v>
      </c>
      <c r="M20" s="68">
        <v>0</v>
      </c>
      <c r="N20" s="68">
        <v>0</v>
      </c>
      <c r="O20" s="68">
        <v>1874</v>
      </c>
    </row>
    <row r="21" spans="1:15" ht="12.75" customHeight="1" x14ac:dyDescent="0.15">
      <c r="A21" s="51" t="s">
        <v>19</v>
      </c>
      <c r="B21" s="48">
        <v>41618</v>
      </c>
      <c r="C21" s="48">
        <v>959</v>
      </c>
      <c r="D21" s="48">
        <v>591</v>
      </c>
      <c r="E21" s="48">
        <v>2453</v>
      </c>
      <c r="F21" s="68">
        <v>4</v>
      </c>
      <c r="G21" s="48">
        <v>1743</v>
      </c>
      <c r="H21" s="68">
        <v>46</v>
      </c>
      <c r="I21" s="48">
        <v>1610</v>
      </c>
      <c r="J21" s="48">
        <v>409</v>
      </c>
      <c r="K21" s="48">
        <v>46</v>
      </c>
      <c r="L21" s="48">
        <v>2</v>
      </c>
      <c r="M21" s="68">
        <v>0</v>
      </c>
      <c r="N21" s="48">
        <v>1265</v>
      </c>
      <c r="O21" s="68">
        <v>50744</v>
      </c>
    </row>
    <row r="22" spans="1:15" ht="12.75" customHeight="1" x14ac:dyDescent="0.15">
      <c r="A22" s="51" t="s">
        <v>20</v>
      </c>
      <c r="B22" s="48">
        <v>236</v>
      </c>
      <c r="C22" s="68">
        <v>0</v>
      </c>
      <c r="D22" s="68">
        <v>0</v>
      </c>
      <c r="E22" s="68">
        <v>33</v>
      </c>
      <c r="F22" s="68">
        <v>0</v>
      </c>
      <c r="G22" s="48">
        <v>122</v>
      </c>
      <c r="H22" s="68">
        <v>8</v>
      </c>
      <c r="I22" s="48">
        <v>64</v>
      </c>
      <c r="J22" s="68">
        <v>18</v>
      </c>
      <c r="K22" s="68">
        <v>0</v>
      </c>
      <c r="L22" s="68">
        <v>4</v>
      </c>
      <c r="M22" s="68">
        <v>0</v>
      </c>
      <c r="N22" s="48">
        <v>628</v>
      </c>
      <c r="O22" s="68">
        <v>1112</v>
      </c>
    </row>
    <row r="23" spans="1:15" ht="12.75" customHeight="1" x14ac:dyDescent="0.15">
      <c r="A23" s="51" t="s">
        <v>21</v>
      </c>
      <c r="B23" s="48">
        <v>60245</v>
      </c>
      <c r="C23" s="68">
        <v>0</v>
      </c>
      <c r="D23" s="68">
        <v>0</v>
      </c>
      <c r="E23" s="68">
        <v>8397</v>
      </c>
      <c r="F23" s="68">
        <v>0</v>
      </c>
      <c r="G23" s="48">
        <v>4850</v>
      </c>
      <c r="H23" s="68">
        <v>4183</v>
      </c>
      <c r="I23" s="48">
        <v>8548</v>
      </c>
      <c r="J23" s="48">
        <v>1396</v>
      </c>
      <c r="K23" s="48">
        <v>99</v>
      </c>
      <c r="L23" s="48">
        <v>1034</v>
      </c>
      <c r="M23" s="68">
        <v>0</v>
      </c>
      <c r="N23" s="68">
        <v>115</v>
      </c>
      <c r="O23" s="68">
        <v>88866</v>
      </c>
    </row>
    <row r="24" spans="1:15" ht="12.75" customHeight="1" x14ac:dyDescent="0.15">
      <c r="A24" s="51" t="s">
        <v>22</v>
      </c>
      <c r="B24" s="48">
        <v>15134</v>
      </c>
      <c r="C24" s="48">
        <v>2</v>
      </c>
      <c r="D24" s="68">
        <v>0</v>
      </c>
      <c r="E24" s="48">
        <v>71</v>
      </c>
      <c r="F24" s="68">
        <v>0</v>
      </c>
      <c r="G24" s="48">
        <v>249</v>
      </c>
      <c r="H24" s="68">
        <v>0</v>
      </c>
      <c r="I24" s="48">
        <v>75</v>
      </c>
      <c r="J24" s="68">
        <v>5</v>
      </c>
      <c r="K24" s="48">
        <v>20</v>
      </c>
      <c r="L24" s="48">
        <v>604</v>
      </c>
      <c r="M24" s="68">
        <v>0</v>
      </c>
      <c r="N24" s="68">
        <v>0</v>
      </c>
      <c r="O24" s="68">
        <v>16159</v>
      </c>
    </row>
    <row r="25" spans="1:15" ht="12.75" customHeight="1" x14ac:dyDescent="0.15">
      <c r="A25" s="51" t="s">
        <v>23</v>
      </c>
      <c r="B25" s="48">
        <v>61081</v>
      </c>
      <c r="C25" s="48">
        <v>72</v>
      </c>
      <c r="D25" s="48">
        <v>360</v>
      </c>
      <c r="E25" s="48">
        <v>61</v>
      </c>
      <c r="F25" s="68">
        <v>0</v>
      </c>
      <c r="G25" s="48">
        <v>1715</v>
      </c>
      <c r="H25" s="68">
        <v>608</v>
      </c>
      <c r="I25" s="48">
        <v>4773</v>
      </c>
      <c r="J25" s="48">
        <v>1616</v>
      </c>
      <c r="K25" s="48">
        <v>721</v>
      </c>
      <c r="L25" s="48">
        <v>295</v>
      </c>
      <c r="M25" s="68">
        <v>0</v>
      </c>
      <c r="N25" s="48">
        <v>8024</v>
      </c>
      <c r="O25" s="68">
        <v>79325</v>
      </c>
    </row>
    <row r="26" spans="1:15" ht="12.75" customHeight="1" x14ac:dyDescent="0.15">
      <c r="A26" s="51" t="s">
        <v>24</v>
      </c>
      <c r="B26" s="48">
        <v>27845</v>
      </c>
      <c r="C26" s="68">
        <v>282</v>
      </c>
      <c r="D26" s="68">
        <v>67</v>
      </c>
      <c r="E26" s="48">
        <v>22</v>
      </c>
      <c r="F26" s="48">
        <v>18</v>
      </c>
      <c r="G26" s="48">
        <v>493</v>
      </c>
      <c r="H26" s="48">
        <v>8</v>
      </c>
      <c r="I26" s="48">
        <v>616</v>
      </c>
      <c r="J26" s="48">
        <v>1234</v>
      </c>
      <c r="K26" s="48">
        <v>98</v>
      </c>
      <c r="L26" s="48">
        <v>285</v>
      </c>
      <c r="M26" s="68">
        <v>0</v>
      </c>
      <c r="N26" s="48">
        <v>17</v>
      </c>
      <c r="O26" s="68">
        <v>30984</v>
      </c>
    </row>
    <row r="27" spans="1:15" ht="12.75" customHeight="1" x14ac:dyDescent="0.15">
      <c r="A27" s="51" t="s">
        <v>25</v>
      </c>
      <c r="B27" s="48">
        <v>48710</v>
      </c>
      <c r="C27" s="48">
        <v>2154</v>
      </c>
      <c r="D27" s="68">
        <v>0</v>
      </c>
      <c r="E27" s="48">
        <v>3998</v>
      </c>
      <c r="F27" s="68">
        <v>0</v>
      </c>
      <c r="G27" s="48">
        <v>733</v>
      </c>
      <c r="H27" s="68">
        <v>20379</v>
      </c>
      <c r="I27" s="48">
        <v>6456</v>
      </c>
      <c r="J27" s="48">
        <v>2770</v>
      </c>
      <c r="K27" s="48">
        <v>1587</v>
      </c>
      <c r="L27" s="48">
        <v>9200</v>
      </c>
      <c r="M27" s="68">
        <v>0</v>
      </c>
      <c r="N27" s="48">
        <v>184</v>
      </c>
      <c r="O27" s="68">
        <v>96171</v>
      </c>
    </row>
    <row r="28" spans="1:15" ht="12.75" customHeight="1" x14ac:dyDescent="0.15">
      <c r="A28" s="51" t="s">
        <v>26</v>
      </c>
      <c r="B28" s="48">
        <v>6223</v>
      </c>
      <c r="C28" s="68">
        <v>58</v>
      </c>
      <c r="D28" s="48">
        <v>33</v>
      </c>
      <c r="E28" s="48">
        <v>302</v>
      </c>
      <c r="F28" s="48">
        <v>22</v>
      </c>
      <c r="G28" s="48">
        <v>930</v>
      </c>
      <c r="H28" s="48">
        <v>1463</v>
      </c>
      <c r="I28" s="48">
        <v>2704</v>
      </c>
      <c r="J28" s="48">
        <v>34</v>
      </c>
      <c r="K28" s="48">
        <v>77</v>
      </c>
      <c r="L28" s="48">
        <v>456</v>
      </c>
      <c r="M28" s="68">
        <v>15</v>
      </c>
      <c r="N28" s="68">
        <v>0</v>
      </c>
      <c r="O28" s="92">
        <v>12316</v>
      </c>
    </row>
    <row r="29" spans="1:15" ht="7.5" customHeight="1" x14ac:dyDescent="0.15">
      <c r="A29" s="53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93"/>
    </row>
    <row r="30" spans="1:15" ht="12.75" customHeight="1" x14ac:dyDescent="0.15">
      <c r="A30" s="51" t="s">
        <v>27</v>
      </c>
      <c r="B30" s="48">
        <v>661977</v>
      </c>
      <c r="C30" s="68">
        <v>11</v>
      </c>
      <c r="D30" s="68">
        <v>11</v>
      </c>
      <c r="E30" s="48">
        <v>1396</v>
      </c>
      <c r="F30" s="68">
        <v>49</v>
      </c>
      <c r="G30" s="48">
        <v>7723</v>
      </c>
      <c r="H30" s="68">
        <v>1233</v>
      </c>
      <c r="I30" s="48">
        <v>3181</v>
      </c>
      <c r="J30" s="48">
        <v>388</v>
      </c>
      <c r="K30" s="48">
        <v>1770</v>
      </c>
      <c r="L30" s="48">
        <v>169</v>
      </c>
      <c r="M30" s="68">
        <v>31</v>
      </c>
      <c r="N30" s="48">
        <v>1686</v>
      </c>
      <c r="O30" s="92">
        <v>679624</v>
      </c>
    </row>
    <row r="31" spans="1:15" ht="12.75" customHeight="1" x14ac:dyDescent="0.15">
      <c r="A31" s="51" t="s">
        <v>28</v>
      </c>
      <c r="B31" s="48">
        <v>37339</v>
      </c>
      <c r="C31" s="48">
        <v>310</v>
      </c>
      <c r="D31" s="68">
        <v>612</v>
      </c>
      <c r="E31" s="48">
        <v>28877</v>
      </c>
      <c r="F31" s="68">
        <v>119</v>
      </c>
      <c r="G31" s="48">
        <v>8023</v>
      </c>
      <c r="H31" s="48">
        <v>1545</v>
      </c>
      <c r="I31" s="48">
        <v>10006</v>
      </c>
      <c r="J31" s="48">
        <v>9691</v>
      </c>
      <c r="K31" s="68">
        <v>84</v>
      </c>
      <c r="L31" s="48">
        <v>1641</v>
      </c>
      <c r="M31" s="68">
        <v>0</v>
      </c>
      <c r="N31" s="68">
        <v>0</v>
      </c>
      <c r="O31" s="68">
        <v>98245</v>
      </c>
    </row>
    <row r="32" spans="1:15" ht="12.75" customHeight="1" x14ac:dyDescent="0.15">
      <c r="A32" s="51" t="s">
        <v>29</v>
      </c>
      <c r="B32" s="48">
        <v>835854</v>
      </c>
      <c r="C32" s="68">
        <v>0</v>
      </c>
      <c r="D32" s="68">
        <v>0</v>
      </c>
      <c r="E32" s="68">
        <v>0</v>
      </c>
      <c r="F32" s="68">
        <v>0</v>
      </c>
      <c r="G32" s="68">
        <v>11947</v>
      </c>
      <c r="H32" s="68">
        <v>948</v>
      </c>
      <c r="I32" s="48">
        <v>23150</v>
      </c>
      <c r="J32" s="48">
        <v>526</v>
      </c>
      <c r="K32" s="48">
        <v>4652</v>
      </c>
      <c r="L32" s="48">
        <v>2323</v>
      </c>
      <c r="M32" s="68">
        <v>0</v>
      </c>
      <c r="N32" s="68">
        <v>1933</v>
      </c>
      <c r="O32" s="68">
        <v>881332</v>
      </c>
    </row>
    <row r="33" spans="1:15" ht="12.75" customHeight="1" x14ac:dyDescent="0.15">
      <c r="A33" s="51" t="s">
        <v>30</v>
      </c>
      <c r="B33" s="48">
        <v>51560</v>
      </c>
      <c r="C33" s="48">
        <v>857</v>
      </c>
      <c r="D33" s="48">
        <v>1871</v>
      </c>
      <c r="E33" s="48">
        <v>1561</v>
      </c>
      <c r="F33" s="68">
        <v>266</v>
      </c>
      <c r="G33" s="48">
        <v>9222</v>
      </c>
      <c r="H33" s="68">
        <v>4105</v>
      </c>
      <c r="I33" s="48">
        <v>8121</v>
      </c>
      <c r="J33" s="48">
        <v>77</v>
      </c>
      <c r="K33" s="48">
        <v>57</v>
      </c>
      <c r="L33" s="48">
        <v>333</v>
      </c>
      <c r="M33" s="68">
        <v>0</v>
      </c>
      <c r="N33" s="48">
        <v>5055</v>
      </c>
      <c r="O33" s="68">
        <v>83083</v>
      </c>
    </row>
    <row r="34" spans="1:15" ht="12.75" customHeight="1" x14ac:dyDescent="0.15">
      <c r="A34" s="51" t="s">
        <v>31</v>
      </c>
      <c r="B34" s="48">
        <v>102414</v>
      </c>
      <c r="C34" s="48">
        <v>94</v>
      </c>
      <c r="D34" s="48">
        <v>157</v>
      </c>
      <c r="E34" s="48">
        <v>777</v>
      </c>
      <c r="F34" s="48">
        <v>20</v>
      </c>
      <c r="G34" s="48">
        <v>4294</v>
      </c>
      <c r="H34" s="48">
        <v>273</v>
      </c>
      <c r="I34" s="48">
        <v>6333</v>
      </c>
      <c r="J34" s="48">
        <v>4110</v>
      </c>
      <c r="K34" s="68">
        <v>0</v>
      </c>
      <c r="L34" s="48">
        <v>2765</v>
      </c>
      <c r="M34" s="68">
        <v>17</v>
      </c>
      <c r="N34" s="48">
        <v>15101</v>
      </c>
      <c r="O34" s="92">
        <v>136355</v>
      </c>
    </row>
    <row r="35" spans="1:15" ht="12.75" customHeight="1" x14ac:dyDescent="0.15">
      <c r="A35" s="51" t="s">
        <v>32</v>
      </c>
      <c r="B35" s="48">
        <v>13817</v>
      </c>
      <c r="C35" s="68">
        <v>0</v>
      </c>
      <c r="D35" s="68">
        <v>0</v>
      </c>
      <c r="E35" s="68">
        <v>3510</v>
      </c>
      <c r="F35" s="68">
        <v>0</v>
      </c>
      <c r="G35" s="48">
        <v>534</v>
      </c>
      <c r="H35" s="48">
        <v>8831</v>
      </c>
      <c r="I35" s="48">
        <v>5760</v>
      </c>
      <c r="J35" s="68">
        <v>0</v>
      </c>
      <c r="K35" s="48">
        <v>280</v>
      </c>
      <c r="L35" s="48">
        <v>739</v>
      </c>
      <c r="M35" s="68">
        <v>0</v>
      </c>
      <c r="N35" s="68">
        <v>0</v>
      </c>
      <c r="O35" s="68">
        <v>33471</v>
      </c>
    </row>
    <row r="36" spans="1:15" ht="12.75" customHeight="1" x14ac:dyDescent="0.15">
      <c r="A36" s="51" t="s">
        <v>33</v>
      </c>
      <c r="B36" s="48">
        <v>56731</v>
      </c>
      <c r="C36" s="48">
        <v>480</v>
      </c>
      <c r="D36" s="48">
        <v>481</v>
      </c>
      <c r="E36" s="48">
        <v>2114</v>
      </c>
      <c r="F36" s="48">
        <v>12</v>
      </c>
      <c r="G36" s="48">
        <v>2149</v>
      </c>
      <c r="H36" s="48">
        <v>854</v>
      </c>
      <c r="I36" s="48">
        <v>3402</v>
      </c>
      <c r="J36" s="48">
        <v>583</v>
      </c>
      <c r="K36" s="68">
        <v>0</v>
      </c>
      <c r="L36" s="48">
        <v>576</v>
      </c>
      <c r="M36" s="68">
        <v>0</v>
      </c>
      <c r="N36" s="48">
        <v>294</v>
      </c>
      <c r="O36" s="68">
        <v>67676</v>
      </c>
    </row>
    <row r="37" spans="1:15" ht="12.75" customHeight="1" x14ac:dyDescent="0.15">
      <c r="A37" s="51" t="s">
        <v>34</v>
      </c>
      <c r="B37" s="48">
        <v>13039</v>
      </c>
      <c r="C37" s="68">
        <v>265</v>
      </c>
      <c r="D37" s="68">
        <v>152</v>
      </c>
      <c r="E37" s="68">
        <v>9076</v>
      </c>
      <c r="F37" s="68">
        <v>5</v>
      </c>
      <c r="G37" s="48">
        <v>856</v>
      </c>
      <c r="H37" s="68">
        <v>268</v>
      </c>
      <c r="I37" s="48">
        <v>2616</v>
      </c>
      <c r="J37" s="68">
        <v>0</v>
      </c>
      <c r="K37" s="48">
        <v>79</v>
      </c>
      <c r="L37" s="68">
        <v>142</v>
      </c>
      <c r="M37" s="68">
        <v>0</v>
      </c>
      <c r="N37" s="48">
        <v>352</v>
      </c>
      <c r="O37" s="68">
        <v>26851</v>
      </c>
    </row>
    <row r="38" spans="1:15" ht="12.75" customHeight="1" x14ac:dyDescent="0.15">
      <c r="A38" s="51" t="s">
        <v>35</v>
      </c>
      <c r="B38" s="48">
        <v>27286</v>
      </c>
      <c r="C38" s="68">
        <v>40</v>
      </c>
      <c r="D38" s="68">
        <v>35</v>
      </c>
      <c r="E38" s="48">
        <v>1441</v>
      </c>
      <c r="F38" s="48">
        <v>64</v>
      </c>
      <c r="G38" s="48">
        <v>367</v>
      </c>
      <c r="H38" s="48">
        <v>396</v>
      </c>
      <c r="I38" s="48">
        <v>1788</v>
      </c>
      <c r="J38" s="48">
        <v>412</v>
      </c>
      <c r="K38" s="48">
        <v>2363</v>
      </c>
      <c r="L38" s="48">
        <v>135</v>
      </c>
      <c r="M38" s="68">
        <v>0</v>
      </c>
      <c r="N38" s="48">
        <v>1840</v>
      </c>
      <c r="O38" s="68">
        <v>36166</v>
      </c>
    </row>
    <row r="39" spans="1:15" ht="12.75" customHeight="1" x14ac:dyDescent="0.15">
      <c r="A39" s="51" t="s">
        <v>36</v>
      </c>
      <c r="B39" s="48">
        <v>68688</v>
      </c>
      <c r="C39" s="68">
        <v>0</v>
      </c>
      <c r="D39" s="68">
        <v>0</v>
      </c>
      <c r="E39" s="68">
        <v>758</v>
      </c>
      <c r="F39" s="68">
        <v>0</v>
      </c>
      <c r="G39" s="48">
        <v>307</v>
      </c>
      <c r="H39" s="68">
        <v>846</v>
      </c>
      <c r="I39" s="48">
        <v>2331</v>
      </c>
      <c r="J39" s="48">
        <v>762</v>
      </c>
      <c r="K39" s="48">
        <v>858</v>
      </c>
      <c r="L39" s="48">
        <v>26</v>
      </c>
      <c r="M39" s="68">
        <v>0</v>
      </c>
      <c r="N39" s="68">
        <v>0</v>
      </c>
      <c r="O39" s="68">
        <v>74576</v>
      </c>
    </row>
    <row r="40" spans="1:15" ht="7.5" customHeight="1" x14ac:dyDescent="0.15">
      <c r="A40" s="53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93"/>
    </row>
    <row r="41" spans="1:15" ht="12.75" customHeight="1" x14ac:dyDescent="0.15">
      <c r="A41" s="51" t="s">
        <v>37</v>
      </c>
      <c r="B41" s="48">
        <v>65790</v>
      </c>
      <c r="C41" s="68">
        <v>0</v>
      </c>
      <c r="D41" s="68">
        <v>0</v>
      </c>
      <c r="E41" s="68">
        <v>192</v>
      </c>
      <c r="F41" s="68">
        <v>154</v>
      </c>
      <c r="G41" s="48">
        <v>1081</v>
      </c>
      <c r="H41" s="48">
        <v>1090</v>
      </c>
      <c r="I41" s="48">
        <v>850</v>
      </c>
      <c r="J41" s="48">
        <v>257</v>
      </c>
      <c r="K41" s="68">
        <v>0</v>
      </c>
      <c r="L41" s="48">
        <v>126</v>
      </c>
      <c r="M41" s="68">
        <v>0</v>
      </c>
      <c r="N41" s="68">
        <v>0</v>
      </c>
      <c r="O41" s="68">
        <v>69541</v>
      </c>
    </row>
    <row r="42" spans="1:15" ht="12.75" customHeight="1" x14ac:dyDescent="0.15">
      <c r="A42" s="51" t="s">
        <v>38</v>
      </c>
      <c r="B42" s="48">
        <v>33231</v>
      </c>
      <c r="C42" s="68">
        <v>15</v>
      </c>
      <c r="D42" s="68">
        <v>0</v>
      </c>
      <c r="E42" s="48">
        <v>14212</v>
      </c>
      <c r="F42" s="48">
        <v>54</v>
      </c>
      <c r="G42" s="48">
        <v>1903</v>
      </c>
      <c r="H42" s="48">
        <v>248</v>
      </c>
      <c r="I42" s="48">
        <v>11349</v>
      </c>
      <c r="J42" s="48">
        <v>3520</v>
      </c>
      <c r="K42" s="48">
        <v>623</v>
      </c>
      <c r="L42" s="48">
        <v>364</v>
      </c>
      <c r="M42" s="68">
        <v>0</v>
      </c>
      <c r="N42" s="48">
        <v>3647</v>
      </c>
      <c r="O42" s="68">
        <v>69164</v>
      </c>
    </row>
    <row r="43" spans="1:15" ht="12.75" customHeight="1" x14ac:dyDescent="0.15">
      <c r="A43" s="51" t="s">
        <v>39</v>
      </c>
      <c r="B43" s="48">
        <v>49955</v>
      </c>
      <c r="C43" s="68">
        <v>2943</v>
      </c>
      <c r="D43" s="68">
        <v>90</v>
      </c>
      <c r="E43" s="48">
        <v>5539</v>
      </c>
      <c r="F43" s="68">
        <v>0</v>
      </c>
      <c r="G43" s="48">
        <v>8119</v>
      </c>
      <c r="H43" s="48">
        <v>2827</v>
      </c>
      <c r="I43" s="48">
        <v>7089</v>
      </c>
      <c r="J43" s="48">
        <v>706</v>
      </c>
      <c r="K43" s="48">
        <v>157</v>
      </c>
      <c r="L43" s="48">
        <v>294</v>
      </c>
      <c r="M43" s="68">
        <v>0</v>
      </c>
      <c r="N43" s="68">
        <v>0</v>
      </c>
      <c r="O43" s="68">
        <v>77721</v>
      </c>
    </row>
    <row r="44" spans="1:15" ht="12.75" customHeight="1" x14ac:dyDescent="0.15">
      <c r="A44" s="51" t="s">
        <v>40</v>
      </c>
      <c r="B44" s="48">
        <v>871422</v>
      </c>
      <c r="C44" s="48">
        <v>20391</v>
      </c>
      <c r="D44" s="68">
        <v>0</v>
      </c>
      <c r="E44" s="48">
        <v>30148</v>
      </c>
      <c r="F44" s="68">
        <v>873</v>
      </c>
      <c r="G44" s="48">
        <v>18986</v>
      </c>
      <c r="H44" s="68">
        <v>183</v>
      </c>
      <c r="I44" s="48">
        <v>46729</v>
      </c>
      <c r="J44" s="48">
        <v>19597</v>
      </c>
      <c r="K44" s="48">
        <v>20745</v>
      </c>
      <c r="L44" s="68">
        <v>105</v>
      </c>
      <c r="M44" s="68">
        <v>0</v>
      </c>
      <c r="N44" s="68">
        <v>0</v>
      </c>
      <c r="O44" s="68">
        <v>1029178</v>
      </c>
    </row>
    <row r="45" spans="1:15" ht="12.75" customHeight="1" x14ac:dyDescent="0.15">
      <c r="A45" s="51" t="s">
        <v>41</v>
      </c>
      <c r="B45" s="48">
        <v>20871</v>
      </c>
      <c r="C45" s="68">
        <v>0</v>
      </c>
      <c r="D45" s="48">
        <v>261</v>
      </c>
      <c r="E45" s="68">
        <v>3225</v>
      </c>
      <c r="F45" s="68">
        <v>0</v>
      </c>
      <c r="G45" s="48">
        <v>12051</v>
      </c>
      <c r="H45" s="48">
        <v>336</v>
      </c>
      <c r="I45" s="48">
        <v>5753</v>
      </c>
      <c r="J45" s="48">
        <v>59</v>
      </c>
      <c r="K45" s="68">
        <v>64</v>
      </c>
      <c r="L45" s="68">
        <v>0</v>
      </c>
      <c r="M45" s="68">
        <v>0</v>
      </c>
      <c r="N45" s="68">
        <v>957</v>
      </c>
      <c r="O45" s="68">
        <v>43576</v>
      </c>
    </row>
    <row r="46" spans="1:15" ht="12.75" customHeight="1" x14ac:dyDescent="0.15">
      <c r="A46" s="51" t="s">
        <v>42</v>
      </c>
      <c r="B46" s="48">
        <v>4887</v>
      </c>
      <c r="C46" s="68">
        <v>1</v>
      </c>
      <c r="D46" s="48">
        <v>11</v>
      </c>
      <c r="E46" s="68">
        <v>1469</v>
      </c>
      <c r="F46" s="68">
        <v>4</v>
      </c>
      <c r="G46" s="48">
        <v>242</v>
      </c>
      <c r="H46" s="48">
        <v>1</v>
      </c>
      <c r="I46" s="48">
        <v>431</v>
      </c>
      <c r="J46" s="48">
        <v>1</v>
      </c>
      <c r="K46" s="48">
        <v>145</v>
      </c>
      <c r="L46" s="48">
        <v>69</v>
      </c>
      <c r="M46" s="68">
        <v>0</v>
      </c>
      <c r="N46" s="48">
        <v>78</v>
      </c>
      <c r="O46" s="92">
        <v>7338</v>
      </c>
    </row>
    <row r="47" spans="1:15" ht="12.75" customHeight="1" x14ac:dyDescent="0.15">
      <c r="A47" s="51" t="s">
        <v>43</v>
      </c>
      <c r="B47" s="48">
        <v>527957</v>
      </c>
      <c r="C47" s="68">
        <v>280</v>
      </c>
      <c r="D47" s="48">
        <v>275</v>
      </c>
      <c r="E47" s="68">
        <v>34032</v>
      </c>
      <c r="F47" s="68">
        <v>117</v>
      </c>
      <c r="G47" s="48">
        <v>3172</v>
      </c>
      <c r="H47" s="48">
        <v>1407</v>
      </c>
      <c r="I47" s="48">
        <v>15171</v>
      </c>
      <c r="J47" s="48">
        <v>4421</v>
      </c>
      <c r="K47" s="48">
        <v>150</v>
      </c>
      <c r="L47" s="48">
        <v>1689</v>
      </c>
      <c r="M47" s="68">
        <v>0</v>
      </c>
      <c r="N47" s="48">
        <v>14685</v>
      </c>
      <c r="O47" s="68">
        <v>603358</v>
      </c>
    </row>
    <row r="48" spans="1:15" ht="12.75" customHeight="1" x14ac:dyDescent="0.15">
      <c r="A48" s="51" t="s">
        <v>44</v>
      </c>
      <c r="B48" s="48">
        <v>8686</v>
      </c>
      <c r="C48" s="68">
        <v>1</v>
      </c>
      <c r="D48" s="68">
        <v>0</v>
      </c>
      <c r="E48" s="48">
        <v>2115</v>
      </c>
      <c r="F48" s="68">
        <v>12</v>
      </c>
      <c r="G48" s="48">
        <v>3954</v>
      </c>
      <c r="H48" s="48">
        <v>1947</v>
      </c>
      <c r="I48" s="48">
        <v>8874</v>
      </c>
      <c r="J48" s="68">
        <v>0</v>
      </c>
      <c r="K48" s="48">
        <v>2178</v>
      </c>
      <c r="L48" s="68">
        <v>445</v>
      </c>
      <c r="M48" s="68">
        <v>0</v>
      </c>
      <c r="N48" s="68">
        <v>0</v>
      </c>
      <c r="O48" s="68">
        <v>28212</v>
      </c>
    </row>
    <row r="49" spans="1:15" ht="12.75" customHeight="1" x14ac:dyDescent="0.15">
      <c r="A49" s="51" t="s">
        <v>45</v>
      </c>
      <c r="B49" s="48">
        <v>1024871</v>
      </c>
      <c r="C49" s="68">
        <v>1485</v>
      </c>
      <c r="D49" s="68">
        <v>2322</v>
      </c>
      <c r="E49" s="48">
        <v>6102</v>
      </c>
      <c r="F49" s="68">
        <v>25</v>
      </c>
      <c r="G49" s="48">
        <v>14089</v>
      </c>
      <c r="H49" s="68">
        <v>340</v>
      </c>
      <c r="I49" s="48">
        <v>3673</v>
      </c>
      <c r="J49" s="68">
        <v>314</v>
      </c>
      <c r="K49" s="68">
        <v>598</v>
      </c>
      <c r="L49" s="48">
        <v>1220</v>
      </c>
      <c r="M49" s="68">
        <v>0</v>
      </c>
      <c r="N49" s="48">
        <v>12167</v>
      </c>
      <c r="O49" s="68">
        <v>1067207</v>
      </c>
    </row>
    <row r="50" spans="1:15" ht="12.75" customHeight="1" x14ac:dyDescent="0.15">
      <c r="A50" s="51" t="s">
        <v>46</v>
      </c>
      <c r="B50" s="48">
        <v>207080</v>
      </c>
      <c r="C50" s="68">
        <v>0</v>
      </c>
      <c r="D50" s="48">
        <v>507</v>
      </c>
      <c r="E50" s="68">
        <v>0</v>
      </c>
      <c r="F50" s="68">
        <v>0</v>
      </c>
      <c r="G50" s="68">
        <v>18393</v>
      </c>
      <c r="H50" s="68">
        <v>15157</v>
      </c>
      <c r="I50" s="48">
        <v>13171</v>
      </c>
      <c r="J50" s="48">
        <v>1321</v>
      </c>
      <c r="K50" s="48">
        <v>13</v>
      </c>
      <c r="L50" s="48">
        <v>3310</v>
      </c>
      <c r="M50" s="68">
        <v>0</v>
      </c>
      <c r="N50" s="48">
        <v>859</v>
      </c>
      <c r="O50" s="68">
        <v>259810</v>
      </c>
    </row>
    <row r="51" spans="1:15" ht="7.5" customHeight="1" x14ac:dyDescent="0.15">
      <c r="A51" s="53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93"/>
    </row>
    <row r="52" spans="1:15" ht="12.75" customHeight="1" x14ac:dyDescent="0.15">
      <c r="A52" s="51" t="s">
        <v>47</v>
      </c>
      <c r="B52" s="48">
        <v>894</v>
      </c>
      <c r="C52" s="48">
        <v>2070</v>
      </c>
      <c r="D52" s="68">
        <v>0</v>
      </c>
      <c r="E52" s="48">
        <v>8669</v>
      </c>
      <c r="F52" s="48">
        <v>179</v>
      </c>
      <c r="G52" s="48">
        <v>2787</v>
      </c>
      <c r="H52" s="48">
        <v>2752</v>
      </c>
      <c r="I52" s="48">
        <v>7729</v>
      </c>
      <c r="J52" s="48">
        <v>681</v>
      </c>
      <c r="K52" s="68">
        <v>55</v>
      </c>
      <c r="L52" s="48">
        <v>88</v>
      </c>
      <c r="M52" s="68">
        <v>0</v>
      </c>
      <c r="N52" s="68">
        <v>0</v>
      </c>
      <c r="O52" s="68">
        <v>25902</v>
      </c>
    </row>
    <row r="53" spans="1:15" ht="12.75" customHeight="1" x14ac:dyDescent="0.15">
      <c r="A53" s="51" t="s">
        <v>48</v>
      </c>
      <c r="B53" s="48">
        <v>10193</v>
      </c>
      <c r="C53" s="68">
        <v>0</v>
      </c>
      <c r="D53" s="68">
        <v>0</v>
      </c>
      <c r="E53" s="68">
        <v>129</v>
      </c>
      <c r="F53" s="68">
        <v>0</v>
      </c>
      <c r="G53" s="48">
        <v>1884</v>
      </c>
      <c r="H53" s="68">
        <v>0</v>
      </c>
      <c r="I53" s="48">
        <v>524</v>
      </c>
      <c r="J53" s="68">
        <v>0</v>
      </c>
      <c r="K53" s="48">
        <v>1188</v>
      </c>
      <c r="L53" s="68">
        <v>119</v>
      </c>
      <c r="M53" s="68">
        <v>0</v>
      </c>
      <c r="N53" s="48">
        <v>3076</v>
      </c>
      <c r="O53" s="68">
        <v>17113</v>
      </c>
    </row>
    <row r="54" spans="1:15" ht="12.75" customHeight="1" x14ac:dyDescent="0.15">
      <c r="A54" s="51" t="s">
        <v>49</v>
      </c>
      <c r="B54" s="48">
        <v>23158</v>
      </c>
      <c r="C54" s="68">
        <v>0</v>
      </c>
      <c r="D54" s="68">
        <v>0</v>
      </c>
      <c r="E54" s="68">
        <v>467</v>
      </c>
      <c r="F54" s="68">
        <v>47</v>
      </c>
      <c r="G54" s="48">
        <v>1773</v>
      </c>
      <c r="H54" s="48">
        <v>239</v>
      </c>
      <c r="I54" s="48">
        <v>1589</v>
      </c>
      <c r="J54" s="68">
        <v>0</v>
      </c>
      <c r="K54" s="68">
        <v>1</v>
      </c>
      <c r="L54" s="68">
        <v>519</v>
      </c>
      <c r="M54" s="68">
        <v>0</v>
      </c>
      <c r="N54" s="48">
        <v>146</v>
      </c>
      <c r="O54" s="68">
        <v>27940</v>
      </c>
    </row>
    <row r="55" spans="1:15" ht="12.75" customHeight="1" x14ac:dyDescent="0.15">
      <c r="A55" s="51" t="s">
        <v>50</v>
      </c>
      <c r="B55" s="48">
        <v>1787</v>
      </c>
      <c r="C55" s="68">
        <v>0</v>
      </c>
      <c r="D55" s="48">
        <v>226</v>
      </c>
      <c r="E55" s="68">
        <v>0</v>
      </c>
      <c r="F55" s="48">
        <v>11</v>
      </c>
      <c r="G55" s="68">
        <v>320</v>
      </c>
      <c r="H55" s="48">
        <v>3597</v>
      </c>
      <c r="I55" s="48">
        <v>321</v>
      </c>
      <c r="J55" s="68">
        <v>4</v>
      </c>
      <c r="K55" s="48">
        <v>149</v>
      </c>
      <c r="L55" s="48">
        <v>50</v>
      </c>
      <c r="M55" s="48">
        <v>161</v>
      </c>
      <c r="N55" s="68">
        <v>0</v>
      </c>
      <c r="O55" s="92">
        <v>6625</v>
      </c>
    </row>
    <row r="56" spans="1:15" ht="12.75" customHeight="1" x14ac:dyDescent="0.15">
      <c r="A56" s="51" t="s">
        <v>51</v>
      </c>
      <c r="B56" s="48">
        <v>115291</v>
      </c>
      <c r="C56" s="68">
        <v>0</v>
      </c>
      <c r="D56" s="68">
        <v>0</v>
      </c>
      <c r="E56" s="68">
        <v>1092</v>
      </c>
      <c r="F56" s="68">
        <v>0</v>
      </c>
      <c r="G56" s="48">
        <v>2867</v>
      </c>
      <c r="H56" s="68">
        <v>825</v>
      </c>
      <c r="I56" s="48">
        <v>12666</v>
      </c>
      <c r="J56" s="48">
        <v>2410</v>
      </c>
      <c r="K56" s="68">
        <v>0</v>
      </c>
      <c r="L56" s="48">
        <v>2380</v>
      </c>
      <c r="M56" s="68">
        <v>0</v>
      </c>
      <c r="N56" s="48">
        <v>3562</v>
      </c>
      <c r="O56" s="68">
        <v>141092</v>
      </c>
    </row>
    <row r="57" spans="1:15" ht="12.75" customHeight="1" x14ac:dyDescent="0.15">
      <c r="A57" s="51" t="s">
        <v>52</v>
      </c>
      <c r="B57" s="48">
        <v>53154</v>
      </c>
      <c r="C57" s="48">
        <v>6486</v>
      </c>
      <c r="D57" s="48">
        <v>2626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668</v>
      </c>
      <c r="M57" s="68">
        <v>0</v>
      </c>
      <c r="N57" s="68">
        <v>0</v>
      </c>
      <c r="O57" s="68">
        <v>62934</v>
      </c>
    </row>
    <row r="58" spans="1:15" ht="12.75" customHeight="1" x14ac:dyDescent="0.15">
      <c r="A58" s="51" t="s">
        <v>53</v>
      </c>
      <c r="B58" s="48">
        <v>7230</v>
      </c>
      <c r="C58" s="68">
        <v>10</v>
      </c>
      <c r="D58" s="48">
        <v>14</v>
      </c>
      <c r="E58" s="68">
        <v>202</v>
      </c>
      <c r="F58" s="48">
        <v>20</v>
      </c>
      <c r="G58" s="48">
        <v>207</v>
      </c>
      <c r="H58" s="68">
        <v>0</v>
      </c>
      <c r="I58" s="48">
        <v>351</v>
      </c>
      <c r="J58" s="68">
        <v>557</v>
      </c>
      <c r="K58" s="68">
        <v>18</v>
      </c>
      <c r="L58" s="48">
        <v>15</v>
      </c>
      <c r="M58" s="68">
        <v>0</v>
      </c>
      <c r="N58" s="48">
        <v>1042</v>
      </c>
      <c r="O58" s="68">
        <v>9665</v>
      </c>
    </row>
    <row r="59" spans="1:15" ht="12.75" customHeight="1" x14ac:dyDescent="0.15">
      <c r="A59" s="51" t="s">
        <v>54</v>
      </c>
      <c r="B59" s="48">
        <v>26593</v>
      </c>
      <c r="C59" s="68">
        <v>0</v>
      </c>
      <c r="D59" s="68">
        <v>0</v>
      </c>
      <c r="E59" s="68">
        <v>217</v>
      </c>
      <c r="F59" s="68">
        <v>10</v>
      </c>
      <c r="G59" s="48">
        <v>672</v>
      </c>
      <c r="H59" s="48">
        <v>1245</v>
      </c>
      <c r="I59" s="48">
        <v>339</v>
      </c>
      <c r="J59" s="48">
        <v>42</v>
      </c>
      <c r="K59" s="48">
        <v>37</v>
      </c>
      <c r="L59" s="48">
        <v>269</v>
      </c>
      <c r="M59" s="68">
        <v>0</v>
      </c>
      <c r="N59" s="68">
        <v>0</v>
      </c>
      <c r="O59" s="68">
        <v>29423</v>
      </c>
    </row>
    <row r="60" spans="1:15" ht="12.75" customHeight="1" x14ac:dyDescent="0.15">
      <c r="A60" s="51" t="s">
        <v>55</v>
      </c>
      <c r="B60" s="48">
        <v>75</v>
      </c>
      <c r="C60" s="68">
        <v>0</v>
      </c>
      <c r="D60" s="68">
        <v>0</v>
      </c>
      <c r="E60" s="48">
        <v>354</v>
      </c>
      <c r="F60" s="68">
        <v>0</v>
      </c>
      <c r="G60" s="48">
        <v>1</v>
      </c>
      <c r="H60" s="68">
        <v>3</v>
      </c>
      <c r="I60" s="48">
        <v>35</v>
      </c>
      <c r="J60" s="68">
        <v>66</v>
      </c>
      <c r="K60" s="68">
        <v>2</v>
      </c>
      <c r="L60" s="48">
        <v>2</v>
      </c>
      <c r="M60" s="68">
        <v>0</v>
      </c>
      <c r="N60" s="48">
        <v>51</v>
      </c>
      <c r="O60" s="68">
        <v>587</v>
      </c>
    </row>
    <row r="61" spans="1:15" ht="12.75" customHeight="1" x14ac:dyDescent="0.15">
      <c r="A61" s="51" t="s">
        <v>56</v>
      </c>
      <c r="B61" s="48">
        <v>97208</v>
      </c>
      <c r="C61" s="68">
        <v>0</v>
      </c>
      <c r="D61" s="68">
        <v>0</v>
      </c>
      <c r="E61" s="68">
        <v>77</v>
      </c>
      <c r="F61" s="68">
        <v>10</v>
      </c>
      <c r="G61" s="48">
        <v>14988</v>
      </c>
      <c r="H61" s="48">
        <v>6522</v>
      </c>
      <c r="I61" s="48">
        <v>6525</v>
      </c>
      <c r="J61" s="48">
        <v>336</v>
      </c>
      <c r="K61" s="48">
        <v>226</v>
      </c>
      <c r="L61" s="48">
        <v>286</v>
      </c>
      <c r="M61" s="68">
        <v>0</v>
      </c>
      <c r="N61" s="68">
        <v>0</v>
      </c>
      <c r="O61" s="68">
        <v>126178</v>
      </c>
    </row>
    <row r="62" spans="1:15" ht="7.5" customHeight="1" x14ac:dyDescent="0.15">
      <c r="A62" s="53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93"/>
    </row>
    <row r="63" spans="1:15" ht="12.75" customHeight="1" x14ac:dyDescent="0.15">
      <c r="A63" s="51" t="s">
        <v>57</v>
      </c>
      <c r="B63" s="48">
        <v>445530</v>
      </c>
      <c r="C63" s="48">
        <v>25322</v>
      </c>
      <c r="D63" s="68">
        <v>0</v>
      </c>
      <c r="E63" s="48">
        <v>2331</v>
      </c>
      <c r="F63" s="48">
        <v>138</v>
      </c>
      <c r="G63" s="48">
        <v>17664</v>
      </c>
      <c r="H63" s="48">
        <v>3426</v>
      </c>
      <c r="I63" s="48">
        <v>12599</v>
      </c>
      <c r="J63" s="48">
        <v>18395</v>
      </c>
      <c r="K63" s="48">
        <v>739</v>
      </c>
      <c r="L63" s="48">
        <v>2687</v>
      </c>
      <c r="M63" s="68">
        <v>4</v>
      </c>
      <c r="N63" s="48">
        <v>37241</v>
      </c>
      <c r="O63" s="68">
        <v>566074</v>
      </c>
    </row>
    <row r="64" spans="1:15" ht="12.75" customHeight="1" x14ac:dyDescent="0.15">
      <c r="A64" s="51" t="s">
        <v>58</v>
      </c>
      <c r="B64" s="48">
        <v>10099</v>
      </c>
      <c r="C64" s="48">
        <v>209</v>
      </c>
      <c r="D64" s="48">
        <v>283</v>
      </c>
      <c r="E64" s="48">
        <v>662</v>
      </c>
      <c r="F64" s="68">
        <v>0</v>
      </c>
      <c r="G64" s="48">
        <v>3299</v>
      </c>
      <c r="H64" s="48">
        <v>2588</v>
      </c>
      <c r="I64" s="48">
        <v>7238</v>
      </c>
      <c r="J64" s="68">
        <v>0</v>
      </c>
      <c r="K64" s="48">
        <v>51</v>
      </c>
      <c r="L64" s="68">
        <v>627</v>
      </c>
      <c r="M64" s="68">
        <v>0</v>
      </c>
      <c r="N64" s="48">
        <v>907</v>
      </c>
      <c r="O64" s="68">
        <v>25963</v>
      </c>
    </row>
    <row r="65" spans="1:15" ht="12.75" customHeight="1" x14ac:dyDescent="0.15">
      <c r="A65" s="51" t="s">
        <v>59</v>
      </c>
      <c r="B65" s="48">
        <v>15138</v>
      </c>
      <c r="C65" s="68">
        <v>37</v>
      </c>
      <c r="D65" s="48">
        <v>32</v>
      </c>
      <c r="E65" s="48">
        <v>19284</v>
      </c>
      <c r="F65" s="68">
        <v>0</v>
      </c>
      <c r="G65" s="48">
        <v>7407</v>
      </c>
      <c r="H65" s="68">
        <v>0</v>
      </c>
      <c r="I65" s="48">
        <v>2246</v>
      </c>
      <c r="J65" s="68">
        <v>454</v>
      </c>
      <c r="K65" s="48">
        <v>1040</v>
      </c>
      <c r="L65" s="48">
        <v>1181</v>
      </c>
      <c r="M65" s="68">
        <v>0</v>
      </c>
      <c r="N65" s="48">
        <v>32237</v>
      </c>
      <c r="O65" s="68">
        <v>79056</v>
      </c>
    </row>
    <row r="66" spans="1:15" ht="12.75" customHeight="1" x14ac:dyDescent="0.15">
      <c r="A66" s="52" t="s">
        <v>60</v>
      </c>
      <c r="B66" s="70">
        <v>1305</v>
      </c>
      <c r="C66" s="71">
        <v>8</v>
      </c>
      <c r="D66" s="71">
        <v>0</v>
      </c>
      <c r="E66" s="70">
        <v>3675</v>
      </c>
      <c r="F66" s="71">
        <v>0</v>
      </c>
      <c r="G66" s="70">
        <v>328</v>
      </c>
      <c r="H66" s="71">
        <v>0</v>
      </c>
      <c r="I66" s="70">
        <v>469</v>
      </c>
      <c r="J66" s="71">
        <v>2</v>
      </c>
      <c r="K66" s="71">
        <v>0</v>
      </c>
      <c r="L66" s="71">
        <v>0</v>
      </c>
      <c r="M66" s="71">
        <v>0</v>
      </c>
      <c r="N66" s="71">
        <v>0</v>
      </c>
      <c r="O66" s="71">
        <v>5786</v>
      </c>
    </row>
  </sheetData>
  <mergeCells count="4">
    <mergeCell ref="A4:O4"/>
    <mergeCell ref="A1:O1"/>
    <mergeCell ref="A2:O2"/>
    <mergeCell ref="A3:O3"/>
  </mergeCells>
  <phoneticPr fontId="0" type="noConversion"/>
  <hyperlinks>
    <hyperlink ref="B8" r:id="rId1" location="THRS1VFY!B1" display="A:\THRS1VFY.W02 - THRS1VFY!B1" xr:uid="{00000000-0004-0000-0F00-000000000000}"/>
  </hyperlinks>
  <printOptions horizontalCentered="1" verticalCentered="1"/>
  <pageMargins left="0.25" right="0.25" top="0.25" bottom="0.25" header="0.5" footer="0.5"/>
  <pageSetup scale="70" orientation="landscape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70"/>
  <sheetViews>
    <sheetView zoomScaleNormal="100" workbookViewId="0">
      <selection activeCell="D10" sqref="D10"/>
    </sheetView>
  </sheetViews>
  <sheetFormatPr baseColWidth="10" defaultColWidth="9.1640625" defaultRowHeight="13" x14ac:dyDescent="0.15"/>
  <cols>
    <col min="1" max="1" width="17.6640625" style="2" customWidth="1"/>
    <col min="2" max="2" width="10.33203125" style="2" customWidth="1"/>
    <col min="3" max="3" width="16.5" style="2" customWidth="1"/>
    <col min="4" max="4" width="13.1640625" style="2" bestFit="1" customWidth="1"/>
    <col min="5" max="6" width="12.33203125" style="2" bestFit="1" customWidth="1"/>
    <col min="7" max="7" width="11.33203125" style="2" bestFit="1" customWidth="1"/>
    <col min="8" max="8" width="10.5" style="2" bestFit="1" customWidth="1"/>
    <col min="9" max="9" width="7.5" style="2" bestFit="1" customWidth="1"/>
    <col min="10" max="10" width="11.33203125" style="2" bestFit="1" customWidth="1"/>
    <col min="11" max="11" width="11.1640625" style="2" customWidth="1"/>
    <col min="12" max="12" width="9.6640625" style="2" bestFit="1" customWidth="1"/>
    <col min="13" max="13" width="12.1640625" style="2" customWidth="1"/>
    <col min="14" max="14" width="12.83203125" style="2" customWidth="1"/>
    <col min="15" max="15" width="10.5" style="2" bestFit="1" customWidth="1"/>
    <col min="16" max="16" width="6" style="2" bestFit="1" customWidth="1"/>
    <col min="17" max="17" width="11" style="2" customWidth="1"/>
    <col min="18" max="16384" width="9.1640625" style="2"/>
  </cols>
  <sheetData>
    <row r="1" spans="1:18" s="195" customFormat="1" x14ac:dyDescent="0.15">
      <c r="A1" s="298" t="s">
        <v>226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18" s="195" customFormat="1" x14ac:dyDescent="0.15">
      <c r="A2" s="298" t="s">
        <v>227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</row>
    <row r="3" spans="1:18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</row>
    <row r="4" spans="1:18" ht="12" customHeight="1" x14ac:dyDescent="0.15">
      <c r="A4" s="322" t="str">
        <f>'1B'!$A$4</f>
        <v>ACF/OFA: 07/12/2018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</row>
    <row r="5" spans="1:18" s="3" customFormat="1" ht="12.75" customHeight="1" x14ac:dyDescent="0.15">
      <c r="A5" s="275" t="s">
        <v>0</v>
      </c>
      <c r="B5" s="312" t="s">
        <v>166</v>
      </c>
      <c r="C5" s="323" t="s">
        <v>167</v>
      </c>
      <c r="D5" s="288" t="s">
        <v>147</v>
      </c>
      <c r="E5" s="323" t="s">
        <v>159</v>
      </c>
      <c r="F5" s="288" t="s">
        <v>145</v>
      </c>
      <c r="G5" s="288" t="s">
        <v>148</v>
      </c>
      <c r="H5" s="288" t="s">
        <v>168</v>
      </c>
      <c r="I5" s="288" t="s">
        <v>150</v>
      </c>
      <c r="J5" s="288" t="s">
        <v>151</v>
      </c>
      <c r="K5" s="288" t="s">
        <v>152</v>
      </c>
      <c r="L5" s="288" t="s">
        <v>153</v>
      </c>
      <c r="M5" s="288" t="s">
        <v>154</v>
      </c>
      <c r="N5" s="288" t="s">
        <v>160</v>
      </c>
      <c r="O5" s="288" t="s">
        <v>156</v>
      </c>
      <c r="P5" s="275" t="s">
        <v>94</v>
      </c>
      <c r="Q5" s="288" t="s">
        <v>169</v>
      </c>
      <c r="R5" s="8"/>
    </row>
    <row r="6" spans="1:18" s="3" customFormat="1" ht="12.75" customHeight="1" x14ac:dyDescent="0.15">
      <c r="A6" s="295"/>
      <c r="B6" s="313"/>
      <c r="C6" s="324"/>
      <c r="D6" s="296"/>
      <c r="E6" s="324"/>
      <c r="F6" s="295"/>
      <c r="G6" s="296"/>
      <c r="H6" s="296"/>
      <c r="I6" s="296"/>
      <c r="J6" s="296"/>
      <c r="K6" s="296"/>
      <c r="L6" s="296"/>
      <c r="M6" s="295"/>
      <c r="N6" s="296"/>
      <c r="O6" s="296"/>
      <c r="P6" s="295"/>
      <c r="Q6" s="296"/>
      <c r="R6" s="89"/>
    </row>
    <row r="7" spans="1:18" s="3" customFormat="1" ht="15.75" customHeight="1" x14ac:dyDescent="0.15">
      <c r="A7" s="276"/>
      <c r="B7" s="314"/>
      <c r="C7" s="325"/>
      <c r="D7" s="304"/>
      <c r="E7" s="325"/>
      <c r="F7" s="276"/>
      <c r="G7" s="304"/>
      <c r="H7" s="304"/>
      <c r="I7" s="304"/>
      <c r="J7" s="304"/>
      <c r="K7" s="304"/>
      <c r="L7" s="304"/>
      <c r="M7" s="276"/>
      <c r="N7" s="304"/>
      <c r="O7" s="304"/>
      <c r="P7" s="276"/>
      <c r="Q7" s="304"/>
      <c r="R7" s="89"/>
    </row>
    <row r="8" spans="1:18" ht="12.75" customHeight="1" x14ac:dyDescent="0.15">
      <c r="A8" s="39" t="s">
        <v>3</v>
      </c>
      <c r="B8" s="48">
        <f>SUM(B10:B68)</f>
        <v>1020788</v>
      </c>
      <c r="C8" s="48">
        <f>SUM(C10:C68)</f>
        <v>554492</v>
      </c>
      <c r="D8" s="96">
        <v>30.9</v>
      </c>
      <c r="E8" s="96">
        <v>22.7</v>
      </c>
      <c r="F8" s="96">
        <v>21.6</v>
      </c>
      <c r="G8" s="96">
        <v>15</v>
      </c>
      <c r="H8" s="96">
        <v>20.7</v>
      </c>
      <c r="I8" s="96">
        <v>14.9</v>
      </c>
      <c r="J8" s="96">
        <v>14</v>
      </c>
      <c r="K8" s="96">
        <v>22.6</v>
      </c>
      <c r="L8" s="96">
        <v>11</v>
      </c>
      <c r="M8" s="96">
        <v>14.9</v>
      </c>
      <c r="N8" s="96">
        <v>15</v>
      </c>
      <c r="O8" s="96">
        <v>20.6</v>
      </c>
      <c r="P8" s="96">
        <v>7.7</v>
      </c>
      <c r="Q8" s="96">
        <v>29.5</v>
      </c>
      <c r="R8" s="5"/>
    </row>
    <row r="9" spans="1:18" ht="7.5" customHeight="1" x14ac:dyDescent="0.15">
      <c r="A9" s="53"/>
      <c r="B9" s="97"/>
      <c r="C9" s="97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9"/>
      <c r="Q9" s="99"/>
      <c r="R9" s="5"/>
    </row>
    <row r="10" spans="1:18" ht="12.75" customHeight="1" x14ac:dyDescent="0.15">
      <c r="A10" s="51" t="s">
        <v>8</v>
      </c>
      <c r="B10" s="48">
        <v>4418</v>
      </c>
      <c r="C10" s="48">
        <v>2214</v>
      </c>
      <c r="D10" s="100">
        <v>32.9</v>
      </c>
      <c r="E10" s="100">
        <v>26</v>
      </c>
      <c r="F10" s="100">
        <v>29.8</v>
      </c>
      <c r="G10" s="100">
        <v>15</v>
      </c>
      <c r="H10" s="100">
        <v>21.8</v>
      </c>
      <c r="I10" s="100">
        <v>17.5</v>
      </c>
      <c r="J10" s="100">
        <v>0</v>
      </c>
      <c r="K10" s="100">
        <v>22.6</v>
      </c>
      <c r="L10" s="100">
        <v>9.4</v>
      </c>
      <c r="M10" s="100">
        <v>0</v>
      </c>
      <c r="N10" s="100">
        <v>22.6</v>
      </c>
      <c r="O10" s="100">
        <v>0</v>
      </c>
      <c r="P10" s="100">
        <v>7.5</v>
      </c>
      <c r="Q10" s="100">
        <v>31</v>
      </c>
      <c r="R10" s="5"/>
    </row>
    <row r="11" spans="1:18" ht="12.75" customHeight="1" x14ac:dyDescent="0.15">
      <c r="A11" s="51" t="s">
        <v>9</v>
      </c>
      <c r="B11" s="48">
        <v>2711</v>
      </c>
      <c r="C11" s="48">
        <v>1339</v>
      </c>
      <c r="D11" s="100">
        <v>29.3</v>
      </c>
      <c r="E11" s="100">
        <v>0</v>
      </c>
      <c r="F11" s="100">
        <v>32.5</v>
      </c>
      <c r="G11" s="100">
        <v>20</v>
      </c>
      <c r="H11" s="100">
        <v>28.5</v>
      </c>
      <c r="I11" s="100">
        <v>10.9</v>
      </c>
      <c r="J11" s="100">
        <v>24.9</v>
      </c>
      <c r="K11" s="100">
        <v>23.9</v>
      </c>
      <c r="L11" s="100">
        <v>9.9</v>
      </c>
      <c r="M11" s="100">
        <v>5.9</v>
      </c>
      <c r="N11" s="100">
        <v>11.9</v>
      </c>
      <c r="O11" s="100">
        <v>0</v>
      </c>
      <c r="P11" s="100">
        <v>0</v>
      </c>
      <c r="Q11" s="100">
        <v>27.7</v>
      </c>
      <c r="R11" s="5"/>
    </row>
    <row r="12" spans="1:18" ht="12.75" customHeight="1" x14ac:dyDescent="0.15">
      <c r="A12" s="51" t="s">
        <v>10</v>
      </c>
      <c r="B12" s="48">
        <v>3677</v>
      </c>
      <c r="C12" s="48">
        <v>1060</v>
      </c>
      <c r="D12" s="100">
        <v>30.1</v>
      </c>
      <c r="E12" s="100">
        <v>0</v>
      </c>
      <c r="F12" s="100">
        <v>0</v>
      </c>
      <c r="G12" s="100">
        <v>16.600000000000001</v>
      </c>
      <c r="H12" s="100">
        <v>22.5</v>
      </c>
      <c r="I12" s="100">
        <v>13.5</v>
      </c>
      <c r="J12" s="100">
        <v>14.5</v>
      </c>
      <c r="K12" s="100">
        <v>17.399999999999999</v>
      </c>
      <c r="L12" s="100">
        <v>12.7</v>
      </c>
      <c r="M12" s="100">
        <v>5.7</v>
      </c>
      <c r="N12" s="100">
        <v>9.6</v>
      </c>
      <c r="O12" s="100">
        <v>0</v>
      </c>
      <c r="P12" s="100">
        <v>0</v>
      </c>
      <c r="Q12" s="100">
        <v>27.3</v>
      </c>
      <c r="R12" s="5"/>
    </row>
    <row r="13" spans="1:18" ht="12.75" customHeight="1" x14ac:dyDescent="0.15">
      <c r="A13" s="51" t="s">
        <v>11</v>
      </c>
      <c r="B13" s="48">
        <v>1751</v>
      </c>
      <c r="C13" s="48">
        <v>757</v>
      </c>
      <c r="D13" s="100">
        <v>28.8</v>
      </c>
      <c r="E13" s="100">
        <v>27.5</v>
      </c>
      <c r="F13" s="100">
        <v>16.399999999999999</v>
      </c>
      <c r="G13" s="100">
        <v>13.7</v>
      </c>
      <c r="H13" s="100">
        <v>20.7</v>
      </c>
      <c r="I13" s="100">
        <v>10.3</v>
      </c>
      <c r="J13" s="100">
        <v>14</v>
      </c>
      <c r="K13" s="100">
        <v>19.2</v>
      </c>
      <c r="L13" s="100">
        <v>11.2</v>
      </c>
      <c r="M13" s="100">
        <v>0</v>
      </c>
      <c r="N13" s="100">
        <v>18.2</v>
      </c>
      <c r="O13" s="100">
        <v>0</v>
      </c>
      <c r="P13" s="100">
        <v>19.5</v>
      </c>
      <c r="Q13" s="100">
        <v>25.6</v>
      </c>
      <c r="R13" s="5"/>
    </row>
    <row r="14" spans="1:18" ht="12.75" customHeight="1" x14ac:dyDescent="0.15">
      <c r="A14" s="51" t="s">
        <v>12</v>
      </c>
      <c r="B14" s="48">
        <v>505370</v>
      </c>
      <c r="C14" s="48">
        <v>291398</v>
      </c>
      <c r="D14" s="100">
        <v>31.6</v>
      </c>
      <c r="E14" s="100">
        <v>22</v>
      </c>
      <c r="F14" s="100">
        <v>21.6</v>
      </c>
      <c r="G14" s="100">
        <v>11.7</v>
      </c>
      <c r="H14" s="100">
        <v>1</v>
      </c>
      <c r="I14" s="100">
        <v>15.8</v>
      </c>
      <c r="J14" s="100">
        <v>12.2</v>
      </c>
      <c r="K14" s="100">
        <v>21.6</v>
      </c>
      <c r="L14" s="100">
        <v>14</v>
      </c>
      <c r="M14" s="100">
        <v>14.3</v>
      </c>
      <c r="N14" s="100">
        <v>13.1</v>
      </c>
      <c r="O14" s="100">
        <v>0</v>
      </c>
      <c r="P14" s="100">
        <v>7.9</v>
      </c>
      <c r="Q14" s="100">
        <v>31</v>
      </c>
      <c r="R14" s="5"/>
    </row>
    <row r="15" spans="1:18" ht="12.75" customHeight="1" x14ac:dyDescent="0.15">
      <c r="A15" s="51" t="s">
        <v>13</v>
      </c>
      <c r="B15" s="48">
        <v>11782</v>
      </c>
      <c r="C15" s="48">
        <v>5423</v>
      </c>
      <c r="D15" s="100">
        <v>22.5</v>
      </c>
      <c r="E15" s="100">
        <v>17.399999999999999</v>
      </c>
      <c r="F15" s="100">
        <v>0</v>
      </c>
      <c r="G15" s="100">
        <v>15</v>
      </c>
      <c r="H15" s="100">
        <v>29</v>
      </c>
      <c r="I15" s="100">
        <v>10</v>
      </c>
      <c r="J15" s="100">
        <v>17.100000000000001</v>
      </c>
      <c r="K15" s="100">
        <v>22</v>
      </c>
      <c r="L15" s="100">
        <v>8.6</v>
      </c>
      <c r="M15" s="100">
        <v>6.1</v>
      </c>
      <c r="N15" s="100">
        <v>10.6</v>
      </c>
      <c r="O15" s="100">
        <v>0</v>
      </c>
      <c r="P15" s="100">
        <v>4.5999999999999996</v>
      </c>
      <c r="Q15" s="100">
        <v>19.7</v>
      </c>
      <c r="R15" s="5"/>
    </row>
    <row r="16" spans="1:18" ht="12.75" customHeight="1" x14ac:dyDescent="0.15">
      <c r="A16" s="51" t="s">
        <v>14</v>
      </c>
      <c r="B16" s="48">
        <v>5165</v>
      </c>
      <c r="C16" s="48">
        <v>2464</v>
      </c>
      <c r="D16" s="100">
        <v>24</v>
      </c>
      <c r="E16" s="100">
        <v>20.6</v>
      </c>
      <c r="F16" s="100">
        <v>13.4</v>
      </c>
      <c r="G16" s="100">
        <v>0</v>
      </c>
      <c r="H16" s="100">
        <v>0</v>
      </c>
      <c r="I16" s="100">
        <v>23.9</v>
      </c>
      <c r="J16" s="100">
        <v>3</v>
      </c>
      <c r="K16" s="100">
        <v>20.8</v>
      </c>
      <c r="L16" s="100">
        <v>0</v>
      </c>
      <c r="M16" s="100">
        <v>7.9</v>
      </c>
      <c r="N16" s="100">
        <v>20.7</v>
      </c>
      <c r="O16" s="100">
        <v>0</v>
      </c>
      <c r="P16" s="100">
        <v>0</v>
      </c>
      <c r="Q16" s="100">
        <v>30.4</v>
      </c>
      <c r="R16" s="5"/>
    </row>
    <row r="17" spans="1:18" ht="12.75" customHeight="1" x14ac:dyDescent="0.15">
      <c r="A17" s="51" t="s">
        <v>15</v>
      </c>
      <c r="B17" s="48">
        <v>1136</v>
      </c>
      <c r="C17" s="48">
        <v>377</v>
      </c>
      <c r="D17" s="100">
        <v>23.5</v>
      </c>
      <c r="E17" s="100">
        <v>35</v>
      </c>
      <c r="F17" s="100">
        <v>28.7</v>
      </c>
      <c r="G17" s="100">
        <v>9.6</v>
      </c>
      <c r="H17" s="100">
        <v>0</v>
      </c>
      <c r="I17" s="100">
        <v>12.3</v>
      </c>
      <c r="J17" s="100">
        <v>0</v>
      </c>
      <c r="K17" s="100">
        <v>21.2</v>
      </c>
      <c r="L17" s="100">
        <v>0</v>
      </c>
      <c r="M17" s="100">
        <v>0</v>
      </c>
      <c r="N17" s="100">
        <v>11</v>
      </c>
      <c r="O17" s="100">
        <v>0</v>
      </c>
      <c r="P17" s="100">
        <v>0</v>
      </c>
      <c r="Q17" s="100">
        <v>23.5</v>
      </c>
      <c r="R17" s="5"/>
    </row>
    <row r="18" spans="1:18" ht="12.75" customHeight="1" x14ac:dyDescent="0.15">
      <c r="A18" s="51" t="s">
        <v>80</v>
      </c>
      <c r="B18" s="48">
        <v>2715</v>
      </c>
      <c r="C18" s="48">
        <v>1271</v>
      </c>
      <c r="D18" s="100">
        <v>24</v>
      </c>
      <c r="E18" s="100">
        <v>16.600000000000001</v>
      </c>
      <c r="F18" s="100">
        <v>20.6</v>
      </c>
      <c r="G18" s="100">
        <v>21.8</v>
      </c>
      <c r="H18" s="100">
        <v>6.3</v>
      </c>
      <c r="I18" s="100">
        <v>20.3</v>
      </c>
      <c r="J18" s="100">
        <v>17.2</v>
      </c>
      <c r="K18" s="100">
        <v>21.3</v>
      </c>
      <c r="L18" s="100">
        <v>5</v>
      </c>
      <c r="M18" s="100">
        <v>2.4</v>
      </c>
      <c r="N18" s="100">
        <v>13.1</v>
      </c>
      <c r="O18" s="100">
        <v>0</v>
      </c>
      <c r="P18" s="100">
        <v>0</v>
      </c>
      <c r="Q18" s="100">
        <v>24.7</v>
      </c>
      <c r="R18" s="5"/>
    </row>
    <row r="19" spans="1:18" ht="12.75" customHeight="1" x14ac:dyDescent="0.15">
      <c r="A19" s="51" t="s">
        <v>16</v>
      </c>
      <c r="B19" s="48">
        <v>7849</v>
      </c>
      <c r="C19" s="48">
        <v>3146</v>
      </c>
      <c r="D19" s="100">
        <v>22.2</v>
      </c>
      <c r="E19" s="100">
        <v>22.9</v>
      </c>
      <c r="F19" s="100">
        <v>31.2</v>
      </c>
      <c r="G19" s="100">
        <v>20</v>
      </c>
      <c r="H19" s="100">
        <v>0</v>
      </c>
      <c r="I19" s="100">
        <v>19.8</v>
      </c>
      <c r="J19" s="100">
        <v>15.4</v>
      </c>
      <c r="K19" s="100">
        <v>29.5</v>
      </c>
      <c r="L19" s="100">
        <v>9.9</v>
      </c>
      <c r="M19" s="100">
        <v>11.5</v>
      </c>
      <c r="N19" s="100">
        <v>11.1</v>
      </c>
      <c r="O19" s="100">
        <v>0</v>
      </c>
      <c r="P19" s="100">
        <v>12.1</v>
      </c>
      <c r="Q19" s="100">
        <v>24.6</v>
      </c>
      <c r="R19" s="5"/>
    </row>
    <row r="20" spans="1:18" ht="7.5" customHeight="1" x14ac:dyDescent="0.15">
      <c r="A20" s="53"/>
      <c r="B20" s="67"/>
      <c r="C20" s="67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5"/>
    </row>
    <row r="21" spans="1:18" ht="12.75" customHeight="1" x14ac:dyDescent="0.15">
      <c r="A21" s="51" t="s">
        <v>17</v>
      </c>
      <c r="B21" s="48">
        <v>2804</v>
      </c>
      <c r="C21" s="48">
        <v>773</v>
      </c>
      <c r="D21" s="100">
        <v>27.4</v>
      </c>
      <c r="E21" s="100">
        <v>0</v>
      </c>
      <c r="F21" s="100">
        <v>0</v>
      </c>
      <c r="G21" s="100">
        <v>23.8</v>
      </c>
      <c r="H21" s="100">
        <v>25</v>
      </c>
      <c r="I21" s="100">
        <v>24.5</v>
      </c>
      <c r="J21" s="100">
        <v>27.7</v>
      </c>
      <c r="K21" s="100">
        <v>29.2</v>
      </c>
      <c r="L21" s="100">
        <v>15.9</v>
      </c>
      <c r="M21" s="100">
        <v>0</v>
      </c>
      <c r="N21" s="100">
        <v>30.6</v>
      </c>
      <c r="O21" s="100">
        <v>21.2</v>
      </c>
      <c r="P21" s="100">
        <v>10.7</v>
      </c>
      <c r="Q21" s="100">
        <v>32.1</v>
      </c>
      <c r="R21" s="5"/>
    </row>
    <row r="22" spans="1:18" ht="12.75" customHeight="1" x14ac:dyDescent="0.15">
      <c r="A22" s="51" t="s">
        <v>18</v>
      </c>
      <c r="B22" s="48">
        <v>211</v>
      </c>
      <c r="C22" s="48">
        <v>69</v>
      </c>
      <c r="D22" s="100">
        <v>31</v>
      </c>
      <c r="E22" s="100">
        <v>0</v>
      </c>
      <c r="F22" s="100">
        <v>32.799999999999997</v>
      </c>
      <c r="G22" s="100">
        <v>27.8</v>
      </c>
      <c r="H22" s="100">
        <v>19</v>
      </c>
      <c r="I22" s="100">
        <v>1.4</v>
      </c>
      <c r="J22" s="100">
        <v>7.8</v>
      </c>
      <c r="K22" s="100">
        <v>17</v>
      </c>
      <c r="L22" s="100">
        <v>0</v>
      </c>
      <c r="M22" s="100">
        <v>0</v>
      </c>
      <c r="N22" s="100">
        <v>2.6</v>
      </c>
      <c r="O22" s="100">
        <v>0</v>
      </c>
      <c r="P22" s="100">
        <v>0</v>
      </c>
      <c r="Q22" s="100">
        <v>27.1</v>
      </c>
      <c r="R22" s="5"/>
    </row>
    <row r="23" spans="1:18" ht="12.75" customHeight="1" x14ac:dyDescent="0.15">
      <c r="A23" s="51" t="s">
        <v>19</v>
      </c>
      <c r="B23" s="48">
        <v>4200</v>
      </c>
      <c r="C23" s="48">
        <v>2064</v>
      </c>
      <c r="D23" s="100">
        <v>27.3</v>
      </c>
      <c r="E23" s="100">
        <v>26.6</v>
      </c>
      <c r="F23" s="100">
        <v>22.1</v>
      </c>
      <c r="G23" s="100">
        <v>15.7</v>
      </c>
      <c r="H23" s="100">
        <v>16.7</v>
      </c>
      <c r="I23" s="100">
        <v>10.9</v>
      </c>
      <c r="J23" s="100">
        <v>9.8000000000000007</v>
      </c>
      <c r="K23" s="100">
        <v>19.399999999999999</v>
      </c>
      <c r="L23" s="100">
        <v>10.5</v>
      </c>
      <c r="M23" s="100">
        <v>7.3</v>
      </c>
      <c r="N23" s="100">
        <v>5.3</v>
      </c>
      <c r="O23" s="100">
        <v>0</v>
      </c>
      <c r="P23" s="100">
        <v>3.4</v>
      </c>
      <c r="Q23" s="100">
        <v>24.6</v>
      </c>
      <c r="R23" s="5"/>
    </row>
    <row r="24" spans="1:18" ht="12.75" customHeight="1" x14ac:dyDescent="0.15">
      <c r="A24" s="51" t="s">
        <v>20</v>
      </c>
      <c r="B24" s="48">
        <v>49</v>
      </c>
      <c r="C24" s="48">
        <v>39</v>
      </c>
      <c r="D24" s="100">
        <v>21.8</v>
      </c>
      <c r="E24" s="100">
        <v>3</v>
      </c>
      <c r="F24" s="100">
        <v>0</v>
      </c>
      <c r="G24" s="100">
        <v>10.8</v>
      </c>
      <c r="H24" s="100">
        <v>0</v>
      </c>
      <c r="I24" s="100">
        <v>17</v>
      </c>
      <c r="J24" s="100">
        <v>18</v>
      </c>
      <c r="K24" s="100">
        <v>27.5</v>
      </c>
      <c r="L24" s="100">
        <v>7.1</v>
      </c>
      <c r="M24" s="100">
        <v>0</v>
      </c>
      <c r="N24" s="100">
        <v>6</v>
      </c>
      <c r="O24" s="100">
        <v>0</v>
      </c>
      <c r="P24" s="100">
        <v>18.7</v>
      </c>
      <c r="Q24" s="100">
        <v>28.3</v>
      </c>
      <c r="R24" s="5"/>
    </row>
    <row r="25" spans="1:18" ht="12.75" customHeight="1" x14ac:dyDescent="0.15">
      <c r="A25" s="51" t="s">
        <v>21</v>
      </c>
      <c r="B25" s="48">
        <v>3948</v>
      </c>
      <c r="C25" s="48">
        <v>3609</v>
      </c>
      <c r="D25" s="100">
        <v>24</v>
      </c>
      <c r="E25" s="100">
        <v>0</v>
      </c>
      <c r="F25" s="100">
        <v>0</v>
      </c>
      <c r="G25" s="100">
        <v>14.9</v>
      </c>
      <c r="H25" s="100">
        <v>0</v>
      </c>
      <c r="I25" s="100">
        <v>14</v>
      </c>
      <c r="J25" s="100">
        <v>18.100000000000001</v>
      </c>
      <c r="K25" s="100">
        <v>27.7</v>
      </c>
      <c r="L25" s="100">
        <v>11.6</v>
      </c>
      <c r="M25" s="100">
        <v>8.6</v>
      </c>
      <c r="N25" s="100">
        <v>37.799999999999997</v>
      </c>
      <c r="O25" s="100">
        <v>0</v>
      </c>
      <c r="P25" s="100">
        <v>6.9</v>
      </c>
      <c r="Q25" s="100">
        <v>24.6</v>
      </c>
      <c r="R25" s="5"/>
    </row>
    <row r="26" spans="1:18" ht="12.75" customHeight="1" x14ac:dyDescent="0.15">
      <c r="A26" s="51" t="s">
        <v>22</v>
      </c>
      <c r="B26" s="48">
        <v>1892</v>
      </c>
      <c r="C26" s="48">
        <v>598</v>
      </c>
      <c r="D26" s="100">
        <v>27.6</v>
      </c>
      <c r="E26" s="100">
        <v>18</v>
      </c>
      <c r="F26" s="100">
        <v>0</v>
      </c>
      <c r="G26" s="100">
        <v>8.6</v>
      </c>
      <c r="H26" s="100">
        <v>0</v>
      </c>
      <c r="I26" s="100">
        <v>6.8</v>
      </c>
      <c r="J26" s="100">
        <v>0</v>
      </c>
      <c r="K26" s="100">
        <v>19.899999999999999</v>
      </c>
      <c r="L26" s="100">
        <v>5.3</v>
      </c>
      <c r="M26" s="100">
        <v>12</v>
      </c>
      <c r="N26" s="100">
        <v>25</v>
      </c>
      <c r="O26" s="100">
        <v>0</v>
      </c>
      <c r="P26" s="100">
        <v>0</v>
      </c>
      <c r="Q26" s="100">
        <v>27</v>
      </c>
      <c r="R26" s="5"/>
    </row>
    <row r="27" spans="1:18" ht="12.75" customHeight="1" x14ac:dyDescent="0.15">
      <c r="A27" s="51" t="s">
        <v>23</v>
      </c>
      <c r="B27" s="48">
        <v>7236</v>
      </c>
      <c r="C27" s="48">
        <v>3865</v>
      </c>
      <c r="D27" s="100">
        <v>28</v>
      </c>
      <c r="E27" s="100">
        <v>21.5</v>
      </c>
      <c r="F27" s="100">
        <v>22.2</v>
      </c>
      <c r="G27" s="100">
        <v>11.9</v>
      </c>
      <c r="H27" s="100">
        <v>0</v>
      </c>
      <c r="I27" s="100">
        <v>20.3</v>
      </c>
      <c r="J27" s="100">
        <v>12.9</v>
      </c>
      <c r="K27" s="100">
        <v>30.4</v>
      </c>
      <c r="L27" s="100">
        <v>12.3</v>
      </c>
      <c r="M27" s="100">
        <v>8.6</v>
      </c>
      <c r="N27" s="100">
        <v>15.7</v>
      </c>
      <c r="O27" s="100">
        <v>0</v>
      </c>
      <c r="P27" s="100">
        <v>4.7</v>
      </c>
      <c r="Q27" s="100">
        <v>20.5</v>
      </c>
      <c r="R27" s="5"/>
    </row>
    <row r="28" spans="1:18" ht="12.75" customHeight="1" x14ac:dyDescent="0.15">
      <c r="A28" s="51" t="s">
        <v>24</v>
      </c>
      <c r="B28" s="48">
        <v>2623</v>
      </c>
      <c r="C28" s="48">
        <v>1181</v>
      </c>
      <c r="D28" s="100">
        <v>27.4</v>
      </c>
      <c r="E28" s="100">
        <v>20.2</v>
      </c>
      <c r="F28" s="100">
        <v>11.6</v>
      </c>
      <c r="G28" s="100">
        <v>5.7</v>
      </c>
      <c r="H28" s="100">
        <v>22</v>
      </c>
      <c r="I28" s="100">
        <v>15.2</v>
      </c>
      <c r="J28" s="100">
        <v>4</v>
      </c>
      <c r="K28" s="100">
        <v>17.5</v>
      </c>
      <c r="L28" s="100">
        <v>13.2</v>
      </c>
      <c r="M28" s="100">
        <v>5.2</v>
      </c>
      <c r="N28" s="100">
        <v>10.6</v>
      </c>
      <c r="O28" s="100">
        <v>0</v>
      </c>
      <c r="P28" s="100">
        <v>47</v>
      </c>
      <c r="Q28" s="100">
        <v>26.2</v>
      </c>
      <c r="R28" s="5"/>
    </row>
    <row r="29" spans="1:18" ht="12.75" customHeight="1" x14ac:dyDescent="0.15">
      <c r="A29" s="51" t="s">
        <v>25</v>
      </c>
      <c r="B29" s="48">
        <v>7141</v>
      </c>
      <c r="C29" s="48">
        <v>3479</v>
      </c>
      <c r="D29" s="100">
        <v>25.6</v>
      </c>
      <c r="E29" s="100">
        <v>25.9</v>
      </c>
      <c r="F29" s="100">
        <v>0</v>
      </c>
      <c r="G29" s="100">
        <v>17.100000000000001</v>
      </c>
      <c r="H29" s="100">
        <v>0</v>
      </c>
      <c r="I29" s="100">
        <v>22</v>
      </c>
      <c r="J29" s="100">
        <v>19.2</v>
      </c>
      <c r="K29" s="100">
        <v>27.6</v>
      </c>
      <c r="L29" s="100">
        <v>4.5</v>
      </c>
      <c r="M29" s="100">
        <v>8.5</v>
      </c>
      <c r="N29" s="100">
        <v>30</v>
      </c>
      <c r="O29" s="100">
        <v>0</v>
      </c>
      <c r="P29" s="100">
        <v>7.4</v>
      </c>
      <c r="Q29" s="100">
        <v>27.6</v>
      </c>
      <c r="R29" s="5"/>
    </row>
    <row r="30" spans="1:18" ht="12.75" customHeight="1" x14ac:dyDescent="0.15">
      <c r="A30" s="51" t="s">
        <v>26</v>
      </c>
      <c r="B30" s="48">
        <v>2183</v>
      </c>
      <c r="C30" s="48">
        <v>614</v>
      </c>
      <c r="D30" s="100">
        <v>22.4</v>
      </c>
      <c r="E30" s="100">
        <v>16.2</v>
      </c>
      <c r="F30" s="100">
        <v>15.7</v>
      </c>
      <c r="G30" s="100">
        <v>13</v>
      </c>
      <c r="H30" s="100">
        <v>22.2</v>
      </c>
      <c r="I30" s="100">
        <v>8.8000000000000007</v>
      </c>
      <c r="J30" s="100">
        <v>16.100000000000001</v>
      </c>
      <c r="K30" s="100">
        <v>20.100000000000001</v>
      </c>
      <c r="L30" s="100">
        <v>11.3</v>
      </c>
      <c r="M30" s="100">
        <v>13.9</v>
      </c>
      <c r="N30" s="100">
        <v>10</v>
      </c>
      <c r="O30" s="100">
        <v>10.199999999999999</v>
      </c>
      <c r="P30" s="100">
        <v>0</v>
      </c>
      <c r="Q30" s="100">
        <v>20.100000000000001</v>
      </c>
      <c r="R30" s="5"/>
    </row>
    <row r="31" spans="1:18" ht="7.5" customHeight="1" x14ac:dyDescent="0.15">
      <c r="A31" s="53"/>
      <c r="B31" s="67"/>
      <c r="C31" s="67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5"/>
    </row>
    <row r="32" spans="1:18" ht="12.75" customHeight="1" x14ac:dyDescent="0.15">
      <c r="A32" s="51" t="s">
        <v>27</v>
      </c>
      <c r="B32" s="48">
        <v>24526</v>
      </c>
      <c r="C32" s="48">
        <v>18751</v>
      </c>
      <c r="D32" s="100">
        <v>37.1</v>
      </c>
      <c r="E32" s="100">
        <v>11.7</v>
      </c>
      <c r="F32" s="100">
        <v>19.399999999999999</v>
      </c>
      <c r="G32" s="100">
        <v>11.6</v>
      </c>
      <c r="H32" s="100">
        <v>8.6</v>
      </c>
      <c r="I32" s="100">
        <v>10.1</v>
      </c>
      <c r="J32" s="100">
        <v>11.4</v>
      </c>
      <c r="K32" s="100">
        <v>17.100000000000001</v>
      </c>
      <c r="L32" s="100">
        <v>1.7</v>
      </c>
      <c r="M32" s="100">
        <v>9.3000000000000007</v>
      </c>
      <c r="N32" s="100">
        <v>19.8</v>
      </c>
      <c r="O32" s="100">
        <v>17</v>
      </c>
      <c r="P32" s="100">
        <v>14.3</v>
      </c>
      <c r="Q32" s="100">
        <v>36.200000000000003</v>
      </c>
      <c r="R32" s="5"/>
    </row>
    <row r="33" spans="1:18" ht="12.75" customHeight="1" x14ac:dyDescent="0.15">
      <c r="A33" s="51" t="s">
        <v>28</v>
      </c>
      <c r="B33" s="48">
        <v>11083</v>
      </c>
      <c r="C33" s="48">
        <v>3814</v>
      </c>
      <c r="D33" s="100">
        <v>22.1</v>
      </c>
      <c r="E33" s="100">
        <v>16.5</v>
      </c>
      <c r="F33" s="100">
        <v>35.799999999999997</v>
      </c>
      <c r="G33" s="100">
        <v>18</v>
      </c>
      <c r="H33" s="100">
        <v>10</v>
      </c>
      <c r="I33" s="100">
        <v>11.8</v>
      </c>
      <c r="J33" s="100">
        <v>16</v>
      </c>
      <c r="K33" s="100">
        <v>23.3</v>
      </c>
      <c r="L33" s="100">
        <v>9.6</v>
      </c>
      <c r="M33" s="100">
        <v>9.9</v>
      </c>
      <c r="N33" s="100">
        <v>22.1</v>
      </c>
      <c r="O33" s="100">
        <v>0</v>
      </c>
      <c r="P33" s="100">
        <v>0</v>
      </c>
      <c r="Q33" s="100">
        <v>25.8</v>
      </c>
      <c r="R33" s="5"/>
    </row>
    <row r="34" spans="1:18" ht="12.75" customHeight="1" x14ac:dyDescent="0.15">
      <c r="A34" s="51" t="s">
        <v>29</v>
      </c>
      <c r="B34" s="48">
        <v>39871</v>
      </c>
      <c r="C34" s="48">
        <v>26976</v>
      </c>
      <c r="D34" s="100">
        <v>32.9</v>
      </c>
      <c r="E34" s="100">
        <v>0</v>
      </c>
      <c r="F34" s="100">
        <v>0</v>
      </c>
      <c r="G34" s="100">
        <v>0</v>
      </c>
      <c r="H34" s="100">
        <v>0</v>
      </c>
      <c r="I34" s="100">
        <v>19.600000000000001</v>
      </c>
      <c r="J34" s="100">
        <v>12.9</v>
      </c>
      <c r="K34" s="100">
        <v>31.5</v>
      </c>
      <c r="L34" s="100">
        <v>18.2</v>
      </c>
      <c r="M34" s="100">
        <v>34.5</v>
      </c>
      <c r="N34" s="100">
        <v>16.100000000000001</v>
      </c>
      <c r="O34" s="100">
        <v>0</v>
      </c>
      <c r="P34" s="100">
        <v>25.7</v>
      </c>
      <c r="Q34" s="100">
        <v>32.700000000000003</v>
      </c>
      <c r="R34" s="5"/>
    </row>
    <row r="35" spans="1:18" ht="12.75" customHeight="1" x14ac:dyDescent="0.15">
      <c r="A35" s="51" t="s">
        <v>30</v>
      </c>
      <c r="B35" s="48">
        <v>5575</v>
      </c>
      <c r="C35" s="48">
        <v>3228</v>
      </c>
      <c r="D35" s="100">
        <v>25.2</v>
      </c>
      <c r="E35" s="100">
        <v>21.1</v>
      </c>
      <c r="F35" s="100">
        <v>25.6</v>
      </c>
      <c r="G35" s="100">
        <v>12</v>
      </c>
      <c r="H35" s="100">
        <v>33.4</v>
      </c>
      <c r="I35" s="100">
        <v>11.6</v>
      </c>
      <c r="J35" s="100">
        <v>10.4</v>
      </c>
      <c r="K35" s="100">
        <v>19.600000000000001</v>
      </c>
      <c r="L35" s="100">
        <v>5.9</v>
      </c>
      <c r="M35" s="100">
        <v>3.9</v>
      </c>
      <c r="N35" s="100">
        <v>9.6</v>
      </c>
      <c r="O35" s="100">
        <v>0</v>
      </c>
      <c r="P35" s="100">
        <v>7.7</v>
      </c>
      <c r="Q35" s="100">
        <v>25.7</v>
      </c>
      <c r="R35" s="5"/>
    </row>
    <row r="36" spans="1:18" ht="12.75" customHeight="1" x14ac:dyDescent="0.15">
      <c r="A36" s="51" t="s">
        <v>31</v>
      </c>
      <c r="B36" s="48">
        <v>10163</v>
      </c>
      <c r="C36" s="48">
        <v>6178</v>
      </c>
      <c r="D36" s="100">
        <v>22.9</v>
      </c>
      <c r="E36" s="100">
        <v>19.100000000000001</v>
      </c>
      <c r="F36" s="100">
        <v>18.600000000000001</v>
      </c>
      <c r="G36" s="100">
        <v>15.4</v>
      </c>
      <c r="H36" s="100">
        <v>22.1</v>
      </c>
      <c r="I36" s="100">
        <v>14.2</v>
      </c>
      <c r="J36" s="100">
        <v>21.5</v>
      </c>
      <c r="K36" s="100">
        <v>19.5</v>
      </c>
      <c r="L36" s="100">
        <v>13.3</v>
      </c>
      <c r="M36" s="100">
        <v>0</v>
      </c>
      <c r="N36" s="100">
        <v>11.7</v>
      </c>
      <c r="O36" s="100">
        <v>18.399999999999999</v>
      </c>
      <c r="P36" s="100">
        <v>6.9</v>
      </c>
      <c r="Q36" s="100">
        <v>22.1</v>
      </c>
      <c r="R36" s="5"/>
    </row>
    <row r="37" spans="1:18" ht="12.75" customHeight="1" x14ac:dyDescent="0.15">
      <c r="A37" s="51" t="s">
        <v>32</v>
      </c>
      <c r="B37" s="48">
        <v>2753</v>
      </c>
      <c r="C37" s="48">
        <v>1149</v>
      </c>
      <c r="D37" s="100">
        <v>28.6</v>
      </c>
      <c r="E37" s="100">
        <v>0</v>
      </c>
      <c r="F37" s="100">
        <v>0</v>
      </c>
      <c r="G37" s="100">
        <v>23.3</v>
      </c>
      <c r="H37" s="100">
        <v>0</v>
      </c>
      <c r="I37" s="100">
        <v>17.7</v>
      </c>
      <c r="J37" s="100">
        <v>24.6</v>
      </c>
      <c r="K37" s="100">
        <v>28.1</v>
      </c>
      <c r="L37" s="100">
        <v>0</v>
      </c>
      <c r="M37" s="100">
        <v>19.100000000000001</v>
      </c>
      <c r="N37" s="100">
        <v>32.9</v>
      </c>
      <c r="O37" s="100">
        <v>0</v>
      </c>
      <c r="P37" s="100">
        <v>0</v>
      </c>
      <c r="Q37" s="100">
        <v>29.1</v>
      </c>
      <c r="R37" s="5"/>
    </row>
    <row r="38" spans="1:18" ht="12.75" customHeight="1" x14ac:dyDescent="0.15">
      <c r="A38" s="51" t="s">
        <v>33</v>
      </c>
      <c r="B38" s="48">
        <v>8167</v>
      </c>
      <c r="C38" s="48">
        <v>2425</v>
      </c>
      <c r="D38" s="100">
        <v>28.7</v>
      </c>
      <c r="E38" s="100">
        <v>18.100000000000001</v>
      </c>
      <c r="F38" s="100">
        <v>16.399999999999999</v>
      </c>
      <c r="G38" s="100">
        <v>13.7</v>
      </c>
      <c r="H38" s="100">
        <v>24.3</v>
      </c>
      <c r="I38" s="100">
        <v>15.3</v>
      </c>
      <c r="J38" s="100">
        <v>12.7</v>
      </c>
      <c r="K38" s="100">
        <v>24.6</v>
      </c>
      <c r="L38" s="100">
        <v>9.9</v>
      </c>
      <c r="M38" s="100">
        <v>0</v>
      </c>
      <c r="N38" s="100">
        <v>16.399999999999999</v>
      </c>
      <c r="O38" s="100">
        <v>0</v>
      </c>
      <c r="P38" s="100">
        <v>1.1000000000000001</v>
      </c>
      <c r="Q38" s="100">
        <v>27.9</v>
      </c>
      <c r="R38" s="5"/>
    </row>
    <row r="39" spans="1:18" ht="12.75" customHeight="1" x14ac:dyDescent="0.15">
      <c r="A39" s="51" t="s">
        <v>34</v>
      </c>
      <c r="B39" s="48">
        <v>2723</v>
      </c>
      <c r="C39" s="48">
        <v>1080</v>
      </c>
      <c r="D39" s="100">
        <v>24.3</v>
      </c>
      <c r="E39" s="100">
        <v>20.9</v>
      </c>
      <c r="F39" s="100">
        <v>18.8</v>
      </c>
      <c r="G39" s="100">
        <v>21.1</v>
      </c>
      <c r="H39" s="100">
        <v>20.7</v>
      </c>
      <c r="I39" s="100">
        <v>6</v>
      </c>
      <c r="J39" s="100">
        <v>14.6</v>
      </c>
      <c r="K39" s="100">
        <v>23.9</v>
      </c>
      <c r="L39" s="100">
        <v>0</v>
      </c>
      <c r="M39" s="100">
        <v>5</v>
      </c>
      <c r="N39" s="100">
        <v>16.100000000000001</v>
      </c>
      <c r="O39" s="100">
        <v>0</v>
      </c>
      <c r="P39" s="100">
        <v>23.6</v>
      </c>
      <c r="Q39" s="100">
        <v>24.9</v>
      </c>
      <c r="R39" s="5"/>
    </row>
    <row r="40" spans="1:18" ht="12.75" customHeight="1" x14ac:dyDescent="0.15">
      <c r="A40" s="51" t="s">
        <v>35</v>
      </c>
      <c r="B40" s="48">
        <v>2330</v>
      </c>
      <c r="C40" s="48">
        <v>1477</v>
      </c>
      <c r="D40" s="100">
        <v>26.2</v>
      </c>
      <c r="E40" s="100">
        <v>19.8</v>
      </c>
      <c r="F40" s="100">
        <v>34.700000000000003</v>
      </c>
      <c r="G40" s="100">
        <v>11.5</v>
      </c>
      <c r="H40" s="100">
        <v>25.5</v>
      </c>
      <c r="I40" s="100">
        <v>7.8</v>
      </c>
      <c r="J40" s="100">
        <v>11.2</v>
      </c>
      <c r="K40" s="100">
        <v>23</v>
      </c>
      <c r="L40" s="100">
        <v>10.7</v>
      </c>
      <c r="M40" s="100">
        <v>17.100000000000001</v>
      </c>
      <c r="N40" s="100">
        <v>18.5</v>
      </c>
      <c r="O40" s="100">
        <v>0</v>
      </c>
      <c r="P40" s="100">
        <v>7.9</v>
      </c>
      <c r="Q40" s="100">
        <v>24.5</v>
      </c>
      <c r="R40" s="5"/>
    </row>
    <row r="41" spans="1:18" ht="12.75" customHeight="1" x14ac:dyDescent="0.15">
      <c r="A41" s="51" t="s">
        <v>36</v>
      </c>
      <c r="B41" s="48">
        <v>5733</v>
      </c>
      <c r="C41" s="48">
        <v>2711</v>
      </c>
      <c r="D41" s="100">
        <v>28.9</v>
      </c>
      <c r="E41" s="100">
        <v>0</v>
      </c>
      <c r="F41" s="100">
        <v>0</v>
      </c>
      <c r="G41" s="100">
        <v>7.5</v>
      </c>
      <c r="H41" s="100">
        <v>0</v>
      </c>
      <c r="I41" s="100">
        <v>5.7</v>
      </c>
      <c r="J41" s="100">
        <v>9.6</v>
      </c>
      <c r="K41" s="100">
        <v>24.7</v>
      </c>
      <c r="L41" s="100">
        <v>14.2</v>
      </c>
      <c r="M41" s="100">
        <v>13.1</v>
      </c>
      <c r="N41" s="100">
        <v>3.6</v>
      </c>
      <c r="O41" s="100">
        <v>0</v>
      </c>
      <c r="P41" s="100">
        <v>0</v>
      </c>
      <c r="Q41" s="100">
        <v>27.5</v>
      </c>
      <c r="R41" s="5"/>
    </row>
    <row r="42" spans="1:18" ht="7.5" customHeight="1" x14ac:dyDescent="0.15">
      <c r="A42" s="53"/>
      <c r="B42" s="67"/>
      <c r="C42" s="67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5"/>
    </row>
    <row r="43" spans="1:18" ht="12.75" customHeight="1" x14ac:dyDescent="0.15">
      <c r="A43" s="51" t="s">
        <v>37</v>
      </c>
      <c r="B43" s="48">
        <v>3286</v>
      </c>
      <c r="C43" s="48">
        <v>2455</v>
      </c>
      <c r="D43" s="100">
        <v>28.8</v>
      </c>
      <c r="E43" s="100">
        <v>0</v>
      </c>
      <c r="F43" s="100">
        <v>0</v>
      </c>
      <c r="G43" s="100">
        <v>10.7</v>
      </c>
      <c r="H43" s="100">
        <v>24</v>
      </c>
      <c r="I43" s="100">
        <v>11.3</v>
      </c>
      <c r="J43" s="100">
        <v>9</v>
      </c>
      <c r="K43" s="100">
        <v>21.3</v>
      </c>
      <c r="L43" s="100">
        <v>6.7</v>
      </c>
      <c r="M43" s="100">
        <v>0</v>
      </c>
      <c r="N43" s="100">
        <v>8.6999999999999993</v>
      </c>
      <c r="O43" s="100">
        <v>0</v>
      </c>
      <c r="P43" s="100">
        <v>0</v>
      </c>
      <c r="Q43" s="100">
        <v>28.3</v>
      </c>
      <c r="R43" s="5"/>
    </row>
    <row r="44" spans="1:18" ht="12.75" customHeight="1" x14ac:dyDescent="0.15">
      <c r="A44" s="51" t="s">
        <v>38</v>
      </c>
      <c r="B44" s="48">
        <v>8218</v>
      </c>
      <c r="C44" s="48">
        <v>2898</v>
      </c>
      <c r="D44" s="100">
        <v>26.9</v>
      </c>
      <c r="E44" s="100">
        <v>34.799999999999997</v>
      </c>
      <c r="F44" s="100">
        <v>0</v>
      </c>
      <c r="G44" s="100">
        <v>15.4</v>
      </c>
      <c r="H44" s="100">
        <v>34</v>
      </c>
      <c r="I44" s="100">
        <v>22.8</v>
      </c>
      <c r="J44" s="100">
        <v>13.3</v>
      </c>
      <c r="K44" s="100">
        <v>25.4</v>
      </c>
      <c r="L44" s="100">
        <v>8</v>
      </c>
      <c r="M44" s="100">
        <v>7.7</v>
      </c>
      <c r="N44" s="100">
        <v>31.2</v>
      </c>
      <c r="O44" s="100">
        <v>0</v>
      </c>
      <c r="P44" s="100">
        <v>10.5</v>
      </c>
      <c r="Q44" s="100">
        <v>23.9</v>
      </c>
      <c r="R44" s="5"/>
    </row>
    <row r="45" spans="1:18" ht="12.75" customHeight="1" x14ac:dyDescent="0.15">
      <c r="A45" s="51" t="s">
        <v>39</v>
      </c>
      <c r="B45" s="48">
        <v>6813</v>
      </c>
      <c r="C45" s="48">
        <v>2997</v>
      </c>
      <c r="D45" s="100">
        <v>27</v>
      </c>
      <c r="E45" s="100">
        <v>19.8</v>
      </c>
      <c r="F45" s="100">
        <v>8.6</v>
      </c>
      <c r="G45" s="100">
        <v>15.1</v>
      </c>
      <c r="H45" s="100">
        <v>0</v>
      </c>
      <c r="I45" s="100">
        <v>10.9</v>
      </c>
      <c r="J45" s="100">
        <v>14.1</v>
      </c>
      <c r="K45" s="100">
        <v>23.3</v>
      </c>
      <c r="L45" s="100">
        <v>6.2</v>
      </c>
      <c r="M45" s="100">
        <v>9.1</v>
      </c>
      <c r="N45" s="100">
        <v>18.3</v>
      </c>
      <c r="O45" s="100">
        <v>0</v>
      </c>
      <c r="P45" s="100">
        <v>0</v>
      </c>
      <c r="Q45" s="100">
        <v>25.9</v>
      </c>
      <c r="R45" s="5"/>
    </row>
    <row r="46" spans="1:18" ht="12.75" customHeight="1" x14ac:dyDescent="0.15">
      <c r="A46" s="51" t="s">
        <v>40</v>
      </c>
      <c r="B46" s="48">
        <v>99165</v>
      </c>
      <c r="C46" s="48">
        <v>42251</v>
      </c>
      <c r="D46" s="100">
        <v>24.7</v>
      </c>
      <c r="E46" s="100">
        <v>33.4</v>
      </c>
      <c r="F46" s="100">
        <v>0</v>
      </c>
      <c r="G46" s="100">
        <v>13.4</v>
      </c>
      <c r="H46" s="100">
        <v>25</v>
      </c>
      <c r="I46" s="100">
        <v>8.1999999999999993</v>
      </c>
      <c r="J46" s="100">
        <v>6.5</v>
      </c>
      <c r="K46" s="100">
        <v>24.1</v>
      </c>
      <c r="L46" s="100">
        <v>10.8</v>
      </c>
      <c r="M46" s="100">
        <v>25.9</v>
      </c>
      <c r="N46" s="100">
        <v>3</v>
      </c>
      <c r="O46" s="100">
        <v>0</v>
      </c>
      <c r="P46" s="100">
        <v>0</v>
      </c>
      <c r="Q46" s="100">
        <v>24.4</v>
      </c>
      <c r="R46" s="5"/>
    </row>
    <row r="47" spans="1:18" ht="12.75" customHeight="1" x14ac:dyDescent="0.15">
      <c r="A47" s="51" t="s">
        <v>41</v>
      </c>
      <c r="B47" s="48">
        <v>6632</v>
      </c>
      <c r="C47" s="48">
        <v>1909</v>
      </c>
      <c r="D47" s="100">
        <v>25.7</v>
      </c>
      <c r="E47" s="100">
        <v>0</v>
      </c>
      <c r="F47" s="100">
        <v>20.5</v>
      </c>
      <c r="G47" s="100">
        <v>13.2</v>
      </c>
      <c r="H47" s="100">
        <v>0</v>
      </c>
      <c r="I47" s="100">
        <v>15.5</v>
      </c>
      <c r="J47" s="100">
        <v>18.2</v>
      </c>
      <c r="K47" s="100">
        <v>18.600000000000001</v>
      </c>
      <c r="L47" s="100">
        <v>2.2000000000000002</v>
      </c>
      <c r="M47" s="100">
        <v>4.8</v>
      </c>
      <c r="N47" s="100">
        <v>0</v>
      </c>
      <c r="O47" s="100">
        <v>0</v>
      </c>
      <c r="P47" s="100">
        <v>17.100000000000001</v>
      </c>
      <c r="Q47" s="100">
        <v>22.8</v>
      </c>
      <c r="R47" s="5"/>
    </row>
    <row r="48" spans="1:18" ht="12.75" customHeight="1" x14ac:dyDescent="0.15">
      <c r="A48" s="51" t="s">
        <v>42</v>
      </c>
      <c r="B48" s="48">
        <v>558</v>
      </c>
      <c r="C48" s="48">
        <v>311</v>
      </c>
      <c r="D48" s="100">
        <v>23.5</v>
      </c>
      <c r="E48" s="100">
        <v>8.5</v>
      </c>
      <c r="F48" s="100">
        <v>16.399999999999999</v>
      </c>
      <c r="G48" s="100">
        <v>15.1</v>
      </c>
      <c r="H48" s="100">
        <v>14</v>
      </c>
      <c r="I48" s="100">
        <v>4.8</v>
      </c>
      <c r="J48" s="100">
        <v>2.8</v>
      </c>
      <c r="K48" s="100">
        <v>22.8</v>
      </c>
      <c r="L48" s="100">
        <v>3</v>
      </c>
      <c r="M48" s="100">
        <v>8</v>
      </c>
      <c r="N48" s="100">
        <v>16.5</v>
      </c>
      <c r="O48" s="100">
        <v>2.5</v>
      </c>
      <c r="P48" s="100">
        <v>20.9</v>
      </c>
      <c r="Q48" s="100">
        <v>23.6</v>
      </c>
      <c r="R48" s="5"/>
    </row>
    <row r="49" spans="1:18" ht="12.75" customHeight="1" x14ac:dyDescent="0.15">
      <c r="A49" s="51" t="s">
        <v>43</v>
      </c>
      <c r="B49" s="48">
        <v>24473</v>
      </c>
      <c r="C49" s="48">
        <v>19213</v>
      </c>
      <c r="D49" s="100">
        <v>33</v>
      </c>
      <c r="E49" s="100">
        <v>21.5</v>
      </c>
      <c r="F49" s="100">
        <v>13.6</v>
      </c>
      <c r="G49" s="100">
        <v>16.899999999999999</v>
      </c>
      <c r="H49" s="100">
        <v>40</v>
      </c>
      <c r="I49" s="100">
        <v>14.8</v>
      </c>
      <c r="J49" s="100">
        <v>16.5</v>
      </c>
      <c r="K49" s="100">
        <v>25.4</v>
      </c>
      <c r="L49" s="100">
        <v>9.4</v>
      </c>
      <c r="M49" s="100">
        <v>6</v>
      </c>
      <c r="N49" s="100">
        <v>8.1999999999999993</v>
      </c>
      <c r="O49" s="100">
        <v>0</v>
      </c>
      <c r="P49" s="100">
        <v>10.1</v>
      </c>
      <c r="Q49" s="100">
        <v>31.4</v>
      </c>
      <c r="R49" s="5"/>
    </row>
    <row r="50" spans="1:18" ht="12.75" customHeight="1" x14ac:dyDescent="0.15">
      <c r="A50" s="51" t="s">
        <v>44</v>
      </c>
      <c r="B50" s="48">
        <v>2126</v>
      </c>
      <c r="C50" s="48">
        <v>1150</v>
      </c>
      <c r="D50" s="100">
        <v>30.2</v>
      </c>
      <c r="E50" s="100">
        <v>7</v>
      </c>
      <c r="F50" s="100">
        <v>0</v>
      </c>
      <c r="G50" s="100">
        <v>16.5</v>
      </c>
      <c r="H50" s="100">
        <v>36.5</v>
      </c>
      <c r="I50" s="100">
        <v>16.3</v>
      </c>
      <c r="J50" s="100">
        <v>17</v>
      </c>
      <c r="K50" s="100">
        <v>22.7</v>
      </c>
      <c r="L50" s="100">
        <v>0</v>
      </c>
      <c r="M50" s="100">
        <v>16</v>
      </c>
      <c r="N50" s="100">
        <v>19.2</v>
      </c>
      <c r="O50" s="100">
        <v>0</v>
      </c>
      <c r="P50" s="100">
        <v>0</v>
      </c>
      <c r="Q50" s="100">
        <v>24.5</v>
      </c>
      <c r="R50" s="5"/>
    </row>
    <row r="51" spans="1:18" ht="12.75" customHeight="1" x14ac:dyDescent="0.15">
      <c r="A51" s="51" t="s">
        <v>45</v>
      </c>
      <c r="B51" s="48">
        <v>50807</v>
      </c>
      <c r="C51" s="48">
        <v>35120</v>
      </c>
      <c r="D51" s="100">
        <v>35.9</v>
      </c>
      <c r="E51" s="100">
        <v>25.8</v>
      </c>
      <c r="F51" s="100">
        <v>26.1</v>
      </c>
      <c r="G51" s="100">
        <v>10.4</v>
      </c>
      <c r="H51" s="100">
        <v>15.1</v>
      </c>
      <c r="I51" s="100">
        <v>8.1999999999999993</v>
      </c>
      <c r="J51" s="100">
        <v>10.3</v>
      </c>
      <c r="K51" s="100">
        <v>24.5</v>
      </c>
      <c r="L51" s="100">
        <v>4.5</v>
      </c>
      <c r="M51" s="100">
        <v>9.1</v>
      </c>
      <c r="N51" s="100">
        <v>10</v>
      </c>
      <c r="O51" s="100">
        <v>0</v>
      </c>
      <c r="P51" s="100">
        <v>2.5</v>
      </c>
      <c r="Q51" s="100">
        <v>30.4</v>
      </c>
      <c r="R51" s="5"/>
    </row>
    <row r="52" spans="1:18" ht="12.75" customHeight="1" x14ac:dyDescent="0.15">
      <c r="A52" s="51" t="s">
        <v>46</v>
      </c>
      <c r="B52" s="48">
        <v>34067</v>
      </c>
      <c r="C52" s="48">
        <v>12272</v>
      </c>
      <c r="D52" s="100">
        <v>23.6</v>
      </c>
      <c r="E52" s="100">
        <v>0</v>
      </c>
      <c r="F52" s="100">
        <v>8.8000000000000007</v>
      </c>
      <c r="G52" s="100">
        <v>0</v>
      </c>
      <c r="H52" s="100">
        <v>0</v>
      </c>
      <c r="I52" s="100">
        <v>8.4</v>
      </c>
      <c r="J52" s="100">
        <v>10.6</v>
      </c>
      <c r="K52" s="100">
        <v>17.600000000000001</v>
      </c>
      <c r="L52" s="100">
        <v>2.8</v>
      </c>
      <c r="M52" s="100">
        <v>3</v>
      </c>
      <c r="N52" s="100">
        <v>19.7</v>
      </c>
      <c r="O52" s="100">
        <v>0</v>
      </c>
      <c r="P52" s="100">
        <v>1.9</v>
      </c>
      <c r="Q52" s="100">
        <v>21.2</v>
      </c>
      <c r="R52" s="5"/>
    </row>
    <row r="53" spans="1:18" ht="7.5" customHeight="1" x14ac:dyDescent="0.15">
      <c r="A53" s="53"/>
      <c r="B53" s="67"/>
      <c r="C53" s="67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5"/>
    </row>
    <row r="54" spans="1:18" ht="12.75" customHeight="1" x14ac:dyDescent="0.15">
      <c r="A54" s="51" t="s">
        <v>47</v>
      </c>
      <c r="B54" s="48">
        <v>6658</v>
      </c>
      <c r="C54" s="48">
        <v>1163</v>
      </c>
      <c r="D54" s="96">
        <v>21.6</v>
      </c>
      <c r="E54" s="101">
        <v>24.8</v>
      </c>
      <c r="F54" s="101">
        <v>0</v>
      </c>
      <c r="G54" s="101">
        <v>19.7</v>
      </c>
      <c r="H54" s="101">
        <v>20</v>
      </c>
      <c r="I54" s="101">
        <v>22.6</v>
      </c>
      <c r="J54" s="101">
        <v>20</v>
      </c>
      <c r="K54" s="101">
        <v>22.6</v>
      </c>
      <c r="L54" s="101">
        <v>9.6999999999999993</v>
      </c>
      <c r="M54" s="101">
        <v>20</v>
      </c>
      <c r="N54" s="101">
        <v>14.7</v>
      </c>
      <c r="O54" s="101">
        <v>0</v>
      </c>
      <c r="P54" s="101">
        <v>0</v>
      </c>
      <c r="Q54" s="101">
        <v>22.3</v>
      </c>
      <c r="R54" s="5"/>
    </row>
    <row r="55" spans="1:18" ht="12.75" customHeight="1" x14ac:dyDescent="0.15">
      <c r="A55" s="51" t="s">
        <v>48</v>
      </c>
      <c r="B55" s="48">
        <v>3769</v>
      </c>
      <c r="C55" s="48">
        <v>855</v>
      </c>
      <c r="D55" s="96">
        <v>23.5</v>
      </c>
      <c r="E55" s="101">
        <v>0</v>
      </c>
      <c r="F55" s="101">
        <v>0</v>
      </c>
      <c r="G55" s="101">
        <v>15.1</v>
      </c>
      <c r="H55" s="101">
        <v>0</v>
      </c>
      <c r="I55" s="101">
        <v>8.1</v>
      </c>
      <c r="J55" s="101">
        <v>0</v>
      </c>
      <c r="K55" s="101">
        <v>14.7</v>
      </c>
      <c r="L55" s="101">
        <v>0</v>
      </c>
      <c r="M55" s="101">
        <v>12.7</v>
      </c>
      <c r="N55" s="101">
        <v>16.5</v>
      </c>
      <c r="O55" s="101">
        <v>0</v>
      </c>
      <c r="P55" s="101">
        <v>17.3</v>
      </c>
      <c r="Q55" s="101">
        <v>20</v>
      </c>
      <c r="R55" s="5"/>
    </row>
    <row r="56" spans="1:18" ht="12.75" customHeight="1" x14ac:dyDescent="0.15">
      <c r="A56" s="51" t="s">
        <v>49</v>
      </c>
      <c r="B56" s="48">
        <v>2510</v>
      </c>
      <c r="C56" s="48">
        <v>1217</v>
      </c>
      <c r="D56" s="96">
        <v>23.4</v>
      </c>
      <c r="E56" s="101">
        <v>0</v>
      </c>
      <c r="F56" s="101">
        <v>0</v>
      </c>
      <c r="G56" s="101">
        <v>12.7</v>
      </c>
      <c r="H56" s="101">
        <v>10.199999999999999</v>
      </c>
      <c r="I56" s="101">
        <v>11.4</v>
      </c>
      <c r="J56" s="101">
        <v>15.4</v>
      </c>
      <c r="K56" s="101">
        <v>19</v>
      </c>
      <c r="L56" s="101">
        <v>0</v>
      </c>
      <c r="M56" s="101">
        <v>1</v>
      </c>
      <c r="N56" s="101">
        <v>18.5</v>
      </c>
      <c r="O56" s="101">
        <v>0</v>
      </c>
      <c r="P56" s="101">
        <v>9.6</v>
      </c>
      <c r="Q56" s="101">
        <v>22.9</v>
      </c>
      <c r="R56" s="5"/>
    </row>
    <row r="57" spans="1:18" ht="12.75" customHeight="1" x14ac:dyDescent="0.15">
      <c r="A57" s="51" t="s">
        <v>50</v>
      </c>
      <c r="B57" s="48">
        <v>518</v>
      </c>
      <c r="C57" s="48">
        <v>314</v>
      </c>
      <c r="D57" s="96">
        <v>25.3</v>
      </c>
      <c r="E57" s="101">
        <v>0</v>
      </c>
      <c r="F57" s="101">
        <v>19.100000000000001</v>
      </c>
      <c r="G57" s="101">
        <v>0</v>
      </c>
      <c r="H57" s="101">
        <v>26</v>
      </c>
      <c r="I57" s="101">
        <v>7.8</v>
      </c>
      <c r="J57" s="101">
        <v>17.3</v>
      </c>
      <c r="K57" s="101">
        <v>17.3</v>
      </c>
      <c r="L57" s="101">
        <v>9</v>
      </c>
      <c r="M57" s="101">
        <v>6.2</v>
      </c>
      <c r="N57" s="101">
        <v>17.7</v>
      </c>
      <c r="O57" s="101">
        <v>19.5</v>
      </c>
      <c r="P57" s="101">
        <v>0</v>
      </c>
      <c r="Q57" s="101">
        <v>21.1</v>
      </c>
      <c r="R57" s="5"/>
    </row>
    <row r="58" spans="1:18" ht="12.75" customHeight="1" x14ac:dyDescent="0.15">
      <c r="A58" s="51" t="s">
        <v>51</v>
      </c>
      <c r="B58" s="48">
        <v>12773</v>
      </c>
      <c r="C58" s="48">
        <v>5109</v>
      </c>
      <c r="D58" s="96">
        <v>28.4</v>
      </c>
      <c r="E58" s="101">
        <v>0</v>
      </c>
      <c r="F58" s="101">
        <v>0</v>
      </c>
      <c r="G58" s="101">
        <v>7.9</v>
      </c>
      <c r="H58" s="101">
        <v>0</v>
      </c>
      <c r="I58" s="101">
        <v>10.8</v>
      </c>
      <c r="J58" s="101">
        <v>8.1</v>
      </c>
      <c r="K58" s="101">
        <v>25</v>
      </c>
      <c r="L58" s="101">
        <v>3.7</v>
      </c>
      <c r="M58" s="101">
        <v>0</v>
      </c>
      <c r="N58" s="101">
        <v>30</v>
      </c>
      <c r="O58" s="101">
        <v>0</v>
      </c>
      <c r="P58" s="101">
        <v>7.4</v>
      </c>
      <c r="Q58" s="101">
        <v>27.6</v>
      </c>
      <c r="R58" s="5"/>
    </row>
    <row r="59" spans="1:18" ht="12.75" customHeight="1" x14ac:dyDescent="0.15">
      <c r="A59" s="51" t="s">
        <v>52</v>
      </c>
      <c r="B59" s="48">
        <v>9138</v>
      </c>
      <c r="C59" s="48">
        <v>2492</v>
      </c>
      <c r="D59" s="96">
        <v>25.3</v>
      </c>
      <c r="E59" s="101">
        <v>21</v>
      </c>
      <c r="F59" s="101">
        <v>22.4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21.1</v>
      </c>
      <c r="O59" s="101">
        <v>0</v>
      </c>
      <c r="P59" s="101">
        <v>0</v>
      </c>
      <c r="Q59" s="101">
        <v>25.3</v>
      </c>
      <c r="R59" s="5"/>
    </row>
    <row r="60" spans="1:18" ht="12.75" customHeight="1" x14ac:dyDescent="0.15">
      <c r="A60" s="51" t="s">
        <v>53</v>
      </c>
      <c r="B60" s="48">
        <v>2032</v>
      </c>
      <c r="C60" s="48">
        <v>750</v>
      </c>
      <c r="D60" s="96">
        <v>12.8</v>
      </c>
      <c r="E60" s="101">
        <v>40</v>
      </c>
      <c r="F60" s="101">
        <v>12.9</v>
      </c>
      <c r="G60" s="101">
        <v>10.3</v>
      </c>
      <c r="H60" s="101">
        <v>26.9</v>
      </c>
      <c r="I60" s="101">
        <v>17.899999999999999</v>
      </c>
      <c r="J60" s="101">
        <v>0</v>
      </c>
      <c r="K60" s="101">
        <v>23</v>
      </c>
      <c r="L60" s="101">
        <v>10.5</v>
      </c>
      <c r="M60" s="101">
        <v>5.5</v>
      </c>
      <c r="N60" s="101">
        <v>6.8</v>
      </c>
      <c r="O60" s="101">
        <v>0</v>
      </c>
      <c r="P60" s="101">
        <v>7.1</v>
      </c>
      <c r="Q60" s="101">
        <v>12.9</v>
      </c>
      <c r="R60" s="5"/>
    </row>
    <row r="61" spans="1:18" ht="12.75" customHeight="1" x14ac:dyDescent="0.15">
      <c r="A61" s="51" t="s">
        <v>54</v>
      </c>
      <c r="B61" s="48">
        <v>2422</v>
      </c>
      <c r="C61" s="48">
        <v>1149</v>
      </c>
      <c r="D61" s="96">
        <v>28.4</v>
      </c>
      <c r="E61" s="101">
        <v>0</v>
      </c>
      <c r="F61" s="101">
        <v>0</v>
      </c>
      <c r="G61" s="101">
        <v>13.1</v>
      </c>
      <c r="H61" s="101">
        <v>20.2</v>
      </c>
      <c r="I61" s="101">
        <v>6.3</v>
      </c>
      <c r="J61" s="101">
        <v>11.5</v>
      </c>
      <c r="K61" s="101">
        <v>18.399999999999999</v>
      </c>
      <c r="L61" s="101">
        <v>7.7</v>
      </c>
      <c r="M61" s="101">
        <v>3.7</v>
      </c>
      <c r="N61" s="101">
        <v>11</v>
      </c>
      <c r="O61" s="101">
        <v>0</v>
      </c>
      <c r="P61" s="101">
        <v>0</v>
      </c>
      <c r="Q61" s="101">
        <v>25.6</v>
      </c>
      <c r="R61" s="5"/>
    </row>
    <row r="62" spans="1:18" ht="12.75" customHeight="1" x14ac:dyDescent="0.15">
      <c r="A62" s="51" t="s">
        <v>55</v>
      </c>
      <c r="B62" s="48">
        <v>189</v>
      </c>
      <c r="C62" s="48">
        <v>27</v>
      </c>
      <c r="D62" s="96">
        <v>21.8</v>
      </c>
      <c r="E62" s="101">
        <v>0</v>
      </c>
      <c r="F62" s="101">
        <v>0</v>
      </c>
      <c r="G62" s="101">
        <v>16.5</v>
      </c>
      <c r="H62" s="101">
        <v>0</v>
      </c>
      <c r="I62" s="101">
        <v>3.5</v>
      </c>
      <c r="J62" s="101">
        <v>10</v>
      </c>
      <c r="K62" s="101">
        <v>14</v>
      </c>
      <c r="L62" s="101">
        <v>9.1999999999999993</v>
      </c>
      <c r="M62" s="101">
        <v>25</v>
      </c>
      <c r="N62" s="101">
        <v>20</v>
      </c>
      <c r="O62" s="101">
        <v>0</v>
      </c>
      <c r="P62" s="101">
        <v>8.1999999999999993</v>
      </c>
      <c r="Q62" s="101">
        <v>22</v>
      </c>
      <c r="R62" s="5"/>
    </row>
    <row r="63" spans="1:18" ht="12.75" customHeight="1" x14ac:dyDescent="0.15">
      <c r="A63" s="51" t="s">
        <v>56</v>
      </c>
      <c r="B63" s="48">
        <v>10488</v>
      </c>
      <c r="C63" s="48">
        <v>3888</v>
      </c>
      <c r="D63" s="96">
        <v>32.200000000000003</v>
      </c>
      <c r="E63" s="101">
        <v>0</v>
      </c>
      <c r="F63" s="101">
        <v>0</v>
      </c>
      <c r="G63" s="101">
        <v>10.1</v>
      </c>
      <c r="H63" s="101">
        <v>14.9</v>
      </c>
      <c r="I63" s="101">
        <v>23.1</v>
      </c>
      <c r="J63" s="101">
        <v>23.4</v>
      </c>
      <c r="K63" s="101">
        <v>26.3</v>
      </c>
      <c r="L63" s="101">
        <v>22.2</v>
      </c>
      <c r="M63" s="101">
        <v>13.4</v>
      </c>
      <c r="N63" s="101">
        <v>11.4</v>
      </c>
      <c r="O63" s="101">
        <v>0</v>
      </c>
      <c r="P63" s="101">
        <v>0</v>
      </c>
      <c r="Q63" s="101">
        <v>32.5</v>
      </c>
      <c r="R63" s="5"/>
    </row>
    <row r="64" spans="1:18" ht="7.5" customHeight="1" x14ac:dyDescent="0.15">
      <c r="A64" s="53"/>
      <c r="B64" s="67"/>
      <c r="C64" s="67"/>
      <c r="D64" s="99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5"/>
    </row>
    <row r="65" spans="1:18" ht="12.75" customHeight="1" x14ac:dyDescent="0.15">
      <c r="A65" s="51" t="s">
        <v>57</v>
      </c>
      <c r="B65" s="48">
        <v>33957</v>
      </c>
      <c r="C65" s="48">
        <v>17698</v>
      </c>
      <c r="D65" s="96">
        <v>35.4</v>
      </c>
      <c r="E65" s="101">
        <v>20</v>
      </c>
      <c r="F65" s="101">
        <v>0</v>
      </c>
      <c r="G65" s="101">
        <v>15.8</v>
      </c>
      <c r="H65" s="101">
        <v>22.4</v>
      </c>
      <c r="I65" s="101">
        <v>19.5</v>
      </c>
      <c r="J65" s="101">
        <v>9.8000000000000007</v>
      </c>
      <c r="K65" s="101">
        <v>25</v>
      </c>
      <c r="L65" s="101">
        <v>13.9</v>
      </c>
      <c r="M65" s="101">
        <v>12.9</v>
      </c>
      <c r="N65" s="101">
        <v>10.6</v>
      </c>
      <c r="O65" s="101">
        <v>14.3</v>
      </c>
      <c r="P65" s="101">
        <v>11.6</v>
      </c>
      <c r="Q65" s="101">
        <v>32</v>
      </c>
      <c r="R65" s="5"/>
    </row>
    <row r="66" spans="1:18" ht="12.75" customHeight="1" x14ac:dyDescent="0.15">
      <c r="A66" s="51" t="s">
        <v>58</v>
      </c>
      <c r="B66" s="48">
        <v>2165</v>
      </c>
      <c r="C66" s="48">
        <v>1147</v>
      </c>
      <c r="D66" s="96">
        <v>25.7</v>
      </c>
      <c r="E66" s="101">
        <v>24.3</v>
      </c>
      <c r="F66" s="101">
        <v>25.9</v>
      </c>
      <c r="G66" s="101">
        <v>13.7</v>
      </c>
      <c r="H66" s="101">
        <v>0</v>
      </c>
      <c r="I66" s="101">
        <v>11.6</v>
      </c>
      <c r="J66" s="101">
        <v>16</v>
      </c>
      <c r="K66" s="101">
        <v>23.2</v>
      </c>
      <c r="L66" s="101">
        <v>0</v>
      </c>
      <c r="M66" s="101">
        <v>8.5</v>
      </c>
      <c r="N66" s="101">
        <v>16.600000000000001</v>
      </c>
      <c r="O66" s="101">
        <v>0</v>
      </c>
      <c r="P66" s="101">
        <v>13.8</v>
      </c>
      <c r="Q66" s="101">
        <v>22.6</v>
      </c>
      <c r="R66" s="5"/>
    </row>
    <row r="67" spans="1:18" ht="12.75" customHeight="1" x14ac:dyDescent="0.15">
      <c r="A67" s="51" t="s">
        <v>59</v>
      </c>
      <c r="B67" s="48">
        <v>5936</v>
      </c>
      <c r="C67" s="48">
        <v>4322</v>
      </c>
      <c r="D67" s="96">
        <v>17.7</v>
      </c>
      <c r="E67" s="101">
        <v>10.4</v>
      </c>
      <c r="F67" s="101">
        <v>11.4</v>
      </c>
      <c r="G67" s="101">
        <v>12.9</v>
      </c>
      <c r="H67" s="101">
        <v>0</v>
      </c>
      <c r="I67" s="101">
        <v>13.6</v>
      </c>
      <c r="J67" s="101">
        <v>0</v>
      </c>
      <c r="K67" s="101">
        <v>19.8</v>
      </c>
      <c r="L67" s="101">
        <v>8.1</v>
      </c>
      <c r="M67" s="101">
        <v>8.1</v>
      </c>
      <c r="N67" s="101">
        <v>9.1</v>
      </c>
      <c r="O67" s="101">
        <v>0</v>
      </c>
      <c r="P67" s="101">
        <v>14.5</v>
      </c>
      <c r="Q67" s="101">
        <v>18.3</v>
      </c>
      <c r="R67" s="5"/>
    </row>
    <row r="68" spans="1:18" ht="12.75" customHeight="1" x14ac:dyDescent="0.15">
      <c r="A68" s="52" t="s">
        <v>60</v>
      </c>
      <c r="B68" s="70">
        <v>303</v>
      </c>
      <c r="C68" s="70">
        <v>256</v>
      </c>
      <c r="D68" s="103">
        <v>18.600000000000001</v>
      </c>
      <c r="E68" s="104">
        <v>16.8</v>
      </c>
      <c r="F68" s="104">
        <v>0</v>
      </c>
      <c r="G68" s="104">
        <v>20.6</v>
      </c>
      <c r="H68" s="104">
        <v>0</v>
      </c>
      <c r="I68" s="104">
        <v>12.3</v>
      </c>
      <c r="J68" s="104">
        <v>0</v>
      </c>
      <c r="K68" s="104">
        <v>20</v>
      </c>
      <c r="L68" s="104">
        <v>18</v>
      </c>
      <c r="M68" s="104">
        <v>0</v>
      </c>
      <c r="N68" s="104">
        <v>0</v>
      </c>
      <c r="O68" s="104">
        <v>0</v>
      </c>
      <c r="P68" s="104">
        <v>0</v>
      </c>
      <c r="Q68" s="104">
        <v>22.6</v>
      </c>
      <c r="R68" s="5"/>
    </row>
    <row r="69" spans="1:18" ht="12.75" customHeight="1" x14ac:dyDescent="0.15">
      <c r="A69" s="320" t="s">
        <v>129</v>
      </c>
      <c r="B69" s="320"/>
      <c r="C69" s="320"/>
      <c r="D69" s="320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</row>
    <row r="70" spans="1:18" ht="15" customHeight="1" x14ac:dyDescent="0.15">
      <c r="A70" s="2" t="s">
        <v>2</v>
      </c>
    </row>
  </sheetData>
  <mergeCells count="22">
    <mergeCell ref="A1:Q1"/>
    <mergeCell ref="A2:Q2"/>
    <mergeCell ref="A3:Q3"/>
    <mergeCell ref="A69:Q69"/>
    <mergeCell ref="A5:A7"/>
    <mergeCell ref="B5:B7"/>
    <mergeCell ref="C5:C7"/>
    <mergeCell ref="D5:D7"/>
    <mergeCell ref="E5:E7"/>
    <mergeCell ref="F5:F7"/>
    <mergeCell ref="G5:G7"/>
    <mergeCell ref="L5:L7"/>
    <mergeCell ref="M5:M7"/>
    <mergeCell ref="H5:H7"/>
    <mergeCell ref="I5:I7"/>
    <mergeCell ref="J5:J7"/>
    <mergeCell ref="K5:K7"/>
    <mergeCell ref="A4:Q4"/>
    <mergeCell ref="N5:N7"/>
    <mergeCell ref="O5:O7"/>
    <mergeCell ref="P5:P7"/>
    <mergeCell ref="Q5:Q7"/>
  </mergeCells>
  <phoneticPr fontId="0" type="noConversion"/>
  <printOptions horizontalCentered="1"/>
  <pageMargins left="0.25" right="0.25" top="0.25" bottom="0.25" header="0.5" footer="0.5"/>
  <pageSetup scale="6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68"/>
  <sheetViews>
    <sheetView topLeftCell="A67" zoomScaleNormal="100" zoomScaleSheetLayoutView="100" workbookViewId="0">
      <selection activeCell="J9" sqref="J9"/>
    </sheetView>
  </sheetViews>
  <sheetFormatPr baseColWidth="10" defaultColWidth="9.1640625" defaultRowHeight="13" x14ac:dyDescent="0.15"/>
  <cols>
    <col min="1" max="1" width="15.6640625" style="2" customWidth="1"/>
    <col min="2" max="2" width="13.33203125" style="2" customWidth="1"/>
    <col min="3" max="3" width="12.5" style="2" bestFit="1" customWidth="1"/>
    <col min="4" max="4" width="19.83203125" style="3" customWidth="1"/>
    <col min="5" max="5" width="12.5" style="3" bestFit="1" customWidth="1"/>
    <col min="6" max="6" width="12.5" style="2" bestFit="1" customWidth="1"/>
    <col min="7" max="7" width="13.6640625" style="2" customWidth="1"/>
    <col min="8" max="8" width="13.6640625" style="2" bestFit="1" customWidth="1"/>
    <col min="9" max="9" width="12.5" style="2" bestFit="1" customWidth="1"/>
    <col min="10" max="16384" width="9.1640625" style="2"/>
  </cols>
  <sheetData>
    <row r="1" spans="1:9" s="195" customFormat="1" x14ac:dyDescent="0.15">
      <c r="A1" s="298" t="s">
        <v>228</v>
      </c>
      <c r="B1" s="298"/>
      <c r="C1" s="298"/>
      <c r="D1" s="298"/>
      <c r="E1" s="298"/>
      <c r="F1" s="298"/>
      <c r="G1" s="298"/>
      <c r="H1" s="298"/>
      <c r="I1" s="298"/>
    </row>
    <row r="2" spans="1:9" s="195" customFormat="1" x14ac:dyDescent="0.15">
      <c r="A2" s="298" t="s">
        <v>229</v>
      </c>
      <c r="B2" s="298"/>
      <c r="C2" s="298"/>
      <c r="D2" s="298"/>
      <c r="E2" s="298"/>
      <c r="F2" s="298"/>
      <c r="G2" s="298"/>
      <c r="H2" s="298"/>
      <c r="I2" s="298"/>
    </row>
    <row r="3" spans="1:9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</row>
    <row r="4" spans="1:9" ht="12.7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</row>
    <row r="5" spans="1:9" s="3" customFormat="1" ht="12.75" customHeight="1" x14ac:dyDescent="0.15">
      <c r="A5" s="275" t="s">
        <v>0</v>
      </c>
      <c r="B5" s="285" t="s">
        <v>112</v>
      </c>
      <c r="C5" s="328"/>
      <c r="D5" s="326" t="s">
        <v>121</v>
      </c>
      <c r="E5" s="326"/>
      <c r="F5" s="326"/>
      <c r="G5" s="326"/>
      <c r="H5" s="326"/>
      <c r="I5" s="327"/>
    </row>
    <row r="6" spans="1:9" s="3" customFormat="1" ht="39" customHeight="1" x14ac:dyDescent="0.15">
      <c r="A6" s="276"/>
      <c r="B6" s="21" t="s">
        <v>119</v>
      </c>
      <c r="C6" s="144" t="s">
        <v>120</v>
      </c>
      <c r="D6" s="95" t="s">
        <v>93</v>
      </c>
      <c r="E6" s="21" t="s">
        <v>116</v>
      </c>
      <c r="F6" s="21" t="s">
        <v>131</v>
      </c>
      <c r="G6" s="21" t="s">
        <v>115</v>
      </c>
      <c r="H6" s="21" t="s">
        <v>117</v>
      </c>
      <c r="I6" s="21" t="s">
        <v>118</v>
      </c>
    </row>
    <row r="7" spans="1:9" ht="12.75" customHeight="1" x14ac:dyDescent="0.15">
      <c r="A7" s="39" t="s">
        <v>3</v>
      </c>
      <c r="B7" s="105">
        <f>SUM(B9:B67)</f>
        <v>776188</v>
      </c>
      <c r="C7" s="142">
        <f>SUM(C9:C67)</f>
        <v>411768</v>
      </c>
      <c r="D7" s="137">
        <f t="shared" ref="D7:I7" si="0">SUM(D9:D67)</f>
        <v>364414</v>
      </c>
      <c r="E7" s="106">
        <f t="shared" si="0"/>
        <v>280300</v>
      </c>
      <c r="F7" s="92">
        <f t="shared" si="0"/>
        <v>29619</v>
      </c>
      <c r="G7" s="92">
        <f t="shared" si="0"/>
        <v>33887</v>
      </c>
      <c r="H7" s="92">
        <f t="shared" si="0"/>
        <v>19259</v>
      </c>
      <c r="I7" s="92">
        <f t="shared" si="0"/>
        <v>1351</v>
      </c>
    </row>
    <row r="8" spans="1:9" ht="7.5" customHeight="1" x14ac:dyDescent="0.15">
      <c r="A8" s="53"/>
      <c r="B8" s="107"/>
      <c r="C8" s="143"/>
      <c r="D8" s="138"/>
      <c r="E8" s="57"/>
      <c r="F8" s="55"/>
      <c r="G8" s="55"/>
      <c r="H8" s="55"/>
      <c r="I8" s="55"/>
    </row>
    <row r="9" spans="1:9" ht="12.75" customHeight="1" x14ac:dyDescent="0.15">
      <c r="A9" s="51" t="s">
        <v>8</v>
      </c>
      <c r="B9" s="48">
        <v>3348</v>
      </c>
      <c r="C9" s="84">
        <v>1910</v>
      </c>
      <c r="D9" s="139">
        <v>1438</v>
      </c>
      <c r="E9" s="108">
        <v>1254</v>
      </c>
      <c r="F9" s="48">
        <v>72</v>
      </c>
      <c r="G9" s="48">
        <v>74</v>
      </c>
      <c r="H9" s="48">
        <v>36</v>
      </c>
      <c r="I9" s="48">
        <v>2</v>
      </c>
    </row>
    <row r="10" spans="1:9" ht="12.75" customHeight="1" x14ac:dyDescent="0.15">
      <c r="A10" s="51" t="s">
        <v>9</v>
      </c>
      <c r="B10" s="48">
        <v>1986</v>
      </c>
      <c r="C10" s="84">
        <v>804</v>
      </c>
      <c r="D10" s="139">
        <v>1182</v>
      </c>
      <c r="E10" s="108">
        <v>866</v>
      </c>
      <c r="F10" s="48">
        <v>168</v>
      </c>
      <c r="G10" s="48">
        <v>89</v>
      </c>
      <c r="H10" s="48">
        <v>57</v>
      </c>
      <c r="I10" s="48">
        <v>2</v>
      </c>
    </row>
    <row r="11" spans="1:9" ht="12.75" customHeight="1" x14ac:dyDescent="0.15">
      <c r="A11" s="51" t="s">
        <v>10</v>
      </c>
      <c r="B11" s="48">
        <v>2803</v>
      </c>
      <c r="C11" s="84">
        <v>666</v>
      </c>
      <c r="D11" s="139">
        <v>2137</v>
      </c>
      <c r="E11" s="108">
        <v>1846</v>
      </c>
      <c r="F11" s="48">
        <v>104</v>
      </c>
      <c r="G11" s="48">
        <v>124</v>
      </c>
      <c r="H11" s="48">
        <v>61</v>
      </c>
      <c r="I11" s="48">
        <v>2</v>
      </c>
    </row>
    <row r="12" spans="1:9" ht="12.75" customHeight="1" x14ac:dyDescent="0.15">
      <c r="A12" s="51" t="s">
        <v>11</v>
      </c>
      <c r="B12" s="48">
        <v>1203</v>
      </c>
      <c r="C12" s="84">
        <v>487</v>
      </c>
      <c r="D12" s="139">
        <v>715</v>
      </c>
      <c r="E12" s="108">
        <v>562</v>
      </c>
      <c r="F12" s="48">
        <v>63</v>
      </c>
      <c r="G12" s="48">
        <v>71</v>
      </c>
      <c r="H12" s="48">
        <v>19</v>
      </c>
      <c r="I12" s="68">
        <v>0</v>
      </c>
    </row>
    <row r="13" spans="1:9" ht="12.75" customHeight="1" x14ac:dyDescent="0.15">
      <c r="A13" s="51" t="s">
        <v>12</v>
      </c>
      <c r="B13" s="48">
        <v>362195</v>
      </c>
      <c r="C13" s="84">
        <v>230307</v>
      </c>
      <c r="D13" s="139">
        <v>131888</v>
      </c>
      <c r="E13" s="108">
        <v>98382</v>
      </c>
      <c r="F13" s="48">
        <v>9991</v>
      </c>
      <c r="G13" s="48">
        <v>13444</v>
      </c>
      <c r="H13" s="48">
        <v>9466</v>
      </c>
      <c r="I13" s="48">
        <v>605</v>
      </c>
    </row>
    <row r="14" spans="1:9" ht="12.75" customHeight="1" x14ac:dyDescent="0.15">
      <c r="A14" s="51" t="s">
        <v>13</v>
      </c>
      <c r="B14" s="48">
        <v>9000</v>
      </c>
      <c r="C14" s="84">
        <v>2609</v>
      </c>
      <c r="D14" s="139">
        <v>6391</v>
      </c>
      <c r="E14" s="108">
        <v>4344</v>
      </c>
      <c r="F14" s="48">
        <v>1247</v>
      </c>
      <c r="G14" s="48">
        <v>542</v>
      </c>
      <c r="H14" s="48">
        <v>252</v>
      </c>
      <c r="I14" s="48">
        <v>6</v>
      </c>
    </row>
    <row r="15" spans="1:9" ht="12.75" customHeight="1" x14ac:dyDescent="0.15">
      <c r="A15" s="51" t="s">
        <v>14</v>
      </c>
      <c r="B15" s="48">
        <v>4247</v>
      </c>
      <c r="C15" s="84">
        <v>1831</v>
      </c>
      <c r="D15" s="139">
        <v>2415</v>
      </c>
      <c r="E15" s="108">
        <v>1938</v>
      </c>
      <c r="F15" s="48">
        <v>184</v>
      </c>
      <c r="G15" s="48">
        <v>197</v>
      </c>
      <c r="H15" s="48">
        <v>91</v>
      </c>
      <c r="I15" s="68">
        <v>5</v>
      </c>
    </row>
    <row r="16" spans="1:9" ht="12.75" customHeight="1" x14ac:dyDescent="0.15">
      <c r="A16" s="51" t="s">
        <v>15</v>
      </c>
      <c r="B16" s="48">
        <v>789</v>
      </c>
      <c r="C16" s="84">
        <v>249</v>
      </c>
      <c r="D16" s="139">
        <v>539</v>
      </c>
      <c r="E16" s="108">
        <v>449</v>
      </c>
      <c r="F16" s="48">
        <v>35</v>
      </c>
      <c r="G16" s="48">
        <v>45</v>
      </c>
      <c r="H16" s="48">
        <v>11</v>
      </c>
      <c r="I16" s="68">
        <v>0</v>
      </c>
    </row>
    <row r="17" spans="1:11" ht="12.75" customHeight="1" x14ac:dyDescent="0.15">
      <c r="A17" s="51" t="s">
        <v>80</v>
      </c>
      <c r="B17" s="48">
        <v>2382</v>
      </c>
      <c r="C17" s="84">
        <v>1142</v>
      </c>
      <c r="D17" s="139">
        <v>1240</v>
      </c>
      <c r="E17" s="108">
        <v>1124</v>
      </c>
      <c r="F17" s="48">
        <v>45</v>
      </c>
      <c r="G17" s="48">
        <v>59</v>
      </c>
      <c r="H17" s="48">
        <v>11</v>
      </c>
      <c r="I17" s="48">
        <v>1</v>
      </c>
    </row>
    <row r="18" spans="1:11" ht="12.75" customHeight="1" x14ac:dyDescent="0.15">
      <c r="A18" s="51" t="s">
        <v>16</v>
      </c>
      <c r="B18" s="48">
        <v>5276</v>
      </c>
      <c r="C18" s="84">
        <v>2125</v>
      </c>
      <c r="D18" s="139">
        <v>3151</v>
      </c>
      <c r="E18" s="108">
        <v>2761</v>
      </c>
      <c r="F18" s="48">
        <v>193</v>
      </c>
      <c r="G18" s="48">
        <v>107</v>
      </c>
      <c r="H18" s="48">
        <v>89</v>
      </c>
      <c r="I18" s="68">
        <v>1</v>
      </c>
    </row>
    <row r="19" spans="1:11" ht="7.5" customHeight="1" x14ac:dyDescent="0.15">
      <c r="A19" s="53"/>
      <c r="B19" s="67"/>
      <c r="C19" s="85"/>
      <c r="D19" s="140"/>
      <c r="E19" s="109"/>
      <c r="F19" s="67"/>
      <c r="G19" s="67"/>
      <c r="H19" s="67"/>
      <c r="I19" s="67"/>
    </row>
    <row r="20" spans="1:11" ht="12.75" customHeight="1" x14ac:dyDescent="0.15">
      <c r="A20" s="51" t="s">
        <v>17</v>
      </c>
      <c r="B20" s="48">
        <v>2535</v>
      </c>
      <c r="C20" s="84">
        <v>603</v>
      </c>
      <c r="D20" s="139">
        <v>1932</v>
      </c>
      <c r="E20" s="108">
        <v>1791</v>
      </c>
      <c r="F20" s="48">
        <v>15</v>
      </c>
      <c r="G20" s="48">
        <v>71</v>
      </c>
      <c r="H20" s="48">
        <v>53</v>
      </c>
      <c r="I20" s="48">
        <v>1</v>
      </c>
      <c r="K20" s="82"/>
    </row>
    <row r="21" spans="1:11" ht="12.75" customHeight="1" x14ac:dyDescent="0.15">
      <c r="A21" s="51" t="s">
        <v>18</v>
      </c>
      <c r="B21" s="48">
        <v>160</v>
      </c>
      <c r="C21" s="84">
        <v>43</v>
      </c>
      <c r="D21" s="139">
        <v>117</v>
      </c>
      <c r="E21" s="108">
        <v>102</v>
      </c>
      <c r="F21" s="48">
        <v>6</v>
      </c>
      <c r="G21" s="48">
        <v>5</v>
      </c>
      <c r="H21" s="48">
        <v>5</v>
      </c>
      <c r="I21" s="68">
        <v>0</v>
      </c>
    </row>
    <row r="22" spans="1:11" ht="12.75" customHeight="1" x14ac:dyDescent="0.15">
      <c r="A22" s="51" t="s">
        <v>19</v>
      </c>
      <c r="B22" s="48">
        <v>3205</v>
      </c>
      <c r="C22" s="84">
        <v>1240</v>
      </c>
      <c r="D22" s="139">
        <v>1965</v>
      </c>
      <c r="E22" s="108">
        <v>1524</v>
      </c>
      <c r="F22" s="48">
        <v>169</v>
      </c>
      <c r="G22" s="48">
        <v>179</v>
      </c>
      <c r="H22" s="48">
        <v>92</v>
      </c>
      <c r="I22" s="48">
        <v>2</v>
      </c>
    </row>
    <row r="23" spans="1:11" ht="12.75" customHeight="1" x14ac:dyDescent="0.15">
      <c r="A23" s="51" t="s">
        <v>20</v>
      </c>
      <c r="B23" s="48">
        <v>29</v>
      </c>
      <c r="C23" s="84">
        <v>15</v>
      </c>
      <c r="D23" s="139">
        <v>14</v>
      </c>
      <c r="E23" s="108">
        <v>11</v>
      </c>
      <c r="F23" s="48">
        <v>2</v>
      </c>
      <c r="G23" s="48">
        <v>1</v>
      </c>
      <c r="H23" s="68">
        <v>0</v>
      </c>
      <c r="I23" s="68">
        <v>0</v>
      </c>
    </row>
    <row r="24" spans="1:11" ht="12.75" customHeight="1" x14ac:dyDescent="0.15">
      <c r="A24" s="51" t="s">
        <v>21</v>
      </c>
      <c r="B24" s="48">
        <v>3904</v>
      </c>
      <c r="C24" s="84">
        <v>2837</v>
      </c>
      <c r="D24" s="139">
        <v>1067</v>
      </c>
      <c r="E24" s="108">
        <v>333</v>
      </c>
      <c r="F24" s="48">
        <v>351</v>
      </c>
      <c r="G24" s="48">
        <v>299</v>
      </c>
      <c r="H24" s="48">
        <v>72</v>
      </c>
      <c r="I24" s="48">
        <v>12</v>
      </c>
    </row>
    <row r="25" spans="1:11" ht="12.75" customHeight="1" x14ac:dyDescent="0.15">
      <c r="A25" s="51" t="s">
        <v>22</v>
      </c>
      <c r="B25" s="48">
        <v>1315</v>
      </c>
      <c r="C25" s="84">
        <v>384</v>
      </c>
      <c r="D25" s="139">
        <v>931</v>
      </c>
      <c r="E25" s="108">
        <v>813</v>
      </c>
      <c r="F25" s="48">
        <v>53</v>
      </c>
      <c r="G25" s="48">
        <v>44</v>
      </c>
      <c r="H25" s="48">
        <v>20</v>
      </c>
      <c r="I25" s="68">
        <v>0</v>
      </c>
    </row>
    <row r="26" spans="1:11" ht="12.75" customHeight="1" x14ac:dyDescent="0.15">
      <c r="A26" s="51" t="s">
        <v>23</v>
      </c>
      <c r="B26" s="48">
        <v>4668</v>
      </c>
      <c r="C26" s="84">
        <v>1613</v>
      </c>
      <c r="D26" s="139">
        <v>3055</v>
      </c>
      <c r="E26" s="108">
        <v>2455</v>
      </c>
      <c r="F26" s="48">
        <v>226</v>
      </c>
      <c r="G26" s="48">
        <v>267</v>
      </c>
      <c r="H26" s="48">
        <v>100</v>
      </c>
      <c r="I26" s="48">
        <v>8</v>
      </c>
    </row>
    <row r="27" spans="1:11" ht="12.75" customHeight="1" x14ac:dyDescent="0.15">
      <c r="A27" s="51" t="s">
        <v>24</v>
      </c>
      <c r="B27" s="48">
        <v>1924</v>
      </c>
      <c r="C27" s="84">
        <v>688</v>
      </c>
      <c r="D27" s="139">
        <v>1236</v>
      </c>
      <c r="E27" s="108">
        <v>918</v>
      </c>
      <c r="F27" s="48">
        <v>133</v>
      </c>
      <c r="G27" s="48">
        <v>116</v>
      </c>
      <c r="H27" s="48">
        <v>62</v>
      </c>
      <c r="I27" s="68">
        <v>8</v>
      </c>
    </row>
    <row r="28" spans="1:11" ht="12.75" customHeight="1" x14ac:dyDescent="0.15">
      <c r="A28" s="51" t="s">
        <v>25</v>
      </c>
      <c r="B28" s="48">
        <v>5346</v>
      </c>
      <c r="C28" s="84">
        <v>2520</v>
      </c>
      <c r="D28" s="139">
        <v>2826</v>
      </c>
      <c r="E28" s="108">
        <v>2239</v>
      </c>
      <c r="F28" s="48">
        <v>159</v>
      </c>
      <c r="G28" s="48">
        <v>226</v>
      </c>
      <c r="H28" s="48">
        <v>181</v>
      </c>
      <c r="I28" s="48">
        <v>20</v>
      </c>
    </row>
    <row r="29" spans="1:11" ht="12.75" customHeight="1" x14ac:dyDescent="0.15">
      <c r="A29" s="51" t="s">
        <v>26</v>
      </c>
      <c r="B29" s="48">
        <v>1965</v>
      </c>
      <c r="C29" s="84">
        <v>257</v>
      </c>
      <c r="D29" s="139">
        <v>1708</v>
      </c>
      <c r="E29" s="108">
        <v>1354</v>
      </c>
      <c r="F29" s="48">
        <v>144</v>
      </c>
      <c r="G29" s="48">
        <v>143</v>
      </c>
      <c r="H29" s="48">
        <v>66</v>
      </c>
      <c r="I29" s="68">
        <v>3</v>
      </c>
    </row>
    <row r="30" spans="1:11" ht="7.5" customHeight="1" x14ac:dyDescent="0.15">
      <c r="A30" s="53"/>
      <c r="B30" s="67"/>
      <c r="C30" s="85"/>
      <c r="D30" s="140"/>
      <c r="E30" s="109"/>
      <c r="F30" s="67"/>
      <c r="G30" s="67"/>
      <c r="H30" s="67"/>
      <c r="I30" s="67"/>
    </row>
    <row r="31" spans="1:11" ht="12.75" customHeight="1" x14ac:dyDescent="0.15">
      <c r="A31" s="51" t="s">
        <v>27</v>
      </c>
      <c r="B31" s="48">
        <v>17142</v>
      </c>
      <c r="C31" s="84">
        <v>15195</v>
      </c>
      <c r="D31" s="139">
        <v>1948</v>
      </c>
      <c r="E31" s="108">
        <v>962</v>
      </c>
      <c r="F31" s="48">
        <v>352</v>
      </c>
      <c r="G31" s="48">
        <v>303</v>
      </c>
      <c r="H31" s="48">
        <v>321</v>
      </c>
      <c r="I31" s="48">
        <v>9</v>
      </c>
    </row>
    <row r="32" spans="1:11" ht="12.75" customHeight="1" x14ac:dyDescent="0.15">
      <c r="A32" s="51" t="s">
        <v>28</v>
      </c>
      <c r="B32" s="48">
        <v>9395</v>
      </c>
      <c r="C32" s="84">
        <v>2736</v>
      </c>
      <c r="D32" s="139">
        <v>6659</v>
      </c>
      <c r="E32" s="108">
        <v>5702</v>
      </c>
      <c r="F32" s="48">
        <v>377</v>
      </c>
      <c r="G32" s="48">
        <v>393</v>
      </c>
      <c r="H32" s="48">
        <v>169</v>
      </c>
      <c r="I32" s="48">
        <v>18</v>
      </c>
    </row>
    <row r="33" spans="1:9" ht="12.75" customHeight="1" x14ac:dyDescent="0.15">
      <c r="A33" s="51" t="s">
        <v>29</v>
      </c>
      <c r="B33" s="48">
        <v>36549</v>
      </c>
      <c r="C33" s="84">
        <v>24268</v>
      </c>
      <c r="D33" s="139">
        <v>12281</v>
      </c>
      <c r="E33" s="108">
        <v>10391</v>
      </c>
      <c r="F33" s="48">
        <v>617</v>
      </c>
      <c r="G33" s="48">
        <v>852</v>
      </c>
      <c r="H33" s="48">
        <v>335</v>
      </c>
      <c r="I33" s="48">
        <v>86</v>
      </c>
    </row>
    <row r="34" spans="1:9" ht="12.75" customHeight="1" x14ac:dyDescent="0.15">
      <c r="A34" s="51" t="s">
        <v>30</v>
      </c>
      <c r="B34" s="48">
        <v>4126</v>
      </c>
      <c r="C34" s="84">
        <v>2541</v>
      </c>
      <c r="D34" s="139">
        <v>1584</v>
      </c>
      <c r="E34" s="108">
        <v>1191</v>
      </c>
      <c r="F34" s="48">
        <v>79</v>
      </c>
      <c r="G34" s="48">
        <v>242</v>
      </c>
      <c r="H34" s="48">
        <v>73</v>
      </c>
      <c r="I34" s="68">
        <v>0</v>
      </c>
    </row>
    <row r="35" spans="1:9" ht="12.75" customHeight="1" x14ac:dyDescent="0.15">
      <c r="A35" s="51" t="s">
        <v>31</v>
      </c>
      <c r="B35" s="48">
        <v>7710</v>
      </c>
      <c r="C35" s="84">
        <v>2999</v>
      </c>
      <c r="D35" s="139">
        <v>4711</v>
      </c>
      <c r="E35" s="108">
        <v>3026</v>
      </c>
      <c r="F35" s="48">
        <v>633</v>
      </c>
      <c r="G35" s="48">
        <v>730</v>
      </c>
      <c r="H35" s="48">
        <v>289</v>
      </c>
      <c r="I35" s="48">
        <v>33</v>
      </c>
    </row>
    <row r="36" spans="1:9" ht="12.75" customHeight="1" x14ac:dyDescent="0.15">
      <c r="A36" s="51" t="s">
        <v>32</v>
      </c>
      <c r="B36" s="48">
        <v>1709</v>
      </c>
      <c r="C36" s="84">
        <v>1009</v>
      </c>
      <c r="D36" s="139">
        <v>699</v>
      </c>
      <c r="E36" s="108">
        <v>563</v>
      </c>
      <c r="F36" s="48">
        <v>41</v>
      </c>
      <c r="G36" s="48">
        <v>54</v>
      </c>
      <c r="H36" s="48">
        <v>39</v>
      </c>
      <c r="I36" s="48">
        <v>2</v>
      </c>
    </row>
    <row r="37" spans="1:9" ht="12.75" customHeight="1" x14ac:dyDescent="0.15">
      <c r="A37" s="51" t="s">
        <v>33</v>
      </c>
      <c r="B37" s="48">
        <v>7168</v>
      </c>
      <c r="C37" s="84">
        <v>1955</v>
      </c>
      <c r="D37" s="139">
        <v>5213</v>
      </c>
      <c r="E37" s="108">
        <v>4797</v>
      </c>
      <c r="F37" s="48">
        <v>194</v>
      </c>
      <c r="G37" s="48">
        <v>178</v>
      </c>
      <c r="H37" s="48">
        <v>43</v>
      </c>
      <c r="I37" s="48">
        <v>2</v>
      </c>
    </row>
    <row r="38" spans="1:9" ht="12.75" customHeight="1" x14ac:dyDescent="0.15">
      <c r="A38" s="51" t="s">
        <v>34</v>
      </c>
      <c r="B38" s="48">
        <v>1855</v>
      </c>
      <c r="C38" s="84">
        <v>603</v>
      </c>
      <c r="D38" s="139">
        <v>1252</v>
      </c>
      <c r="E38" s="108">
        <v>838</v>
      </c>
      <c r="F38" s="48">
        <v>213</v>
      </c>
      <c r="G38" s="48">
        <v>153</v>
      </c>
      <c r="H38" s="48">
        <v>49</v>
      </c>
      <c r="I38" s="68">
        <v>0</v>
      </c>
    </row>
    <row r="39" spans="1:9" ht="12.75" customHeight="1" x14ac:dyDescent="0.15">
      <c r="A39" s="51" t="s">
        <v>35</v>
      </c>
      <c r="B39" s="48">
        <v>1965</v>
      </c>
      <c r="C39" s="84">
        <v>887</v>
      </c>
      <c r="D39" s="139">
        <v>1078</v>
      </c>
      <c r="E39" s="108">
        <v>697</v>
      </c>
      <c r="F39" s="48">
        <v>108</v>
      </c>
      <c r="G39" s="48">
        <v>180</v>
      </c>
      <c r="H39" s="48">
        <v>87</v>
      </c>
      <c r="I39" s="68">
        <v>6</v>
      </c>
    </row>
    <row r="40" spans="1:9" ht="12.75" customHeight="1" x14ac:dyDescent="0.15">
      <c r="A40" s="51" t="s">
        <v>36</v>
      </c>
      <c r="B40" s="48">
        <v>4597</v>
      </c>
      <c r="C40" s="84">
        <v>1726</v>
      </c>
      <c r="D40" s="139">
        <v>2871</v>
      </c>
      <c r="E40" s="108">
        <v>2137</v>
      </c>
      <c r="F40" s="48">
        <v>262</v>
      </c>
      <c r="G40" s="48">
        <v>301</v>
      </c>
      <c r="H40" s="48">
        <v>165</v>
      </c>
      <c r="I40" s="48">
        <v>5</v>
      </c>
    </row>
    <row r="41" spans="1:9" ht="7.5" customHeight="1" x14ac:dyDescent="0.15">
      <c r="A41" s="53"/>
      <c r="B41" s="67"/>
      <c r="C41" s="85"/>
      <c r="D41" s="140"/>
      <c r="E41" s="109"/>
      <c r="F41" s="67"/>
      <c r="G41" s="67"/>
      <c r="H41" s="67"/>
      <c r="I41" s="67"/>
    </row>
    <row r="42" spans="1:9" ht="12.75" customHeight="1" x14ac:dyDescent="0.15">
      <c r="A42" s="51" t="s">
        <v>37</v>
      </c>
      <c r="B42" s="48">
        <v>2967</v>
      </c>
      <c r="C42" s="84">
        <v>2306</v>
      </c>
      <c r="D42" s="139">
        <v>661</v>
      </c>
      <c r="E42" s="108">
        <v>538</v>
      </c>
      <c r="F42" s="48">
        <v>57</v>
      </c>
      <c r="G42" s="48">
        <v>42</v>
      </c>
      <c r="H42" s="48">
        <v>24</v>
      </c>
      <c r="I42" s="68">
        <v>0</v>
      </c>
    </row>
    <row r="43" spans="1:9" ht="12.75" customHeight="1" x14ac:dyDescent="0.15">
      <c r="A43" s="51" t="s">
        <v>38</v>
      </c>
      <c r="B43" s="48">
        <v>6518</v>
      </c>
      <c r="C43" s="84">
        <v>1782</v>
      </c>
      <c r="D43" s="139">
        <v>4736</v>
      </c>
      <c r="E43" s="108">
        <v>4021</v>
      </c>
      <c r="F43" s="48">
        <v>208</v>
      </c>
      <c r="G43" s="48">
        <v>282</v>
      </c>
      <c r="H43" s="48">
        <v>198</v>
      </c>
      <c r="I43" s="48">
        <v>27</v>
      </c>
    </row>
    <row r="44" spans="1:9" ht="12.75" customHeight="1" x14ac:dyDescent="0.15">
      <c r="A44" s="51" t="s">
        <v>39</v>
      </c>
      <c r="B44" s="48">
        <v>4959</v>
      </c>
      <c r="C44" s="84">
        <v>2647</v>
      </c>
      <c r="D44" s="139">
        <v>2312</v>
      </c>
      <c r="E44" s="108">
        <v>2248</v>
      </c>
      <c r="F44" s="48">
        <v>11</v>
      </c>
      <c r="G44" s="48">
        <v>39</v>
      </c>
      <c r="H44" s="48">
        <v>14</v>
      </c>
      <c r="I44" s="68">
        <v>0</v>
      </c>
    </row>
    <row r="45" spans="1:9" ht="12.75" customHeight="1" x14ac:dyDescent="0.15">
      <c r="A45" s="51" t="s">
        <v>40</v>
      </c>
      <c r="B45" s="48">
        <v>86366</v>
      </c>
      <c r="C45" s="84">
        <v>22023</v>
      </c>
      <c r="D45" s="139">
        <v>64343</v>
      </c>
      <c r="E45" s="108">
        <v>47209</v>
      </c>
      <c r="F45" s="48">
        <v>5393</v>
      </c>
      <c r="G45" s="48">
        <v>7766</v>
      </c>
      <c r="H45" s="48">
        <v>3628</v>
      </c>
      <c r="I45" s="48">
        <v>348</v>
      </c>
    </row>
    <row r="46" spans="1:9" ht="12.75" customHeight="1" x14ac:dyDescent="0.15">
      <c r="A46" s="51" t="s">
        <v>41</v>
      </c>
      <c r="B46" s="48">
        <v>4320</v>
      </c>
      <c r="C46" s="84">
        <v>827</v>
      </c>
      <c r="D46" s="139">
        <v>3493</v>
      </c>
      <c r="E46" s="108">
        <v>2812</v>
      </c>
      <c r="F46" s="48">
        <v>221</v>
      </c>
      <c r="G46" s="48">
        <v>302</v>
      </c>
      <c r="H46" s="48">
        <v>158</v>
      </c>
      <c r="I46" s="68">
        <v>0</v>
      </c>
    </row>
    <row r="47" spans="1:9" ht="12.75" customHeight="1" x14ac:dyDescent="0.15">
      <c r="A47" s="51" t="s">
        <v>42</v>
      </c>
      <c r="B47" s="48">
        <v>303</v>
      </c>
      <c r="C47" s="84">
        <v>203</v>
      </c>
      <c r="D47" s="139">
        <v>101</v>
      </c>
      <c r="E47" s="108">
        <v>39</v>
      </c>
      <c r="F47" s="48">
        <v>22</v>
      </c>
      <c r="G47" s="48">
        <v>25</v>
      </c>
      <c r="H47" s="48">
        <v>14</v>
      </c>
      <c r="I47" s="48">
        <v>1</v>
      </c>
    </row>
    <row r="48" spans="1:9" ht="12.75" customHeight="1" x14ac:dyDescent="0.15">
      <c r="A48" s="51" t="s">
        <v>43</v>
      </c>
      <c r="B48" s="48">
        <v>20869</v>
      </c>
      <c r="C48" s="84">
        <v>16318</v>
      </c>
      <c r="D48" s="139">
        <v>4551</v>
      </c>
      <c r="E48" s="108">
        <v>3479</v>
      </c>
      <c r="F48" s="48">
        <v>468</v>
      </c>
      <c r="G48" s="48">
        <v>386</v>
      </c>
      <c r="H48" s="48">
        <v>209</v>
      </c>
      <c r="I48" s="68">
        <v>8</v>
      </c>
    </row>
    <row r="49" spans="1:9" ht="12.75" customHeight="1" x14ac:dyDescent="0.15">
      <c r="A49" s="51" t="s">
        <v>44</v>
      </c>
      <c r="B49" s="48">
        <v>1762</v>
      </c>
      <c r="C49" s="84">
        <v>719</v>
      </c>
      <c r="D49" s="139">
        <v>1043</v>
      </c>
      <c r="E49" s="108">
        <v>680</v>
      </c>
      <c r="F49" s="48">
        <v>97</v>
      </c>
      <c r="G49" s="48">
        <v>141</v>
      </c>
      <c r="H49" s="48">
        <v>108</v>
      </c>
      <c r="I49" s="48">
        <v>17</v>
      </c>
    </row>
    <row r="50" spans="1:9" ht="12.75" customHeight="1" x14ac:dyDescent="0.15">
      <c r="A50" s="51" t="s">
        <v>45</v>
      </c>
      <c r="B50" s="48">
        <v>37193</v>
      </c>
      <c r="C50" s="84">
        <v>26598</v>
      </c>
      <c r="D50" s="139">
        <v>10595</v>
      </c>
      <c r="E50" s="108">
        <v>7898</v>
      </c>
      <c r="F50" s="48">
        <v>1493</v>
      </c>
      <c r="G50" s="48">
        <v>847</v>
      </c>
      <c r="H50" s="48">
        <v>351</v>
      </c>
      <c r="I50" s="48">
        <v>5</v>
      </c>
    </row>
    <row r="51" spans="1:9" ht="12.75" customHeight="1" x14ac:dyDescent="0.15">
      <c r="A51" s="51" t="s">
        <v>46</v>
      </c>
      <c r="B51" s="48">
        <v>27777</v>
      </c>
      <c r="C51" s="84">
        <v>6041</v>
      </c>
      <c r="D51" s="139">
        <v>21736</v>
      </c>
      <c r="E51" s="108">
        <v>16728</v>
      </c>
      <c r="F51" s="48">
        <v>2253</v>
      </c>
      <c r="G51" s="48">
        <v>1916</v>
      </c>
      <c r="H51" s="48">
        <v>839</v>
      </c>
      <c r="I51" s="68">
        <v>0</v>
      </c>
    </row>
    <row r="52" spans="1:9" ht="7.5" customHeight="1" x14ac:dyDescent="0.15">
      <c r="A52" s="53"/>
      <c r="B52" s="67"/>
      <c r="C52" s="85"/>
      <c r="D52" s="140"/>
      <c r="E52" s="109"/>
      <c r="F52" s="67"/>
      <c r="G52" s="67"/>
      <c r="H52" s="67"/>
      <c r="I52" s="67"/>
    </row>
    <row r="53" spans="1:9" ht="12.75" customHeight="1" x14ac:dyDescent="0.15">
      <c r="A53" s="51" t="s">
        <v>47</v>
      </c>
      <c r="B53" s="48">
        <v>6118</v>
      </c>
      <c r="C53" s="84">
        <v>918</v>
      </c>
      <c r="D53" s="139">
        <v>5199</v>
      </c>
      <c r="E53" s="108">
        <v>4951</v>
      </c>
      <c r="F53" s="48">
        <v>24</v>
      </c>
      <c r="G53" s="48">
        <v>204</v>
      </c>
      <c r="H53" s="48">
        <v>20</v>
      </c>
      <c r="I53" s="68">
        <v>0</v>
      </c>
    </row>
    <row r="54" spans="1:9" ht="12.75" customHeight="1" x14ac:dyDescent="0.15">
      <c r="A54" s="51" t="s">
        <v>48</v>
      </c>
      <c r="B54" s="48">
        <v>3107</v>
      </c>
      <c r="C54" s="84">
        <v>264</v>
      </c>
      <c r="D54" s="139">
        <v>2843</v>
      </c>
      <c r="E54" s="108">
        <v>2372</v>
      </c>
      <c r="F54" s="48">
        <v>251</v>
      </c>
      <c r="G54" s="48">
        <v>166</v>
      </c>
      <c r="H54" s="48">
        <v>51</v>
      </c>
      <c r="I54" s="68">
        <v>2</v>
      </c>
    </row>
    <row r="55" spans="1:9" ht="12.75" customHeight="1" x14ac:dyDescent="0.15">
      <c r="A55" s="51" t="s">
        <v>49</v>
      </c>
      <c r="B55" s="48">
        <v>1779</v>
      </c>
      <c r="C55" s="84">
        <v>776</v>
      </c>
      <c r="D55" s="139">
        <v>1003</v>
      </c>
      <c r="E55" s="108">
        <v>696</v>
      </c>
      <c r="F55" s="48">
        <v>130</v>
      </c>
      <c r="G55" s="48">
        <v>149</v>
      </c>
      <c r="H55" s="48">
        <v>29</v>
      </c>
      <c r="I55" s="68">
        <v>0</v>
      </c>
    </row>
    <row r="56" spans="1:9" ht="12.75" customHeight="1" x14ac:dyDescent="0.15">
      <c r="A56" s="51" t="s">
        <v>50</v>
      </c>
      <c r="B56" s="48">
        <v>373</v>
      </c>
      <c r="C56" s="84">
        <v>223</v>
      </c>
      <c r="D56" s="139">
        <v>150</v>
      </c>
      <c r="E56" s="108">
        <v>77</v>
      </c>
      <c r="F56" s="48">
        <v>38</v>
      </c>
      <c r="G56" s="48">
        <v>24</v>
      </c>
      <c r="H56" s="48">
        <v>11</v>
      </c>
      <c r="I56" s="68">
        <v>0</v>
      </c>
    </row>
    <row r="57" spans="1:9" ht="12.75" customHeight="1" x14ac:dyDescent="0.15">
      <c r="A57" s="51" t="s">
        <v>51</v>
      </c>
      <c r="B57" s="48">
        <v>10847</v>
      </c>
      <c r="C57" s="84">
        <v>3872</v>
      </c>
      <c r="D57" s="139">
        <v>6975</v>
      </c>
      <c r="E57" s="108">
        <v>6118</v>
      </c>
      <c r="F57" s="48">
        <v>223</v>
      </c>
      <c r="G57" s="48">
        <v>294</v>
      </c>
      <c r="H57" s="48">
        <v>328</v>
      </c>
      <c r="I57" s="68">
        <v>12</v>
      </c>
    </row>
    <row r="58" spans="1:9" ht="12.75" customHeight="1" x14ac:dyDescent="0.15">
      <c r="A58" s="51" t="s">
        <v>52</v>
      </c>
      <c r="B58" s="48">
        <v>8346</v>
      </c>
      <c r="C58" s="84">
        <v>1693</v>
      </c>
      <c r="D58" s="139">
        <v>6653</v>
      </c>
      <c r="E58" s="108">
        <v>5886</v>
      </c>
      <c r="F58" s="48">
        <v>357</v>
      </c>
      <c r="G58" s="48">
        <v>263</v>
      </c>
      <c r="H58" s="48">
        <v>147</v>
      </c>
      <c r="I58" s="68">
        <v>0</v>
      </c>
    </row>
    <row r="59" spans="1:9" ht="12.75" customHeight="1" x14ac:dyDescent="0.15">
      <c r="A59" s="51" t="s">
        <v>53</v>
      </c>
      <c r="B59" s="48">
        <v>1691</v>
      </c>
      <c r="C59" s="84">
        <v>183</v>
      </c>
      <c r="D59" s="139">
        <v>1508</v>
      </c>
      <c r="E59" s="108">
        <v>1124</v>
      </c>
      <c r="F59" s="48">
        <v>297</v>
      </c>
      <c r="G59" s="48">
        <v>62</v>
      </c>
      <c r="H59" s="48">
        <v>24</v>
      </c>
      <c r="I59" s="48">
        <v>1</v>
      </c>
    </row>
    <row r="60" spans="1:9" ht="12.75" customHeight="1" x14ac:dyDescent="0.15">
      <c r="A60" s="51" t="s">
        <v>54</v>
      </c>
      <c r="B60" s="48">
        <v>1763</v>
      </c>
      <c r="C60" s="84">
        <v>748</v>
      </c>
      <c r="D60" s="139">
        <v>1015</v>
      </c>
      <c r="E60" s="108">
        <v>743</v>
      </c>
      <c r="F60" s="48">
        <v>136</v>
      </c>
      <c r="G60" s="48">
        <v>107</v>
      </c>
      <c r="H60" s="48">
        <v>29</v>
      </c>
      <c r="I60" s="68">
        <v>0</v>
      </c>
    </row>
    <row r="61" spans="1:9" ht="12.75" customHeight="1" x14ac:dyDescent="0.15">
      <c r="A61" s="51" t="s">
        <v>55</v>
      </c>
      <c r="B61" s="48">
        <v>188</v>
      </c>
      <c r="C61" s="84">
        <v>16</v>
      </c>
      <c r="D61" s="139">
        <v>171</v>
      </c>
      <c r="E61" s="108">
        <v>160</v>
      </c>
      <c r="F61" s="48">
        <v>3</v>
      </c>
      <c r="G61" s="48">
        <v>5</v>
      </c>
      <c r="H61" s="48">
        <v>3</v>
      </c>
      <c r="I61" s="68">
        <v>0</v>
      </c>
    </row>
    <row r="62" spans="1:9" ht="12.75" customHeight="1" x14ac:dyDescent="0.15">
      <c r="A62" s="51" t="s">
        <v>56</v>
      </c>
      <c r="B62" s="48">
        <v>9057</v>
      </c>
      <c r="C62" s="84">
        <v>3386</v>
      </c>
      <c r="D62" s="139">
        <v>5671</v>
      </c>
      <c r="E62" s="108">
        <v>5187</v>
      </c>
      <c r="F62" s="48">
        <v>184</v>
      </c>
      <c r="G62" s="48">
        <v>208</v>
      </c>
      <c r="H62" s="48">
        <v>84</v>
      </c>
      <c r="I62" s="48">
        <v>7</v>
      </c>
    </row>
    <row r="63" spans="1:9" ht="7.5" customHeight="1" x14ac:dyDescent="0.15">
      <c r="A63" s="53"/>
      <c r="B63" s="67"/>
      <c r="C63" s="85"/>
      <c r="D63" s="140"/>
      <c r="E63" s="109"/>
      <c r="F63" s="67"/>
      <c r="G63" s="67"/>
      <c r="H63" s="67"/>
      <c r="I63" s="67"/>
    </row>
    <row r="64" spans="1:9" ht="12.75" customHeight="1" x14ac:dyDescent="0.15">
      <c r="A64" s="51" t="s">
        <v>57</v>
      </c>
      <c r="B64" s="48">
        <v>23744</v>
      </c>
      <c r="C64" s="84">
        <v>11771</v>
      </c>
      <c r="D64" s="139">
        <v>11973</v>
      </c>
      <c r="E64" s="108">
        <v>9494</v>
      </c>
      <c r="F64" s="48">
        <v>989</v>
      </c>
      <c r="G64" s="48">
        <v>840</v>
      </c>
      <c r="H64" s="48">
        <v>570</v>
      </c>
      <c r="I64" s="48">
        <v>79</v>
      </c>
    </row>
    <row r="65" spans="1:9" ht="12.75" customHeight="1" x14ac:dyDescent="0.15">
      <c r="A65" s="51" t="s">
        <v>58</v>
      </c>
      <c r="B65" s="48">
        <v>1764</v>
      </c>
      <c r="C65" s="84">
        <v>701</v>
      </c>
      <c r="D65" s="139">
        <v>1063</v>
      </c>
      <c r="E65" s="108">
        <v>691</v>
      </c>
      <c r="F65" s="48">
        <v>161</v>
      </c>
      <c r="G65" s="48">
        <v>150</v>
      </c>
      <c r="H65" s="48">
        <v>57</v>
      </c>
      <c r="I65" s="48">
        <v>4</v>
      </c>
    </row>
    <row r="66" spans="1:9" ht="12.75" customHeight="1" x14ac:dyDescent="0.15">
      <c r="A66" s="51" t="s">
        <v>59</v>
      </c>
      <c r="B66" s="48">
        <v>3636</v>
      </c>
      <c r="C66" s="84">
        <v>1336</v>
      </c>
      <c r="D66" s="139">
        <v>2300</v>
      </c>
      <c r="E66" s="108">
        <v>1760</v>
      </c>
      <c r="F66" s="48">
        <v>347</v>
      </c>
      <c r="G66" s="48">
        <v>151</v>
      </c>
      <c r="H66" s="48">
        <v>41</v>
      </c>
      <c r="I66" s="48">
        <v>1</v>
      </c>
    </row>
    <row r="67" spans="1:9" ht="12.75" customHeight="1" x14ac:dyDescent="0.15">
      <c r="A67" s="52" t="s">
        <v>60</v>
      </c>
      <c r="B67" s="70">
        <v>245</v>
      </c>
      <c r="C67" s="88">
        <v>168</v>
      </c>
      <c r="D67" s="141">
        <v>76</v>
      </c>
      <c r="E67" s="110">
        <v>19</v>
      </c>
      <c r="F67" s="70">
        <v>20</v>
      </c>
      <c r="G67" s="70">
        <v>29</v>
      </c>
      <c r="H67" s="70">
        <v>8</v>
      </c>
      <c r="I67" s="71">
        <v>0</v>
      </c>
    </row>
    <row r="68" spans="1:9" ht="15" customHeight="1" x14ac:dyDescent="0.15"/>
  </sheetData>
  <mergeCells count="7">
    <mergeCell ref="A1:I1"/>
    <mergeCell ref="A4:I4"/>
    <mergeCell ref="D5:I5"/>
    <mergeCell ref="A5:A6"/>
    <mergeCell ref="B5:C5"/>
    <mergeCell ref="A2:I2"/>
    <mergeCell ref="A3:I3"/>
  </mergeCells>
  <phoneticPr fontId="0" type="noConversion"/>
  <pageMargins left="0.25" right="0.25" top="0.25" bottom="0.25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C50" sqref="C50"/>
    </sheetView>
  </sheetViews>
  <sheetFormatPr baseColWidth="10" defaultColWidth="8.83203125" defaultRowHeight="13" x14ac:dyDescent="0.15"/>
  <cols>
    <col min="8" max="8" width="20" customWidth="1"/>
  </cols>
  <sheetData>
    <row r="1" spans="1:8" x14ac:dyDescent="0.15">
      <c r="A1" s="254" t="s">
        <v>213</v>
      </c>
      <c r="B1" s="255"/>
      <c r="C1" s="255"/>
      <c r="D1" s="255"/>
      <c r="E1" s="255"/>
      <c r="F1" s="255"/>
      <c r="G1" s="255"/>
      <c r="H1" s="255"/>
    </row>
    <row r="2" spans="1:8" x14ac:dyDescent="0.15">
      <c r="A2" s="255"/>
      <c r="B2" s="255"/>
      <c r="C2" s="255"/>
      <c r="D2" s="255"/>
      <c r="E2" s="255"/>
      <c r="F2" s="255"/>
      <c r="G2" s="255"/>
      <c r="H2" s="255"/>
    </row>
    <row r="3" spans="1:8" x14ac:dyDescent="0.15">
      <c r="A3" s="255"/>
      <c r="B3" s="255"/>
      <c r="C3" s="255"/>
      <c r="D3" s="255"/>
      <c r="E3" s="255"/>
      <c r="F3" s="255"/>
      <c r="G3" s="255"/>
      <c r="H3" s="255"/>
    </row>
    <row r="4" spans="1:8" x14ac:dyDescent="0.15">
      <c r="A4" s="255"/>
      <c r="B4" s="255"/>
      <c r="C4" s="255"/>
      <c r="D4" s="255"/>
      <c r="E4" s="255"/>
      <c r="F4" s="255"/>
      <c r="G4" s="255"/>
      <c r="H4" s="255"/>
    </row>
    <row r="5" spans="1:8" x14ac:dyDescent="0.15">
      <c r="A5" s="255"/>
      <c r="B5" s="255"/>
      <c r="C5" s="255"/>
      <c r="D5" s="255"/>
      <c r="E5" s="255"/>
      <c r="F5" s="255"/>
      <c r="G5" s="255"/>
      <c r="H5" s="255"/>
    </row>
    <row r="6" spans="1:8" x14ac:dyDescent="0.15">
      <c r="A6" s="255"/>
      <c r="B6" s="255"/>
      <c r="C6" s="255"/>
      <c r="D6" s="255"/>
      <c r="E6" s="255"/>
      <c r="F6" s="255"/>
      <c r="G6" s="255"/>
      <c r="H6" s="255"/>
    </row>
    <row r="7" spans="1:8" x14ac:dyDescent="0.15">
      <c r="A7" s="255"/>
      <c r="B7" s="255"/>
      <c r="C7" s="255"/>
      <c r="D7" s="255"/>
      <c r="E7" s="255"/>
      <c r="F7" s="255"/>
      <c r="G7" s="255"/>
      <c r="H7" s="255"/>
    </row>
    <row r="8" spans="1:8" x14ac:dyDescent="0.15">
      <c r="A8" s="255"/>
      <c r="B8" s="255"/>
      <c r="C8" s="255"/>
      <c r="D8" s="255"/>
      <c r="E8" s="255"/>
      <c r="F8" s="255"/>
      <c r="G8" s="255"/>
      <c r="H8" s="255"/>
    </row>
    <row r="9" spans="1:8" x14ac:dyDescent="0.15">
      <c r="A9" s="255"/>
      <c r="B9" s="255"/>
      <c r="C9" s="255"/>
      <c r="D9" s="255"/>
      <c r="E9" s="255"/>
      <c r="F9" s="255"/>
      <c r="G9" s="255"/>
      <c r="H9" s="255"/>
    </row>
    <row r="10" spans="1:8" x14ac:dyDescent="0.15">
      <c r="A10" s="255"/>
      <c r="B10" s="255"/>
      <c r="C10" s="255"/>
      <c r="D10" s="255"/>
      <c r="E10" s="255"/>
      <c r="F10" s="255"/>
      <c r="G10" s="255"/>
      <c r="H10" s="255"/>
    </row>
    <row r="11" spans="1:8" x14ac:dyDescent="0.15">
      <c r="A11" s="255"/>
      <c r="B11" s="255"/>
      <c r="C11" s="255"/>
      <c r="D11" s="255"/>
      <c r="E11" s="255"/>
      <c r="F11" s="255"/>
      <c r="G11" s="255"/>
      <c r="H11" s="255"/>
    </row>
    <row r="12" spans="1:8" x14ac:dyDescent="0.15">
      <c r="A12" s="255"/>
      <c r="B12" s="255"/>
      <c r="C12" s="255"/>
      <c r="D12" s="255"/>
      <c r="E12" s="255"/>
      <c r="F12" s="255"/>
      <c r="G12" s="255"/>
      <c r="H12" s="255"/>
    </row>
    <row r="13" spans="1:8" x14ac:dyDescent="0.15">
      <c r="A13" s="255"/>
      <c r="B13" s="255"/>
      <c r="C13" s="255"/>
      <c r="D13" s="255"/>
      <c r="E13" s="255"/>
      <c r="F13" s="255"/>
      <c r="G13" s="255"/>
      <c r="H13" s="255"/>
    </row>
    <row r="14" spans="1:8" x14ac:dyDescent="0.15">
      <c r="A14" s="255"/>
      <c r="B14" s="255"/>
      <c r="C14" s="255"/>
      <c r="D14" s="255"/>
      <c r="E14" s="255"/>
      <c r="F14" s="255"/>
      <c r="G14" s="255"/>
      <c r="H14" s="255"/>
    </row>
    <row r="15" spans="1:8" x14ac:dyDescent="0.15">
      <c r="A15" s="255"/>
      <c r="B15" s="255"/>
      <c r="C15" s="255"/>
      <c r="D15" s="255"/>
      <c r="E15" s="255"/>
      <c r="F15" s="255"/>
      <c r="G15" s="255"/>
      <c r="H15" s="255"/>
    </row>
    <row r="16" spans="1:8" x14ac:dyDescent="0.15">
      <c r="A16" s="255"/>
      <c r="B16" s="255"/>
      <c r="C16" s="255"/>
      <c r="D16" s="255"/>
      <c r="E16" s="255"/>
      <c r="F16" s="255"/>
      <c r="G16" s="255"/>
      <c r="H16" s="255"/>
    </row>
    <row r="17" spans="1:8" x14ac:dyDescent="0.15">
      <c r="A17" s="255"/>
      <c r="B17" s="255"/>
      <c r="C17" s="255"/>
      <c r="D17" s="255"/>
      <c r="E17" s="255"/>
      <c r="F17" s="255"/>
      <c r="G17" s="255"/>
      <c r="H17" s="255"/>
    </row>
    <row r="18" spans="1:8" x14ac:dyDescent="0.15">
      <c r="A18" s="255"/>
      <c r="B18" s="255"/>
      <c r="C18" s="255"/>
      <c r="D18" s="255"/>
      <c r="E18" s="255"/>
      <c r="F18" s="255"/>
      <c r="G18" s="255"/>
      <c r="H18" s="255"/>
    </row>
    <row r="19" spans="1:8" x14ac:dyDescent="0.15">
      <c r="A19" s="255"/>
      <c r="B19" s="255"/>
      <c r="C19" s="255"/>
      <c r="D19" s="255"/>
      <c r="E19" s="255"/>
      <c r="F19" s="255"/>
      <c r="G19" s="255"/>
      <c r="H19" s="255"/>
    </row>
    <row r="20" spans="1:8" x14ac:dyDescent="0.15">
      <c r="A20" s="255"/>
      <c r="B20" s="255"/>
      <c r="C20" s="255"/>
      <c r="D20" s="255"/>
      <c r="E20" s="255"/>
      <c r="F20" s="255"/>
      <c r="G20" s="255"/>
      <c r="H20" s="255"/>
    </row>
    <row r="21" spans="1:8" x14ac:dyDescent="0.15">
      <c r="A21" s="255"/>
      <c r="B21" s="255"/>
      <c r="C21" s="255"/>
      <c r="D21" s="255"/>
      <c r="E21" s="255"/>
      <c r="F21" s="255"/>
      <c r="G21" s="255"/>
      <c r="H21" s="255"/>
    </row>
    <row r="22" spans="1:8" x14ac:dyDescent="0.15">
      <c r="A22" s="255"/>
      <c r="B22" s="255"/>
      <c r="C22" s="255"/>
      <c r="D22" s="255"/>
      <c r="E22" s="255"/>
      <c r="F22" s="255"/>
      <c r="G22" s="255"/>
      <c r="H22" s="255"/>
    </row>
    <row r="23" spans="1:8" x14ac:dyDescent="0.15">
      <c r="A23" s="255"/>
      <c r="B23" s="255"/>
      <c r="C23" s="255"/>
      <c r="D23" s="255"/>
      <c r="E23" s="255"/>
      <c r="F23" s="255"/>
      <c r="G23" s="255"/>
      <c r="H23" s="255"/>
    </row>
    <row r="24" spans="1:8" x14ac:dyDescent="0.15">
      <c r="A24" s="255"/>
      <c r="B24" s="255"/>
      <c r="C24" s="255"/>
      <c r="D24" s="255"/>
      <c r="E24" s="255"/>
      <c r="F24" s="255"/>
      <c r="G24" s="255"/>
      <c r="H24" s="255"/>
    </row>
    <row r="25" spans="1:8" x14ac:dyDescent="0.15">
      <c r="A25" s="255"/>
      <c r="B25" s="255"/>
      <c r="C25" s="255"/>
      <c r="D25" s="255"/>
      <c r="E25" s="255"/>
      <c r="F25" s="255"/>
      <c r="G25" s="255"/>
      <c r="H25" s="255"/>
    </row>
    <row r="26" spans="1:8" x14ac:dyDescent="0.15">
      <c r="A26" s="255"/>
      <c r="B26" s="255"/>
      <c r="C26" s="255"/>
      <c r="D26" s="255"/>
      <c r="E26" s="255"/>
      <c r="F26" s="255"/>
      <c r="G26" s="255"/>
      <c r="H26" s="255"/>
    </row>
    <row r="27" spans="1:8" x14ac:dyDescent="0.15">
      <c r="A27" s="255"/>
      <c r="B27" s="255"/>
      <c r="C27" s="255"/>
      <c r="D27" s="255"/>
      <c r="E27" s="255"/>
      <c r="F27" s="255"/>
      <c r="G27" s="255"/>
      <c r="H27" s="255"/>
    </row>
    <row r="28" spans="1:8" x14ac:dyDescent="0.15">
      <c r="A28" s="255"/>
      <c r="B28" s="255"/>
      <c r="C28" s="255"/>
      <c r="D28" s="255"/>
      <c r="E28" s="255"/>
      <c r="F28" s="255"/>
      <c r="G28" s="255"/>
      <c r="H28" s="255"/>
    </row>
    <row r="29" spans="1:8" x14ac:dyDescent="0.15">
      <c r="A29" s="255"/>
      <c r="B29" s="255"/>
      <c r="C29" s="255"/>
      <c r="D29" s="255"/>
      <c r="E29" s="255"/>
      <c r="F29" s="255"/>
      <c r="G29" s="255"/>
      <c r="H29" s="255"/>
    </row>
    <row r="30" spans="1:8" x14ac:dyDescent="0.15">
      <c r="A30" s="255"/>
      <c r="B30" s="255"/>
      <c r="C30" s="255"/>
      <c r="D30" s="255"/>
      <c r="E30" s="255"/>
      <c r="F30" s="255"/>
      <c r="G30" s="255"/>
      <c r="H30" s="255"/>
    </row>
    <row r="31" spans="1:8" x14ac:dyDescent="0.15">
      <c r="A31" s="255"/>
      <c r="B31" s="255"/>
      <c r="C31" s="255"/>
      <c r="D31" s="255"/>
      <c r="E31" s="255"/>
      <c r="F31" s="255"/>
      <c r="G31" s="255"/>
      <c r="H31" s="255"/>
    </row>
    <row r="32" spans="1:8" x14ac:dyDescent="0.15">
      <c r="A32" s="255"/>
      <c r="B32" s="255"/>
      <c r="C32" s="255"/>
      <c r="D32" s="255"/>
      <c r="E32" s="255"/>
      <c r="F32" s="255"/>
      <c r="G32" s="255"/>
      <c r="H32" s="255"/>
    </row>
    <row r="33" spans="1:8" x14ac:dyDescent="0.15">
      <c r="A33" s="255"/>
      <c r="B33" s="255"/>
      <c r="C33" s="255"/>
      <c r="D33" s="255"/>
      <c r="E33" s="255"/>
      <c r="F33" s="255"/>
      <c r="G33" s="255"/>
      <c r="H33" s="255"/>
    </row>
    <row r="34" spans="1:8" x14ac:dyDescent="0.15">
      <c r="A34" s="255"/>
      <c r="B34" s="255"/>
      <c r="C34" s="255"/>
      <c r="D34" s="255"/>
      <c r="E34" s="255"/>
      <c r="F34" s="255"/>
      <c r="G34" s="255"/>
      <c r="H34" s="255"/>
    </row>
    <row r="35" spans="1:8" x14ac:dyDescent="0.15">
      <c r="A35" s="255"/>
      <c r="B35" s="255"/>
      <c r="C35" s="255"/>
      <c r="D35" s="255"/>
      <c r="E35" s="255"/>
      <c r="F35" s="255"/>
      <c r="G35" s="255"/>
      <c r="H35" s="255"/>
    </row>
    <row r="36" spans="1:8" x14ac:dyDescent="0.15">
      <c r="A36" s="255"/>
      <c r="B36" s="255"/>
      <c r="C36" s="255"/>
      <c r="D36" s="255"/>
      <c r="E36" s="255"/>
      <c r="F36" s="255"/>
      <c r="G36" s="255"/>
      <c r="H36" s="255"/>
    </row>
    <row r="37" spans="1:8" x14ac:dyDescent="0.15">
      <c r="A37" s="255"/>
      <c r="B37" s="255"/>
      <c r="C37" s="255"/>
      <c r="D37" s="255"/>
      <c r="E37" s="255"/>
      <c r="F37" s="255"/>
      <c r="G37" s="255"/>
      <c r="H37" s="255"/>
    </row>
    <row r="38" spans="1:8" x14ac:dyDescent="0.15">
      <c r="A38" s="255"/>
      <c r="B38" s="255"/>
      <c r="C38" s="255"/>
      <c r="D38" s="255"/>
      <c r="E38" s="255"/>
      <c r="F38" s="255"/>
      <c r="G38" s="255"/>
      <c r="H38" s="255"/>
    </row>
    <row r="39" spans="1:8" x14ac:dyDescent="0.15">
      <c r="A39" s="255"/>
      <c r="B39" s="255"/>
      <c r="C39" s="255"/>
      <c r="D39" s="255"/>
      <c r="E39" s="255"/>
      <c r="F39" s="255"/>
      <c r="G39" s="255"/>
      <c r="H39" s="255"/>
    </row>
    <row r="40" spans="1:8" x14ac:dyDescent="0.15">
      <c r="A40" s="255"/>
      <c r="B40" s="255"/>
      <c r="C40" s="255"/>
      <c r="D40" s="255"/>
      <c r="E40" s="255"/>
      <c r="F40" s="255"/>
      <c r="G40" s="255"/>
      <c r="H40" s="255"/>
    </row>
    <row r="41" spans="1:8" x14ac:dyDescent="0.15">
      <c r="A41" s="255"/>
      <c r="B41" s="255"/>
      <c r="C41" s="255"/>
      <c r="D41" s="255"/>
      <c r="E41" s="255"/>
      <c r="F41" s="255"/>
      <c r="G41" s="255"/>
      <c r="H41" s="255"/>
    </row>
    <row r="42" spans="1:8" x14ac:dyDescent="0.15">
      <c r="A42" s="255"/>
      <c r="B42" s="255"/>
      <c r="C42" s="255"/>
      <c r="D42" s="255"/>
      <c r="E42" s="255"/>
      <c r="F42" s="255"/>
      <c r="G42" s="255"/>
      <c r="H42" s="255"/>
    </row>
    <row r="43" spans="1:8" x14ac:dyDescent="0.15">
      <c r="A43" s="255"/>
      <c r="B43" s="255"/>
      <c r="C43" s="255"/>
      <c r="D43" s="255"/>
      <c r="E43" s="255"/>
      <c r="F43" s="255"/>
      <c r="G43" s="255"/>
      <c r="H43" s="255"/>
    </row>
    <row r="44" spans="1:8" x14ac:dyDescent="0.15">
      <c r="A44" s="255"/>
      <c r="B44" s="255"/>
      <c r="C44" s="255"/>
      <c r="D44" s="255"/>
      <c r="E44" s="255"/>
      <c r="F44" s="255"/>
      <c r="G44" s="255"/>
      <c r="H44" s="255"/>
    </row>
    <row r="45" spans="1:8" x14ac:dyDescent="0.15">
      <c r="A45" s="255"/>
      <c r="B45" s="255"/>
      <c r="C45" s="255"/>
      <c r="D45" s="255"/>
      <c r="E45" s="255"/>
      <c r="F45" s="255"/>
      <c r="G45" s="255"/>
      <c r="H45" s="255"/>
    </row>
    <row r="46" spans="1:8" x14ac:dyDescent="0.15">
      <c r="A46" s="255"/>
      <c r="B46" s="255"/>
      <c r="C46" s="255"/>
      <c r="D46" s="255"/>
      <c r="E46" s="255"/>
      <c r="F46" s="255"/>
      <c r="G46" s="255"/>
      <c r="H46" s="255"/>
    </row>
  </sheetData>
  <mergeCells count="1">
    <mergeCell ref="A1:H4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9"/>
  <sheetViews>
    <sheetView topLeftCell="A61" zoomScaleNormal="100" workbookViewId="0">
      <selection activeCell="G18" sqref="G18"/>
    </sheetView>
  </sheetViews>
  <sheetFormatPr baseColWidth="10" defaultColWidth="9.1640625" defaultRowHeight="13" x14ac:dyDescent="0.15"/>
  <cols>
    <col min="1" max="1" width="15.6640625" style="2" customWidth="1"/>
    <col min="2" max="2" width="11.6640625" style="2" bestFit="1" customWidth="1"/>
    <col min="3" max="3" width="12.5" style="2" bestFit="1" customWidth="1"/>
    <col min="4" max="4" width="18.5" style="2" bestFit="1" customWidth="1"/>
    <col min="5" max="5" width="12.5" style="2" bestFit="1" customWidth="1"/>
    <col min="6" max="6" width="13.33203125" style="2" customWidth="1"/>
    <col min="7" max="7" width="14.6640625" style="2" customWidth="1"/>
    <col min="8" max="8" width="12.83203125" style="2" customWidth="1"/>
    <col min="9" max="9" width="12.5" style="2" bestFit="1" customWidth="1"/>
    <col min="10" max="16384" width="9.1640625" style="2"/>
  </cols>
  <sheetData>
    <row r="1" spans="1:10" s="195" customFormat="1" x14ac:dyDescent="0.15">
      <c r="A1" s="298" t="s">
        <v>230</v>
      </c>
      <c r="B1" s="298"/>
      <c r="C1" s="298"/>
      <c r="D1" s="298"/>
      <c r="E1" s="298"/>
      <c r="F1" s="298"/>
      <c r="G1" s="298"/>
      <c r="H1" s="298"/>
      <c r="I1" s="298"/>
    </row>
    <row r="2" spans="1:10" s="195" customFormat="1" x14ac:dyDescent="0.15">
      <c r="A2" s="298" t="s">
        <v>231</v>
      </c>
      <c r="B2" s="298"/>
      <c r="C2" s="298"/>
      <c r="D2" s="298"/>
      <c r="E2" s="298"/>
      <c r="F2" s="298"/>
      <c r="G2" s="298"/>
      <c r="H2" s="298"/>
      <c r="I2" s="298"/>
    </row>
    <row r="3" spans="1:10" x14ac:dyDescent="0.15">
      <c r="A3" s="298" t="s">
        <v>221</v>
      </c>
      <c r="B3" s="298"/>
      <c r="C3" s="298"/>
      <c r="D3" s="298"/>
      <c r="E3" s="298"/>
      <c r="F3" s="298"/>
      <c r="G3" s="298"/>
      <c r="H3" s="298"/>
      <c r="I3" s="298"/>
      <c r="J3" s="7"/>
    </row>
    <row r="4" spans="1:10" ht="10.5" customHeight="1" x14ac:dyDescent="0.15">
      <c r="A4" s="329" t="str">
        <f>'1B'!$A$4</f>
        <v>ACF/OFA: 07/12/2018</v>
      </c>
      <c r="B4" s="329"/>
      <c r="C4" s="329"/>
      <c r="D4" s="329"/>
      <c r="E4" s="329"/>
      <c r="F4" s="329"/>
      <c r="G4" s="329"/>
      <c r="H4" s="329"/>
      <c r="I4" s="329"/>
    </row>
    <row r="5" spans="1:10" s="3" customFormat="1" x14ac:dyDescent="0.15">
      <c r="A5" s="22"/>
      <c r="B5" s="285" t="s">
        <v>95</v>
      </c>
      <c r="C5" s="328"/>
      <c r="D5" s="326" t="s">
        <v>122</v>
      </c>
      <c r="E5" s="326"/>
      <c r="F5" s="326"/>
      <c r="G5" s="326"/>
      <c r="H5" s="326"/>
      <c r="I5" s="327"/>
    </row>
    <row r="6" spans="1:10" s="3" customFormat="1" ht="54" customHeight="1" x14ac:dyDescent="0.15">
      <c r="A6" s="20" t="s">
        <v>0</v>
      </c>
      <c r="B6" s="21" t="s">
        <v>123</v>
      </c>
      <c r="C6" s="144" t="s">
        <v>271</v>
      </c>
      <c r="D6" s="95" t="s">
        <v>130</v>
      </c>
      <c r="E6" s="21" t="s">
        <v>116</v>
      </c>
      <c r="F6" s="21" t="s">
        <v>131</v>
      </c>
      <c r="G6" s="21" t="s">
        <v>115</v>
      </c>
      <c r="H6" s="21" t="s">
        <v>117</v>
      </c>
      <c r="I6" s="21" t="s">
        <v>118</v>
      </c>
      <c r="J6" s="3" t="s">
        <v>4</v>
      </c>
    </row>
    <row r="7" spans="1:10" ht="12.75" customHeight="1" x14ac:dyDescent="0.15">
      <c r="A7" s="39" t="s">
        <v>3</v>
      </c>
      <c r="B7" s="111">
        <f>SUM(B9:B67)</f>
        <v>776188</v>
      </c>
      <c r="C7" s="150">
        <f>'8A'!C7/$B7</f>
        <v>0.53050034270047974</v>
      </c>
      <c r="D7" s="145">
        <f>'8A'!D7/$B7</f>
        <v>0.46949192721351013</v>
      </c>
      <c r="E7" s="112">
        <f>'8A'!E7/$B7</f>
        <v>0.36112385143805364</v>
      </c>
      <c r="F7" s="112">
        <f>'8A'!F7/$B7</f>
        <v>3.8159569588810956E-2</v>
      </c>
      <c r="G7" s="112">
        <f>'8A'!G7/$B7</f>
        <v>4.3658237437321883E-2</v>
      </c>
      <c r="H7" s="112">
        <f>'8A'!H7/$B7</f>
        <v>2.4812287744721641E-2</v>
      </c>
      <c r="I7" s="112">
        <f>'8A'!I7/$B7</f>
        <v>1.7405576999386747E-3</v>
      </c>
    </row>
    <row r="8" spans="1:10" ht="7.5" customHeight="1" x14ac:dyDescent="0.15">
      <c r="A8" s="53"/>
      <c r="B8" s="113"/>
      <c r="C8" s="151"/>
      <c r="D8" s="146"/>
      <c r="E8" s="65"/>
      <c r="F8" s="65"/>
      <c r="G8" s="65"/>
      <c r="H8" s="65"/>
      <c r="I8" s="65"/>
    </row>
    <row r="9" spans="1:10" ht="12.75" customHeight="1" x14ac:dyDescent="0.15">
      <c r="A9" s="51" t="s">
        <v>8</v>
      </c>
      <c r="B9" s="23">
        <f>'8A'!B9</f>
        <v>3348</v>
      </c>
      <c r="C9" s="150">
        <f>'8A'!C9/$B9</f>
        <v>0.57048984468339303</v>
      </c>
      <c r="D9" s="147">
        <f>'8A'!D9/$B9</f>
        <v>0.42951015531660691</v>
      </c>
      <c r="E9" s="114">
        <f>'8A'!E9/$B9</f>
        <v>0.37455197132616486</v>
      </c>
      <c r="F9" s="114">
        <f>'8A'!F9/$B9</f>
        <v>2.1505376344086023E-2</v>
      </c>
      <c r="G9" s="114">
        <f>'8A'!G9/$B9</f>
        <v>2.2102747909199524E-2</v>
      </c>
      <c r="H9" s="114">
        <f>'8A'!H9/$B9</f>
        <v>1.0752688172043012E-2</v>
      </c>
      <c r="I9" s="114">
        <f>'8A'!I9/$B9</f>
        <v>5.9737156511350056E-4</v>
      </c>
    </row>
    <row r="10" spans="1:10" ht="12.75" customHeight="1" x14ac:dyDescent="0.15">
      <c r="A10" s="51" t="s">
        <v>9</v>
      </c>
      <c r="B10" s="23">
        <f>'8A'!B10</f>
        <v>1986</v>
      </c>
      <c r="C10" s="150">
        <f>'8A'!C10/$B10</f>
        <v>0.40483383685800606</v>
      </c>
      <c r="D10" s="147">
        <f>'8A'!D10/$B10</f>
        <v>0.595166163141994</v>
      </c>
      <c r="E10" s="114">
        <f>'8A'!E10/$B10</f>
        <v>0.43605236656596175</v>
      </c>
      <c r="F10" s="114">
        <f>'8A'!F10/$B10</f>
        <v>8.4592145015105744E-2</v>
      </c>
      <c r="G10" s="114">
        <f>'8A'!G10/$B10</f>
        <v>4.4813695871097681E-2</v>
      </c>
      <c r="H10" s="114">
        <f>'8A'!H10/$B10</f>
        <v>2.8700906344410877E-2</v>
      </c>
      <c r="I10" s="114">
        <f>'8A'!I10/$B10</f>
        <v>1.0070493454179255E-3</v>
      </c>
    </row>
    <row r="11" spans="1:10" ht="12.75" customHeight="1" x14ac:dyDescent="0.15">
      <c r="A11" s="51" t="s">
        <v>10</v>
      </c>
      <c r="B11" s="23">
        <f>'8A'!B11</f>
        <v>2803</v>
      </c>
      <c r="C11" s="150">
        <f>'8A'!C11/$B11</f>
        <v>0.23760256867641813</v>
      </c>
      <c r="D11" s="147">
        <f>'8A'!D11/$B11</f>
        <v>0.76239743132358184</v>
      </c>
      <c r="E11" s="114">
        <f>'8A'!E11/$B11</f>
        <v>0.65858009275775953</v>
      </c>
      <c r="F11" s="114">
        <f>'8A'!F11/$B11</f>
        <v>3.7103103817338563E-2</v>
      </c>
      <c r="G11" s="114">
        <f>'8A'!G11/$B11</f>
        <v>4.4238316089903675E-2</v>
      </c>
      <c r="H11" s="114">
        <f>'8A'!H11/$B11</f>
        <v>2.176239743132358E-2</v>
      </c>
      <c r="I11" s="114">
        <f>'8A'!I11/$B11</f>
        <v>7.1352122725651087E-4</v>
      </c>
    </row>
    <row r="12" spans="1:10" ht="12.75" customHeight="1" x14ac:dyDescent="0.15">
      <c r="A12" s="51" t="s">
        <v>11</v>
      </c>
      <c r="B12" s="23">
        <f>'8A'!B12</f>
        <v>1203</v>
      </c>
      <c r="C12" s="150">
        <f>'8A'!C12/$B12</f>
        <v>0.40482128013300084</v>
      </c>
      <c r="D12" s="147">
        <f>'8A'!D12/$B12</f>
        <v>0.59434746467165422</v>
      </c>
      <c r="E12" s="114">
        <f>'8A'!E12/$B12</f>
        <v>0.46716541978387366</v>
      </c>
      <c r="F12" s="114">
        <f>'8A'!F12/$B12</f>
        <v>5.2369077306733167E-2</v>
      </c>
      <c r="G12" s="114">
        <f>'8A'!G12/$B12</f>
        <v>5.9019118869492931E-2</v>
      </c>
      <c r="H12" s="114">
        <f>'8A'!H12/$B12</f>
        <v>1.5793848711554447E-2</v>
      </c>
      <c r="I12" s="114">
        <f>'8A'!I12/$B12</f>
        <v>0</v>
      </c>
    </row>
    <row r="13" spans="1:10" ht="12.75" customHeight="1" x14ac:dyDescent="0.15">
      <c r="A13" s="51" t="s">
        <v>12</v>
      </c>
      <c r="B13" s="23">
        <f>'8A'!B13</f>
        <v>362195</v>
      </c>
      <c r="C13" s="150">
        <f>'8A'!C13/$B13</f>
        <v>0.63586465854028906</v>
      </c>
      <c r="D13" s="147">
        <f>'8A'!D13/$B13</f>
        <v>0.36413534145971094</v>
      </c>
      <c r="E13" s="114">
        <f>'8A'!E13/$B13</f>
        <v>0.27162716216402766</v>
      </c>
      <c r="F13" s="114">
        <f>'8A'!F13/$B13</f>
        <v>2.7584588412319332E-2</v>
      </c>
      <c r="G13" s="114">
        <f>'8A'!G13/$B13</f>
        <v>3.7118126975800331E-2</v>
      </c>
      <c r="H13" s="114">
        <f>'8A'!H13/$B13</f>
        <v>2.6135092974778781E-2</v>
      </c>
      <c r="I13" s="114">
        <f>'8A'!I13/$B13</f>
        <v>1.670370932784826E-3</v>
      </c>
    </row>
    <row r="14" spans="1:10" ht="12.75" customHeight="1" x14ac:dyDescent="0.15">
      <c r="A14" s="51" t="s">
        <v>13</v>
      </c>
      <c r="B14" s="23">
        <f>'8A'!B14</f>
        <v>9000</v>
      </c>
      <c r="C14" s="150">
        <f>'8A'!C14/$B14</f>
        <v>0.28988888888888886</v>
      </c>
      <c r="D14" s="147">
        <f>'8A'!D14/$B14</f>
        <v>0.71011111111111114</v>
      </c>
      <c r="E14" s="114">
        <f>'8A'!E14/$B14</f>
        <v>0.48266666666666669</v>
      </c>
      <c r="F14" s="114">
        <f>'8A'!F14/$B14</f>
        <v>0.13855555555555554</v>
      </c>
      <c r="G14" s="114">
        <f>'8A'!G14/$B14</f>
        <v>6.0222222222222226E-2</v>
      </c>
      <c r="H14" s="114">
        <f>'8A'!H14/$B14</f>
        <v>2.8000000000000001E-2</v>
      </c>
      <c r="I14" s="114">
        <f>'8A'!I14/$B14</f>
        <v>6.6666666666666664E-4</v>
      </c>
    </row>
    <row r="15" spans="1:10" ht="12.75" customHeight="1" x14ac:dyDescent="0.15">
      <c r="A15" s="51" t="s">
        <v>14</v>
      </c>
      <c r="B15" s="23">
        <f>'8A'!B15</f>
        <v>4247</v>
      </c>
      <c r="C15" s="150">
        <f>'8A'!C15/$B15</f>
        <v>0.43112785495643985</v>
      </c>
      <c r="D15" s="147">
        <f>'8A'!D15/$B15</f>
        <v>0.56863668471862494</v>
      </c>
      <c r="E15" s="114">
        <f>'8A'!E15/$B15</f>
        <v>0.45632210972451143</v>
      </c>
      <c r="F15" s="114">
        <f>'8A'!F15/$B15</f>
        <v>4.3324699788085709E-2</v>
      </c>
      <c r="G15" s="114">
        <f>'8A'!G15/$B15</f>
        <v>4.6385684012243938E-2</v>
      </c>
      <c r="H15" s="114">
        <f>'8A'!H15/$B15</f>
        <v>2.1426889569107606E-2</v>
      </c>
      <c r="I15" s="114">
        <f>'8A'!I15/$B15</f>
        <v>1.1773016246762421E-3</v>
      </c>
    </row>
    <row r="16" spans="1:10" ht="12.75" customHeight="1" x14ac:dyDescent="0.15">
      <c r="A16" s="51" t="s">
        <v>15</v>
      </c>
      <c r="B16" s="23">
        <f>'8A'!B16</f>
        <v>789</v>
      </c>
      <c r="C16" s="150">
        <f>'8A'!C16/$B16</f>
        <v>0.31558935361216728</v>
      </c>
      <c r="D16" s="147">
        <f>'8A'!D16/$B16</f>
        <v>0.6831432192648923</v>
      </c>
      <c r="E16" s="114">
        <f>'8A'!E16/$B16</f>
        <v>0.56907477820025354</v>
      </c>
      <c r="F16" s="114">
        <f>'8A'!F16/$B16</f>
        <v>4.4359949302915085E-2</v>
      </c>
      <c r="G16" s="114">
        <f>'8A'!G16/$B16</f>
        <v>5.7034220532319393E-2</v>
      </c>
      <c r="H16" s="114">
        <f>'8A'!H16/$B16</f>
        <v>1.3941698352344741E-2</v>
      </c>
      <c r="I16" s="114">
        <f>'8A'!I16/$B16</f>
        <v>0</v>
      </c>
    </row>
    <row r="17" spans="1:9" ht="12.75" customHeight="1" x14ac:dyDescent="0.15">
      <c r="A17" s="51" t="s">
        <v>80</v>
      </c>
      <c r="B17" s="23">
        <f>'8A'!B17</f>
        <v>2382</v>
      </c>
      <c r="C17" s="150">
        <f>'8A'!C17/$B17</f>
        <v>0.47942905121746432</v>
      </c>
      <c r="D17" s="147">
        <f>'8A'!D17/$B17</f>
        <v>0.52057094878253574</v>
      </c>
      <c r="E17" s="114">
        <f>'8A'!E17/$B17</f>
        <v>0.47187237615449201</v>
      </c>
      <c r="F17" s="114">
        <f>'8A'!F17/$B17</f>
        <v>1.8891687657430732E-2</v>
      </c>
      <c r="G17" s="114">
        <f>'8A'!G17/$B17</f>
        <v>2.4769101595298069E-2</v>
      </c>
      <c r="H17" s="114">
        <f>'8A'!H17/$B17</f>
        <v>4.6179680940386233E-3</v>
      </c>
      <c r="I17" s="114">
        <f>'8A'!I17/$B17</f>
        <v>4.1981528127623844E-4</v>
      </c>
    </row>
    <row r="18" spans="1:9" ht="12.75" customHeight="1" x14ac:dyDescent="0.15">
      <c r="A18" s="51" t="s">
        <v>16</v>
      </c>
      <c r="B18" s="23">
        <f>'8A'!B18</f>
        <v>5276</v>
      </c>
      <c r="C18" s="150">
        <f>'8A'!C18/$B18</f>
        <v>0.40276724791508717</v>
      </c>
      <c r="D18" s="147">
        <f>'8A'!D18/$B18</f>
        <v>0.59723275208491278</v>
      </c>
      <c r="E18" s="114">
        <f>'8A'!E18/$B18</f>
        <v>0.52331311599696739</v>
      </c>
      <c r="F18" s="114">
        <f>'8A'!F18/$B18</f>
        <v>3.6580742987111448E-2</v>
      </c>
      <c r="G18" s="114">
        <f>'8A'!G18/$B18</f>
        <v>2.028051554207733E-2</v>
      </c>
      <c r="H18" s="114">
        <f>'8A'!H18/$B18</f>
        <v>1.6868840030326005E-2</v>
      </c>
      <c r="I18" s="114">
        <f>'8A'!I18/$B18</f>
        <v>1.8953752843062926E-4</v>
      </c>
    </row>
    <row r="19" spans="1:9" ht="7.5" customHeight="1" x14ac:dyDescent="0.15">
      <c r="A19" s="53"/>
      <c r="B19" s="66" t="s">
        <v>2</v>
      </c>
      <c r="C19" s="152" t="s">
        <v>2</v>
      </c>
      <c r="D19" s="148" t="s">
        <v>2</v>
      </c>
      <c r="E19" s="54" t="s">
        <v>2</v>
      </c>
      <c r="F19" s="54" t="s">
        <v>2</v>
      </c>
      <c r="G19" s="54" t="s">
        <v>2</v>
      </c>
      <c r="H19" s="54" t="s">
        <v>2</v>
      </c>
      <c r="I19" s="54" t="s">
        <v>2</v>
      </c>
    </row>
    <row r="20" spans="1:9" ht="12.75" customHeight="1" x14ac:dyDescent="0.15">
      <c r="A20" s="51" t="s">
        <v>17</v>
      </c>
      <c r="B20" s="23">
        <f>'8A'!B20</f>
        <v>2535</v>
      </c>
      <c r="C20" s="150">
        <f>'8A'!C20/$B20</f>
        <v>0.23786982248520711</v>
      </c>
      <c r="D20" s="147">
        <f>'8A'!D20/$B20</f>
        <v>0.76213017751479295</v>
      </c>
      <c r="E20" s="114">
        <f>'8A'!E20/$B20</f>
        <v>0.70650887573964494</v>
      </c>
      <c r="F20" s="114">
        <f>'8A'!F20/$B20</f>
        <v>5.9171597633136093E-3</v>
      </c>
      <c r="G20" s="114">
        <f>'8A'!G20/$B20</f>
        <v>2.8007889546351084E-2</v>
      </c>
      <c r="H20" s="114">
        <f>'8A'!H20/$B20</f>
        <v>2.0907297830374753E-2</v>
      </c>
      <c r="I20" s="114">
        <f>'8A'!I20/$B20</f>
        <v>3.9447731755424062E-4</v>
      </c>
    </row>
    <row r="21" spans="1:9" ht="12.75" customHeight="1" x14ac:dyDescent="0.15">
      <c r="A21" s="51" t="s">
        <v>18</v>
      </c>
      <c r="B21" s="23">
        <f>'8A'!B21</f>
        <v>160</v>
      </c>
      <c r="C21" s="150">
        <f>'8A'!C21/$B21</f>
        <v>0.26874999999999999</v>
      </c>
      <c r="D21" s="147">
        <f>'8A'!D21/$B21</f>
        <v>0.73124999999999996</v>
      </c>
      <c r="E21" s="114">
        <f>'8A'!E21/$B21</f>
        <v>0.63749999999999996</v>
      </c>
      <c r="F21" s="114">
        <f>'8A'!F21/$B21</f>
        <v>3.7499999999999999E-2</v>
      </c>
      <c r="G21" s="114">
        <f>'8A'!G21/$B21</f>
        <v>3.125E-2</v>
      </c>
      <c r="H21" s="114">
        <f>'8A'!H21/$B21</f>
        <v>3.125E-2</v>
      </c>
      <c r="I21" s="114">
        <f>'8A'!I21/$B21</f>
        <v>0</v>
      </c>
    </row>
    <row r="22" spans="1:9" ht="12.75" customHeight="1" x14ac:dyDescent="0.15">
      <c r="A22" s="51" t="s">
        <v>19</v>
      </c>
      <c r="B22" s="23">
        <f>'8A'!B22</f>
        <v>3205</v>
      </c>
      <c r="C22" s="150">
        <f>'8A'!C22/$B22</f>
        <v>0.38689547581903277</v>
      </c>
      <c r="D22" s="147">
        <f>'8A'!D22/$B22</f>
        <v>0.61310452418096728</v>
      </c>
      <c r="E22" s="114">
        <f>'8A'!E22/$B22</f>
        <v>0.47550702028081121</v>
      </c>
      <c r="F22" s="114">
        <f>'8A'!F22/$B22</f>
        <v>5.2730109204368172E-2</v>
      </c>
      <c r="G22" s="114">
        <f>'8A'!G22/$B22</f>
        <v>5.5850234009360372E-2</v>
      </c>
      <c r="H22" s="114">
        <f>'8A'!H22/$B22</f>
        <v>2.8705148205928236E-2</v>
      </c>
      <c r="I22" s="114">
        <f>'8A'!I22/$B22</f>
        <v>6.2402496099843994E-4</v>
      </c>
    </row>
    <row r="23" spans="1:9" ht="12.75" customHeight="1" x14ac:dyDescent="0.15">
      <c r="A23" s="51" t="s">
        <v>20</v>
      </c>
      <c r="B23" s="23">
        <f>'8A'!B23</f>
        <v>29</v>
      </c>
      <c r="C23" s="150">
        <f>'8A'!C23/$B23</f>
        <v>0.51724137931034486</v>
      </c>
      <c r="D23" s="147">
        <f>'8A'!D23/$B23</f>
        <v>0.48275862068965519</v>
      </c>
      <c r="E23" s="114">
        <f>'8A'!E23/$B23</f>
        <v>0.37931034482758619</v>
      </c>
      <c r="F23" s="114">
        <f>'8A'!F23/$B23</f>
        <v>6.8965517241379309E-2</v>
      </c>
      <c r="G23" s="114">
        <f>'8A'!G23/$B23</f>
        <v>3.4482758620689655E-2</v>
      </c>
      <c r="H23" s="114">
        <f>'8A'!H23/$B23</f>
        <v>0</v>
      </c>
      <c r="I23" s="114">
        <f>'8A'!I23/$B23</f>
        <v>0</v>
      </c>
    </row>
    <row r="24" spans="1:9" ht="12.75" customHeight="1" x14ac:dyDescent="0.15">
      <c r="A24" s="51" t="s">
        <v>21</v>
      </c>
      <c r="B24" s="23">
        <f>'8A'!B24</f>
        <v>3904</v>
      </c>
      <c r="C24" s="150">
        <f>'8A'!C24/$B24</f>
        <v>0.72669057377049184</v>
      </c>
      <c r="D24" s="147">
        <f>'8A'!D24/$B24</f>
        <v>0.27330942622950821</v>
      </c>
      <c r="E24" s="114">
        <f>'8A'!E24/$B24</f>
        <v>8.5297131147540978E-2</v>
      </c>
      <c r="F24" s="114">
        <f>'8A'!F24/$B24</f>
        <v>8.9907786885245908E-2</v>
      </c>
      <c r="G24" s="114">
        <f>'8A'!G24/$B24</f>
        <v>7.6588114754098366E-2</v>
      </c>
      <c r="H24" s="114">
        <f>'8A'!H24/$B24</f>
        <v>1.8442622950819672E-2</v>
      </c>
      <c r="I24" s="114">
        <f>'8A'!I24/$B24</f>
        <v>3.0737704918032786E-3</v>
      </c>
    </row>
    <row r="25" spans="1:9" ht="12.75" customHeight="1" x14ac:dyDescent="0.15">
      <c r="A25" s="51" t="s">
        <v>22</v>
      </c>
      <c r="B25" s="23">
        <f>'8A'!B25</f>
        <v>1315</v>
      </c>
      <c r="C25" s="150">
        <f>'8A'!C25/$B25</f>
        <v>0.29201520912547529</v>
      </c>
      <c r="D25" s="147">
        <f>'8A'!D25/$B25</f>
        <v>0.70798479087452471</v>
      </c>
      <c r="E25" s="114">
        <f>'8A'!E25/$B25</f>
        <v>0.61825095057034218</v>
      </c>
      <c r="F25" s="114">
        <f>'8A'!F25/$B25</f>
        <v>4.0304182509505702E-2</v>
      </c>
      <c r="G25" s="114">
        <f>'8A'!G25/$B25</f>
        <v>3.3460076045627375E-2</v>
      </c>
      <c r="H25" s="114">
        <f>'8A'!H25/$B25</f>
        <v>1.5209125475285171E-2</v>
      </c>
      <c r="I25" s="114">
        <f>'8A'!I25/$B25</f>
        <v>0</v>
      </c>
    </row>
    <row r="26" spans="1:9" ht="12.75" customHeight="1" x14ac:dyDescent="0.15">
      <c r="A26" s="51" t="s">
        <v>23</v>
      </c>
      <c r="B26" s="23">
        <f>'8A'!B26</f>
        <v>4668</v>
      </c>
      <c r="C26" s="150">
        <f>'8A'!C26/$B26</f>
        <v>0.34554413024850045</v>
      </c>
      <c r="D26" s="147">
        <f>'8A'!D26/$B26</f>
        <v>0.65445586975149961</v>
      </c>
      <c r="E26" s="114">
        <f>'8A'!E26/$B26</f>
        <v>0.52592116538131961</v>
      </c>
      <c r="F26" s="114">
        <f>'8A'!F26/$B26</f>
        <v>4.8414738646101116E-2</v>
      </c>
      <c r="G26" s="114">
        <f>'8A'!G26/$B26</f>
        <v>5.719794344473008E-2</v>
      </c>
      <c r="H26" s="114">
        <f>'8A'!H26/$B26</f>
        <v>2.1422450728363324E-2</v>
      </c>
      <c r="I26" s="114">
        <f>'8A'!I26/$B26</f>
        <v>1.7137960582690661E-3</v>
      </c>
    </row>
    <row r="27" spans="1:9" ht="12.75" customHeight="1" x14ac:dyDescent="0.15">
      <c r="A27" s="51" t="s">
        <v>24</v>
      </c>
      <c r="B27" s="23">
        <f>'8A'!B27</f>
        <v>1924</v>
      </c>
      <c r="C27" s="150">
        <f>'8A'!C27/$B27</f>
        <v>0.35758835758835761</v>
      </c>
      <c r="D27" s="147">
        <f>'8A'!D27/$B27</f>
        <v>0.64241164241164239</v>
      </c>
      <c r="E27" s="114">
        <f>'8A'!E27/$B27</f>
        <v>0.47713097713097713</v>
      </c>
      <c r="F27" s="114">
        <f>'8A'!F27/$B27</f>
        <v>6.9126819126819131E-2</v>
      </c>
      <c r="G27" s="114">
        <f>'8A'!G27/$B27</f>
        <v>6.0291060291060294E-2</v>
      </c>
      <c r="H27" s="114">
        <f>'8A'!H27/$B27</f>
        <v>3.2224532224532226E-2</v>
      </c>
      <c r="I27" s="114">
        <f>'8A'!I27/$B27</f>
        <v>4.1580041580041582E-3</v>
      </c>
    </row>
    <row r="28" spans="1:9" ht="12.75" customHeight="1" x14ac:dyDescent="0.15">
      <c r="A28" s="51" t="s">
        <v>25</v>
      </c>
      <c r="B28" s="23">
        <f>'8A'!B28</f>
        <v>5346</v>
      </c>
      <c r="C28" s="150">
        <f>'8A'!C28/$B28</f>
        <v>0.4713804713804714</v>
      </c>
      <c r="D28" s="147">
        <f>'8A'!D28/$B28</f>
        <v>0.52861952861952866</v>
      </c>
      <c r="E28" s="114">
        <f>'8A'!E28/$B28</f>
        <v>0.41881780770669658</v>
      </c>
      <c r="F28" s="114">
        <f>'8A'!F28/$B28</f>
        <v>2.9741863075196408E-2</v>
      </c>
      <c r="G28" s="114">
        <f>'8A'!G28/$B28</f>
        <v>4.2274597830153388E-2</v>
      </c>
      <c r="H28" s="114">
        <f>'8A'!H28/$B28</f>
        <v>3.3857089412644967E-2</v>
      </c>
      <c r="I28" s="114">
        <f>'8A'!I28/$B28</f>
        <v>3.7411148522259632E-3</v>
      </c>
    </row>
    <row r="29" spans="1:9" ht="12.75" customHeight="1" x14ac:dyDescent="0.15">
      <c r="A29" s="51" t="s">
        <v>26</v>
      </c>
      <c r="B29" s="23">
        <f>'8A'!B29</f>
        <v>1965</v>
      </c>
      <c r="C29" s="150">
        <f>'8A'!C29/$B29</f>
        <v>0.13078880407124682</v>
      </c>
      <c r="D29" s="147">
        <f>'8A'!D29/$B29</f>
        <v>0.86921119592875318</v>
      </c>
      <c r="E29" s="114">
        <f>'8A'!E29/$B29</f>
        <v>0.68905852417302804</v>
      </c>
      <c r="F29" s="114">
        <f>'8A'!F29/$B29</f>
        <v>7.3282442748091606E-2</v>
      </c>
      <c r="G29" s="114">
        <f>'8A'!G29/$B29</f>
        <v>7.2773536895674298E-2</v>
      </c>
      <c r="H29" s="114">
        <f>'8A'!H29/$B29</f>
        <v>3.3587786259541987E-2</v>
      </c>
      <c r="I29" s="114">
        <f>'8A'!I29/$B29</f>
        <v>1.5267175572519084E-3</v>
      </c>
    </row>
    <row r="30" spans="1:9" ht="7.5" customHeight="1" x14ac:dyDescent="0.15">
      <c r="A30" s="53"/>
      <c r="B30" s="66" t="s">
        <v>2</v>
      </c>
      <c r="C30" s="152" t="s">
        <v>2</v>
      </c>
      <c r="D30" s="148" t="s">
        <v>2</v>
      </c>
      <c r="E30" s="54" t="s">
        <v>2</v>
      </c>
      <c r="F30" s="54" t="s">
        <v>2</v>
      </c>
      <c r="G30" s="54" t="s">
        <v>2</v>
      </c>
      <c r="H30" s="54" t="s">
        <v>2</v>
      </c>
      <c r="I30" s="54" t="s">
        <v>2</v>
      </c>
    </row>
    <row r="31" spans="1:9" ht="12.75" customHeight="1" x14ac:dyDescent="0.15">
      <c r="A31" s="51" t="s">
        <v>27</v>
      </c>
      <c r="B31" s="23">
        <f>'8A'!B31</f>
        <v>17142</v>
      </c>
      <c r="C31" s="150">
        <f>'8A'!C31/$B31</f>
        <v>0.88641932096604825</v>
      </c>
      <c r="D31" s="147">
        <f>'8A'!D31/$B31</f>
        <v>0.11363901528409753</v>
      </c>
      <c r="E31" s="114">
        <f>'8A'!E31/$B31</f>
        <v>5.6119472640298679E-2</v>
      </c>
      <c r="F31" s="114">
        <f>'8A'!F31/$B31</f>
        <v>2.0534360051335899E-2</v>
      </c>
      <c r="G31" s="114">
        <f>'8A'!G31/$B31</f>
        <v>1.767588379418971E-2</v>
      </c>
      <c r="H31" s="114">
        <f>'8A'!H31/$B31</f>
        <v>1.8725936296814842E-2</v>
      </c>
      <c r="I31" s="114">
        <f>'8A'!I31/$B31</f>
        <v>5.2502625131256564E-4</v>
      </c>
    </row>
    <row r="32" spans="1:9" ht="12.75" customHeight="1" x14ac:dyDescent="0.15">
      <c r="A32" s="51" t="s">
        <v>28</v>
      </c>
      <c r="B32" s="23">
        <f>'8A'!B32</f>
        <v>9395</v>
      </c>
      <c r="C32" s="150">
        <f>'8A'!C32/$B32</f>
        <v>0.29121873336881321</v>
      </c>
      <c r="D32" s="147">
        <f>'8A'!D32/$B32</f>
        <v>0.70878126663118679</v>
      </c>
      <c r="E32" s="114">
        <f>'8A'!E32/$B32</f>
        <v>0.60691857370941993</v>
      </c>
      <c r="F32" s="114">
        <f>'8A'!F32/$B32</f>
        <v>4.0127727514635447E-2</v>
      </c>
      <c r="G32" s="114">
        <f>'8A'!G32/$B32</f>
        <v>4.1830761043108039E-2</v>
      </c>
      <c r="H32" s="114">
        <f>'8A'!H32/$B32</f>
        <v>1.7988291644491752E-2</v>
      </c>
      <c r="I32" s="114">
        <f>'8A'!I32/$B32</f>
        <v>1.9159127195316659E-3</v>
      </c>
    </row>
    <row r="33" spans="1:9" ht="12.75" customHeight="1" x14ac:dyDescent="0.15">
      <c r="A33" s="51" t="s">
        <v>29</v>
      </c>
      <c r="B33" s="23">
        <f>'8A'!B33</f>
        <v>36549</v>
      </c>
      <c r="C33" s="150">
        <f>'8A'!C33/$B33</f>
        <v>0.6639853347560809</v>
      </c>
      <c r="D33" s="147">
        <f>'8A'!D33/$B33</f>
        <v>0.3360146652439191</v>
      </c>
      <c r="E33" s="114">
        <f>'8A'!E33/$B33</f>
        <v>0.28430326411119317</v>
      </c>
      <c r="F33" s="114">
        <f>'8A'!F33/$B33</f>
        <v>1.6881446824810527E-2</v>
      </c>
      <c r="G33" s="114">
        <f>'8A'!G33/$B33</f>
        <v>2.331117130427645E-2</v>
      </c>
      <c r="H33" s="114">
        <f>'8A'!H33/$B33</f>
        <v>9.1657774494514222E-3</v>
      </c>
      <c r="I33" s="114">
        <f>'8A'!I33/$B33</f>
        <v>2.3530055541875292E-3</v>
      </c>
    </row>
    <row r="34" spans="1:9" ht="12.75" customHeight="1" x14ac:dyDescent="0.15">
      <c r="A34" s="51" t="s">
        <v>30</v>
      </c>
      <c r="B34" s="23">
        <f>'8A'!B34</f>
        <v>4126</v>
      </c>
      <c r="C34" s="150">
        <f>'8A'!C34/$B34</f>
        <v>0.61585070285991272</v>
      </c>
      <c r="D34" s="147">
        <f>'8A'!D34/$B34</f>
        <v>0.3839069316529326</v>
      </c>
      <c r="E34" s="114">
        <f>'8A'!E34/$B34</f>
        <v>0.28865729520116334</v>
      </c>
      <c r="F34" s="114">
        <f>'8A'!F34/$B34</f>
        <v>1.9146873485215706E-2</v>
      </c>
      <c r="G34" s="114">
        <f>'8A'!G34/$B34</f>
        <v>5.865244789142026E-2</v>
      </c>
      <c r="H34" s="114">
        <f>'8A'!H34/$B34</f>
        <v>1.769268056228793E-2</v>
      </c>
      <c r="I34" s="114">
        <f>'8A'!I34/$B34</f>
        <v>0</v>
      </c>
    </row>
    <row r="35" spans="1:9" ht="12.75" customHeight="1" x14ac:dyDescent="0.15">
      <c r="A35" s="51" t="s">
        <v>31</v>
      </c>
      <c r="B35" s="23">
        <f>'8A'!B35</f>
        <v>7710</v>
      </c>
      <c r="C35" s="150">
        <f>'8A'!C35/$B35</f>
        <v>0.38897535667963684</v>
      </c>
      <c r="D35" s="147">
        <f>'8A'!D35/$B35</f>
        <v>0.61102464332036321</v>
      </c>
      <c r="E35" s="114">
        <f>'8A'!E35/$B35</f>
        <v>0.39247730220492866</v>
      </c>
      <c r="F35" s="114">
        <f>'8A'!F35/$B35</f>
        <v>8.2101167315175097E-2</v>
      </c>
      <c r="G35" s="114">
        <f>'8A'!G35/$B35</f>
        <v>9.4682230869001294E-2</v>
      </c>
      <c r="H35" s="114">
        <f>'8A'!H35/$B35</f>
        <v>3.7483787289234759E-2</v>
      </c>
      <c r="I35" s="114">
        <f>'8A'!I35/$B35</f>
        <v>4.2801556420233467E-3</v>
      </c>
    </row>
    <row r="36" spans="1:9" ht="12.75" customHeight="1" x14ac:dyDescent="0.15">
      <c r="A36" s="51" t="s">
        <v>32</v>
      </c>
      <c r="B36" s="23">
        <f>'8A'!B36</f>
        <v>1709</v>
      </c>
      <c r="C36" s="150">
        <f>'8A'!C36/$B36</f>
        <v>0.59040374488004677</v>
      </c>
      <c r="D36" s="147">
        <f>'8A'!D36/$B36</f>
        <v>0.40901111761263897</v>
      </c>
      <c r="E36" s="114">
        <f>'8A'!E36/$B36</f>
        <v>0.32943241661790523</v>
      </c>
      <c r="F36" s="114">
        <f>'8A'!F36/$B36</f>
        <v>2.3990637799882971E-2</v>
      </c>
      <c r="G36" s="114">
        <f>'8A'!G36/$B36</f>
        <v>3.1597425394967821E-2</v>
      </c>
      <c r="H36" s="114">
        <f>'8A'!H36/$B36</f>
        <v>2.2820362785254535E-2</v>
      </c>
      <c r="I36" s="114">
        <f>'8A'!I36/$B36</f>
        <v>1.1702750146284377E-3</v>
      </c>
    </row>
    <row r="37" spans="1:9" ht="12.75" customHeight="1" x14ac:dyDescent="0.15">
      <c r="A37" s="51" t="s">
        <v>33</v>
      </c>
      <c r="B37" s="23">
        <f>'8A'!B37</f>
        <v>7168</v>
      </c>
      <c r="C37" s="150">
        <f>'8A'!C37/$B37</f>
        <v>0.27273995535714285</v>
      </c>
      <c r="D37" s="147">
        <f>'8A'!D37/$B37</f>
        <v>0.7272600446428571</v>
      </c>
      <c r="E37" s="114">
        <f>'8A'!E37/$B37</f>
        <v>0.6692243303571429</v>
      </c>
      <c r="F37" s="114">
        <f>'8A'!F37/$B37</f>
        <v>2.7064732142857144E-2</v>
      </c>
      <c r="G37" s="114">
        <f>'8A'!G37/$B37</f>
        <v>2.4832589285714284E-2</v>
      </c>
      <c r="H37" s="114">
        <f>'8A'!H37/$B37</f>
        <v>5.9988839285714289E-3</v>
      </c>
      <c r="I37" s="114">
        <f>'8A'!I37/$B37</f>
        <v>2.7901785714285713E-4</v>
      </c>
    </row>
    <row r="38" spans="1:9" ht="12.75" customHeight="1" x14ac:dyDescent="0.15">
      <c r="A38" s="51" t="s">
        <v>34</v>
      </c>
      <c r="B38" s="23">
        <f>'8A'!B38</f>
        <v>1855</v>
      </c>
      <c r="C38" s="150">
        <f>'8A'!C38/$B38</f>
        <v>0.32506738544474395</v>
      </c>
      <c r="D38" s="147">
        <f>'8A'!D38/$B38</f>
        <v>0.67493261455525611</v>
      </c>
      <c r="E38" s="114">
        <f>'8A'!E38/$B38</f>
        <v>0.45175202156334232</v>
      </c>
      <c r="F38" s="114">
        <f>'8A'!F38/$B38</f>
        <v>0.11482479784366577</v>
      </c>
      <c r="G38" s="114">
        <f>'8A'!G38/$B38</f>
        <v>8.2479784366576825E-2</v>
      </c>
      <c r="H38" s="114">
        <f>'8A'!H38/$B38</f>
        <v>2.6415094339622643E-2</v>
      </c>
      <c r="I38" s="114">
        <f>'8A'!I38/$B38</f>
        <v>0</v>
      </c>
    </row>
    <row r="39" spans="1:9" ht="12.75" customHeight="1" x14ac:dyDescent="0.15">
      <c r="A39" s="51" t="s">
        <v>35</v>
      </c>
      <c r="B39" s="23">
        <f>'8A'!B39</f>
        <v>1965</v>
      </c>
      <c r="C39" s="150">
        <f>'8A'!C39/$B39</f>
        <v>0.45139949109414756</v>
      </c>
      <c r="D39" s="147">
        <f>'8A'!D39/$B39</f>
        <v>0.54860050890585244</v>
      </c>
      <c r="E39" s="114">
        <f>'8A'!E39/$B39</f>
        <v>0.35470737913486006</v>
      </c>
      <c r="F39" s="114">
        <f>'8A'!F39/$B39</f>
        <v>5.4961832061068701E-2</v>
      </c>
      <c r="G39" s="114">
        <f>'8A'!G39/$B39</f>
        <v>9.1603053435114504E-2</v>
      </c>
      <c r="H39" s="114">
        <f>'8A'!H39/$B39</f>
        <v>4.4274809160305344E-2</v>
      </c>
      <c r="I39" s="114">
        <f>'8A'!I39/$B39</f>
        <v>3.0534351145038168E-3</v>
      </c>
    </row>
    <row r="40" spans="1:9" ht="12.75" customHeight="1" x14ac:dyDescent="0.15">
      <c r="A40" s="51" t="s">
        <v>36</v>
      </c>
      <c r="B40" s="23">
        <f>'8A'!B40</f>
        <v>4597</v>
      </c>
      <c r="C40" s="150">
        <f>'8A'!C40/$B40</f>
        <v>0.37546225799434413</v>
      </c>
      <c r="D40" s="147">
        <f>'8A'!D40/$B40</f>
        <v>0.62453774200565582</v>
      </c>
      <c r="E40" s="114">
        <f>'8A'!E40/$B40</f>
        <v>0.46486839242984557</v>
      </c>
      <c r="F40" s="114">
        <f>'8A'!F40/$B40</f>
        <v>5.6993691537959537E-2</v>
      </c>
      <c r="G40" s="114">
        <f>'8A'!G40/$B40</f>
        <v>6.5477485316510764E-2</v>
      </c>
      <c r="H40" s="114">
        <f>'8A'!H40/$B40</f>
        <v>3.589297367848597E-2</v>
      </c>
      <c r="I40" s="114">
        <f>'8A'!I40/$B40</f>
        <v>1.0876658690450293E-3</v>
      </c>
    </row>
    <row r="41" spans="1:9" ht="7.5" customHeight="1" x14ac:dyDescent="0.15">
      <c r="A41" s="53"/>
      <c r="B41" s="66" t="s">
        <v>2</v>
      </c>
      <c r="C41" s="152" t="s">
        <v>2</v>
      </c>
      <c r="D41" s="148" t="s">
        <v>2</v>
      </c>
      <c r="E41" s="54" t="s">
        <v>2</v>
      </c>
      <c r="F41" s="54" t="s">
        <v>2</v>
      </c>
      <c r="G41" s="54" t="s">
        <v>2</v>
      </c>
      <c r="H41" s="54" t="s">
        <v>2</v>
      </c>
      <c r="I41" s="54" t="s">
        <v>2</v>
      </c>
    </row>
    <row r="42" spans="1:9" ht="12.75" customHeight="1" x14ac:dyDescent="0.15">
      <c r="A42" s="51" t="s">
        <v>37</v>
      </c>
      <c r="B42" s="23">
        <f>'8A'!B42</f>
        <v>2967</v>
      </c>
      <c r="C42" s="150">
        <f>'8A'!C42/$B42</f>
        <v>0.77721604314122006</v>
      </c>
      <c r="D42" s="147">
        <f>'8A'!D42/$B42</f>
        <v>0.22278395685877991</v>
      </c>
      <c r="E42" s="114">
        <f>'8A'!E42/$B42</f>
        <v>0.18132794068082239</v>
      </c>
      <c r="F42" s="114">
        <f>'8A'!F42/$B42</f>
        <v>1.9211324570273004E-2</v>
      </c>
      <c r="G42" s="114">
        <f>'8A'!G42/$B42</f>
        <v>1.4155712841253791E-2</v>
      </c>
      <c r="H42" s="114">
        <f>'8A'!H42/$B42</f>
        <v>8.0889787664307385E-3</v>
      </c>
      <c r="I42" s="114">
        <f>'8A'!I42/$B42</f>
        <v>0</v>
      </c>
    </row>
    <row r="43" spans="1:9" ht="12.75" customHeight="1" x14ac:dyDescent="0.15">
      <c r="A43" s="51" t="s">
        <v>38</v>
      </c>
      <c r="B43" s="23">
        <f>'8A'!B43</f>
        <v>6518</v>
      </c>
      <c r="C43" s="150">
        <f>'8A'!C43/$B43</f>
        <v>0.27339674746854864</v>
      </c>
      <c r="D43" s="147">
        <f>'8A'!D43/$B43</f>
        <v>0.72660325253145142</v>
      </c>
      <c r="E43" s="114">
        <f>'8A'!E43/$B43</f>
        <v>0.61690702669530528</v>
      </c>
      <c r="F43" s="114">
        <f>'8A'!F43/$B43</f>
        <v>3.1911629334151578E-2</v>
      </c>
      <c r="G43" s="114">
        <f>'8A'!G43/$B43</f>
        <v>4.326480515495551E-2</v>
      </c>
      <c r="H43" s="114">
        <f>'8A'!H43/$B43</f>
        <v>3.0377416385394294E-2</v>
      </c>
      <c r="I43" s="114">
        <f>'8A'!I43/$B43</f>
        <v>4.1423749616446761E-3</v>
      </c>
    </row>
    <row r="44" spans="1:9" ht="12.75" customHeight="1" x14ac:dyDescent="0.15">
      <c r="A44" s="51" t="s">
        <v>39</v>
      </c>
      <c r="B44" s="23">
        <f>'8A'!B44</f>
        <v>4959</v>
      </c>
      <c r="C44" s="150">
        <f>'8A'!C44/$B44</f>
        <v>0.53377697116354106</v>
      </c>
      <c r="D44" s="147">
        <f>'8A'!D44/$B44</f>
        <v>0.46622302883645894</v>
      </c>
      <c r="E44" s="114">
        <f>'8A'!E44/$B44</f>
        <v>0.45331720104859852</v>
      </c>
      <c r="F44" s="114">
        <f>'8A'!F44/$B44</f>
        <v>2.2181891510385156E-3</v>
      </c>
      <c r="G44" s="114">
        <f>'8A'!G44/$B44</f>
        <v>7.8644888082274652E-3</v>
      </c>
      <c r="H44" s="114">
        <f>'8A'!H44/$B44</f>
        <v>2.8231498285944748E-3</v>
      </c>
      <c r="I44" s="114">
        <f>'8A'!I44/$B44</f>
        <v>0</v>
      </c>
    </row>
    <row r="45" spans="1:9" ht="12.75" customHeight="1" x14ac:dyDescent="0.15">
      <c r="A45" s="51" t="s">
        <v>40</v>
      </c>
      <c r="B45" s="23">
        <f>'8A'!B45</f>
        <v>86366</v>
      </c>
      <c r="C45" s="150">
        <f>'8A'!C45/$B45</f>
        <v>0.25499617905194172</v>
      </c>
      <c r="D45" s="147">
        <f>'8A'!D45/$B45</f>
        <v>0.74500382094805828</v>
      </c>
      <c r="E45" s="114">
        <f>'8A'!E45/$B45</f>
        <v>0.54661556631081676</v>
      </c>
      <c r="F45" s="114">
        <f>'8A'!F45/$B45</f>
        <v>6.2443554176412015E-2</v>
      </c>
      <c r="G45" s="114">
        <f>'8A'!G45/$B45</f>
        <v>8.9919644304471663E-2</v>
      </c>
      <c r="H45" s="114">
        <f>'8A'!H45/$B45</f>
        <v>4.2007271379941181E-2</v>
      </c>
      <c r="I45" s="114">
        <f>'8A'!I45/$B45</f>
        <v>4.0293634068962322E-3</v>
      </c>
    </row>
    <row r="46" spans="1:9" ht="12.75" customHeight="1" x14ac:dyDescent="0.15">
      <c r="A46" s="51" t="s">
        <v>41</v>
      </c>
      <c r="B46" s="23">
        <f>'8A'!B46</f>
        <v>4320</v>
      </c>
      <c r="C46" s="150">
        <f>'8A'!C46/$B46</f>
        <v>0.19143518518518518</v>
      </c>
      <c r="D46" s="147">
        <f>'8A'!D46/$B46</f>
        <v>0.80856481481481479</v>
      </c>
      <c r="E46" s="114">
        <f>'8A'!E46/$B46</f>
        <v>0.65092592592592591</v>
      </c>
      <c r="F46" s="114">
        <f>'8A'!F46/$B46</f>
        <v>5.1157407407407408E-2</v>
      </c>
      <c r="G46" s="114">
        <f>'8A'!G46/$B46</f>
        <v>6.9907407407407404E-2</v>
      </c>
      <c r="H46" s="114">
        <f>'8A'!H46/$B46</f>
        <v>3.6574074074074071E-2</v>
      </c>
      <c r="I46" s="114">
        <f>'8A'!I46/$B46</f>
        <v>0</v>
      </c>
    </row>
    <row r="47" spans="1:9" ht="12.75" customHeight="1" x14ac:dyDescent="0.15">
      <c r="A47" s="51" t="s">
        <v>42</v>
      </c>
      <c r="B47" s="23">
        <f>'8A'!B47</f>
        <v>303</v>
      </c>
      <c r="C47" s="150">
        <f>'8A'!C47/$B47</f>
        <v>0.66996699669966997</v>
      </c>
      <c r="D47" s="147">
        <f>'8A'!D47/$B47</f>
        <v>0.33333333333333331</v>
      </c>
      <c r="E47" s="114">
        <f>'8A'!E47/$B47</f>
        <v>0.12871287128712872</v>
      </c>
      <c r="F47" s="114">
        <f>'8A'!F47/$B47</f>
        <v>7.2607260726072612E-2</v>
      </c>
      <c r="G47" s="114">
        <f>'8A'!G47/$B47</f>
        <v>8.2508250825082508E-2</v>
      </c>
      <c r="H47" s="114">
        <f>'8A'!H47/$B47</f>
        <v>4.6204620462046202E-2</v>
      </c>
      <c r="I47" s="114">
        <f>'8A'!I47/$B47</f>
        <v>3.3003300330033004E-3</v>
      </c>
    </row>
    <row r="48" spans="1:9" ht="12.75" customHeight="1" x14ac:dyDescent="0.15">
      <c r="A48" s="51" t="s">
        <v>43</v>
      </c>
      <c r="B48" s="23">
        <f>'8A'!B48</f>
        <v>20869</v>
      </c>
      <c r="C48" s="150">
        <f>'8A'!C48/$B48</f>
        <v>0.78192534381139489</v>
      </c>
      <c r="D48" s="147">
        <f>'8A'!D48/$B48</f>
        <v>0.21807465618860511</v>
      </c>
      <c r="E48" s="114">
        <f>'8A'!E48/$B48</f>
        <v>0.16670659830370405</v>
      </c>
      <c r="F48" s="114">
        <f>'8A'!F48/$B48</f>
        <v>2.2425607360199339E-2</v>
      </c>
      <c r="G48" s="114">
        <f>'8A'!G48/$B48</f>
        <v>1.8496334275719967E-2</v>
      </c>
      <c r="H48" s="114">
        <f>'8A'!H48/$B48</f>
        <v>1.001485456897791E-2</v>
      </c>
      <c r="I48" s="114">
        <f>'8A'!I48/$B48</f>
        <v>3.8334371555896307E-4</v>
      </c>
    </row>
    <row r="49" spans="1:9" ht="12.75" customHeight="1" x14ac:dyDescent="0.15">
      <c r="A49" s="51" t="s">
        <v>44</v>
      </c>
      <c r="B49" s="23">
        <f>'8A'!B49</f>
        <v>1762</v>
      </c>
      <c r="C49" s="150">
        <f>'8A'!C49/$B49</f>
        <v>0.40805902383654935</v>
      </c>
      <c r="D49" s="147">
        <f>'8A'!D49/$B49</f>
        <v>0.59194097616345065</v>
      </c>
      <c r="E49" s="114">
        <f>'8A'!E49/$B49</f>
        <v>0.38592508513053347</v>
      </c>
      <c r="F49" s="114">
        <f>'8A'!F49/$B49</f>
        <v>5.5051078320090804E-2</v>
      </c>
      <c r="G49" s="114">
        <f>'8A'!G49/$B49</f>
        <v>8.0022701475595912E-2</v>
      </c>
      <c r="H49" s="114">
        <f>'8A'!H49/$B49</f>
        <v>6.1293984108967081E-2</v>
      </c>
      <c r="I49" s="114">
        <f>'8A'!I49/$B49</f>
        <v>9.6481271282633368E-3</v>
      </c>
    </row>
    <row r="50" spans="1:9" ht="12.75" customHeight="1" x14ac:dyDescent="0.15">
      <c r="A50" s="51" t="s">
        <v>45</v>
      </c>
      <c r="B50" s="23">
        <f>'8A'!B50</f>
        <v>37193</v>
      </c>
      <c r="C50" s="150">
        <f>'8A'!C50/$B50</f>
        <v>0.7151345683327508</v>
      </c>
      <c r="D50" s="147">
        <f>'8A'!D50/$B50</f>
        <v>0.2848654316672492</v>
      </c>
      <c r="E50" s="114">
        <f>'8A'!E50/$B50</f>
        <v>0.21235178662651574</v>
      </c>
      <c r="F50" s="114">
        <f>'8A'!F50/$B50</f>
        <v>4.0141962197187644E-2</v>
      </c>
      <c r="G50" s="114">
        <f>'8A'!G50/$B50</f>
        <v>2.2773102465517704E-2</v>
      </c>
      <c r="H50" s="114">
        <f>'8A'!H50/$B50</f>
        <v>9.4372596994058023E-3</v>
      </c>
      <c r="I50" s="114">
        <f>'8A'!I50/$B50</f>
        <v>1.344338988519345E-4</v>
      </c>
    </row>
    <row r="51" spans="1:9" ht="12.75" customHeight="1" x14ac:dyDescent="0.15">
      <c r="A51" s="51" t="s">
        <v>46</v>
      </c>
      <c r="B51" s="23">
        <f>'8A'!B51</f>
        <v>27777</v>
      </c>
      <c r="C51" s="150">
        <f>'8A'!C51/$B51</f>
        <v>0.21748208949850595</v>
      </c>
      <c r="D51" s="147">
        <f>'8A'!D51/$B51</f>
        <v>0.782517910501494</v>
      </c>
      <c r="E51" s="114">
        <f>'8A'!E51/$B51</f>
        <v>0.60222486229614425</v>
      </c>
      <c r="F51" s="114">
        <f>'8A'!F51/$B51</f>
        <v>8.1110271087590446E-2</v>
      </c>
      <c r="G51" s="114">
        <f>'8A'!G51/$B51</f>
        <v>6.8977931382078694E-2</v>
      </c>
      <c r="H51" s="114">
        <f>'8A'!H51/$B51</f>
        <v>3.0204845735680601E-2</v>
      </c>
      <c r="I51" s="114">
        <f>'8A'!I51/$B51</f>
        <v>0</v>
      </c>
    </row>
    <row r="52" spans="1:9" ht="7.5" customHeight="1" x14ac:dyDescent="0.15">
      <c r="A52" s="53"/>
      <c r="B52" s="66" t="s">
        <v>2</v>
      </c>
      <c r="C52" s="152" t="s">
        <v>2</v>
      </c>
      <c r="D52" s="148" t="s">
        <v>2</v>
      </c>
      <c r="E52" s="54" t="s">
        <v>2</v>
      </c>
      <c r="F52" s="54" t="s">
        <v>2</v>
      </c>
      <c r="G52" s="54" t="s">
        <v>2</v>
      </c>
      <c r="H52" s="54" t="s">
        <v>2</v>
      </c>
      <c r="I52" s="54" t="s">
        <v>2</v>
      </c>
    </row>
    <row r="53" spans="1:9" ht="12.75" customHeight="1" x14ac:dyDescent="0.15">
      <c r="A53" s="51" t="s">
        <v>47</v>
      </c>
      <c r="B53" s="23">
        <f>'8A'!B53</f>
        <v>6118</v>
      </c>
      <c r="C53" s="150">
        <f>'8A'!C53/$B53</f>
        <v>0.15004903563255967</v>
      </c>
      <c r="D53" s="147">
        <f>'8A'!D53/$B53</f>
        <v>0.84978751225890814</v>
      </c>
      <c r="E53" s="114">
        <f>'8A'!E53/$B53</f>
        <v>0.80925138934292251</v>
      </c>
      <c r="F53" s="114">
        <f>'8A'!F53/$B53</f>
        <v>3.9228506047728016E-3</v>
      </c>
      <c r="G53" s="114">
        <f>'8A'!G53/$B53</f>
        <v>3.3344230140568816E-2</v>
      </c>
      <c r="H53" s="114">
        <f>'8A'!H53/$B53</f>
        <v>3.2690421706440013E-3</v>
      </c>
      <c r="I53" s="114">
        <f>'8A'!I53/$B53</f>
        <v>0</v>
      </c>
    </row>
    <row r="54" spans="1:9" ht="12.75" customHeight="1" x14ac:dyDescent="0.15">
      <c r="A54" s="51" t="s">
        <v>48</v>
      </c>
      <c r="B54" s="23">
        <f>'8A'!B54</f>
        <v>3107</v>
      </c>
      <c r="C54" s="150">
        <f>'8A'!C54/$B54</f>
        <v>8.4969423881557773E-2</v>
      </c>
      <c r="D54" s="147">
        <f>'8A'!D54/$B54</f>
        <v>0.91503057611844218</v>
      </c>
      <c r="E54" s="114">
        <f>'8A'!E54/$B54</f>
        <v>0.76343739942066302</v>
      </c>
      <c r="F54" s="114">
        <f>'8A'!F54/$B54</f>
        <v>8.0785323463147735E-2</v>
      </c>
      <c r="G54" s="114">
        <f>'8A'!G54/$B54</f>
        <v>5.3427743804312845E-2</v>
      </c>
      <c r="H54" s="114">
        <f>'8A'!H54/$B54</f>
        <v>1.6414547795300934E-2</v>
      </c>
      <c r="I54" s="114">
        <f>'8A'!I54/$B54</f>
        <v>6.4370775667846802E-4</v>
      </c>
    </row>
    <row r="55" spans="1:9" ht="12.75" customHeight="1" x14ac:dyDescent="0.15">
      <c r="A55" s="51" t="s">
        <v>49</v>
      </c>
      <c r="B55" s="23">
        <f>'8A'!B55</f>
        <v>1779</v>
      </c>
      <c r="C55" s="150">
        <f>'8A'!C55/$B55</f>
        <v>0.4362001124227094</v>
      </c>
      <c r="D55" s="147">
        <f>'8A'!D55/$B55</f>
        <v>0.5637998875772906</v>
      </c>
      <c r="E55" s="114">
        <f>'8A'!E55/$B55</f>
        <v>0.39123102866779091</v>
      </c>
      <c r="F55" s="114">
        <f>'8A'!F55/$B55</f>
        <v>7.3074761101742547E-2</v>
      </c>
      <c r="G55" s="114">
        <f>'8A'!G55/$B55</f>
        <v>8.3754918493535696E-2</v>
      </c>
      <c r="H55" s="114">
        <f>'8A'!H55/$B55</f>
        <v>1.6301292861157952E-2</v>
      </c>
      <c r="I55" s="114">
        <f>'8A'!I55/$B55</f>
        <v>0</v>
      </c>
    </row>
    <row r="56" spans="1:9" ht="12.75" customHeight="1" x14ac:dyDescent="0.15">
      <c r="A56" s="51" t="s">
        <v>50</v>
      </c>
      <c r="B56" s="23">
        <f>'8A'!B56</f>
        <v>373</v>
      </c>
      <c r="C56" s="150">
        <f>'8A'!C56/$B56</f>
        <v>0.59785522788203749</v>
      </c>
      <c r="D56" s="147">
        <f>'8A'!D56/$B56</f>
        <v>0.40214477211796246</v>
      </c>
      <c r="E56" s="114">
        <f>'8A'!E56/$B56</f>
        <v>0.2064343163538874</v>
      </c>
      <c r="F56" s="114">
        <f>'8A'!F56/$B56</f>
        <v>0.10187667560321716</v>
      </c>
      <c r="G56" s="114">
        <f>'8A'!G56/$B56</f>
        <v>6.4343163538873996E-2</v>
      </c>
      <c r="H56" s="114">
        <f>'8A'!H56/$B56</f>
        <v>2.9490616621983913E-2</v>
      </c>
      <c r="I56" s="114">
        <f>'8A'!I56/$B56</f>
        <v>0</v>
      </c>
    </row>
    <row r="57" spans="1:9" ht="12.75" customHeight="1" x14ac:dyDescent="0.15">
      <c r="A57" s="51" t="s">
        <v>51</v>
      </c>
      <c r="B57" s="23">
        <f>'8A'!B57</f>
        <v>10847</v>
      </c>
      <c r="C57" s="150">
        <f>'8A'!C57/$B57</f>
        <v>0.35696505946344609</v>
      </c>
      <c r="D57" s="147">
        <f>'8A'!D57/$B57</f>
        <v>0.64303494053655386</v>
      </c>
      <c r="E57" s="114">
        <f>'8A'!E57/$B57</f>
        <v>0.56402691988568265</v>
      </c>
      <c r="F57" s="114">
        <f>'8A'!F57/$B57</f>
        <v>2.0558679819304877E-2</v>
      </c>
      <c r="G57" s="114">
        <f>'8A'!G57/$B57</f>
        <v>2.7104268461325711E-2</v>
      </c>
      <c r="H57" s="114">
        <f>'8A'!H57/$B57</f>
        <v>3.0238775698349773E-2</v>
      </c>
      <c r="I57" s="114">
        <f>'8A'!I57/$B57</f>
        <v>1.1062966718908454E-3</v>
      </c>
    </row>
    <row r="58" spans="1:9" ht="12.75" customHeight="1" x14ac:dyDescent="0.15">
      <c r="A58" s="51" t="s">
        <v>52</v>
      </c>
      <c r="B58" s="23">
        <f>'8A'!B58</f>
        <v>8346</v>
      </c>
      <c r="C58" s="150">
        <f>'8A'!C58/$B58</f>
        <v>0.2028516654684879</v>
      </c>
      <c r="D58" s="147">
        <f>'8A'!D58/$B58</f>
        <v>0.79714833453151213</v>
      </c>
      <c r="E58" s="114">
        <f>'8A'!E58/$B58</f>
        <v>0.70524802300503231</v>
      </c>
      <c r="F58" s="114">
        <f>'8A'!F58/$B58</f>
        <v>4.2774982027318477E-2</v>
      </c>
      <c r="G58" s="114">
        <f>'8A'!G58/$B58</f>
        <v>3.1512101605559548E-2</v>
      </c>
      <c r="H58" s="114">
        <f>'8A'!H58/$B58</f>
        <v>1.7613227893601726E-2</v>
      </c>
      <c r="I58" s="114">
        <f>'8A'!I58/$B58</f>
        <v>0</v>
      </c>
    </row>
    <row r="59" spans="1:9" ht="12.75" customHeight="1" x14ac:dyDescent="0.15">
      <c r="A59" s="51" t="s">
        <v>53</v>
      </c>
      <c r="B59" s="23">
        <f>'8A'!B59</f>
        <v>1691</v>
      </c>
      <c r="C59" s="150">
        <f>'8A'!C59/$B59</f>
        <v>0.10821998817267889</v>
      </c>
      <c r="D59" s="147">
        <f>'8A'!D59/$B59</f>
        <v>0.89178001182732114</v>
      </c>
      <c r="E59" s="114">
        <f>'8A'!E59/$B59</f>
        <v>0.66469544648137202</v>
      </c>
      <c r="F59" s="114">
        <f>'8A'!F59/$B59</f>
        <v>0.17563571850975754</v>
      </c>
      <c r="G59" s="114">
        <f>'8A'!G59/$B59</f>
        <v>3.666469544648137E-2</v>
      </c>
      <c r="H59" s="114">
        <f>'8A'!H59/$B59</f>
        <v>1.4192785334121822E-2</v>
      </c>
      <c r="I59" s="114">
        <f>'8A'!I59/$B59</f>
        <v>5.9136605558840927E-4</v>
      </c>
    </row>
    <row r="60" spans="1:9" ht="12.75" customHeight="1" x14ac:dyDescent="0.15">
      <c r="A60" s="51" t="s">
        <v>54</v>
      </c>
      <c r="B60" s="23">
        <f>'8A'!B60</f>
        <v>1763</v>
      </c>
      <c r="C60" s="150">
        <f>'8A'!C60/$B60</f>
        <v>0.42427680090754394</v>
      </c>
      <c r="D60" s="147">
        <f>'8A'!D60/$B60</f>
        <v>0.57572319909245606</v>
      </c>
      <c r="E60" s="114">
        <f>'8A'!E60/$B60</f>
        <v>0.4214407260351673</v>
      </c>
      <c r="F60" s="114">
        <f>'8A'!F60/$B60</f>
        <v>7.7141236528644352E-2</v>
      </c>
      <c r="G60" s="114">
        <f>'8A'!G60/$B60</f>
        <v>6.0692002268859895E-2</v>
      </c>
      <c r="H60" s="114">
        <f>'8A'!H60/$B60</f>
        <v>1.6449234259784458E-2</v>
      </c>
      <c r="I60" s="114">
        <f>'8A'!I60/$B60</f>
        <v>0</v>
      </c>
    </row>
    <row r="61" spans="1:9" ht="12.75" customHeight="1" x14ac:dyDescent="0.15">
      <c r="A61" s="51" t="s">
        <v>55</v>
      </c>
      <c r="B61" s="23">
        <f>'8A'!B61</f>
        <v>188</v>
      </c>
      <c r="C61" s="150">
        <f>'8A'!C61/$B61</f>
        <v>8.5106382978723402E-2</v>
      </c>
      <c r="D61" s="147">
        <f>'8A'!D61/$B61</f>
        <v>0.90957446808510634</v>
      </c>
      <c r="E61" s="114">
        <f>'8A'!E61/$B61</f>
        <v>0.85106382978723405</v>
      </c>
      <c r="F61" s="114">
        <f>'8A'!F61/$B61</f>
        <v>1.5957446808510637E-2</v>
      </c>
      <c r="G61" s="114">
        <f>'8A'!G61/$B61</f>
        <v>2.6595744680851064E-2</v>
      </c>
      <c r="H61" s="114">
        <f>'8A'!H61/$B61</f>
        <v>1.5957446808510637E-2</v>
      </c>
      <c r="I61" s="114">
        <f>'8A'!I61/$B61</f>
        <v>0</v>
      </c>
    </row>
    <row r="62" spans="1:9" ht="12.75" customHeight="1" x14ac:dyDescent="0.15">
      <c r="A62" s="51" t="s">
        <v>56</v>
      </c>
      <c r="B62" s="23">
        <f>'8A'!B62</f>
        <v>9057</v>
      </c>
      <c r="C62" s="150">
        <f>'8A'!C62/$B62</f>
        <v>0.37385447719995585</v>
      </c>
      <c r="D62" s="147">
        <f>'8A'!D62/$B62</f>
        <v>0.62614552280004421</v>
      </c>
      <c r="E62" s="114">
        <f>'8A'!E62/$B62</f>
        <v>0.57270619410400792</v>
      </c>
      <c r="F62" s="114">
        <f>'8A'!F62/$B62</f>
        <v>2.0315777851385667E-2</v>
      </c>
      <c r="G62" s="114">
        <f>'8A'!G62/$B62</f>
        <v>2.2965661918957714E-2</v>
      </c>
      <c r="H62" s="114">
        <f>'8A'!H62/$B62</f>
        <v>9.2745942365021535E-3</v>
      </c>
      <c r="I62" s="114">
        <f>'8A'!I62/$B62</f>
        <v>7.7288285304184605E-4</v>
      </c>
    </row>
    <row r="63" spans="1:9" ht="7.5" customHeight="1" x14ac:dyDescent="0.15">
      <c r="A63" s="53"/>
      <c r="B63" s="66" t="s">
        <v>2</v>
      </c>
      <c r="C63" s="152" t="s">
        <v>2</v>
      </c>
      <c r="D63" s="148" t="s">
        <v>2</v>
      </c>
      <c r="E63" s="54" t="s">
        <v>2</v>
      </c>
      <c r="F63" s="54" t="s">
        <v>2</v>
      </c>
      <c r="G63" s="54" t="s">
        <v>2</v>
      </c>
      <c r="H63" s="54" t="s">
        <v>2</v>
      </c>
      <c r="I63" s="54" t="s">
        <v>2</v>
      </c>
    </row>
    <row r="64" spans="1:9" ht="12.75" customHeight="1" x14ac:dyDescent="0.15">
      <c r="A64" s="51" t="s">
        <v>57</v>
      </c>
      <c r="B64" s="23">
        <f>'8A'!B64</f>
        <v>23744</v>
      </c>
      <c r="C64" s="150">
        <f>'8A'!C64/$B64</f>
        <v>0.49574629380053908</v>
      </c>
      <c r="D64" s="147">
        <f>'8A'!D64/$B64</f>
        <v>0.50425370619946097</v>
      </c>
      <c r="E64" s="114">
        <f>'8A'!E64/$B64</f>
        <v>0.39984838274932616</v>
      </c>
      <c r="F64" s="114">
        <f>'8A'!F64/$B64</f>
        <v>4.1652628032345013E-2</v>
      </c>
      <c r="G64" s="114">
        <f>'8A'!G64/$B64</f>
        <v>3.5377358490566037E-2</v>
      </c>
      <c r="H64" s="114">
        <f>'8A'!H64/$B64</f>
        <v>2.4006064690026953E-2</v>
      </c>
      <c r="I64" s="114">
        <f>'8A'!I64/$B64</f>
        <v>3.3271563342318058E-3</v>
      </c>
    </row>
    <row r="65" spans="1:9" ht="12.75" customHeight="1" x14ac:dyDescent="0.15">
      <c r="A65" s="51" t="s">
        <v>58</v>
      </c>
      <c r="B65" s="23">
        <f>'8A'!B65</f>
        <v>1764</v>
      </c>
      <c r="C65" s="150">
        <f>'8A'!C65/$B65</f>
        <v>0.39739229024943312</v>
      </c>
      <c r="D65" s="147">
        <f>'8A'!D65/$B65</f>
        <v>0.60260770975056688</v>
      </c>
      <c r="E65" s="114">
        <f>'8A'!E65/$B65</f>
        <v>0.39172335600907027</v>
      </c>
      <c r="F65" s="114">
        <f>'8A'!F65/$B65</f>
        <v>9.1269841269841265E-2</v>
      </c>
      <c r="G65" s="114">
        <f>'8A'!G65/$B65</f>
        <v>8.5034013605442174E-2</v>
      </c>
      <c r="H65" s="114">
        <f>'8A'!H65/$B65</f>
        <v>3.2312925170068028E-2</v>
      </c>
      <c r="I65" s="114">
        <f>'8A'!I65/$B65</f>
        <v>2.2675736961451248E-3</v>
      </c>
    </row>
    <row r="66" spans="1:9" ht="12.75" customHeight="1" x14ac:dyDescent="0.15">
      <c r="A66" s="51" t="s">
        <v>59</v>
      </c>
      <c r="B66" s="23">
        <f>'8A'!B66</f>
        <v>3636</v>
      </c>
      <c r="C66" s="150">
        <f>'8A'!C66/$B66</f>
        <v>0.36743674367436746</v>
      </c>
      <c r="D66" s="147">
        <f>'8A'!D66/$B66</f>
        <v>0.63256325632563259</v>
      </c>
      <c r="E66" s="114">
        <f>'8A'!E66/$B66</f>
        <v>0.48404840484048406</v>
      </c>
      <c r="F66" s="114">
        <f>'8A'!F66/$B66</f>
        <v>9.5434543454345433E-2</v>
      </c>
      <c r="G66" s="114">
        <f>'8A'!G66/$B66</f>
        <v>4.152915291529153E-2</v>
      </c>
      <c r="H66" s="114">
        <f>'8A'!H66/$B66</f>
        <v>1.1276127612761276E-2</v>
      </c>
      <c r="I66" s="114">
        <f>'8A'!I66/$B66</f>
        <v>2.7502750275027501E-4</v>
      </c>
    </row>
    <row r="67" spans="1:9" ht="12.75" customHeight="1" x14ac:dyDescent="0.15">
      <c r="A67" s="52" t="s">
        <v>60</v>
      </c>
      <c r="B67" s="24">
        <f>'8A'!B67</f>
        <v>245</v>
      </c>
      <c r="C67" s="153">
        <f>'8A'!C67/$B67</f>
        <v>0.68571428571428572</v>
      </c>
      <c r="D67" s="149">
        <f>'8A'!D67/$B67</f>
        <v>0.31020408163265306</v>
      </c>
      <c r="E67" s="90">
        <f>'8A'!E67/$B67</f>
        <v>7.7551020408163265E-2</v>
      </c>
      <c r="F67" s="90">
        <f>'8A'!F67/$B67</f>
        <v>8.1632653061224483E-2</v>
      </c>
      <c r="G67" s="90">
        <f>'8A'!G67/$B67</f>
        <v>0.11836734693877551</v>
      </c>
      <c r="H67" s="90">
        <f>'8A'!H67/$B67</f>
        <v>3.2653061224489799E-2</v>
      </c>
      <c r="I67" s="90">
        <f>'8A'!I67/$B67</f>
        <v>0</v>
      </c>
    </row>
    <row r="68" spans="1:9" ht="15" customHeight="1" x14ac:dyDescent="0.15">
      <c r="A68" s="294" t="s">
        <v>132</v>
      </c>
      <c r="B68" s="294"/>
      <c r="C68" s="294"/>
      <c r="D68" s="294"/>
      <c r="E68" s="294"/>
      <c r="F68" s="294"/>
      <c r="G68" s="294"/>
      <c r="H68" s="294"/>
      <c r="I68" s="294"/>
    </row>
    <row r="69" spans="1:9" ht="15" customHeight="1" x14ac:dyDescent="0.15">
      <c r="A69" s="91"/>
    </row>
  </sheetData>
  <mergeCells count="7">
    <mergeCell ref="A1:I1"/>
    <mergeCell ref="A2:I2"/>
    <mergeCell ref="A3:I3"/>
    <mergeCell ref="A68:I68"/>
    <mergeCell ref="D5:I5"/>
    <mergeCell ref="A4:I4"/>
    <mergeCell ref="B5:C5"/>
  </mergeCells>
  <phoneticPr fontId="0" type="noConversion"/>
  <pageMargins left="0.25" right="0.25" top="0.25" bottom="0.25" header="0.5" footer="0.5"/>
  <pageSetup scale="8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68"/>
  <sheetViews>
    <sheetView topLeftCell="A49" zoomScaleNormal="100" workbookViewId="0">
      <selection activeCell="E8" sqref="E8"/>
    </sheetView>
  </sheetViews>
  <sheetFormatPr baseColWidth="10" defaultColWidth="9.1640625" defaultRowHeight="13" x14ac:dyDescent="0.15"/>
  <cols>
    <col min="1" max="1" width="15.6640625" style="2" customWidth="1"/>
    <col min="2" max="2" width="16" style="2" bestFit="1" customWidth="1"/>
    <col min="3" max="3" width="16.5" style="2" bestFit="1" customWidth="1"/>
    <col min="4" max="4" width="19.33203125" style="2" customWidth="1"/>
    <col min="5" max="5" width="19.83203125" style="2" customWidth="1"/>
    <col min="6" max="16384" width="9.1640625" style="2"/>
  </cols>
  <sheetData>
    <row r="1" spans="1:7" s="195" customFormat="1" x14ac:dyDescent="0.15">
      <c r="A1" s="298" t="s">
        <v>232</v>
      </c>
      <c r="B1" s="298"/>
      <c r="C1" s="298"/>
      <c r="D1" s="298"/>
      <c r="E1" s="298"/>
    </row>
    <row r="2" spans="1:7" s="195" customFormat="1" x14ac:dyDescent="0.15">
      <c r="A2" s="298" t="s">
        <v>233</v>
      </c>
      <c r="B2" s="298"/>
      <c r="C2" s="298"/>
      <c r="D2" s="298"/>
      <c r="E2" s="298"/>
    </row>
    <row r="3" spans="1:7" x14ac:dyDescent="0.15">
      <c r="A3" s="272" t="s">
        <v>221</v>
      </c>
      <c r="B3" s="272"/>
      <c r="C3" s="272"/>
      <c r="D3" s="272"/>
      <c r="E3" s="272"/>
      <c r="F3" s="7"/>
      <c r="G3" s="7" t="s">
        <v>2</v>
      </c>
    </row>
    <row r="4" spans="1:7" ht="12.75" customHeight="1" x14ac:dyDescent="0.15">
      <c r="A4" s="284" t="str">
        <f>'1B'!$A$4</f>
        <v>ACF/OFA: 07/12/2018</v>
      </c>
      <c r="B4" s="284"/>
      <c r="C4" s="284"/>
      <c r="D4" s="284"/>
      <c r="E4" s="284"/>
    </row>
    <row r="5" spans="1:7" s="3" customFormat="1" ht="67.5" customHeight="1" x14ac:dyDescent="0.15">
      <c r="A5" s="94" t="s">
        <v>0</v>
      </c>
      <c r="B5" s="25" t="s">
        <v>112</v>
      </c>
      <c r="C5" s="25" t="s">
        <v>97</v>
      </c>
      <c r="D5" s="115" t="s">
        <v>98</v>
      </c>
      <c r="E5" s="115" t="s">
        <v>124</v>
      </c>
    </row>
    <row r="6" spans="1:7" ht="12.75" customHeight="1" x14ac:dyDescent="0.15">
      <c r="A6" s="39" t="s">
        <v>3</v>
      </c>
      <c r="B6" s="23">
        <f>SUM(B8:B66)</f>
        <v>1406410</v>
      </c>
      <c r="C6" s="23">
        <f>SUM(C8:C66)</f>
        <v>776188</v>
      </c>
      <c r="D6" s="23">
        <f>SUM(D8:D66)</f>
        <v>5774</v>
      </c>
      <c r="E6" s="34">
        <f>D6/C6</f>
        <v>7.4389194370436031E-3</v>
      </c>
    </row>
    <row r="7" spans="1:7" ht="7.5" customHeight="1" x14ac:dyDescent="0.15">
      <c r="A7" s="53"/>
      <c r="B7" s="66"/>
      <c r="C7" s="66"/>
      <c r="D7" s="66"/>
      <c r="E7" s="116"/>
    </row>
    <row r="8" spans="1:7" ht="12.75" customHeight="1" x14ac:dyDescent="0.15">
      <c r="A8" s="51" t="s">
        <v>8</v>
      </c>
      <c r="B8" s="23">
        <v>9749</v>
      </c>
      <c r="C8" s="23">
        <v>3348</v>
      </c>
      <c r="D8" s="46">
        <v>0</v>
      </c>
      <c r="E8" s="114">
        <f t="shared" ref="E8:E17" si="0">D8/C8</f>
        <v>0</v>
      </c>
    </row>
    <row r="9" spans="1:7" ht="12.75" customHeight="1" x14ac:dyDescent="0.15">
      <c r="A9" s="51" t="s">
        <v>9</v>
      </c>
      <c r="B9" s="23">
        <v>3152</v>
      </c>
      <c r="C9" s="23">
        <v>1986</v>
      </c>
      <c r="D9" s="46">
        <v>0</v>
      </c>
      <c r="E9" s="114">
        <f t="shared" si="0"/>
        <v>0</v>
      </c>
    </row>
    <row r="10" spans="1:7" ht="12.75" customHeight="1" x14ac:dyDescent="0.15">
      <c r="A10" s="51" t="s">
        <v>10</v>
      </c>
      <c r="B10" s="23">
        <v>8715</v>
      </c>
      <c r="C10" s="23">
        <v>2803</v>
      </c>
      <c r="D10" s="23">
        <v>105</v>
      </c>
      <c r="E10" s="114">
        <f t="shared" si="0"/>
        <v>3.745986443096682E-2</v>
      </c>
    </row>
    <row r="11" spans="1:7" ht="12.75" customHeight="1" x14ac:dyDescent="0.15">
      <c r="A11" s="51" t="s">
        <v>11</v>
      </c>
      <c r="B11" s="23">
        <v>3201</v>
      </c>
      <c r="C11" s="23">
        <v>1203</v>
      </c>
      <c r="D11" s="46">
        <v>2</v>
      </c>
      <c r="E11" s="114">
        <f t="shared" si="0"/>
        <v>1.6625103906899418E-3</v>
      </c>
    </row>
    <row r="12" spans="1:7" ht="12.75" customHeight="1" x14ac:dyDescent="0.15">
      <c r="A12" s="51" t="s">
        <v>12</v>
      </c>
      <c r="B12" s="23">
        <v>527340</v>
      </c>
      <c r="C12" s="23">
        <v>362195</v>
      </c>
      <c r="D12" s="46">
        <v>336</v>
      </c>
      <c r="E12" s="114">
        <f t="shared" si="0"/>
        <v>9.2767708002595289E-4</v>
      </c>
    </row>
    <row r="13" spans="1:7" ht="12.75" customHeight="1" x14ac:dyDescent="0.15">
      <c r="A13" s="51" t="s">
        <v>13</v>
      </c>
      <c r="B13" s="23">
        <v>16329</v>
      </c>
      <c r="C13" s="23">
        <v>9000</v>
      </c>
      <c r="D13" s="23">
        <v>140</v>
      </c>
      <c r="E13" s="114">
        <f t="shared" si="0"/>
        <v>1.5555555555555555E-2</v>
      </c>
    </row>
    <row r="14" spans="1:7" ht="12.75" customHeight="1" x14ac:dyDescent="0.15">
      <c r="A14" s="51" t="s">
        <v>14</v>
      </c>
      <c r="B14" s="23">
        <v>9973</v>
      </c>
      <c r="C14" s="23">
        <v>4247</v>
      </c>
      <c r="D14" s="46">
        <v>0</v>
      </c>
      <c r="E14" s="114">
        <f t="shared" si="0"/>
        <v>0</v>
      </c>
    </row>
    <row r="15" spans="1:7" ht="12.75" customHeight="1" x14ac:dyDescent="0.15">
      <c r="A15" s="51" t="s">
        <v>15</v>
      </c>
      <c r="B15" s="23">
        <v>4016</v>
      </c>
      <c r="C15" s="23">
        <v>789</v>
      </c>
      <c r="D15" s="23">
        <v>18</v>
      </c>
      <c r="E15" s="114">
        <f t="shared" si="0"/>
        <v>2.2813688212927757E-2</v>
      </c>
    </row>
    <row r="16" spans="1:7" ht="12.75" customHeight="1" x14ac:dyDescent="0.15">
      <c r="A16" s="51" t="s">
        <v>80</v>
      </c>
      <c r="B16" s="23">
        <v>4294</v>
      </c>
      <c r="C16" s="23">
        <v>2382</v>
      </c>
      <c r="D16" s="46">
        <v>0</v>
      </c>
      <c r="E16" s="114">
        <f t="shared" si="0"/>
        <v>0</v>
      </c>
    </row>
    <row r="17" spans="1:5" ht="12.75" customHeight="1" x14ac:dyDescent="0.15">
      <c r="A17" s="51" t="s">
        <v>16</v>
      </c>
      <c r="B17" s="23">
        <v>45734</v>
      </c>
      <c r="C17" s="23">
        <v>5276</v>
      </c>
      <c r="D17" s="46">
        <v>0</v>
      </c>
      <c r="E17" s="114">
        <f t="shared" si="0"/>
        <v>0</v>
      </c>
    </row>
    <row r="18" spans="1:5" ht="7.5" customHeight="1" x14ac:dyDescent="0.15">
      <c r="A18" s="53"/>
      <c r="B18" s="66"/>
      <c r="C18" s="66"/>
      <c r="D18" s="66"/>
      <c r="E18" s="54" t="s">
        <v>2</v>
      </c>
    </row>
    <row r="19" spans="1:5" ht="12.75" customHeight="1" x14ac:dyDescent="0.15">
      <c r="A19" s="51" t="s">
        <v>17</v>
      </c>
      <c r="B19" s="23">
        <v>12410</v>
      </c>
      <c r="C19" s="23">
        <v>2535</v>
      </c>
      <c r="D19" s="46">
        <v>0</v>
      </c>
      <c r="E19" s="114">
        <f t="shared" ref="E19:E28" si="1">D19/C19</f>
        <v>0</v>
      </c>
    </row>
    <row r="20" spans="1:5" ht="12.75" customHeight="1" x14ac:dyDescent="0.15">
      <c r="A20" s="51" t="s">
        <v>18</v>
      </c>
      <c r="B20" s="23">
        <v>619</v>
      </c>
      <c r="C20" s="23">
        <v>160</v>
      </c>
      <c r="D20" s="46">
        <v>0</v>
      </c>
      <c r="E20" s="114">
        <f t="shared" si="1"/>
        <v>0</v>
      </c>
    </row>
    <row r="21" spans="1:5" ht="12.75" customHeight="1" x14ac:dyDescent="0.15">
      <c r="A21" s="51" t="s">
        <v>19</v>
      </c>
      <c r="B21" s="23">
        <v>5325</v>
      </c>
      <c r="C21" s="23">
        <v>3205</v>
      </c>
      <c r="D21" s="23">
        <v>138</v>
      </c>
      <c r="E21" s="114">
        <f t="shared" si="1"/>
        <v>4.3057722308892356E-2</v>
      </c>
    </row>
    <row r="22" spans="1:5" ht="12.75" customHeight="1" x14ac:dyDescent="0.15">
      <c r="A22" s="51" t="s">
        <v>20</v>
      </c>
      <c r="B22" s="23">
        <v>1929</v>
      </c>
      <c r="C22" s="23">
        <v>29</v>
      </c>
      <c r="D22" s="46">
        <v>0</v>
      </c>
      <c r="E22" s="114">
        <f t="shared" si="1"/>
        <v>0</v>
      </c>
    </row>
    <row r="23" spans="1:5" ht="12.75" customHeight="1" x14ac:dyDescent="0.15">
      <c r="A23" s="51" t="s">
        <v>21</v>
      </c>
      <c r="B23" s="23">
        <v>13461</v>
      </c>
      <c r="C23" s="23">
        <v>3904</v>
      </c>
      <c r="D23" s="46">
        <v>0</v>
      </c>
      <c r="E23" s="114">
        <f t="shared" si="1"/>
        <v>0</v>
      </c>
    </row>
    <row r="24" spans="1:5" ht="12.75" customHeight="1" x14ac:dyDescent="0.15">
      <c r="A24" s="51" t="s">
        <v>22</v>
      </c>
      <c r="B24" s="23">
        <v>7373</v>
      </c>
      <c r="C24" s="23">
        <v>1315</v>
      </c>
      <c r="D24" s="46">
        <v>0</v>
      </c>
      <c r="E24" s="114">
        <f t="shared" si="1"/>
        <v>0</v>
      </c>
    </row>
    <row r="25" spans="1:5" ht="12.75" customHeight="1" x14ac:dyDescent="0.15">
      <c r="A25" s="51" t="s">
        <v>23</v>
      </c>
      <c r="B25" s="23">
        <v>11312</v>
      </c>
      <c r="C25" s="23">
        <v>4668</v>
      </c>
      <c r="D25" s="46">
        <v>0</v>
      </c>
      <c r="E25" s="114">
        <f t="shared" si="1"/>
        <v>0</v>
      </c>
    </row>
    <row r="26" spans="1:5" ht="12.75" customHeight="1" x14ac:dyDescent="0.15">
      <c r="A26" s="51" t="s">
        <v>24</v>
      </c>
      <c r="B26" s="23">
        <v>4623</v>
      </c>
      <c r="C26" s="23">
        <v>1924</v>
      </c>
      <c r="D26" s="46">
        <v>0</v>
      </c>
      <c r="E26" s="114">
        <f t="shared" si="1"/>
        <v>0</v>
      </c>
    </row>
    <row r="27" spans="1:5" ht="12.75" customHeight="1" x14ac:dyDescent="0.15">
      <c r="A27" s="51" t="s">
        <v>25</v>
      </c>
      <c r="B27" s="23">
        <v>21828</v>
      </c>
      <c r="C27" s="23">
        <v>5346</v>
      </c>
      <c r="D27" s="23">
        <v>17</v>
      </c>
      <c r="E27" s="114">
        <f t="shared" si="1"/>
        <v>3.1799476243920687E-3</v>
      </c>
    </row>
    <row r="28" spans="1:5" ht="12.75" customHeight="1" x14ac:dyDescent="0.15">
      <c r="A28" s="51" t="s">
        <v>26</v>
      </c>
      <c r="B28" s="23">
        <v>5550</v>
      </c>
      <c r="C28" s="23">
        <v>1965</v>
      </c>
      <c r="D28" s="46">
        <v>0</v>
      </c>
      <c r="E28" s="114">
        <f t="shared" si="1"/>
        <v>0</v>
      </c>
    </row>
    <row r="29" spans="1:5" ht="7.5" customHeight="1" x14ac:dyDescent="0.15">
      <c r="A29" s="53"/>
      <c r="B29" s="66"/>
      <c r="C29" s="66"/>
      <c r="D29" s="66"/>
      <c r="E29" s="54" t="s">
        <v>2</v>
      </c>
    </row>
    <row r="30" spans="1:5" ht="12.75" customHeight="1" x14ac:dyDescent="0.15">
      <c r="A30" s="51" t="s">
        <v>27</v>
      </c>
      <c r="B30" s="23">
        <v>19025</v>
      </c>
      <c r="C30" s="23">
        <v>17142</v>
      </c>
      <c r="D30" s="46">
        <v>0</v>
      </c>
      <c r="E30" s="114">
        <f t="shared" ref="E30:E39" si="2">D30/C30</f>
        <v>0</v>
      </c>
    </row>
    <row r="31" spans="1:5" ht="12.75" customHeight="1" x14ac:dyDescent="0.15">
      <c r="A31" s="51" t="s">
        <v>28</v>
      </c>
      <c r="B31" s="23">
        <v>19256</v>
      </c>
      <c r="C31" s="23">
        <v>9395</v>
      </c>
      <c r="D31" s="23">
        <v>122</v>
      </c>
      <c r="E31" s="114">
        <f t="shared" si="2"/>
        <v>1.2985630654603512E-2</v>
      </c>
    </row>
    <row r="32" spans="1:5" ht="12.75" customHeight="1" x14ac:dyDescent="0.15">
      <c r="A32" s="51" t="s">
        <v>29</v>
      </c>
      <c r="B32" s="23">
        <v>52189</v>
      </c>
      <c r="C32" s="23">
        <v>36549</v>
      </c>
      <c r="D32" s="46">
        <v>0</v>
      </c>
      <c r="E32" s="114">
        <f t="shared" si="2"/>
        <v>0</v>
      </c>
    </row>
    <row r="33" spans="1:5" ht="12.75" customHeight="1" x14ac:dyDescent="0.15">
      <c r="A33" s="51" t="s">
        <v>30</v>
      </c>
      <c r="B33" s="23">
        <v>14454</v>
      </c>
      <c r="C33" s="23">
        <v>4126</v>
      </c>
      <c r="D33" s="23">
        <v>20</v>
      </c>
      <c r="E33" s="114">
        <f t="shared" si="2"/>
        <v>4.8473097430925833E-3</v>
      </c>
    </row>
    <row r="34" spans="1:5" ht="12.75" customHeight="1" x14ac:dyDescent="0.15">
      <c r="A34" s="51" t="s">
        <v>31</v>
      </c>
      <c r="B34" s="23">
        <v>18887</v>
      </c>
      <c r="C34" s="23">
        <v>7710</v>
      </c>
      <c r="D34" s="46">
        <v>0</v>
      </c>
      <c r="E34" s="114">
        <f t="shared" si="2"/>
        <v>0</v>
      </c>
    </row>
    <row r="35" spans="1:5" ht="12.75" customHeight="1" x14ac:dyDescent="0.15">
      <c r="A35" s="51" t="s">
        <v>32</v>
      </c>
      <c r="B35" s="23">
        <v>5682</v>
      </c>
      <c r="C35" s="23">
        <v>1709</v>
      </c>
      <c r="D35" s="46">
        <v>0</v>
      </c>
      <c r="E35" s="114">
        <f t="shared" si="2"/>
        <v>0</v>
      </c>
    </row>
    <row r="36" spans="1:5" ht="12.75" customHeight="1" x14ac:dyDescent="0.15">
      <c r="A36" s="51" t="s">
        <v>33</v>
      </c>
      <c r="B36" s="23">
        <v>13338</v>
      </c>
      <c r="C36" s="23">
        <v>7168</v>
      </c>
      <c r="D36" s="23">
        <v>100</v>
      </c>
      <c r="E36" s="114">
        <f t="shared" si="2"/>
        <v>1.3950892857142858E-2</v>
      </c>
    </row>
    <row r="37" spans="1:5" ht="12.75" customHeight="1" x14ac:dyDescent="0.15">
      <c r="A37" s="51" t="s">
        <v>34</v>
      </c>
      <c r="B37" s="23">
        <v>4056</v>
      </c>
      <c r="C37" s="23">
        <v>1855</v>
      </c>
      <c r="D37" s="46">
        <v>2</v>
      </c>
      <c r="E37" s="114">
        <f t="shared" si="2"/>
        <v>1.0781671159029651E-3</v>
      </c>
    </row>
    <row r="38" spans="1:5" ht="12.75" customHeight="1" x14ac:dyDescent="0.15">
      <c r="A38" s="51" t="s">
        <v>35</v>
      </c>
      <c r="B38" s="23">
        <v>5294</v>
      </c>
      <c r="C38" s="23">
        <v>1965</v>
      </c>
      <c r="D38" s="46">
        <v>0</v>
      </c>
      <c r="E38" s="114">
        <f t="shared" si="2"/>
        <v>0</v>
      </c>
    </row>
    <row r="39" spans="1:5" ht="12.75" customHeight="1" x14ac:dyDescent="0.15">
      <c r="A39" s="51" t="s">
        <v>36</v>
      </c>
      <c r="B39" s="23">
        <v>10191</v>
      </c>
      <c r="C39" s="23">
        <v>4597</v>
      </c>
      <c r="D39" s="46">
        <v>25</v>
      </c>
      <c r="E39" s="114">
        <f t="shared" si="2"/>
        <v>5.4383293452251466E-3</v>
      </c>
    </row>
    <row r="40" spans="1:5" ht="7.5" customHeight="1" x14ac:dyDescent="0.15">
      <c r="A40" s="53"/>
      <c r="B40" s="66"/>
      <c r="C40" s="66"/>
      <c r="D40" s="66"/>
      <c r="E40" s="54" t="s">
        <v>2</v>
      </c>
    </row>
    <row r="41" spans="1:5" ht="12.75" customHeight="1" x14ac:dyDescent="0.15">
      <c r="A41" s="51" t="s">
        <v>37</v>
      </c>
      <c r="B41" s="23">
        <v>4741</v>
      </c>
      <c r="C41" s="23">
        <v>2967</v>
      </c>
      <c r="D41" s="23">
        <v>79</v>
      </c>
      <c r="E41" s="114">
        <f t="shared" ref="E41:E50" si="3">D41/C41</f>
        <v>2.6626221772834514E-2</v>
      </c>
    </row>
    <row r="42" spans="1:5" ht="12.75" customHeight="1" x14ac:dyDescent="0.15">
      <c r="A42" s="51" t="s">
        <v>38</v>
      </c>
      <c r="B42" s="23">
        <v>13890</v>
      </c>
      <c r="C42" s="23">
        <v>6518</v>
      </c>
      <c r="D42" s="46">
        <v>0</v>
      </c>
      <c r="E42" s="114">
        <f t="shared" si="3"/>
        <v>0</v>
      </c>
    </row>
    <row r="43" spans="1:5" ht="12.75" customHeight="1" x14ac:dyDescent="0.15">
      <c r="A43" s="51" t="s">
        <v>39</v>
      </c>
      <c r="B43" s="23">
        <v>11055</v>
      </c>
      <c r="C43" s="23">
        <v>4959</v>
      </c>
      <c r="D43" s="46">
        <v>0</v>
      </c>
      <c r="E43" s="114">
        <f t="shared" si="3"/>
        <v>0</v>
      </c>
    </row>
    <row r="44" spans="1:5" ht="12.75" customHeight="1" x14ac:dyDescent="0.15">
      <c r="A44" s="51" t="s">
        <v>40</v>
      </c>
      <c r="B44" s="23">
        <v>136561</v>
      </c>
      <c r="C44" s="23">
        <v>86366</v>
      </c>
      <c r="D44" s="23">
        <v>715</v>
      </c>
      <c r="E44" s="114">
        <f t="shared" si="3"/>
        <v>8.2787207929046151E-3</v>
      </c>
    </row>
    <row r="45" spans="1:5" ht="12.75" customHeight="1" x14ac:dyDescent="0.15">
      <c r="A45" s="51" t="s">
        <v>41</v>
      </c>
      <c r="B45" s="23">
        <v>16859</v>
      </c>
      <c r="C45" s="23">
        <v>4320</v>
      </c>
      <c r="D45" s="46">
        <v>0</v>
      </c>
      <c r="E45" s="114">
        <f t="shared" si="3"/>
        <v>0</v>
      </c>
    </row>
    <row r="46" spans="1:5" ht="12.75" customHeight="1" x14ac:dyDescent="0.15">
      <c r="A46" s="51" t="s">
        <v>42</v>
      </c>
      <c r="B46" s="23">
        <v>1097</v>
      </c>
      <c r="C46" s="23">
        <v>303</v>
      </c>
      <c r="D46" s="46">
        <v>0</v>
      </c>
      <c r="E46" s="114">
        <f t="shared" si="3"/>
        <v>0</v>
      </c>
    </row>
    <row r="47" spans="1:5" ht="12.75" customHeight="1" x14ac:dyDescent="0.15">
      <c r="A47" s="51" t="s">
        <v>43</v>
      </c>
      <c r="B47" s="23">
        <v>67595</v>
      </c>
      <c r="C47" s="23">
        <v>20869</v>
      </c>
      <c r="D47" s="46">
        <v>0</v>
      </c>
      <c r="E47" s="114">
        <f t="shared" si="3"/>
        <v>0</v>
      </c>
    </row>
    <row r="48" spans="1:5" ht="12.75" customHeight="1" x14ac:dyDescent="0.15">
      <c r="A48" s="51" t="s">
        <v>44</v>
      </c>
      <c r="B48" s="23">
        <v>6895</v>
      </c>
      <c r="C48" s="23">
        <v>1762</v>
      </c>
      <c r="D48" s="46">
        <v>0</v>
      </c>
      <c r="E48" s="114">
        <f t="shared" si="3"/>
        <v>0</v>
      </c>
    </row>
    <row r="49" spans="1:5" ht="12.75" customHeight="1" x14ac:dyDescent="0.15">
      <c r="A49" s="51" t="s">
        <v>45</v>
      </c>
      <c r="B49" s="23">
        <v>45903</v>
      </c>
      <c r="C49" s="23">
        <v>37193</v>
      </c>
      <c r="D49" s="23">
        <v>2182</v>
      </c>
      <c r="E49" s="114">
        <f t="shared" si="3"/>
        <v>5.866695345898422E-2</v>
      </c>
    </row>
    <row r="50" spans="1:5" ht="12.75" customHeight="1" x14ac:dyDescent="0.15">
      <c r="A50" s="51" t="s">
        <v>46</v>
      </c>
      <c r="B50" s="23">
        <v>52459</v>
      </c>
      <c r="C50" s="23">
        <v>27777</v>
      </c>
      <c r="D50" s="23">
        <v>1062</v>
      </c>
      <c r="E50" s="114">
        <f t="shared" si="3"/>
        <v>3.823307052597473E-2</v>
      </c>
    </row>
    <row r="51" spans="1:5" ht="7.5" customHeight="1" x14ac:dyDescent="0.15">
      <c r="A51" s="53"/>
      <c r="B51" s="66"/>
      <c r="C51" s="66"/>
      <c r="D51" s="66"/>
      <c r="E51" s="54" t="s">
        <v>2</v>
      </c>
    </row>
    <row r="52" spans="1:5" ht="12.75" customHeight="1" x14ac:dyDescent="0.15">
      <c r="A52" s="51" t="s">
        <v>47</v>
      </c>
      <c r="B52" s="23">
        <v>7467</v>
      </c>
      <c r="C52" s="23">
        <v>6118</v>
      </c>
      <c r="D52" s="46">
        <v>0</v>
      </c>
      <c r="E52" s="114">
        <f t="shared" ref="E52:E61" si="4">D52/C52</f>
        <v>0</v>
      </c>
    </row>
    <row r="53" spans="1:5" ht="12.75" customHeight="1" x14ac:dyDescent="0.15">
      <c r="A53" s="51" t="s">
        <v>48</v>
      </c>
      <c r="B53" s="23">
        <v>4619</v>
      </c>
      <c r="C53" s="23">
        <v>3107</v>
      </c>
      <c r="D53" s="23">
        <v>4</v>
      </c>
      <c r="E53" s="114">
        <f t="shared" si="4"/>
        <v>1.287415513356936E-3</v>
      </c>
    </row>
    <row r="54" spans="1:5" ht="12.75" customHeight="1" x14ac:dyDescent="0.15">
      <c r="A54" s="51" t="s">
        <v>49</v>
      </c>
      <c r="B54" s="23">
        <v>8819</v>
      </c>
      <c r="C54" s="23">
        <v>1779</v>
      </c>
      <c r="D54" s="46">
        <v>12</v>
      </c>
      <c r="E54" s="114">
        <f t="shared" si="4"/>
        <v>6.7453625632377737E-3</v>
      </c>
    </row>
    <row r="55" spans="1:5" ht="12.75" customHeight="1" x14ac:dyDescent="0.15">
      <c r="A55" s="51" t="s">
        <v>50</v>
      </c>
      <c r="B55" s="23">
        <v>3040</v>
      </c>
      <c r="C55" s="23">
        <v>373</v>
      </c>
      <c r="D55" s="46">
        <v>0</v>
      </c>
      <c r="E55" s="114">
        <f t="shared" si="4"/>
        <v>0</v>
      </c>
    </row>
    <row r="56" spans="1:5" ht="12.75" customHeight="1" x14ac:dyDescent="0.15">
      <c r="A56" s="51" t="s">
        <v>51</v>
      </c>
      <c r="B56" s="23">
        <v>26622</v>
      </c>
      <c r="C56" s="23">
        <v>10847</v>
      </c>
      <c r="D56" s="46">
        <v>0</v>
      </c>
      <c r="E56" s="114">
        <f t="shared" si="4"/>
        <v>0</v>
      </c>
    </row>
    <row r="57" spans="1:5" ht="12.75" customHeight="1" x14ac:dyDescent="0.15">
      <c r="A57" s="51" t="s">
        <v>52</v>
      </c>
      <c r="B57" s="23">
        <v>28476</v>
      </c>
      <c r="C57" s="23">
        <v>8346</v>
      </c>
      <c r="D57" s="46">
        <v>0</v>
      </c>
      <c r="E57" s="114">
        <f t="shared" si="4"/>
        <v>0</v>
      </c>
    </row>
    <row r="58" spans="1:5" ht="12.75" customHeight="1" x14ac:dyDescent="0.15">
      <c r="A58" s="51" t="s">
        <v>53</v>
      </c>
      <c r="B58" s="23">
        <v>3899</v>
      </c>
      <c r="C58" s="23">
        <v>1691</v>
      </c>
      <c r="D58" s="46">
        <v>0</v>
      </c>
      <c r="E58" s="114">
        <f t="shared" si="4"/>
        <v>0</v>
      </c>
    </row>
    <row r="59" spans="1:5" ht="12.75" customHeight="1" x14ac:dyDescent="0.15">
      <c r="A59" s="51" t="s">
        <v>54</v>
      </c>
      <c r="B59" s="23">
        <v>3453</v>
      </c>
      <c r="C59" s="23">
        <v>1763</v>
      </c>
      <c r="D59" s="46">
        <v>6</v>
      </c>
      <c r="E59" s="114">
        <f t="shared" si="4"/>
        <v>3.4032898468519569E-3</v>
      </c>
    </row>
    <row r="60" spans="1:5" ht="12.75" customHeight="1" x14ac:dyDescent="0.15">
      <c r="A60" s="51" t="s">
        <v>55</v>
      </c>
      <c r="B60" s="23">
        <v>222</v>
      </c>
      <c r="C60" s="23">
        <v>188</v>
      </c>
      <c r="D60" s="46">
        <v>0</v>
      </c>
      <c r="E60" s="114">
        <f t="shared" si="4"/>
        <v>0</v>
      </c>
    </row>
    <row r="61" spans="1:5" ht="12.75" customHeight="1" x14ac:dyDescent="0.15">
      <c r="A61" s="51" t="s">
        <v>56</v>
      </c>
      <c r="B61" s="23">
        <v>19334</v>
      </c>
      <c r="C61" s="23">
        <v>9057</v>
      </c>
      <c r="D61" s="46">
        <v>0</v>
      </c>
      <c r="E61" s="114">
        <f t="shared" si="4"/>
        <v>0</v>
      </c>
    </row>
    <row r="62" spans="1:5" ht="7.5" customHeight="1" x14ac:dyDescent="0.15">
      <c r="A62" s="53"/>
      <c r="B62" s="66"/>
      <c r="C62" s="66"/>
      <c r="D62" s="66"/>
      <c r="E62" s="54" t="s">
        <v>2</v>
      </c>
    </row>
    <row r="63" spans="1:5" ht="12.75" customHeight="1" x14ac:dyDescent="0.15">
      <c r="A63" s="51" t="s">
        <v>57</v>
      </c>
      <c r="B63" s="23">
        <v>39692</v>
      </c>
      <c r="C63" s="23">
        <v>23744</v>
      </c>
      <c r="D63" s="23">
        <v>664</v>
      </c>
      <c r="E63" s="114">
        <f>D63/C63</f>
        <v>2.7964959568733155E-2</v>
      </c>
    </row>
    <row r="64" spans="1:5" ht="12.75" customHeight="1" x14ac:dyDescent="0.15">
      <c r="A64" s="51" t="s">
        <v>58</v>
      </c>
      <c r="B64" s="23">
        <v>7134</v>
      </c>
      <c r="C64" s="23">
        <v>1764</v>
      </c>
      <c r="D64" s="23">
        <v>10</v>
      </c>
      <c r="E64" s="114">
        <f>D64/C64</f>
        <v>5.6689342403628117E-3</v>
      </c>
    </row>
    <row r="65" spans="1:5" ht="12.75" customHeight="1" x14ac:dyDescent="0.15">
      <c r="A65" s="51" t="s">
        <v>59</v>
      </c>
      <c r="B65" s="23">
        <v>16744</v>
      </c>
      <c r="C65" s="23">
        <v>3636</v>
      </c>
      <c r="D65" s="23">
        <v>15</v>
      </c>
      <c r="E65" s="114">
        <f>D65/C65</f>
        <v>4.125412541254125E-3</v>
      </c>
    </row>
    <row r="66" spans="1:5" ht="12.75" customHeight="1" x14ac:dyDescent="0.15">
      <c r="A66" s="52" t="s">
        <v>60</v>
      </c>
      <c r="B66" s="24">
        <v>529</v>
      </c>
      <c r="C66" s="24">
        <v>245</v>
      </c>
      <c r="D66" s="47">
        <v>0</v>
      </c>
      <c r="E66" s="90">
        <f>D66/C66</f>
        <v>0</v>
      </c>
    </row>
    <row r="67" spans="1:5" ht="12.75" customHeight="1" x14ac:dyDescent="0.15">
      <c r="A67" s="235"/>
      <c r="B67" s="235"/>
      <c r="C67" s="235"/>
      <c r="D67" s="235"/>
      <c r="E67" s="235"/>
    </row>
    <row r="68" spans="1:5" ht="15" customHeight="1" x14ac:dyDescent="0.15"/>
  </sheetData>
  <mergeCells count="4">
    <mergeCell ref="A4:E4"/>
    <mergeCell ref="A1:E1"/>
    <mergeCell ref="A2:E2"/>
    <mergeCell ref="A3:E3"/>
  </mergeCells>
  <pageMargins left="0.25" right="0.25" top="0.25" bottom="0.25" header="0.3" footer="0.3"/>
  <pageSetup scale="8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9"/>
  <sheetViews>
    <sheetView topLeftCell="A43" zoomScaleNormal="100" workbookViewId="0">
      <selection activeCell="N16" sqref="N16"/>
    </sheetView>
  </sheetViews>
  <sheetFormatPr baseColWidth="10" defaultColWidth="9.1640625" defaultRowHeight="13" x14ac:dyDescent="0.15"/>
  <cols>
    <col min="1" max="1" width="15.6640625" style="2" customWidth="1"/>
    <col min="2" max="3" width="10.6640625" style="2" customWidth="1"/>
    <col min="4" max="4" width="11.33203125" style="2" bestFit="1" customWidth="1"/>
    <col min="5" max="5" width="7.6640625" style="2" bestFit="1" customWidth="1"/>
    <col min="6" max="6" width="12.5" style="2" customWidth="1"/>
    <col min="7" max="7" width="12" style="2" customWidth="1"/>
    <col min="8" max="8" width="10.6640625" style="2" customWidth="1"/>
    <col min="9" max="9" width="12.33203125" style="2" bestFit="1" customWidth="1"/>
    <col min="10" max="10" width="12.5" style="2" customWidth="1"/>
    <col min="11" max="11" width="10.6640625" style="2" bestFit="1" customWidth="1"/>
    <col min="12" max="16384" width="9.1640625" style="2"/>
  </cols>
  <sheetData>
    <row r="1" spans="1:12" s="195" customFormat="1" x14ac:dyDescent="0.15">
      <c r="A1" s="298" t="s">
        <v>234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</row>
    <row r="2" spans="1:12" s="195" customFormat="1" x14ac:dyDescent="0.15">
      <c r="A2" s="298" t="s">
        <v>235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</row>
    <row r="3" spans="1:12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7"/>
    </row>
    <row r="4" spans="1:12" ht="12.75" customHeight="1" x14ac:dyDescent="0.15">
      <c r="A4" s="322" t="str">
        <f>'1B'!$A$4</f>
        <v>ACF/OFA: 07/12/2018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</row>
    <row r="5" spans="1:12" ht="39" customHeight="1" x14ac:dyDescent="0.15">
      <c r="A5" s="118" t="s">
        <v>0</v>
      </c>
      <c r="B5" s="119" t="s">
        <v>125</v>
      </c>
      <c r="C5" s="119" t="s">
        <v>126</v>
      </c>
      <c r="D5" s="119" t="s">
        <v>99</v>
      </c>
      <c r="E5" s="119" t="s">
        <v>96</v>
      </c>
      <c r="F5" s="119" t="s">
        <v>100</v>
      </c>
      <c r="G5" s="119" t="s">
        <v>101</v>
      </c>
      <c r="H5" s="119" t="s">
        <v>102</v>
      </c>
      <c r="I5" s="119" t="s">
        <v>103</v>
      </c>
      <c r="J5" s="119" t="s">
        <v>104</v>
      </c>
      <c r="K5" s="119" t="s">
        <v>105</v>
      </c>
    </row>
    <row r="6" spans="1:12" s="3" customFormat="1" ht="12.75" customHeight="1" x14ac:dyDescent="0.15">
      <c r="A6" s="39" t="s">
        <v>3</v>
      </c>
      <c r="B6" s="120">
        <f>SUM(B8:B66)</f>
        <v>1020788</v>
      </c>
      <c r="C6" s="120">
        <f t="shared" ref="C6:K6" si="0">SUM(C8:C66)</f>
        <v>17729</v>
      </c>
      <c r="D6" s="120">
        <f t="shared" si="0"/>
        <v>2339</v>
      </c>
      <c r="E6" s="120">
        <f t="shared" si="0"/>
        <v>5651</v>
      </c>
      <c r="F6" s="120">
        <f t="shared" si="0"/>
        <v>2065</v>
      </c>
      <c r="G6" s="120">
        <f t="shared" si="0"/>
        <v>5432</v>
      </c>
      <c r="H6" s="120">
        <f t="shared" si="0"/>
        <v>1953</v>
      </c>
      <c r="I6" s="120">
        <f t="shared" si="0"/>
        <v>473</v>
      </c>
      <c r="J6" s="120">
        <f t="shared" si="0"/>
        <v>465</v>
      </c>
      <c r="K6" s="123">
        <f t="shared" si="0"/>
        <v>3</v>
      </c>
    </row>
    <row r="7" spans="1:12" ht="7.5" customHeight="1" x14ac:dyDescent="0.15">
      <c r="A7" s="53"/>
      <c r="B7" s="121"/>
      <c r="C7" s="121"/>
      <c r="D7" s="121"/>
      <c r="E7" s="121"/>
      <c r="F7" s="121"/>
      <c r="G7" s="121"/>
      <c r="H7" s="121"/>
      <c r="I7" s="121"/>
      <c r="J7" s="121"/>
      <c r="K7" s="121"/>
    </row>
    <row r="8" spans="1:12" ht="12.75" customHeight="1" x14ac:dyDescent="0.15">
      <c r="A8" s="51" t="s">
        <v>8</v>
      </c>
      <c r="B8" s="122">
        <v>4418</v>
      </c>
      <c r="C8" s="123">
        <v>122</v>
      </c>
      <c r="D8" s="123">
        <v>60</v>
      </c>
      <c r="E8" s="123">
        <v>18</v>
      </c>
      <c r="F8" s="123">
        <v>0</v>
      </c>
      <c r="G8" s="123">
        <v>19</v>
      </c>
      <c r="H8" s="123">
        <v>23</v>
      </c>
      <c r="I8" s="123">
        <v>0</v>
      </c>
      <c r="J8" s="123">
        <v>7</v>
      </c>
      <c r="K8" s="123">
        <v>0</v>
      </c>
    </row>
    <row r="9" spans="1:12" ht="12.75" customHeight="1" x14ac:dyDescent="0.15">
      <c r="A9" s="51" t="s">
        <v>9</v>
      </c>
      <c r="B9" s="123">
        <v>2711</v>
      </c>
      <c r="C9" s="123">
        <v>0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123">
        <v>0</v>
      </c>
      <c r="K9" s="123">
        <v>0</v>
      </c>
    </row>
    <row r="10" spans="1:12" ht="12.75" customHeight="1" x14ac:dyDescent="0.15">
      <c r="A10" s="51" t="s">
        <v>10</v>
      </c>
      <c r="B10" s="122">
        <v>3677</v>
      </c>
      <c r="C10" s="123">
        <v>27</v>
      </c>
      <c r="D10" s="123">
        <v>5</v>
      </c>
      <c r="E10" s="123">
        <v>6</v>
      </c>
      <c r="F10" s="123">
        <v>7</v>
      </c>
      <c r="G10" s="123">
        <v>10</v>
      </c>
      <c r="H10" s="123">
        <v>0</v>
      </c>
      <c r="I10" s="123">
        <v>0</v>
      </c>
      <c r="J10" s="123">
        <v>1</v>
      </c>
      <c r="K10" s="123">
        <v>0</v>
      </c>
    </row>
    <row r="11" spans="1:12" ht="12.75" customHeight="1" x14ac:dyDescent="0.15">
      <c r="A11" s="51" t="s">
        <v>11</v>
      </c>
      <c r="B11" s="123">
        <v>1751</v>
      </c>
      <c r="C11" s="123">
        <v>0</v>
      </c>
      <c r="D11" s="123">
        <v>0</v>
      </c>
      <c r="E11" s="123">
        <v>0</v>
      </c>
      <c r="F11" s="123">
        <v>0</v>
      </c>
      <c r="G11" s="123">
        <v>0</v>
      </c>
      <c r="H11" s="123">
        <v>0</v>
      </c>
      <c r="I11" s="123">
        <v>0</v>
      </c>
      <c r="J11" s="123">
        <v>0</v>
      </c>
      <c r="K11" s="123">
        <v>0</v>
      </c>
    </row>
    <row r="12" spans="1:12" ht="12.75" customHeight="1" x14ac:dyDescent="0.15">
      <c r="A12" s="51" t="s">
        <v>12</v>
      </c>
      <c r="B12" s="122">
        <v>505370</v>
      </c>
      <c r="C12" s="123">
        <v>7110</v>
      </c>
      <c r="D12" s="123">
        <v>154</v>
      </c>
      <c r="E12" s="123">
        <v>1859</v>
      </c>
      <c r="F12" s="123">
        <v>592</v>
      </c>
      <c r="G12" s="123">
        <v>3665</v>
      </c>
      <c r="H12" s="123">
        <v>903</v>
      </c>
      <c r="I12" s="123">
        <v>94</v>
      </c>
      <c r="J12" s="123">
        <v>0</v>
      </c>
      <c r="K12" s="123">
        <v>0</v>
      </c>
    </row>
    <row r="13" spans="1:12" ht="12.75" customHeight="1" x14ac:dyDescent="0.15">
      <c r="A13" s="51" t="s">
        <v>13</v>
      </c>
      <c r="B13" s="122">
        <v>11782</v>
      </c>
      <c r="C13" s="123">
        <v>2768</v>
      </c>
      <c r="D13" s="123">
        <v>325</v>
      </c>
      <c r="E13" s="123">
        <v>1261</v>
      </c>
      <c r="F13" s="123">
        <v>236</v>
      </c>
      <c r="G13" s="123">
        <v>490</v>
      </c>
      <c r="H13" s="123">
        <v>107</v>
      </c>
      <c r="I13" s="123">
        <v>161</v>
      </c>
      <c r="J13" s="123">
        <v>187</v>
      </c>
      <c r="K13" s="123">
        <v>1</v>
      </c>
    </row>
    <row r="14" spans="1:12" ht="12.75" customHeight="1" x14ac:dyDescent="0.15">
      <c r="A14" s="51" t="s">
        <v>14</v>
      </c>
      <c r="B14" s="123">
        <v>5165</v>
      </c>
      <c r="C14" s="123">
        <v>403</v>
      </c>
      <c r="D14" s="123">
        <v>0</v>
      </c>
      <c r="E14" s="123">
        <v>359</v>
      </c>
      <c r="F14" s="123">
        <v>0</v>
      </c>
      <c r="G14" s="123">
        <v>26</v>
      </c>
      <c r="H14" s="123">
        <v>0</v>
      </c>
      <c r="I14" s="123">
        <v>18</v>
      </c>
      <c r="J14" s="123">
        <v>4</v>
      </c>
      <c r="K14" s="123">
        <v>0</v>
      </c>
    </row>
    <row r="15" spans="1:12" ht="12.75" customHeight="1" x14ac:dyDescent="0.15">
      <c r="A15" s="51" t="s">
        <v>15</v>
      </c>
      <c r="B15" s="122">
        <v>1136</v>
      </c>
      <c r="C15" s="123">
        <v>11</v>
      </c>
      <c r="D15" s="123">
        <v>4</v>
      </c>
      <c r="E15" s="123">
        <v>4</v>
      </c>
      <c r="F15" s="123">
        <v>0</v>
      </c>
      <c r="G15" s="123">
        <v>3</v>
      </c>
      <c r="H15" s="123">
        <v>0</v>
      </c>
      <c r="I15" s="123">
        <v>0</v>
      </c>
      <c r="J15" s="123">
        <v>0</v>
      </c>
      <c r="K15" s="123">
        <v>0</v>
      </c>
    </row>
    <row r="16" spans="1:12" ht="12.75" customHeight="1" x14ac:dyDescent="0.15">
      <c r="A16" s="51" t="s">
        <v>80</v>
      </c>
      <c r="B16" s="123">
        <v>2715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</row>
    <row r="17" spans="1:11" ht="12.75" customHeight="1" x14ac:dyDescent="0.15">
      <c r="A17" s="51" t="s">
        <v>16</v>
      </c>
      <c r="B17" s="122">
        <v>7849</v>
      </c>
      <c r="C17" s="123">
        <v>333</v>
      </c>
      <c r="D17" s="123">
        <v>37</v>
      </c>
      <c r="E17" s="123">
        <v>78</v>
      </c>
      <c r="F17" s="123">
        <v>115</v>
      </c>
      <c r="G17" s="123">
        <v>48</v>
      </c>
      <c r="H17" s="123">
        <v>44</v>
      </c>
      <c r="I17" s="123">
        <v>0</v>
      </c>
      <c r="J17" s="123">
        <v>19</v>
      </c>
      <c r="K17" s="123">
        <v>0</v>
      </c>
    </row>
    <row r="18" spans="1:11" ht="7.5" customHeight="1" x14ac:dyDescent="0.15">
      <c r="A18" s="53"/>
      <c r="B18" s="121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12.75" customHeight="1" x14ac:dyDescent="0.15">
      <c r="A19" s="51" t="s">
        <v>17</v>
      </c>
      <c r="B19" s="123">
        <v>2804</v>
      </c>
      <c r="C19" s="123">
        <v>11</v>
      </c>
      <c r="D19" s="123">
        <v>10</v>
      </c>
      <c r="E19" s="123">
        <v>0</v>
      </c>
      <c r="F19" s="123">
        <v>1</v>
      </c>
      <c r="G19" s="123">
        <v>0</v>
      </c>
      <c r="H19" s="123">
        <v>0</v>
      </c>
      <c r="I19" s="123">
        <v>0</v>
      </c>
      <c r="J19" s="123">
        <v>0</v>
      </c>
      <c r="K19" s="123">
        <v>0</v>
      </c>
    </row>
    <row r="20" spans="1:11" ht="12.75" customHeight="1" x14ac:dyDescent="0.15">
      <c r="A20" s="51" t="s">
        <v>18</v>
      </c>
      <c r="B20" s="122">
        <v>211</v>
      </c>
      <c r="C20" s="123">
        <v>15</v>
      </c>
      <c r="D20" s="123">
        <v>15</v>
      </c>
      <c r="E20" s="123">
        <v>0</v>
      </c>
      <c r="F20" s="123">
        <v>0</v>
      </c>
      <c r="G20" s="123">
        <v>0</v>
      </c>
      <c r="H20" s="123">
        <v>0</v>
      </c>
      <c r="I20" s="123">
        <v>0</v>
      </c>
      <c r="J20" s="123">
        <v>0</v>
      </c>
      <c r="K20" s="123">
        <v>0</v>
      </c>
    </row>
    <row r="21" spans="1:11" ht="12.75" customHeight="1" x14ac:dyDescent="0.15">
      <c r="A21" s="51" t="s">
        <v>19</v>
      </c>
      <c r="B21" s="122">
        <v>4200</v>
      </c>
      <c r="C21" s="123">
        <v>13</v>
      </c>
      <c r="D21" s="123">
        <v>9</v>
      </c>
      <c r="E21" s="123">
        <v>3</v>
      </c>
      <c r="F21" s="123">
        <v>0</v>
      </c>
      <c r="G21" s="123">
        <v>1</v>
      </c>
      <c r="H21" s="123">
        <v>0</v>
      </c>
      <c r="I21" s="123">
        <v>0</v>
      </c>
      <c r="J21" s="123">
        <v>0</v>
      </c>
      <c r="K21" s="123">
        <v>0</v>
      </c>
    </row>
    <row r="22" spans="1:11" ht="12.75" customHeight="1" x14ac:dyDescent="0.15">
      <c r="A22" s="51" t="s">
        <v>20</v>
      </c>
      <c r="B22" s="123">
        <v>49</v>
      </c>
      <c r="C22" s="123">
        <v>0</v>
      </c>
      <c r="D22" s="123">
        <v>0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</row>
    <row r="23" spans="1:11" ht="12.75" customHeight="1" x14ac:dyDescent="0.15">
      <c r="A23" s="51" t="s">
        <v>21</v>
      </c>
      <c r="B23" s="123">
        <v>3948</v>
      </c>
      <c r="C23" s="123">
        <v>0</v>
      </c>
      <c r="D23" s="123">
        <v>0</v>
      </c>
      <c r="E23" s="123">
        <v>0</v>
      </c>
      <c r="F23" s="123">
        <v>0</v>
      </c>
      <c r="G23" s="123">
        <v>0</v>
      </c>
      <c r="H23" s="123">
        <v>0</v>
      </c>
      <c r="I23" s="123">
        <v>0</v>
      </c>
      <c r="J23" s="123">
        <v>0</v>
      </c>
      <c r="K23" s="123">
        <v>0</v>
      </c>
    </row>
    <row r="24" spans="1:11" ht="12.75" customHeight="1" x14ac:dyDescent="0.15">
      <c r="A24" s="51" t="s">
        <v>22</v>
      </c>
      <c r="B24" s="122">
        <v>1892</v>
      </c>
      <c r="C24" s="123">
        <v>6</v>
      </c>
      <c r="D24" s="123">
        <v>1</v>
      </c>
      <c r="E24" s="123">
        <v>4</v>
      </c>
      <c r="F24" s="123">
        <v>0</v>
      </c>
      <c r="G24" s="123">
        <v>1</v>
      </c>
      <c r="H24" s="123">
        <v>0</v>
      </c>
      <c r="I24" s="123">
        <v>0</v>
      </c>
      <c r="J24" s="123">
        <v>0</v>
      </c>
      <c r="K24" s="123">
        <v>0</v>
      </c>
    </row>
    <row r="25" spans="1:11" ht="12.75" customHeight="1" x14ac:dyDescent="0.15">
      <c r="A25" s="51" t="s">
        <v>23</v>
      </c>
      <c r="B25" s="122">
        <v>7236</v>
      </c>
      <c r="C25" s="123">
        <v>24</v>
      </c>
      <c r="D25" s="123">
        <v>1</v>
      </c>
      <c r="E25" s="123">
        <v>0</v>
      </c>
      <c r="F25" s="123">
        <v>0</v>
      </c>
      <c r="G25" s="123">
        <v>23</v>
      </c>
      <c r="H25" s="123">
        <v>0</v>
      </c>
      <c r="I25" s="123">
        <v>0</v>
      </c>
      <c r="J25" s="123">
        <v>0</v>
      </c>
      <c r="K25" s="123">
        <v>0</v>
      </c>
    </row>
    <row r="26" spans="1:11" ht="12.75" customHeight="1" x14ac:dyDescent="0.15">
      <c r="A26" s="51" t="s">
        <v>24</v>
      </c>
      <c r="B26" s="123">
        <v>2623</v>
      </c>
      <c r="C26" s="123">
        <v>1</v>
      </c>
      <c r="D26" s="123">
        <v>0</v>
      </c>
      <c r="E26" s="123">
        <v>0</v>
      </c>
      <c r="F26" s="123">
        <v>0</v>
      </c>
      <c r="G26" s="123">
        <v>0</v>
      </c>
      <c r="H26" s="123">
        <v>0</v>
      </c>
      <c r="I26" s="123">
        <v>1</v>
      </c>
      <c r="J26" s="123">
        <v>0</v>
      </c>
      <c r="K26" s="123">
        <v>0</v>
      </c>
    </row>
    <row r="27" spans="1:11" ht="12.75" customHeight="1" x14ac:dyDescent="0.15">
      <c r="A27" s="51" t="s">
        <v>25</v>
      </c>
      <c r="B27" s="122">
        <v>7141</v>
      </c>
      <c r="C27" s="123">
        <v>217</v>
      </c>
      <c r="D27" s="123">
        <v>34</v>
      </c>
      <c r="E27" s="123">
        <v>3</v>
      </c>
      <c r="F27" s="123">
        <v>128</v>
      </c>
      <c r="G27" s="123">
        <v>16</v>
      </c>
      <c r="H27" s="123">
        <v>16</v>
      </c>
      <c r="I27" s="123">
        <v>23</v>
      </c>
      <c r="J27" s="123">
        <v>0</v>
      </c>
      <c r="K27" s="123">
        <v>0</v>
      </c>
    </row>
    <row r="28" spans="1:11" ht="12.75" customHeight="1" x14ac:dyDescent="0.15">
      <c r="A28" s="51" t="s">
        <v>26</v>
      </c>
      <c r="B28" s="122">
        <v>2183</v>
      </c>
      <c r="C28" s="123">
        <v>21</v>
      </c>
      <c r="D28" s="123">
        <v>1</v>
      </c>
      <c r="E28" s="123">
        <v>1</v>
      </c>
      <c r="F28" s="123">
        <v>3</v>
      </c>
      <c r="G28" s="123">
        <v>9</v>
      </c>
      <c r="H28" s="123">
        <v>0</v>
      </c>
      <c r="I28" s="123">
        <v>0</v>
      </c>
      <c r="J28" s="123">
        <v>5</v>
      </c>
      <c r="K28" s="123">
        <v>0</v>
      </c>
    </row>
    <row r="29" spans="1:11" ht="7.5" customHeight="1" x14ac:dyDescent="0.15">
      <c r="A29" s="53"/>
      <c r="B29" s="121"/>
      <c r="C29" s="124"/>
      <c r="D29" s="124"/>
      <c r="E29" s="124"/>
      <c r="F29" s="124"/>
      <c r="G29" s="124"/>
      <c r="H29" s="124"/>
      <c r="I29" s="124"/>
      <c r="J29" s="124"/>
      <c r="K29" s="124"/>
    </row>
    <row r="30" spans="1:11" ht="12.75" customHeight="1" x14ac:dyDescent="0.15">
      <c r="A30" s="51" t="s">
        <v>27</v>
      </c>
      <c r="B30" s="122">
        <v>24526</v>
      </c>
      <c r="C30" s="123">
        <v>174</v>
      </c>
      <c r="D30" s="123">
        <v>14</v>
      </c>
      <c r="E30" s="123">
        <v>108</v>
      </c>
      <c r="F30" s="123">
        <v>7</v>
      </c>
      <c r="G30" s="123">
        <v>22</v>
      </c>
      <c r="H30" s="123">
        <v>6</v>
      </c>
      <c r="I30" s="123">
        <v>17</v>
      </c>
      <c r="J30" s="123">
        <v>0</v>
      </c>
      <c r="K30" s="123">
        <v>0</v>
      </c>
    </row>
    <row r="31" spans="1:11" ht="12.75" customHeight="1" x14ac:dyDescent="0.15">
      <c r="A31" s="51" t="s">
        <v>28</v>
      </c>
      <c r="B31" s="122">
        <v>11083</v>
      </c>
      <c r="C31" s="123">
        <v>941</v>
      </c>
      <c r="D31" s="123">
        <v>586</v>
      </c>
      <c r="E31" s="123">
        <v>138</v>
      </c>
      <c r="F31" s="123">
        <v>27</v>
      </c>
      <c r="G31" s="123">
        <v>136</v>
      </c>
      <c r="H31" s="123">
        <v>279</v>
      </c>
      <c r="I31" s="123">
        <v>0</v>
      </c>
      <c r="J31" s="123">
        <v>24</v>
      </c>
      <c r="K31" s="123">
        <v>0</v>
      </c>
    </row>
    <row r="32" spans="1:11" ht="12.75" customHeight="1" x14ac:dyDescent="0.15">
      <c r="A32" s="51" t="s">
        <v>29</v>
      </c>
      <c r="B32" s="123">
        <v>39871</v>
      </c>
      <c r="C32" s="123">
        <v>159</v>
      </c>
      <c r="D32" s="123">
        <v>0</v>
      </c>
      <c r="E32" s="123">
        <v>26</v>
      </c>
      <c r="F32" s="123">
        <v>0</v>
      </c>
      <c r="G32" s="123">
        <v>105</v>
      </c>
      <c r="H32" s="123">
        <v>0</v>
      </c>
      <c r="I32" s="123">
        <v>13</v>
      </c>
      <c r="J32" s="123">
        <v>16</v>
      </c>
      <c r="K32" s="123">
        <v>0</v>
      </c>
    </row>
    <row r="33" spans="1:11" ht="12.75" customHeight="1" x14ac:dyDescent="0.15">
      <c r="A33" s="51" t="s">
        <v>30</v>
      </c>
      <c r="B33" s="122">
        <v>5575</v>
      </c>
      <c r="C33" s="123">
        <v>322</v>
      </c>
      <c r="D33" s="123">
        <v>24</v>
      </c>
      <c r="E33" s="123">
        <v>185</v>
      </c>
      <c r="F33" s="123">
        <v>58</v>
      </c>
      <c r="G33" s="123">
        <v>66</v>
      </c>
      <c r="H33" s="123">
        <v>0</v>
      </c>
      <c r="I33" s="123">
        <v>0</v>
      </c>
      <c r="J33" s="123">
        <v>0</v>
      </c>
      <c r="K33" s="123">
        <v>0</v>
      </c>
    </row>
    <row r="34" spans="1:11" ht="12.75" customHeight="1" x14ac:dyDescent="0.15">
      <c r="A34" s="51" t="s">
        <v>31</v>
      </c>
      <c r="B34" s="122">
        <v>10163</v>
      </c>
      <c r="C34" s="123">
        <v>128</v>
      </c>
      <c r="D34" s="123">
        <v>3</v>
      </c>
      <c r="E34" s="123">
        <v>7</v>
      </c>
      <c r="F34" s="123">
        <v>0</v>
      </c>
      <c r="G34" s="123">
        <v>24</v>
      </c>
      <c r="H34" s="123">
        <v>21</v>
      </c>
      <c r="I34" s="123">
        <v>0</v>
      </c>
      <c r="J34" s="123">
        <v>72</v>
      </c>
      <c r="K34" s="123">
        <v>0</v>
      </c>
    </row>
    <row r="35" spans="1:11" ht="12.75" customHeight="1" x14ac:dyDescent="0.15">
      <c r="A35" s="51" t="s">
        <v>32</v>
      </c>
      <c r="B35" s="122">
        <v>2753</v>
      </c>
      <c r="C35" s="123">
        <v>92</v>
      </c>
      <c r="D35" s="123">
        <v>21</v>
      </c>
      <c r="E35" s="123">
        <v>1</v>
      </c>
      <c r="F35" s="123">
        <v>51</v>
      </c>
      <c r="G35" s="123">
        <v>17</v>
      </c>
      <c r="H35" s="123">
        <v>0</v>
      </c>
      <c r="I35" s="123">
        <v>2</v>
      </c>
      <c r="J35" s="123">
        <v>2</v>
      </c>
      <c r="K35" s="123">
        <v>0</v>
      </c>
    </row>
    <row r="36" spans="1:11" ht="12.75" customHeight="1" x14ac:dyDescent="0.15">
      <c r="A36" s="51" t="s">
        <v>33</v>
      </c>
      <c r="B36" s="122">
        <v>8167</v>
      </c>
      <c r="C36" s="123">
        <v>55</v>
      </c>
      <c r="D36" s="123">
        <v>15</v>
      </c>
      <c r="E36" s="123">
        <v>4</v>
      </c>
      <c r="F36" s="123">
        <v>7</v>
      </c>
      <c r="G36" s="123">
        <v>21</v>
      </c>
      <c r="H36" s="123">
        <v>3</v>
      </c>
      <c r="I36" s="123">
        <v>0</v>
      </c>
      <c r="J36" s="123">
        <v>5</v>
      </c>
      <c r="K36" s="123">
        <v>0</v>
      </c>
    </row>
    <row r="37" spans="1:11" ht="12.75" customHeight="1" x14ac:dyDescent="0.15">
      <c r="A37" s="51" t="s">
        <v>34</v>
      </c>
      <c r="B37" s="122">
        <v>2723</v>
      </c>
      <c r="C37" s="123">
        <v>267</v>
      </c>
      <c r="D37" s="123">
        <v>125</v>
      </c>
      <c r="E37" s="123">
        <v>81</v>
      </c>
      <c r="F37" s="123">
        <v>20</v>
      </c>
      <c r="G37" s="123">
        <v>42</v>
      </c>
      <c r="H37" s="123">
        <v>1</v>
      </c>
      <c r="I37" s="123">
        <v>2</v>
      </c>
      <c r="J37" s="123">
        <v>4</v>
      </c>
      <c r="K37" s="123">
        <v>0</v>
      </c>
    </row>
    <row r="38" spans="1:11" ht="12.75" customHeight="1" x14ac:dyDescent="0.15">
      <c r="A38" s="51" t="s">
        <v>35</v>
      </c>
      <c r="B38" s="122">
        <v>2330</v>
      </c>
      <c r="C38" s="123">
        <v>72</v>
      </c>
      <c r="D38" s="123">
        <v>13</v>
      </c>
      <c r="E38" s="123">
        <v>5</v>
      </c>
      <c r="F38" s="123">
        <v>4</v>
      </c>
      <c r="G38" s="123">
        <v>12</v>
      </c>
      <c r="H38" s="123">
        <v>4</v>
      </c>
      <c r="I38" s="123">
        <v>35</v>
      </c>
      <c r="J38" s="123">
        <v>0</v>
      </c>
      <c r="K38" s="123">
        <v>0</v>
      </c>
    </row>
    <row r="39" spans="1:11" ht="12.75" customHeight="1" x14ac:dyDescent="0.15">
      <c r="A39" s="51" t="s">
        <v>36</v>
      </c>
      <c r="B39" s="123">
        <v>5733</v>
      </c>
      <c r="C39" s="123">
        <v>25</v>
      </c>
      <c r="D39" s="123">
        <v>0</v>
      </c>
      <c r="E39" s="123">
        <v>0</v>
      </c>
      <c r="F39" s="123">
        <v>0</v>
      </c>
      <c r="G39" s="123">
        <v>4</v>
      </c>
      <c r="H39" s="123">
        <v>13</v>
      </c>
      <c r="I39" s="123">
        <v>8</v>
      </c>
      <c r="J39" s="123">
        <v>0</v>
      </c>
      <c r="K39" s="123">
        <v>0</v>
      </c>
    </row>
    <row r="40" spans="1:11" ht="7.5" customHeight="1" x14ac:dyDescent="0.15">
      <c r="A40" s="53"/>
      <c r="B40" s="121"/>
      <c r="C40" s="124"/>
      <c r="D40" s="124"/>
      <c r="E40" s="124"/>
      <c r="F40" s="124"/>
      <c r="G40" s="124"/>
      <c r="H40" s="124"/>
      <c r="I40" s="124"/>
      <c r="J40" s="124"/>
      <c r="K40" s="124"/>
    </row>
    <row r="41" spans="1:11" ht="12.75" customHeight="1" x14ac:dyDescent="0.15">
      <c r="A41" s="51" t="s">
        <v>37</v>
      </c>
      <c r="B41" s="122">
        <v>3286</v>
      </c>
      <c r="C41" s="123">
        <v>61</v>
      </c>
      <c r="D41" s="123">
        <v>6</v>
      </c>
      <c r="E41" s="123">
        <v>13</v>
      </c>
      <c r="F41" s="123">
        <v>35</v>
      </c>
      <c r="G41" s="123">
        <v>8</v>
      </c>
      <c r="H41" s="123">
        <v>2</v>
      </c>
      <c r="I41" s="123">
        <v>0</v>
      </c>
      <c r="J41" s="123">
        <v>1</v>
      </c>
      <c r="K41" s="123">
        <v>0</v>
      </c>
    </row>
    <row r="42" spans="1:11" ht="12.75" customHeight="1" x14ac:dyDescent="0.15">
      <c r="A42" s="51" t="s">
        <v>38</v>
      </c>
      <c r="B42" s="122">
        <v>8218</v>
      </c>
      <c r="C42" s="123">
        <v>62</v>
      </c>
      <c r="D42" s="123">
        <v>25</v>
      </c>
      <c r="E42" s="123">
        <v>6</v>
      </c>
      <c r="F42" s="123">
        <v>0</v>
      </c>
      <c r="G42" s="123">
        <v>30</v>
      </c>
      <c r="H42" s="123">
        <v>0</v>
      </c>
      <c r="I42" s="123">
        <v>0</v>
      </c>
      <c r="J42" s="123">
        <v>0</v>
      </c>
      <c r="K42" s="123">
        <v>0</v>
      </c>
    </row>
    <row r="43" spans="1:11" ht="12.75" customHeight="1" x14ac:dyDescent="0.15">
      <c r="A43" s="51" t="s">
        <v>39</v>
      </c>
      <c r="B43" s="122">
        <v>6813</v>
      </c>
      <c r="C43" s="123">
        <v>159</v>
      </c>
      <c r="D43" s="123">
        <v>48</v>
      </c>
      <c r="E43" s="123">
        <v>79</v>
      </c>
      <c r="F43" s="123">
        <v>12</v>
      </c>
      <c r="G43" s="123">
        <v>13</v>
      </c>
      <c r="H43" s="123">
        <v>2</v>
      </c>
      <c r="I43" s="123">
        <v>7</v>
      </c>
      <c r="J43" s="123">
        <v>0</v>
      </c>
      <c r="K43" s="123">
        <v>0</v>
      </c>
    </row>
    <row r="44" spans="1:11" ht="12.75" customHeight="1" x14ac:dyDescent="0.15">
      <c r="A44" s="51" t="s">
        <v>40</v>
      </c>
      <c r="B44" s="122">
        <v>99165</v>
      </c>
      <c r="C44" s="123">
        <v>94</v>
      </c>
      <c r="D44" s="123">
        <v>38</v>
      </c>
      <c r="E44" s="123">
        <v>42</v>
      </c>
      <c r="F44" s="123">
        <v>0</v>
      </c>
      <c r="G44" s="123">
        <v>0</v>
      </c>
      <c r="H44" s="123">
        <v>14</v>
      </c>
      <c r="I44" s="123">
        <v>0</v>
      </c>
      <c r="J44" s="123">
        <v>0</v>
      </c>
      <c r="K44" s="123">
        <v>0</v>
      </c>
    </row>
    <row r="45" spans="1:11" ht="12.75" customHeight="1" x14ac:dyDescent="0.15">
      <c r="A45" s="51" t="s">
        <v>41</v>
      </c>
      <c r="B45" s="122">
        <v>6632</v>
      </c>
      <c r="C45" s="123">
        <v>178</v>
      </c>
      <c r="D45" s="123">
        <v>58</v>
      </c>
      <c r="E45" s="123">
        <v>65</v>
      </c>
      <c r="F45" s="123">
        <v>1</v>
      </c>
      <c r="G45" s="123">
        <v>51</v>
      </c>
      <c r="H45" s="123">
        <v>0</v>
      </c>
      <c r="I45" s="123">
        <v>2</v>
      </c>
      <c r="J45" s="123">
        <v>0</v>
      </c>
      <c r="K45" s="123">
        <v>0</v>
      </c>
    </row>
    <row r="46" spans="1:11" ht="12.75" customHeight="1" x14ac:dyDescent="0.15">
      <c r="A46" s="51" t="s">
        <v>42</v>
      </c>
      <c r="B46" s="122">
        <v>558</v>
      </c>
      <c r="C46" s="123">
        <v>35</v>
      </c>
      <c r="D46" s="123">
        <v>25</v>
      </c>
      <c r="E46" s="123">
        <v>4</v>
      </c>
      <c r="F46" s="123">
        <v>0</v>
      </c>
      <c r="G46" s="123">
        <v>5</v>
      </c>
      <c r="H46" s="123">
        <v>0</v>
      </c>
      <c r="I46" s="123">
        <v>2</v>
      </c>
      <c r="J46" s="123">
        <v>0</v>
      </c>
      <c r="K46" s="123">
        <v>0</v>
      </c>
    </row>
    <row r="47" spans="1:11" ht="12.75" customHeight="1" x14ac:dyDescent="0.15">
      <c r="A47" s="51" t="s">
        <v>43</v>
      </c>
      <c r="B47" s="122">
        <v>24473</v>
      </c>
      <c r="C47" s="123">
        <v>735</v>
      </c>
      <c r="D47" s="123">
        <v>472</v>
      </c>
      <c r="E47" s="123">
        <v>105</v>
      </c>
      <c r="F47" s="123">
        <v>22</v>
      </c>
      <c r="G47" s="123">
        <v>141</v>
      </c>
      <c r="H47" s="123">
        <v>4</v>
      </c>
      <c r="I47" s="123">
        <v>1</v>
      </c>
      <c r="J47" s="123">
        <v>18</v>
      </c>
      <c r="K47" s="123">
        <v>0</v>
      </c>
    </row>
    <row r="48" spans="1:11" ht="12.75" customHeight="1" x14ac:dyDescent="0.15">
      <c r="A48" s="51" t="s">
        <v>44</v>
      </c>
      <c r="B48" s="122">
        <v>2126</v>
      </c>
      <c r="C48" s="123">
        <v>278</v>
      </c>
      <c r="D48" s="123">
        <v>32</v>
      </c>
      <c r="E48" s="123">
        <v>38</v>
      </c>
      <c r="F48" s="123">
        <v>36</v>
      </c>
      <c r="G48" s="123">
        <v>123</v>
      </c>
      <c r="H48" s="123">
        <v>0</v>
      </c>
      <c r="I48" s="123">
        <v>46</v>
      </c>
      <c r="J48" s="123">
        <v>6</v>
      </c>
      <c r="K48" s="123">
        <v>0</v>
      </c>
    </row>
    <row r="49" spans="1:11" ht="12.75" customHeight="1" x14ac:dyDescent="0.15">
      <c r="A49" s="51" t="s">
        <v>45</v>
      </c>
      <c r="B49" s="122">
        <v>50807</v>
      </c>
      <c r="C49" s="123">
        <v>132</v>
      </c>
      <c r="D49" s="123">
        <v>49</v>
      </c>
      <c r="E49" s="123">
        <v>62</v>
      </c>
      <c r="F49" s="123">
        <v>1</v>
      </c>
      <c r="G49" s="123">
        <v>7</v>
      </c>
      <c r="H49" s="123">
        <v>1</v>
      </c>
      <c r="I49" s="123">
        <v>4</v>
      </c>
      <c r="J49" s="123">
        <v>10</v>
      </c>
      <c r="K49" s="123">
        <v>0</v>
      </c>
    </row>
    <row r="50" spans="1:11" ht="12.75" customHeight="1" x14ac:dyDescent="0.15">
      <c r="A50" s="51" t="s">
        <v>46</v>
      </c>
      <c r="B50" s="123">
        <v>34067</v>
      </c>
      <c r="C50" s="123">
        <v>938</v>
      </c>
      <c r="D50" s="123">
        <v>0</v>
      </c>
      <c r="E50" s="123">
        <v>435</v>
      </c>
      <c r="F50" s="123">
        <v>469</v>
      </c>
      <c r="G50" s="123">
        <v>61</v>
      </c>
      <c r="H50" s="123">
        <v>1</v>
      </c>
      <c r="I50" s="123">
        <v>0</v>
      </c>
      <c r="J50" s="123">
        <v>0</v>
      </c>
      <c r="K50" s="123">
        <v>0</v>
      </c>
    </row>
    <row r="51" spans="1:11" ht="7.5" customHeight="1" x14ac:dyDescent="0.15">
      <c r="A51" s="53"/>
      <c r="B51" s="121"/>
      <c r="C51" s="124"/>
      <c r="D51" s="124"/>
      <c r="E51" s="124"/>
      <c r="F51" s="124"/>
      <c r="G51" s="124"/>
      <c r="H51" s="124"/>
      <c r="I51" s="124"/>
      <c r="J51" s="124"/>
      <c r="K51" s="124"/>
    </row>
    <row r="52" spans="1:11" ht="12.75" customHeight="1" x14ac:dyDescent="0.15">
      <c r="A52" s="51" t="s">
        <v>47</v>
      </c>
      <c r="B52" s="122">
        <v>6658</v>
      </c>
      <c r="C52" s="123">
        <v>27</v>
      </c>
      <c r="D52" s="123">
        <v>12</v>
      </c>
      <c r="E52" s="123">
        <v>3</v>
      </c>
      <c r="F52" s="123">
        <v>6</v>
      </c>
      <c r="G52" s="123">
        <v>3</v>
      </c>
      <c r="H52" s="123">
        <v>0</v>
      </c>
      <c r="I52" s="123">
        <v>0</v>
      </c>
      <c r="J52" s="123">
        <v>3</v>
      </c>
      <c r="K52" s="123">
        <v>0</v>
      </c>
    </row>
    <row r="53" spans="1:11" ht="12.75" customHeight="1" x14ac:dyDescent="0.15">
      <c r="A53" s="51" t="s">
        <v>48</v>
      </c>
      <c r="B53" s="122">
        <v>3769</v>
      </c>
      <c r="C53" s="123">
        <v>63</v>
      </c>
      <c r="D53" s="123">
        <v>2</v>
      </c>
      <c r="E53" s="123">
        <v>26</v>
      </c>
      <c r="F53" s="123">
        <v>0</v>
      </c>
      <c r="G53" s="123">
        <v>10</v>
      </c>
      <c r="H53" s="123">
        <v>0</v>
      </c>
      <c r="I53" s="123">
        <v>24</v>
      </c>
      <c r="J53" s="123">
        <v>2</v>
      </c>
      <c r="K53" s="123">
        <v>0</v>
      </c>
    </row>
    <row r="54" spans="1:11" ht="12.75" customHeight="1" x14ac:dyDescent="0.15">
      <c r="A54" s="51" t="s">
        <v>49</v>
      </c>
      <c r="B54" s="122">
        <v>2510</v>
      </c>
      <c r="C54" s="123">
        <v>11</v>
      </c>
      <c r="D54" s="123">
        <v>2</v>
      </c>
      <c r="E54" s="123">
        <v>3</v>
      </c>
      <c r="F54" s="123">
        <v>0</v>
      </c>
      <c r="G54" s="123">
        <v>7</v>
      </c>
      <c r="H54" s="123">
        <v>0</v>
      </c>
      <c r="I54" s="123">
        <v>0</v>
      </c>
      <c r="J54" s="123">
        <v>0</v>
      </c>
      <c r="K54" s="123">
        <v>0</v>
      </c>
    </row>
    <row r="55" spans="1:11" ht="12.75" customHeight="1" x14ac:dyDescent="0.15">
      <c r="A55" s="51" t="s">
        <v>50</v>
      </c>
      <c r="B55" s="123">
        <v>518</v>
      </c>
      <c r="C55" s="123">
        <v>64</v>
      </c>
      <c r="D55" s="123">
        <v>0</v>
      </c>
      <c r="E55" s="123">
        <v>3</v>
      </c>
      <c r="F55" s="123">
        <v>59</v>
      </c>
      <c r="G55" s="123">
        <v>1</v>
      </c>
      <c r="H55" s="123">
        <v>0</v>
      </c>
      <c r="I55" s="123">
        <v>0</v>
      </c>
      <c r="J55" s="123">
        <v>0</v>
      </c>
      <c r="K55" s="123">
        <v>2</v>
      </c>
    </row>
    <row r="56" spans="1:11" ht="12.75" customHeight="1" x14ac:dyDescent="0.15">
      <c r="A56" s="51" t="s">
        <v>51</v>
      </c>
      <c r="B56" s="122">
        <v>12773</v>
      </c>
      <c r="C56" s="123">
        <v>131</v>
      </c>
      <c r="D56" s="123">
        <v>35</v>
      </c>
      <c r="E56" s="123">
        <v>0</v>
      </c>
      <c r="F56" s="123">
        <v>24</v>
      </c>
      <c r="G56" s="123">
        <v>3</v>
      </c>
      <c r="H56" s="123">
        <v>82</v>
      </c>
      <c r="I56" s="123">
        <v>0</v>
      </c>
      <c r="J56" s="123">
        <v>0</v>
      </c>
      <c r="K56" s="123">
        <v>0</v>
      </c>
    </row>
    <row r="57" spans="1:11" ht="12.75" customHeight="1" x14ac:dyDescent="0.15">
      <c r="A57" s="51" t="s">
        <v>52</v>
      </c>
      <c r="B57" s="123">
        <v>9138</v>
      </c>
      <c r="C57" s="123">
        <v>0</v>
      </c>
      <c r="D57" s="123">
        <v>0</v>
      </c>
      <c r="E57" s="123">
        <v>0</v>
      </c>
      <c r="F57" s="123">
        <v>0</v>
      </c>
      <c r="G57" s="123">
        <v>0</v>
      </c>
      <c r="H57" s="123">
        <v>0</v>
      </c>
      <c r="I57" s="123">
        <v>0</v>
      </c>
      <c r="J57" s="123">
        <v>0</v>
      </c>
      <c r="K57" s="123">
        <v>0</v>
      </c>
    </row>
    <row r="58" spans="1:11" ht="12.75" customHeight="1" x14ac:dyDescent="0.15">
      <c r="A58" s="51" t="s">
        <v>53</v>
      </c>
      <c r="B58" s="122">
        <v>2032</v>
      </c>
      <c r="C58" s="123">
        <v>13</v>
      </c>
      <c r="D58" s="123">
        <v>2</v>
      </c>
      <c r="E58" s="123">
        <v>1</v>
      </c>
      <c r="F58" s="123">
        <v>0</v>
      </c>
      <c r="G58" s="123">
        <v>6</v>
      </c>
      <c r="H58" s="123">
        <v>4</v>
      </c>
      <c r="I58" s="123">
        <v>0</v>
      </c>
      <c r="J58" s="123">
        <v>0</v>
      </c>
      <c r="K58" s="123">
        <v>0</v>
      </c>
    </row>
    <row r="59" spans="1:11" ht="12.75" customHeight="1" x14ac:dyDescent="0.15">
      <c r="A59" s="51" t="s">
        <v>54</v>
      </c>
      <c r="B59" s="122">
        <v>2422</v>
      </c>
      <c r="C59" s="123">
        <v>33</v>
      </c>
      <c r="D59" s="123">
        <v>3</v>
      </c>
      <c r="E59" s="123">
        <v>3</v>
      </c>
      <c r="F59" s="123">
        <v>24</v>
      </c>
      <c r="G59" s="123">
        <v>1</v>
      </c>
      <c r="H59" s="123">
        <v>0</v>
      </c>
      <c r="I59" s="123">
        <v>0</v>
      </c>
      <c r="J59" s="123">
        <v>2</v>
      </c>
      <c r="K59" s="123">
        <v>0</v>
      </c>
    </row>
    <row r="60" spans="1:11" ht="12.75" customHeight="1" x14ac:dyDescent="0.15">
      <c r="A60" s="51" t="s">
        <v>55</v>
      </c>
      <c r="B60" s="122">
        <v>189</v>
      </c>
      <c r="C60" s="123">
        <v>7</v>
      </c>
      <c r="D60" s="123">
        <v>6</v>
      </c>
      <c r="E60" s="123">
        <v>0</v>
      </c>
      <c r="F60" s="123">
        <v>0</v>
      </c>
      <c r="G60" s="123">
        <v>0</v>
      </c>
      <c r="H60" s="123">
        <v>0</v>
      </c>
      <c r="I60" s="123">
        <v>0</v>
      </c>
      <c r="J60" s="123">
        <v>1</v>
      </c>
      <c r="K60" s="123">
        <v>0</v>
      </c>
    </row>
    <row r="61" spans="1:11" ht="12.75" customHeight="1" x14ac:dyDescent="0.15">
      <c r="A61" s="51" t="s">
        <v>56</v>
      </c>
      <c r="B61" s="123">
        <v>10488</v>
      </c>
      <c r="C61" s="123">
        <v>19</v>
      </c>
      <c r="D61" s="123">
        <v>0</v>
      </c>
      <c r="E61" s="123">
        <v>1</v>
      </c>
      <c r="F61" s="123">
        <v>12</v>
      </c>
      <c r="G61" s="123">
        <v>5</v>
      </c>
      <c r="H61" s="123">
        <v>0</v>
      </c>
      <c r="I61" s="123">
        <v>1</v>
      </c>
      <c r="J61" s="123">
        <v>0</v>
      </c>
      <c r="K61" s="123">
        <v>0</v>
      </c>
    </row>
    <row r="62" spans="1:11" ht="7.5" customHeight="1" x14ac:dyDescent="0.15">
      <c r="A62" s="53"/>
      <c r="B62" s="121"/>
      <c r="C62" s="124"/>
      <c r="D62" s="124"/>
      <c r="E62" s="124"/>
      <c r="F62" s="124"/>
      <c r="G62" s="124"/>
      <c r="H62" s="124"/>
      <c r="I62" s="124"/>
      <c r="J62" s="124"/>
      <c r="K62" s="124"/>
    </row>
    <row r="63" spans="1:11" ht="12.75" customHeight="1" x14ac:dyDescent="0.15">
      <c r="A63" s="51" t="s">
        <v>57</v>
      </c>
      <c r="B63" s="122">
        <v>33957</v>
      </c>
      <c r="C63" s="123">
        <v>1178</v>
      </c>
      <c r="D63" s="123">
        <v>37</v>
      </c>
      <c r="E63" s="123">
        <v>528</v>
      </c>
      <c r="F63" s="123">
        <v>84</v>
      </c>
      <c r="G63" s="123">
        <v>144</v>
      </c>
      <c r="H63" s="123">
        <v>422</v>
      </c>
      <c r="I63" s="123">
        <v>10</v>
      </c>
      <c r="J63" s="123">
        <v>67</v>
      </c>
      <c r="K63" s="123">
        <v>0</v>
      </c>
    </row>
    <row r="64" spans="1:11" ht="12.75" customHeight="1" x14ac:dyDescent="0.15">
      <c r="A64" s="51" t="s">
        <v>58</v>
      </c>
      <c r="B64" s="122">
        <v>2165</v>
      </c>
      <c r="C64" s="123">
        <v>151</v>
      </c>
      <c r="D64" s="123">
        <v>10</v>
      </c>
      <c r="E64" s="123">
        <v>65</v>
      </c>
      <c r="F64" s="123">
        <v>24</v>
      </c>
      <c r="G64" s="123">
        <v>47</v>
      </c>
      <c r="H64" s="123">
        <v>1</v>
      </c>
      <c r="I64" s="123">
        <v>2</v>
      </c>
      <c r="J64" s="123">
        <v>6</v>
      </c>
      <c r="K64" s="123">
        <v>0</v>
      </c>
    </row>
    <row r="65" spans="1:11" ht="12.75" customHeight="1" x14ac:dyDescent="0.15">
      <c r="A65" s="51" t="s">
        <v>59</v>
      </c>
      <c r="B65" s="122">
        <v>5936</v>
      </c>
      <c r="C65" s="123">
        <v>43</v>
      </c>
      <c r="D65" s="123">
        <v>20</v>
      </c>
      <c r="E65" s="123">
        <v>18</v>
      </c>
      <c r="F65" s="123">
        <v>0</v>
      </c>
      <c r="G65" s="123">
        <v>6</v>
      </c>
      <c r="H65" s="123">
        <v>0</v>
      </c>
      <c r="I65" s="123">
        <v>0</v>
      </c>
      <c r="J65" s="123">
        <v>3</v>
      </c>
      <c r="K65" s="123">
        <v>0</v>
      </c>
    </row>
    <row r="66" spans="1:11" ht="12.75" customHeight="1" x14ac:dyDescent="0.15">
      <c r="A66" s="52" t="s">
        <v>60</v>
      </c>
      <c r="B66" s="125">
        <v>303</v>
      </c>
      <c r="C66" s="125">
        <v>0</v>
      </c>
      <c r="D66" s="125">
        <v>0</v>
      </c>
      <c r="E66" s="125">
        <v>0</v>
      </c>
      <c r="F66" s="125">
        <v>0</v>
      </c>
      <c r="G66" s="125">
        <v>0</v>
      </c>
      <c r="H66" s="125">
        <v>0</v>
      </c>
      <c r="I66" s="125">
        <v>0</v>
      </c>
      <c r="J66" s="125">
        <v>0</v>
      </c>
      <c r="K66" s="125">
        <v>0</v>
      </c>
    </row>
    <row r="67" spans="1:11" ht="12.75" customHeight="1" x14ac:dyDescent="0.1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ht="15" customHeight="1" x14ac:dyDescent="0.15"/>
    <row r="69" spans="1:11" ht="15" customHeight="1" x14ac:dyDescent="0.15"/>
  </sheetData>
  <mergeCells count="4">
    <mergeCell ref="A4:K4"/>
    <mergeCell ref="A1:K1"/>
    <mergeCell ref="A2:K2"/>
    <mergeCell ref="A3:K3"/>
  </mergeCells>
  <pageMargins left="0.25" right="0.25" top="0.25" bottom="0.25" header="0.3" footer="0.3"/>
  <pageSetup scale="8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68"/>
  <sheetViews>
    <sheetView topLeftCell="A40" zoomScaleNormal="100" workbookViewId="0">
      <selection activeCell="K53" sqref="K53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9.1640625" style="2"/>
    <col min="4" max="4" width="11.33203125" style="2" bestFit="1" customWidth="1"/>
    <col min="5" max="5" width="11.6640625" style="2" bestFit="1" customWidth="1"/>
    <col min="6" max="6" width="9.6640625" style="2" bestFit="1" customWidth="1"/>
    <col min="7" max="7" width="12.33203125" style="2" bestFit="1" customWidth="1"/>
    <col min="8" max="8" width="11.5" style="2" bestFit="1" customWidth="1"/>
    <col min="9" max="9" width="10.5" style="2" bestFit="1" customWidth="1"/>
    <col min="10" max="10" width="10.6640625" style="2" bestFit="1" customWidth="1"/>
    <col min="11" max="16384" width="9.1640625" style="2"/>
  </cols>
  <sheetData>
    <row r="1" spans="1:10" s="195" customFormat="1" x14ac:dyDescent="0.15">
      <c r="A1" s="298" t="s">
        <v>236</v>
      </c>
      <c r="B1" s="298"/>
      <c r="C1" s="298"/>
      <c r="D1" s="298"/>
      <c r="E1" s="298"/>
      <c r="F1" s="298"/>
      <c r="G1" s="298"/>
      <c r="H1" s="298"/>
      <c r="I1" s="298"/>
      <c r="J1" s="298"/>
    </row>
    <row r="2" spans="1:10" s="195" customFormat="1" x14ac:dyDescent="0.15">
      <c r="A2" s="298" t="s">
        <v>196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10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</row>
    <row r="4" spans="1:10" ht="12.75" customHeight="1" x14ac:dyDescent="0.15">
      <c r="A4" s="322" t="str">
        <f>'1B'!$A$4</f>
        <v>ACF/OFA: 07/12/2018</v>
      </c>
      <c r="B4" s="322"/>
      <c r="C4" s="322"/>
      <c r="D4" s="322"/>
      <c r="E4" s="322"/>
      <c r="F4" s="322"/>
      <c r="G4" s="322"/>
      <c r="H4" s="322"/>
      <c r="I4" s="322"/>
      <c r="J4" s="322"/>
    </row>
    <row r="5" spans="1:10" s="3" customFormat="1" ht="39" customHeight="1" x14ac:dyDescent="0.15">
      <c r="A5" s="118" t="s">
        <v>0</v>
      </c>
      <c r="B5" s="119" t="s">
        <v>99</v>
      </c>
      <c r="C5" s="119" t="s">
        <v>96</v>
      </c>
      <c r="D5" s="119" t="s">
        <v>100</v>
      </c>
      <c r="E5" s="119" t="s">
        <v>101</v>
      </c>
      <c r="F5" s="119" t="s">
        <v>102</v>
      </c>
      <c r="G5" s="119" t="s">
        <v>103</v>
      </c>
      <c r="H5" s="119" t="s">
        <v>104</v>
      </c>
      <c r="I5" s="119" t="s">
        <v>105</v>
      </c>
      <c r="J5" s="126" t="s">
        <v>93</v>
      </c>
    </row>
    <row r="6" spans="1:10" ht="12.75" customHeight="1" x14ac:dyDescent="0.15">
      <c r="A6" s="39" t="s">
        <v>3</v>
      </c>
      <c r="B6" s="127">
        <f>SUM(B8:B66)</f>
        <v>4843</v>
      </c>
      <c r="C6" s="127">
        <f t="shared" ref="C6:I6" si="0">SUM(C8:C66)</f>
        <v>12731</v>
      </c>
      <c r="D6" s="127">
        <f t="shared" si="0"/>
        <v>4387</v>
      </c>
      <c r="E6" s="127">
        <f t="shared" si="0"/>
        <v>12092</v>
      </c>
      <c r="F6" s="127">
        <f t="shared" si="0"/>
        <v>3074</v>
      </c>
      <c r="G6" s="127">
        <f t="shared" si="0"/>
        <v>1025</v>
      </c>
      <c r="H6" s="127">
        <f t="shared" si="0"/>
        <v>1005</v>
      </c>
      <c r="I6" s="127">
        <f t="shared" si="0"/>
        <v>6</v>
      </c>
      <c r="J6" s="128">
        <f>SUM(B6:I6)</f>
        <v>39163</v>
      </c>
    </row>
    <row r="7" spans="1:10" ht="7.5" customHeight="1" x14ac:dyDescent="0.15">
      <c r="A7" s="53"/>
      <c r="B7" s="129"/>
      <c r="C7" s="129"/>
      <c r="D7" s="129"/>
      <c r="E7" s="129"/>
      <c r="F7" s="129"/>
      <c r="G7" s="129"/>
      <c r="H7" s="129"/>
      <c r="I7" s="129"/>
      <c r="J7" s="130"/>
    </row>
    <row r="8" spans="1:10" ht="12.75" customHeight="1" x14ac:dyDescent="0.15">
      <c r="A8" s="51" t="s">
        <v>8</v>
      </c>
      <c r="B8" s="127">
        <v>111</v>
      </c>
      <c r="C8" s="127">
        <v>39</v>
      </c>
      <c r="D8" s="127">
        <v>0</v>
      </c>
      <c r="E8" s="127">
        <v>33</v>
      </c>
      <c r="F8" s="127">
        <v>42</v>
      </c>
      <c r="G8" s="127">
        <v>0</v>
      </c>
      <c r="H8" s="127">
        <v>14</v>
      </c>
      <c r="I8" s="127">
        <v>0</v>
      </c>
      <c r="J8" s="48">
        <v>238</v>
      </c>
    </row>
    <row r="9" spans="1:10" ht="12.75" customHeight="1" x14ac:dyDescent="0.15">
      <c r="A9" s="51" t="s">
        <v>9</v>
      </c>
      <c r="B9" s="127">
        <v>0</v>
      </c>
      <c r="C9" s="127">
        <v>0</v>
      </c>
      <c r="D9" s="127">
        <v>0</v>
      </c>
      <c r="E9" s="127">
        <v>0</v>
      </c>
      <c r="F9" s="127">
        <v>0</v>
      </c>
      <c r="G9" s="127">
        <v>0</v>
      </c>
      <c r="H9" s="127">
        <v>0</v>
      </c>
      <c r="I9" s="127">
        <v>0</v>
      </c>
      <c r="J9" s="68">
        <v>0</v>
      </c>
    </row>
    <row r="10" spans="1:10" ht="12.75" customHeight="1" x14ac:dyDescent="0.15">
      <c r="A10" s="51" t="s">
        <v>10</v>
      </c>
      <c r="B10" s="127">
        <v>30</v>
      </c>
      <c r="C10" s="127">
        <v>29</v>
      </c>
      <c r="D10" s="127">
        <v>33</v>
      </c>
      <c r="E10" s="127">
        <v>59</v>
      </c>
      <c r="F10" s="127">
        <v>0</v>
      </c>
      <c r="G10" s="127">
        <v>0</v>
      </c>
      <c r="H10" s="127">
        <v>4</v>
      </c>
      <c r="I10" s="127">
        <v>0</v>
      </c>
      <c r="J10" s="68">
        <v>153.83333332999999</v>
      </c>
    </row>
    <row r="11" spans="1:10" ht="12.75" customHeight="1" x14ac:dyDescent="0.15">
      <c r="A11" s="51" t="s">
        <v>11</v>
      </c>
      <c r="B11" s="127">
        <v>0</v>
      </c>
      <c r="C11" s="127">
        <v>0</v>
      </c>
      <c r="D11" s="127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68">
        <v>0</v>
      </c>
    </row>
    <row r="12" spans="1:10" ht="12.75" customHeight="1" x14ac:dyDescent="0.15">
      <c r="A12" s="51" t="s">
        <v>12</v>
      </c>
      <c r="B12" s="127">
        <v>200</v>
      </c>
      <c r="C12" s="127">
        <v>4148</v>
      </c>
      <c r="D12" s="127">
        <v>1020</v>
      </c>
      <c r="E12" s="127">
        <v>7813</v>
      </c>
      <c r="F12" s="127">
        <v>1230</v>
      </c>
      <c r="G12" s="127">
        <v>142</v>
      </c>
      <c r="H12" s="127">
        <v>0</v>
      </c>
      <c r="I12" s="127">
        <v>0</v>
      </c>
      <c r="J12" s="48">
        <v>14553.729090999999</v>
      </c>
    </row>
    <row r="13" spans="1:10" ht="12.75" customHeight="1" x14ac:dyDescent="0.15">
      <c r="A13" s="51" t="s">
        <v>13</v>
      </c>
      <c r="B13" s="127">
        <v>1096</v>
      </c>
      <c r="C13" s="127">
        <v>3680</v>
      </c>
      <c r="D13" s="127">
        <v>622</v>
      </c>
      <c r="E13" s="127">
        <v>1539</v>
      </c>
      <c r="F13" s="127">
        <v>254</v>
      </c>
      <c r="G13" s="127">
        <v>486</v>
      </c>
      <c r="H13" s="127">
        <v>492</v>
      </c>
      <c r="I13" s="127">
        <v>3</v>
      </c>
      <c r="J13" s="48">
        <v>8173.0153335000005</v>
      </c>
    </row>
    <row r="14" spans="1:10" ht="12.75" customHeight="1" x14ac:dyDescent="0.15">
      <c r="A14" s="51" t="s">
        <v>14</v>
      </c>
      <c r="B14" s="127">
        <v>0</v>
      </c>
      <c r="C14" s="127">
        <v>709</v>
      </c>
      <c r="D14" s="127">
        <v>0</v>
      </c>
      <c r="E14" s="127">
        <v>51</v>
      </c>
      <c r="F14" s="127">
        <v>0</v>
      </c>
      <c r="G14" s="127">
        <v>18</v>
      </c>
      <c r="H14" s="127">
        <v>4</v>
      </c>
      <c r="I14" s="127">
        <v>0</v>
      </c>
      <c r="J14" s="48">
        <v>781.34779825999999</v>
      </c>
    </row>
    <row r="15" spans="1:10" ht="12.75" customHeight="1" x14ac:dyDescent="0.15">
      <c r="A15" s="51" t="s">
        <v>15</v>
      </c>
      <c r="B15" s="127">
        <v>5</v>
      </c>
      <c r="C15" s="127">
        <v>6</v>
      </c>
      <c r="D15" s="127">
        <v>0</v>
      </c>
      <c r="E15" s="127">
        <v>4</v>
      </c>
      <c r="F15" s="127">
        <v>0</v>
      </c>
      <c r="G15" s="127">
        <v>0</v>
      </c>
      <c r="H15" s="127">
        <v>0</v>
      </c>
      <c r="I15" s="127">
        <v>0</v>
      </c>
      <c r="J15" s="48">
        <v>15.668310616999999</v>
      </c>
    </row>
    <row r="16" spans="1:10" ht="12.75" customHeight="1" x14ac:dyDescent="0.15">
      <c r="A16" s="51" t="s">
        <v>80</v>
      </c>
      <c r="B16" s="127">
        <v>0</v>
      </c>
      <c r="C16" s="127">
        <v>0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127">
        <v>0</v>
      </c>
      <c r="J16" s="68">
        <v>0</v>
      </c>
    </row>
    <row r="17" spans="1:10" ht="12.75" customHeight="1" x14ac:dyDescent="0.15">
      <c r="A17" s="51" t="s">
        <v>16</v>
      </c>
      <c r="B17" s="127">
        <v>106</v>
      </c>
      <c r="C17" s="127">
        <v>170</v>
      </c>
      <c r="D17" s="127">
        <v>241</v>
      </c>
      <c r="E17" s="127">
        <v>76</v>
      </c>
      <c r="F17" s="127">
        <v>81</v>
      </c>
      <c r="G17" s="127">
        <v>1</v>
      </c>
      <c r="H17" s="127">
        <v>19</v>
      </c>
      <c r="I17" s="127">
        <v>0</v>
      </c>
      <c r="J17" s="48">
        <v>694.39494949000004</v>
      </c>
    </row>
    <row r="18" spans="1:10" ht="7.5" customHeight="1" x14ac:dyDescent="0.15">
      <c r="A18" s="53"/>
      <c r="B18" s="129"/>
      <c r="C18" s="129"/>
      <c r="D18" s="129"/>
      <c r="E18" s="129"/>
      <c r="F18" s="129"/>
      <c r="G18" s="129"/>
      <c r="H18" s="129"/>
      <c r="I18" s="129"/>
      <c r="J18" s="67"/>
    </row>
    <row r="19" spans="1:10" ht="12.75" customHeight="1" x14ac:dyDescent="0.15">
      <c r="A19" s="51" t="s">
        <v>17</v>
      </c>
      <c r="B19" s="127">
        <v>183</v>
      </c>
      <c r="C19" s="127">
        <v>0</v>
      </c>
      <c r="D19" s="127">
        <v>18</v>
      </c>
      <c r="E19" s="127">
        <v>1</v>
      </c>
      <c r="F19" s="127">
        <v>0</v>
      </c>
      <c r="G19" s="127">
        <v>0</v>
      </c>
      <c r="H19" s="127">
        <v>0</v>
      </c>
      <c r="I19" s="127">
        <v>0</v>
      </c>
      <c r="J19" s="68">
        <v>202.32139523000001</v>
      </c>
    </row>
    <row r="20" spans="1:10" ht="12.75" customHeight="1" x14ac:dyDescent="0.15">
      <c r="A20" s="51" t="s">
        <v>18</v>
      </c>
      <c r="B20" s="127">
        <v>41</v>
      </c>
      <c r="C20" s="127">
        <v>0</v>
      </c>
      <c r="D20" s="127">
        <v>0</v>
      </c>
      <c r="E20" s="127">
        <v>0</v>
      </c>
      <c r="F20" s="127">
        <v>0</v>
      </c>
      <c r="G20" s="127">
        <v>0</v>
      </c>
      <c r="H20" s="127">
        <v>0</v>
      </c>
      <c r="I20" s="127">
        <v>0</v>
      </c>
      <c r="J20" s="48">
        <v>40.664435535999999</v>
      </c>
    </row>
    <row r="21" spans="1:10" ht="12.75" customHeight="1" x14ac:dyDescent="0.15">
      <c r="A21" s="51" t="s">
        <v>19</v>
      </c>
      <c r="B21" s="127">
        <v>17</v>
      </c>
      <c r="C21" s="127">
        <v>5</v>
      </c>
      <c r="D21" s="127">
        <v>0</v>
      </c>
      <c r="E21" s="127">
        <v>2</v>
      </c>
      <c r="F21" s="127">
        <v>0</v>
      </c>
      <c r="G21" s="127">
        <v>0</v>
      </c>
      <c r="H21" s="127">
        <v>0</v>
      </c>
      <c r="I21" s="127">
        <v>0</v>
      </c>
      <c r="J21" s="48">
        <v>24.416666667000001</v>
      </c>
    </row>
    <row r="22" spans="1:10" ht="12.75" customHeight="1" x14ac:dyDescent="0.15">
      <c r="A22" s="51" t="s">
        <v>20</v>
      </c>
      <c r="B22" s="127">
        <v>0</v>
      </c>
      <c r="C22" s="127">
        <v>0</v>
      </c>
      <c r="D22" s="127">
        <v>0</v>
      </c>
      <c r="E22" s="127">
        <v>0</v>
      </c>
      <c r="F22" s="127">
        <v>0</v>
      </c>
      <c r="G22" s="127">
        <v>0</v>
      </c>
      <c r="H22" s="127">
        <v>0</v>
      </c>
      <c r="I22" s="127">
        <v>0</v>
      </c>
      <c r="J22" s="68">
        <v>0</v>
      </c>
    </row>
    <row r="23" spans="1:10" ht="12.75" customHeight="1" x14ac:dyDescent="0.15">
      <c r="A23" s="51" t="s">
        <v>21</v>
      </c>
      <c r="B23" s="127">
        <v>0</v>
      </c>
      <c r="C23" s="127">
        <v>0</v>
      </c>
      <c r="D23" s="127">
        <v>0</v>
      </c>
      <c r="E23" s="127">
        <v>0</v>
      </c>
      <c r="F23" s="127">
        <v>0</v>
      </c>
      <c r="G23" s="127">
        <v>0</v>
      </c>
      <c r="H23" s="127">
        <v>0</v>
      </c>
      <c r="I23" s="127">
        <v>0</v>
      </c>
      <c r="J23" s="68">
        <v>0.48728813560000001</v>
      </c>
    </row>
    <row r="24" spans="1:10" ht="12.75" customHeight="1" x14ac:dyDescent="0.15">
      <c r="A24" s="51" t="s">
        <v>22</v>
      </c>
      <c r="B24" s="127">
        <v>1</v>
      </c>
      <c r="C24" s="127">
        <v>5</v>
      </c>
      <c r="D24" s="127">
        <v>0</v>
      </c>
      <c r="E24" s="127">
        <v>1</v>
      </c>
      <c r="F24" s="127">
        <v>0</v>
      </c>
      <c r="G24" s="127">
        <v>1</v>
      </c>
      <c r="H24" s="127">
        <v>0</v>
      </c>
      <c r="I24" s="127">
        <v>0</v>
      </c>
      <c r="J24" s="48">
        <v>7.9166666667000003</v>
      </c>
    </row>
    <row r="25" spans="1:10" ht="12.75" customHeight="1" x14ac:dyDescent="0.15">
      <c r="A25" s="51" t="s">
        <v>23</v>
      </c>
      <c r="B25" s="127">
        <v>1</v>
      </c>
      <c r="C25" s="127">
        <v>0</v>
      </c>
      <c r="D25" s="127">
        <v>0</v>
      </c>
      <c r="E25" s="127">
        <v>55</v>
      </c>
      <c r="F25" s="127">
        <v>0</v>
      </c>
      <c r="G25" s="127">
        <v>0</v>
      </c>
      <c r="H25" s="127">
        <v>0</v>
      </c>
      <c r="I25" s="127">
        <v>0</v>
      </c>
      <c r="J25" s="48">
        <v>56.583333332999999</v>
      </c>
    </row>
    <row r="26" spans="1:10" ht="12.75" customHeight="1" x14ac:dyDescent="0.15">
      <c r="A26" s="51" t="s">
        <v>24</v>
      </c>
      <c r="B26" s="127">
        <v>0</v>
      </c>
      <c r="C26" s="127">
        <v>0</v>
      </c>
      <c r="D26" s="127">
        <v>0</v>
      </c>
      <c r="E26" s="127">
        <v>0</v>
      </c>
      <c r="F26" s="127">
        <v>0</v>
      </c>
      <c r="G26" s="127">
        <v>3</v>
      </c>
      <c r="H26" s="127">
        <v>0</v>
      </c>
      <c r="I26" s="127">
        <v>0</v>
      </c>
      <c r="J26" s="48">
        <v>2.8004166666999999</v>
      </c>
    </row>
    <row r="27" spans="1:10" ht="12.75" customHeight="1" x14ac:dyDescent="0.15">
      <c r="A27" s="51" t="s">
        <v>25</v>
      </c>
      <c r="B27" s="127">
        <v>78</v>
      </c>
      <c r="C27" s="127">
        <v>9</v>
      </c>
      <c r="D27" s="127">
        <v>347</v>
      </c>
      <c r="E27" s="127">
        <v>42</v>
      </c>
      <c r="F27" s="127">
        <v>37</v>
      </c>
      <c r="G27" s="127">
        <v>49</v>
      </c>
      <c r="H27" s="127">
        <v>0</v>
      </c>
      <c r="I27" s="127">
        <v>0</v>
      </c>
      <c r="J27" s="48">
        <v>562.59222050999995</v>
      </c>
    </row>
    <row r="28" spans="1:10" ht="12.75" customHeight="1" x14ac:dyDescent="0.15">
      <c r="A28" s="51" t="s">
        <v>26</v>
      </c>
      <c r="B28" s="127">
        <v>3</v>
      </c>
      <c r="C28" s="127">
        <v>2</v>
      </c>
      <c r="D28" s="127">
        <v>5</v>
      </c>
      <c r="E28" s="127">
        <v>20</v>
      </c>
      <c r="F28" s="127">
        <v>0</v>
      </c>
      <c r="G28" s="127">
        <v>0</v>
      </c>
      <c r="H28" s="127">
        <v>9</v>
      </c>
      <c r="I28" s="127">
        <v>0</v>
      </c>
      <c r="J28" s="48">
        <v>39.25</v>
      </c>
    </row>
    <row r="29" spans="1:10" ht="7.5" customHeight="1" x14ac:dyDescent="0.15">
      <c r="A29" s="53"/>
      <c r="B29" s="129"/>
      <c r="C29" s="129"/>
      <c r="D29" s="129"/>
      <c r="E29" s="129"/>
      <c r="F29" s="129"/>
      <c r="G29" s="129"/>
      <c r="H29" s="129"/>
      <c r="I29" s="129"/>
      <c r="J29" s="67"/>
    </row>
    <row r="30" spans="1:10" ht="12.75" customHeight="1" x14ac:dyDescent="0.15">
      <c r="A30" s="51" t="s">
        <v>27</v>
      </c>
      <c r="B30" s="127">
        <v>26</v>
      </c>
      <c r="C30" s="127">
        <v>215</v>
      </c>
      <c r="D30" s="127">
        <v>14</v>
      </c>
      <c r="E30" s="127">
        <v>44</v>
      </c>
      <c r="F30" s="127">
        <v>12</v>
      </c>
      <c r="G30" s="127">
        <v>31</v>
      </c>
      <c r="H30" s="127">
        <v>1</v>
      </c>
      <c r="I30" s="127">
        <v>0</v>
      </c>
      <c r="J30" s="48">
        <v>344</v>
      </c>
    </row>
    <row r="31" spans="1:10" ht="12.75" customHeight="1" x14ac:dyDescent="0.15">
      <c r="A31" s="51" t="s">
        <v>28</v>
      </c>
      <c r="B31" s="127">
        <v>854</v>
      </c>
      <c r="C31" s="127">
        <v>259</v>
      </c>
      <c r="D31" s="127">
        <v>33</v>
      </c>
      <c r="E31" s="127">
        <v>304</v>
      </c>
      <c r="F31" s="127">
        <v>335</v>
      </c>
      <c r="G31" s="127">
        <v>0</v>
      </c>
      <c r="H31" s="127">
        <v>49</v>
      </c>
      <c r="I31" s="127">
        <v>0</v>
      </c>
      <c r="J31" s="48">
        <v>1834.2728732</v>
      </c>
    </row>
    <row r="32" spans="1:10" ht="12.75" customHeight="1" x14ac:dyDescent="0.15">
      <c r="A32" s="51" t="s">
        <v>29</v>
      </c>
      <c r="B32" s="127">
        <v>0</v>
      </c>
      <c r="C32" s="127">
        <v>65</v>
      </c>
      <c r="D32" s="127">
        <v>0</v>
      </c>
      <c r="E32" s="127">
        <v>149</v>
      </c>
      <c r="F32" s="127">
        <v>0</v>
      </c>
      <c r="G32" s="127">
        <v>26</v>
      </c>
      <c r="H32" s="127">
        <v>16</v>
      </c>
      <c r="I32" s="127">
        <v>0</v>
      </c>
      <c r="J32" s="48">
        <v>256.32947990999998</v>
      </c>
    </row>
    <row r="33" spans="1:10" ht="12.75" customHeight="1" x14ac:dyDescent="0.15">
      <c r="A33" s="51" t="s">
        <v>30</v>
      </c>
      <c r="B33" s="127">
        <v>75</v>
      </c>
      <c r="C33" s="127">
        <v>555</v>
      </c>
      <c r="D33" s="127">
        <v>156</v>
      </c>
      <c r="E33" s="127">
        <v>154</v>
      </c>
      <c r="F33" s="127">
        <v>0</v>
      </c>
      <c r="G33" s="127">
        <v>0</v>
      </c>
      <c r="H33" s="127">
        <v>0</v>
      </c>
      <c r="I33" s="127">
        <v>0</v>
      </c>
      <c r="J33" s="48">
        <v>940.16450211999995</v>
      </c>
    </row>
    <row r="34" spans="1:10" ht="12.75" customHeight="1" x14ac:dyDescent="0.15">
      <c r="A34" s="51" t="s">
        <v>31</v>
      </c>
      <c r="B34" s="127">
        <v>4</v>
      </c>
      <c r="C34" s="127">
        <v>11</v>
      </c>
      <c r="D34" s="127">
        <v>0</v>
      </c>
      <c r="E34" s="127">
        <v>45</v>
      </c>
      <c r="F34" s="127">
        <v>36</v>
      </c>
      <c r="G34" s="127">
        <v>0</v>
      </c>
      <c r="H34" s="127">
        <v>139</v>
      </c>
      <c r="I34" s="127">
        <v>0</v>
      </c>
      <c r="J34" s="48">
        <v>234.16666667000001</v>
      </c>
    </row>
    <row r="35" spans="1:10" ht="12.75" customHeight="1" x14ac:dyDescent="0.15">
      <c r="A35" s="51" t="s">
        <v>32</v>
      </c>
      <c r="B35" s="127">
        <v>167</v>
      </c>
      <c r="C35" s="127">
        <v>8</v>
      </c>
      <c r="D35" s="127">
        <v>524</v>
      </c>
      <c r="E35" s="127">
        <v>191</v>
      </c>
      <c r="F35" s="127">
        <v>0</v>
      </c>
      <c r="G35" s="127">
        <v>18</v>
      </c>
      <c r="H35" s="127">
        <v>29</v>
      </c>
      <c r="I35" s="127">
        <v>0</v>
      </c>
      <c r="J35" s="48">
        <v>937.78948031000004</v>
      </c>
    </row>
    <row r="36" spans="1:10" ht="12.75" customHeight="1" x14ac:dyDescent="0.15">
      <c r="A36" s="51" t="s">
        <v>33</v>
      </c>
      <c r="B36" s="127">
        <v>21</v>
      </c>
      <c r="C36" s="127">
        <v>6</v>
      </c>
      <c r="D36" s="127">
        <v>11</v>
      </c>
      <c r="E36" s="127">
        <v>36</v>
      </c>
      <c r="F36" s="127">
        <v>5</v>
      </c>
      <c r="G36" s="127">
        <v>0</v>
      </c>
      <c r="H36" s="127">
        <v>11</v>
      </c>
      <c r="I36" s="127">
        <v>0</v>
      </c>
      <c r="J36" s="48">
        <v>90.507211519999998</v>
      </c>
    </row>
    <row r="37" spans="1:10" ht="12.75" customHeight="1" x14ac:dyDescent="0.15">
      <c r="A37" s="51" t="s">
        <v>34</v>
      </c>
      <c r="B37" s="127">
        <v>297</v>
      </c>
      <c r="C37" s="127">
        <v>183</v>
      </c>
      <c r="D37" s="127">
        <v>52</v>
      </c>
      <c r="E37" s="127">
        <v>103</v>
      </c>
      <c r="F37" s="127">
        <v>1</v>
      </c>
      <c r="G37" s="127">
        <v>4</v>
      </c>
      <c r="H37" s="127">
        <v>11</v>
      </c>
      <c r="I37" s="127">
        <v>0</v>
      </c>
      <c r="J37" s="48">
        <v>651.25</v>
      </c>
    </row>
    <row r="38" spans="1:10" ht="12.75" customHeight="1" x14ac:dyDescent="0.15">
      <c r="A38" s="51" t="s">
        <v>35</v>
      </c>
      <c r="B38" s="127">
        <v>18</v>
      </c>
      <c r="C38" s="127">
        <v>6</v>
      </c>
      <c r="D38" s="127">
        <v>6</v>
      </c>
      <c r="E38" s="127">
        <v>17</v>
      </c>
      <c r="F38" s="127">
        <v>4</v>
      </c>
      <c r="G38" s="127">
        <v>36</v>
      </c>
      <c r="H38" s="127">
        <v>0</v>
      </c>
      <c r="I38" s="127">
        <v>0</v>
      </c>
      <c r="J38" s="48">
        <v>88.166666667000001</v>
      </c>
    </row>
    <row r="39" spans="1:10" ht="12.75" customHeight="1" x14ac:dyDescent="0.15">
      <c r="A39" s="51" t="s">
        <v>36</v>
      </c>
      <c r="B39" s="127">
        <v>0</v>
      </c>
      <c r="C39" s="127">
        <v>0</v>
      </c>
      <c r="D39" s="127">
        <v>0</v>
      </c>
      <c r="E39" s="127">
        <v>4</v>
      </c>
      <c r="F39" s="127">
        <v>25</v>
      </c>
      <c r="G39" s="127">
        <v>15</v>
      </c>
      <c r="H39" s="127">
        <v>0</v>
      </c>
      <c r="I39" s="127">
        <v>0</v>
      </c>
      <c r="J39" s="48">
        <v>43.650995596000001</v>
      </c>
    </row>
    <row r="40" spans="1:10" ht="7.5" customHeight="1" x14ac:dyDescent="0.15">
      <c r="A40" s="53"/>
      <c r="B40" s="129"/>
      <c r="C40" s="129"/>
      <c r="D40" s="129"/>
      <c r="E40" s="129"/>
      <c r="F40" s="129"/>
      <c r="G40" s="129"/>
      <c r="H40" s="129"/>
      <c r="I40" s="129"/>
      <c r="J40" s="67"/>
    </row>
    <row r="41" spans="1:10" ht="12.75" customHeight="1" x14ac:dyDescent="0.15">
      <c r="A41" s="51" t="s">
        <v>37</v>
      </c>
      <c r="B41" s="127">
        <v>10</v>
      </c>
      <c r="C41" s="127">
        <v>21</v>
      </c>
      <c r="D41" s="127">
        <v>62</v>
      </c>
      <c r="E41" s="127">
        <v>15</v>
      </c>
      <c r="F41" s="127">
        <v>3</v>
      </c>
      <c r="G41" s="127">
        <v>0</v>
      </c>
      <c r="H41" s="127">
        <v>2</v>
      </c>
      <c r="I41" s="127">
        <v>0</v>
      </c>
      <c r="J41" s="48">
        <v>113.16666667</v>
      </c>
    </row>
    <row r="42" spans="1:10" ht="12.75" customHeight="1" x14ac:dyDescent="0.15">
      <c r="A42" s="51" t="s">
        <v>38</v>
      </c>
      <c r="B42" s="127">
        <v>25</v>
      </c>
      <c r="C42" s="127">
        <v>6</v>
      </c>
      <c r="D42" s="127">
        <v>0</v>
      </c>
      <c r="E42" s="127">
        <v>30</v>
      </c>
      <c r="F42" s="127">
        <v>0</v>
      </c>
      <c r="G42" s="127">
        <v>0</v>
      </c>
      <c r="H42" s="127">
        <v>0</v>
      </c>
      <c r="I42" s="127">
        <v>0</v>
      </c>
      <c r="J42" s="48">
        <v>61.75</v>
      </c>
    </row>
    <row r="43" spans="1:10" ht="12.75" customHeight="1" x14ac:dyDescent="0.15">
      <c r="A43" s="51" t="s">
        <v>39</v>
      </c>
      <c r="B43" s="127">
        <v>62</v>
      </c>
      <c r="C43" s="127">
        <v>149</v>
      </c>
      <c r="D43" s="127">
        <v>29</v>
      </c>
      <c r="E43" s="127">
        <v>21</v>
      </c>
      <c r="F43" s="127">
        <v>4</v>
      </c>
      <c r="G43" s="127">
        <v>7</v>
      </c>
      <c r="H43" s="127">
        <v>0</v>
      </c>
      <c r="I43" s="127">
        <v>0</v>
      </c>
      <c r="J43" s="48">
        <v>272.29027059999999</v>
      </c>
    </row>
    <row r="44" spans="1:10" ht="12.75" customHeight="1" x14ac:dyDescent="0.15">
      <c r="A44" s="51" t="s">
        <v>40</v>
      </c>
      <c r="B44" s="127">
        <v>38</v>
      </c>
      <c r="C44" s="127">
        <v>84</v>
      </c>
      <c r="D44" s="127">
        <v>0</v>
      </c>
      <c r="E44" s="127">
        <v>0</v>
      </c>
      <c r="F44" s="127">
        <v>57</v>
      </c>
      <c r="G44" s="127">
        <v>0</v>
      </c>
      <c r="H44" s="127">
        <v>0</v>
      </c>
      <c r="I44" s="127">
        <v>0</v>
      </c>
      <c r="J44" s="48">
        <v>178.41135621000001</v>
      </c>
    </row>
    <row r="45" spans="1:10" ht="12.75" customHeight="1" x14ac:dyDescent="0.15">
      <c r="A45" s="51" t="s">
        <v>41</v>
      </c>
      <c r="B45" s="127">
        <v>100</v>
      </c>
      <c r="C45" s="127">
        <v>134</v>
      </c>
      <c r="D45" s="127">
        <v>1</v>
      </c>
      <c r="E45" s="127">
        <v>94</v>
      </c>
      <c r="F45" s="127">
        <v>0</v>
      </c>
      <c r="G45" s="127">
        <v>4</v>
      </c>
      <c r="H45" s="127">
        <v>0</v>
      </c>
      <c r="I45" s="127">
        <v>0</v>
      </c>
      <c r="J45" s="48">
        <v>333.39915284</v>
      </c>
    </row>
    <row r="46" spans="1:10" ht="12.75" customHeight="1" x14ac:dyDescent="0.15">
      <c r="A46" s="51" t="s">
        <v>42</v>
      </c>
      <c r="B46" s="127">
        <v>56</v>
      </c>
      <c r="C46" s="127">
        <v>9</v>
      </c>
      <c r="D46" s="127">
        <v>0</v>
      </c>
      <c r="E46" s="127">
        <v>11</v>
      </c>
      <c r="F46" s="127">
        <v>0</v>
      </c>
      <c r="G46" s="127">
        <v>4</v>
      </c>
      <c r="H46" s="127">
        <v>1</v>
      </c>
      <c r="I46" s="127">
        <v>0</v>
      </c>
      <c r="J46" s="48">
        <v>81.083333332999999</v>
      </c>
    </row>
    <row r="47" spans="1:10" ht="12.75" customHeight="1" x14ac:dyDescent="0.15">
      <c r="A47" s="51" t="s">
        <v>43</v>
      </c>
      <c r="B47" s="127">
        <v>822</v>
      </c>
      <c r="C47" s="127">
        <v>145</v>
      </c>
      <c r="D47" s="127">
        <v>30</v>
      </c>
      <c r="E47" s="127">
        <v>209</v>
      </c>
      <c r="F47" s="127">
        <v>7</v>
      </c>
      <c r="G47" s="127">
        <v>3</v>
      </c>
      <c r="H47" s="127">
        <v>23</v>
      </c>
      <c r="I47" s="127">
        <v>0</v>
      </c>
      <c r="J47" s="48">
        <v>1238.7716215</v>
      </c>
    </row>
    <row r="48" spans="1:10" ht="12.75" customHeight="1" x14ac:dyDescent="0.15">
      <c r="A48" s="51" t="s">
        <v>44</v>
      </c>
      <c r="B48" s="127">
        <v>84</v>
      </c>
      <c r="C48" s="127">
        <v>100</v>
      </c>
      <c r="D48" s="127">
        <v>100</v>
      </c>
      <c r="E48" s="127">
        <v>353</v>
      </c>
      <c r="F48" s="127">
        <v>0</v>
      </c>
      <c r="G48" s="127">
        <v>125</v>
      </c>
      <c r="H48" s="127">
        <v>19</v>
      </c>
      <c r="I48" s="127">
        <v>0</v>
      </c>
      <c r="J48" s="48">
        <v>781.12079304999997</v>
      </c>
    </row>
    <row r="49" spans="1:10" ht="12.75" customHeight="1" x14ac:dyDescent="0.15">
      <c r="A49" s="51" t="s">
        <v>45</v>
      </c>
      <c r="B49" s="127">
        <v>71</v>
      </c>
      <c r="C49" s="127">
        <v>90</v>
      </c>
      <c r="D49" s="127">
        <v>2</v>
      </c>
      <c r="E49" s="127">
        <v>15</v>
      </c>
      <c r="F49" s="127">
        <v>1</v>
      </c>
      <c r="G49" s="127">
        <v>5</v>
      </c>
      <c r="H49" s="127">
        <v>26</v>
      </c>
      <c r="I49" s="127">
        <v>0</v>
      </c>
      <c r="J49" s="48">
        <v>210.41666667000001</v>
      </c>
    </row>
    <row r="50" spans="1:10" ht="12.75" customHeight="1" x14ac:dyDescent="0.15">
      <c r="A50" s="51" t="s">
        <v>46</v>
      </c>
      <c r="B50" s="127">
        <v>0</v>
      </c>
      <c r="C50" s="127">
        <v>523</v>
      </c>
      <c r="D50" s="127">
        <v>634</v>
      </c>
      <c r="E50" s="127">
        <v>72</v>
      </c>
      <c r="F50" s="127">
        <v>2</v>
      </c>
      <c r="G50" s="127">
        <v>0</v>
      </c>
      <c r="H50" s="127">
        <v>0</v>
      </c>
      <c r="I50" s="127">
        <v>0</v>
      </c>
      <c r="J50" s="48">
        <v>1230.9523993</v>
      </c>
    </row>
    <row r="51" spans="1:10" ht="7.5" customHeight="1" x14ac:dyDescent="0.15">
      <c r="A51" s="53"/>
      <c r="B51" s="129"/>
      <c r="C51" s="129"/>
      <c r="D51" s="129"/>
      <c r="E51" s="129"/>
      <c r="F51" s="129"/>
      <c r="G51" s="129"/>
      <c r="H51" s="129"/>
      <c r="I51" s="129"/>
      <c r="J51" s="67"/>
    </row>
    <row r="52" spans="1:10" ht="12.75" customHeight="1" x14ac:dyDescent="0.15">
      <c r="A52" s="51" t="s">
        <v>47</v>
      </c>
      <c r="B52" s="127">
        <v>31</v>
      </c>
      <c r="C52" s="127">
        <v>19</v>
      </c>
      <c r="D52" s="127">
        <v>16</v>
      </c>
      <c r="E52" s="127">
        <v>13</v>
      </c>
      <c r="F52" s="127">
        <v>0</v>
      </c>
      <c r="G52" s="127">
        <v>0</v>
      </c>
      <c r="H52" s="127">
        <v>3</v>
      </c>
      <c r="I52" s="127">
        <v>0</v>
      </c>
      <c r="J52" s="48">
        <v>81.169114500000006</v>
      </c>
    </row>
    <row r="53" spans="1:10" ht="12.75" customHeight="1" x14ac:dyDescent="0.15">
      <c r="A53" s="51" t="s">
        <v>48</v>
      </c>
      <c r="B53" s="127">
        <v>3</v>
      </c>
      <c r="C53" s="127">
        <v>29</v>
      </c>
      <c r="D53" s="127">
        <v>0</v>
      </c>
      <c r="E53" s="127">
        <v>11</v>
      </c>
      <c r="F53" s="127">
        <v>0</v>
      </c>
      <c r="G53" s="127">
        <v>30</v>
      </c>
      <c r="H53" s="127">
        <v>3</v>
      </c>
      <c r="I53" s="127">
        <v>0</v>
      </c>
      <c r="J53" s="48">
        <v>75.583333332999999</v>
      </c>
    </row>
    <row r="54" spans="1:10" ht="12.75" customHeight="1" x14ac:dyDescent="0.15">
      <c r="A54" s="51" t="s">
        <v>49</v>
      </c>
      <c r="B54" s="127">
        <v>5</v>
      </c>
      <c r="C54" s="127">
        <v>6</v>
      </c>
      <c r="D54" s="127">
        <v>0</v>
      </c>
      <c r="E54" s="127">
        <v>16</v>
      </c>
      <c r="F54" s="127">
        <v>0</v>
      </c>
      <c r="G54" s="127">
        <v>0</v>
      </c>
      <c r="H54" s="127">
        <v>0</v>
      </c>
      <c r="I54" s="127">
        <v>0</v>
      </c>
      <c r="J54" s="48">
        <v>27.439726762999999</v>
      </c>
    </row>
    <row r="55" spans="1:10" ht="12.75" customHeight="1" x14ac:dyDescent="0.15">
      <c r="A55" s="51" t="s">
        <v>50</v>
      </c>
      <c r="B55" s="127">
        <v>0</v>
      </c>
      <c r="C55" s="127">
        <v>4</v>
      </c>
      <c r="D55" s="127">
        <v>118</v>
      </c>
      <c r="E55" s="127">
        <v>1</v>
      </c>
      <c r="F55" s="127">
        <v>0</v>
      </c>
      <c r="G55" s="127">
        <v>0</v>
      </c>
      <c r="H55" s="127">
        <v>0</v>
      </c>
      <c r="I55" s="127">
        <v>3</v>
      </c>
      <c r="J55" s="48">
        <v>126.89026526000001</v>
      </c>
    </row>
    <row r="56" spans="1:10" ht="12.75" customHeight="1" x14ac:dyDescent="0.15">
      <c r="A56" s="51" t="s">
        <v>51</v>
      </c>
      <c r="B56" s="127">
        <v>57</v>
      </c>
      <c r="C56" s="127">
        <v>0</v>
      </c>
      <c r="D56" s="127">
        <v>60</v>
      </c>
      <c r="E56" s="127">
        <v>6</v>
      </c>
      <c r="F56" s="127">
        <v>342</v>
      </c>
      <c r="G56" s="127">
        <v>0</v>
      </c>
      <c r="H56" s="127">
        <v>0</v>
      </c>
      <c r="I56" s="127">
        <v>0</v>
      </c>
      <c r="J56" s="48">
        <v>464.89622271000002</v>
      </c>
    </row>
    <row r="57" spans="1:10" ht="12.75" customHeight="1" x14ac:dyDescent="0.15">
      <c r="A57" s="51" t="s">
        <v>52</v>
      </c>
      <c r="B57" s="127">
        <v>0</v>
      </c>
      <c r="C57" s="127">
        <v>0</v>
      </c>
      <c r="D57" s="127">
        <v>0</v>
      </c>
      <c r="E57" s="127">
        <v>0</v>
      </c>
      <c r="F57" s="127">
        <v>0</v>
      </c>
      <c r="G57" s="127">
        <v>0</v>
      </c>
      <c r="H57" s="127">
        <v>0</v>
      </c>
      <c r="I57" s="127">
        <v>0</v>
      </c>
      <c r="J57" s="68">
        <v>0</v>
      </c>
    </row>
    <row r="58" spans="1:10" ht="12.75" customHeight="1" x14ac:dyDescent="0.15">
      <c r="A58" s="51" t="s">
        <v>53</v>
      </c>
      <c r="B58" s="127">
        <v>4</v>
      </c>
      <c r="C58" s="127">
        <v>3</v>
      </c>
      <c r="D58" s="127">
        <v>0</v>
      </c>
      <c r="E58" s="127">
        <v>9</v>
      </c>
      <c r="F58" s="127">
        <v>6</v>
      </c>
      <c r="G58" s="127">
        <v>1</v>
      </c>
      <c r="H58" s="127">
        <v>0</v>
      </c>
      <c r="I58" s="127">
        <v>0</v>
      </c>
      <c r="J58" s="48">
        <v>21.833333332999999</v>
      </c>
    </row>
    <row r="59" spans="1:10" ht="12.75" customHeight="1" x14ac:dyDescent="0.15">
      <c r="A59" s="51" t="s">
        <v>54</v>
      </c>
      <c r="B59" s="127">
        <v>4</v>
      </c>
      <c r="C59" s="127">
        <v>4</v>
      </c>
      <c r="D59" s="127">
        <v>36</v>
      </c>
      <c r="E59" s="127">
        <v>2</v>
      </c>
      <c r="F59" s="127">
        <v>0</v>
      </c>
      <c r="G59" s="127">
        <v>0</v>
      </c>
      <c r="H59" s="127">
        <v>5</v>
      </c>
      <c r="I59" s="127">
        <v>0</v>
      </c>
      <c r="J59" s="48">
        <v>51.75</v>
      </c>
    </row>
    <row r="60" spans="1:10" ht="12.75" customHeight="1" x14ac:dyDescent="0.15">
      <c r="A60" s="51" t="s">
        <v>55</v>
      </c>
      <c r="B60" s="127">
        <v>18</v>
      </c>
      <c r="C60" s="127">
        <v>0</v>
      </c>
      <c r="D60" s="127">
        <v>0</v>
      </c>
      <c r="E60" s="127">
        <v>1</v>
      </c>
      <c r="F60" s="127">
        <v>1</v>
      </c>
      <c r="G60" s="127">
        <v>0</v>
      </c>
      <c r="H60" s="127">
        <v>2</v>
      </c>
      <c r="I60" s="127">
        <v>0</v>
      </c>
      <c r="J60" s="48">
        <v>21</v>
      </c>
    </row>
    <row r="61" spans="1:10" ht="12.75" customHeight="1" x14ac:dyDescent="0.15">
      <c r="A61" s="51" t="s">
        <v>56</v>
      </c>
      <c r="B61" s="127">
        <v>1</v>
      </c>
      <c r="C61" s="127">
        <v>3</v>
      </c>
      <c r="D61" s="127">
        <v>24</v>
      </c>
      <c r="E61" s="127">
        <v>9</v>
      </c>
      <c r="F61" s="127">
        <v>0</v>
      </c>
      <c r="G61" s="127">
        <v>1</v>
      </c>
      <c r="H61" s="127">
        <v>0</v>
      </c>
      <c r="I61" s="127">
        <v>0</v>
      </c>
      <c r="J61" s="68">
        <v>38.527275166999999</v>
      </c>
    </row>
    <row r="62" spans="1:10" ht="7.5" customHeight="1" x14ac:dyDescent="0.15">
      <c r="A62" s="53"/>
      <c r="B62" s="129"/>
      <c r="C62" s="129"/>
      <c r="D62" s="129"/>
      <c r="E62" s="129"/>
      <c r="F62" s="129"/>
      <c r="G62" s="129"/>
      <c r="H62" s="129"/>
      <c r="I62" s="129"/>
      <c r="J62" s="67"/>
    </row>
    <row r="63" spans="1:10" ht="12.75" customHeight="1" x14ac:dyDescent="0.15">
      <c r="A63" s="51" t="s">
        <v>57</v>
      </c>
      <c r="B63" s="127">
        <v>63</v>
      </c>
      <c r="C63" s="127">
        <v>1139</v>
      </c>
      <c r="D63" s="127">
        <v>146</v>
      </c>
      <c r="E63" s="127">
        <v>357</v>
      </c>
      <c r="F63" s="127">
        <v>588</v>
      </c>
      <c r="G63" s="127">
        <v>12</v>
      </c>
      <c r="H63" s="127">
        <v>102</v>
      </c>
      <c r="I63" s="127">
        <v>0</v>
      </c>
      <c r="J63" s="48">
        <v>2405.75</v>
      </c>
    </row>
    <row r="64" spans="1:10" ht="12.75" customHeight="1" x14ac:dyDescent="0.15">
      <c r="A64" s="51" t="s">
        <v>58</v>
      </c>
      <c r="B64" s="127">
        <v>22</v>
      </c>
      <c r="C64" s="127">
        <v>124</v>
      </c>
      <c r="D64" s="127">
        <v>47</v>
      </c>
      <c r="E64" s="127">
        <v>95</v>
      </c>
      <c r="F64" s="127">
        <v>1</v>
      </c>
      <c r="G64" s="127">
        <v>3</v>
      </c>
      <c r="H64" s="127">
        <v>17</v>
      </c>
      <c r="I64" s="127">
        <v>0</v>
      </c>
      <c r="J64" s="48">
        <v>309.73624999999998</v>
      </c>
    </row>
    <row r="65" spans="1:10" ht="12.75" customHeight="1" x14ac:dyDescent="0.15">
      <c r="A65" s="51" t="s">
        <v>59</v>
      </c>
      <c r="B65" s="127">
        <v>33</v>
      </c>
      <c r="C65" s="127">
        <v>29</v>
      </c>
      <c r="D65" s="127">
        <v>0</v>
      </c>
      <c r="E65" s="127">
        <v>9</v>
      </c>
      <c r="F65" s="127">
        <v>0</v>
      </c>
      <c r="G65" s="127">
        <v>0</v>
      </c>
      <c r="H65" s="127">
        <v>4</v>
      </c>
      <c r="I65" s="127">
        <v>0</v>
      </c>
      <c r="J65" s="48">
        <v>76.255839824999995</v>
      </c>
    </row>
    <row r="66" spans="1:10" ht="12.75" customHeight="1" x14ac:dyDescent="0.15">
      <c r="A66" s="52" t="s">
        <v>60</v>
      </c>
      <c r="B66" s="131">
        <v>0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1">
        <v>0</v>
      </c>
      <c r="J66" s="71">
        <v>0</v>
      </c>
    </row>
    <row r="67" spans="1:10" ht="15" customHeight="1" x14ac:dyDescent="0.15">
      <c r="A67" s="117"/>
      <c r="B67" s="117"/>
      <c r="C67" s="117"/>
      <c r="D67" s="117"/>
      <c r="E67" s="117"/>
      <c r="F67" s="117"/>
      <c r="G67" s="117"/>
      <c r="H67" s="117"/>
      <c r="I67" s="117"/>
    </row>
    <row r="68" spans="1:10" ht="15" customHeight="1" x14ac:dyDescent="0.15">
      <c r="B68" s="181"/>
    </row>
  </sheetData>
  <mergeCells count="4">
    <mergeCell ref="A4:J4"/>
    <mergeCell ref="A1:J1"/>
    <mergeCell ref="A2:J2"/>
    <mergeCell ref="A3:J3"/>
  </mergeCells>
  <pageMargins left="0.25" right="0.25" top="0.25" bottom="0.25" header="0.3" footer="0.3"/>
  <pageSetup scale="91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68"/>
  <sheetViews>
    <sheetView topLeftCell="A43" zoomScaleNormal="100" workbookViewId="0">
      <selection activeCell="M14" sqref="M14"/>
    </sheetView>
  </sheetViews>
  <sheetFormatPr baseColWidth="10" defaultColWidth="9.1640625" defaultRowHeight="13" x14ac:dyDescent="0.15"/>
  <cols>
    <col min="1" max="1" width="15.6640625" style="2" customWidth="1"/>
    <col min="2" max="2" width="9.6640625" style="2" bestFit="1" customWidth="1"/>
    <col min="3" max="3" width="9.83203125" style="2" customWidth="1"/>
    <col min="4" max="4" width="11.6640625" style="2" customWidth="1"/>
    <col min="5" max="5" width="10.5" style="2" customWidth="1"/>
    <col min="6" max="6" width="11.1640625" style="2" customWidth="1"/>
    <col min="7" max="7" width="12.83203125" style="2" customWidth="1"/>
    <col min="8" max="8" width="8.83203125" style="2" customWidth="1"/>
    <col min="9" max="10" width="12.1640625" style="2" customWidth="1"/>
    <col min="11" max="11" width="10.33203125" style="2" customWidth="1"/>
    <col min="12" max="16384" width="9.1640625" style="2"/>
  </cols>
  <sheetData>
    <row r="1" spans="1:12" s="195" customFormat="1" x14ac:dyDescent="0.15">
      <c r="A1" s="298" t="s">
        <v>237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</row>
    <row r="2" spans="1:12" s="195" customFormat="1" x14ac:dyDescent="0.15">
      <c r="A2" s="298" t="s">
        <v>238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</row>
    <row r="3" spans="1:12" x14ac:dyDescent="0.15">
      <c r="A3" s="272" t="s">
        <v>221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7"/>
    </row>
    <row r="4" spans="1:12" ht="12.75" customHeight="1" x14ac:dyDescent="0.15">
      <c r="A4" s="284" t="str">
        <f>'1B'!$A$4</f>
        <v>ACF/OFA: 07/12/2018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</row>
    <row r="5" spans="1:12" s="3" customFormat="1" ht="52.5" customHeight="1" x14ac:dyDescent="0.15">
      <c r="A5" s="118" t="s">
        <v>0</v>
      </c>
      <c r="B5" s="119" t="s">
        <v>125</v>
      </c>
      <c r="C5" s="119" t="s">
        <v>134</v>
      </c>
      <c r="D5" s="119" t="s">
        <v>99</v>
      </c>
      <c r="E5" s="119" t="s">
        <v>96</v>
      </c>
      <c r="F5" s="119" t="s">
        <v>100</v>
      </c>
      <c r="G5" s="119" t="s">
        <v>101</v>
      </c>
      <c r="H5" s="119" t="s">
        <v>102</v>
      </c>
      <c r="I5" s="119" t="s">
        <v>103</v>
      </c>
      <c r="J5" s="119" t="s">
        <v>104</v>
      </c>
      <c r="K5" s="119" t="s">
        <v>105</v>
      </c>
    </row>
    <row r="6" spans="1:12" ht="12.75" customHeight="1" x14ac:dyDescent="0.15">
      <c r="A6" s="39" t="s">
        <v>3</v>
      </c>
      <c r="B6" s="132">
        <f>SUM(B8:B66)</f>
        <v>1020788</v>
      </c>
      <c r="C6" s="132">
        <f t="shared" ref="C6:K6" si="0">SUM(C8:C66)</f>
        <v>11583</v>
      </c>
      <c r="D6" s="132">
        <f t="shared" si="0"/>
        <v>2543</v>
      </c>
      <c r="E6" s="132">
        <f t="shared" si="0"/>
        <v>4687</v>
      </c>
      <c r="F6" s="132">
        <f t="shared" si="0"/>
        <v>1108</v>
      </c>
      <c r="G6" s="132">
        <f t="shared" si="0"/>
        <v>2045</v>
      </c>
      <c r="H6" s="132">
        <f t="shared" si="0"/>
        <v>722</v>
      </c>
      <c r="I6" s="132">
        <f t="shared" si="0"/>
        <v>732</v>
      </c>
      <c r="J6" s="132">
        <f t="shared" si="0"/>
        <v>213</v>
      </c>
      <c r="K6" s="132">
        <f t="shared" si="0"/>
        <v>1</v>
      </c>
    </row>
    <row r="7" spans="1:12" ht="6.75" customHeight="1" x14ac:dyDescent="0.15">
      <c r="A7" s="53"/>
      <c r="B7" s="133"/>
      <c r="C7" s="133"/>
      <c r="D7" s="133"/>
      <c r="E7" s="133"/>
      <c r="F7" s="133"/>
      <c r="G7" s="133"/>
      <c r="H7" s="133"/>
      <c r="I7" s="133"/>
      <c r="J7" s="133"/>
      <c r="K7" s="133"/>
    </row>
    <row r="8" spans="1:12" ht="12.75" customHeight="1" x14ac:dyDescent="0.15">
      <c r="A8" s="51" t="s">
        <v>8</v>
      </c>
      <c r="B8" s="132">
        <v>4418</v>
      </c>
      <c r="C8" s="132">
        <v>66</v>
      </c>
      <c r="D8" s="132">
        <v>35</v>
      </c>
      <c r="E8" s="132">
        <v>12</v>
      </c>
      <c r="F8" s="132">
        <v>0</v>
      </c>
      <c r="G8" s="132">
        <v>9</v>
      </c>
      <c r="H8" s="132">
        <v>11</v>
      </c>
      <c r="I8" s="132">
        <v>0</v>
      </c>
      <c r="J8" s="132">
        <v>2</v>
      </c>
      <c r="K8" s="132">
        <v>0</v>
      </c>
    </row>
    <row r="9" spans="1:12" ht="12.75" customHeight="1" x14ac:dyDescent="0.15">
      <c r="A9" s="51" t="s">
        <v>9</v>
      </c>
      <c r="B9" s="132">
        <v>2711</v>
      </c>
      <c r="C9" s="132">
        <v>0</v>
      </c>
      <c r="D9" s="132">
        <v>0</v>
      </c>
      <c r="E9" s="132">
        <v>0</v>
      </c>
      <c r="F9" s="132">
        <v>0</v>
      </c>
      <c r="G9" s="132">
        <v>0</v>
      </c>
      <c r="H9" s="132">
        <v>0</v>
      </c>
      <c r="I9" s="132">
        <v>0</v>
      </c>
      <c r="J9" s="132">
        <v>0</v>
      </c>
      <c r="K9" s="132">
        <v>0</v>
      </c>
    </row>
    <row r="10" spans="1:12" ht="12.75" customHeight="1" x14ac:dyDescent="0.15">
      <c r="A10" s="51" t="s">
        <v>10</v>
      </c>
      <c r="B10" s="132">
        <v>3677</v>
      </c>
      <c r="C10" s="132">
        <v>38</v>
      </c>
      <c r="D10" s="132">
        <v>8</v>
      </c>
      <c r="E10" s="132">
        <v>11</v>
      </c>
      <c r="F10" s="132">
        <v>12</v>
      </c>
      <c r="G10" s="132">
        <v>7</v>
      </c>
      <c r="H10" s="132">
        <v>0</v>
      </c>
      <c r="I10" s="132">
        <v>0</v>
      </c>
      <c r="J10" s="132">
        <v>1</v>
      </c>
      <c r="K10" s="132">
        <v>0</v>
      </c>
    </row>
    <row r="11" spans="1:12" ht="12.75" customHeight="1" x14ac:dyDescent="0.15">
      <c r="A11" s="51" t="s">
        <v>11</v>
      </c>
      <c r="B11" s="132">
        <v>1751</v>
      </c>
      <c r="C11" s="132">
        <v>0</v>
      </c>
      <c r="D11" s="132">
        <v>0</v>
      </c>
      <c r="E11" s="132">
        <v>0</v>
      </c>
      <c r="F11" s="132">
        <v>0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</row>
    <row r="12" spans="1:12" ht="12.75" customHeight="1" x14ac:dyDescent="0.15">
      <c r="A12" s="51" t="s">
        <v>12</v>
      </c>
      <c r="B12" s="132">
        <v>505370</v>
      </c>
      <c r="C12" s="132">
        <v>3614</v>
      </c>
      <c r="D12" s="132">
        <v>363</v>
      </c>
      <c r="E12" s="132">
        <v>1570</v>
      </c>
      <c r="F12" s="132">
        <v>158</v>
      </c>
      <c r="G12" s="132">
        <v>987</v>
      </c>
      <c r="H12" s="132">
        <v>176</v>
      </c>
      <c r="I12" s="132">
        <v>360</v>
      </c>
      <c r="J12" s="132">
        <v>0</v>
      </c>
      <c r="K12" s="132">
        <v>0</v>
      </c>
    </row>
    <row r="13" spans="1:12" ht="12.75" customHeight="1" x14ac:dyDescent="0.15">
      <c r="A13" s="51" t="s">
        <v>13</v>
      </c>
      <c r="B13" s="132">
        <v>11782</v>
      </c>
      <c r="C13" s="132">
        <v>1585</v>
      </c>
      <c r="D13" s="132">
        <v>204</v>
      </c>
      <c r="E13" s="132">
        <v>798</v>
      </c>
      <c r="F13" s="132">
        <v>142</v>
      </c>
      <c r="G13" s="132">
        <v>244</v>
      </c>
      <c r="H13" s="132">
        <v>62</v>
      </c>
      <c r="I13" s="132">
        <v>78</v>
      </c>
      <c r="J13" s="132">
        <v>62</v>
      </c>
      <c r="K13" s="132">
        <v>0</v>
      </c>
    </row>
    <row r="14" spans="1:12" ht="12.75" customHeight="1" x14ac:dyDescent="0.15">
      <c r="A14" s="51" t="s">
        <v>14</v>
      </c>
      <c r="B14" s="132">
        <v>5165</v>
      </c>
      <c r="C14" s="132">
        <v>42</v>
      </c>
      <c r="D14" s="132">
        <v>0</v>
      </c>
      <c r="E14" s="132">
        <v>31</v>
      </c>
      <c r="F14" s="132">
        <v>0</v>
      </c>
      <c r="G14" s="132">
        <v>7</v>
      </c>
      <c r="H14" s="132">
        <v>0</v>
      </c>
      <c r="I14" s="132">
        <v>4</v>
      </c>
      <c r="J14" s="132">
        <v>0</v>
      </c>
      <c r="K14" s="132">
        <v>0</v>
      </c>
    </row>
    <row r="15" spans="1:12" ht="12.75" customHeight="1" x14ac:dyDescent="0.15">
      <c r="A15" s="51" t="s">
        <v>15</v>
      </c>
      <c r="B15" s="132">
        <v>1136</v>
      </c>
      <c r="C15" s="132">
        <v>6</v>
      </c>
      <c r="D15" s="132">
        <v>3</v>
      </c>
      <c r="E15" s="132">
        <v>3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</row>
    <row r="16" spans="1:12" ht="12.75" customHeight="1" x14ac:dyDescent="0.15">
      <c r="A16" s="51" t="s">
        <v>80</v>
      </c>
      <c r="B16" s="132">
        <v>2715</v>
      </c>
      <c r="C16" s="132">
        <v>0</v>
      </c>
      <c r="D16" s="132">
        <v>0</v>
      </c>
      <c r="E16" s="132">
        <v>0</v>
      </c>
      <c r="F16" s="132">
        <v>0</v>
      </c>
      <c r="G16" s="132">
        <v>0</v>
      </c>
      <c r="H16" s="132">
        <v>0</v>
      </c>
      <c r="I16" s="132">
        <v>0</v>
      </c>
      <c r="J16" s="132">
        <v>0</v>
      </c>
      <c r="K16" s="132">
        <v>0</v>
      </c>
    </row>
    <row r="17" spans="1:11" ht="12.75" customHeight="1" x14ac:dyDescent="0.15">
      <c r="A17" s="51" t="s">
        <v>16</v>
      </c>
      <c r="B17" s="132">
        <v>7849</v>
      </c>
      <c r="C17" s="132">
        <v>246</v>
      </c>
      <c r="D17" s="132">
        <v>3</v>
      </c>
      <c r="E17" s="132">
        <v>102</v>
      </c>
      <c r="F17" s="132">
        <v>77</v>
      </c>
      <c r="G17" s="132">
        <v>34</v>
      </c>
      <c r="H17" s="132">
        <v>23</v>
      </c>
      <c r="I17" s="132">
        <v>0</v>
      </c>
      <c r="J17" s="132">
        <v>9</v>
      </c>
      <c r="K17" s="132">
        <v>0</v>
      </c>
    </row>
    <row r="18" spans="1:11" ht="6.75" customHeight="1" x14ac:dyDescent="0.15">
      <c r="A18" s="53"/>
      <c r="B18" s="133"/>
      <c r="C18" s="133"/>
      <c r="D18" s="133"/>
      <c r="E18" s="133"/>
      <c r="F18" s="133"/>
      <c r="G18" s="133"/>
      <c r="H18" s="133"/>
      <c r="I18" s="133"/>
      <c r="J18" s="133"/>
      <c r="K18" s="133"/>
    </row>
    <row r="19" spans="1:11" ht="12.75" customHeight="1" x14ac:dyDescent="0.15">
      <c r="A19" s="51" t="s">
        <v>17</v>
      </c>
      <c r="B19" s="132">
        <v>2804</v>
      </c>
      <c r="C19" s="132">
        <v>14</v>
      </c>
      <c r="D19" s="132">
        <v>13</v>
      </c>
      <c r="E19" s="132">
        <v>0</v>
      </c>
      <c r="F19" s="132">
        <v>1</v>
      </c>
      <c r="G19" s="132">
        <v>0</v>
      </c>
      <c r="H19" s="132">
        <v>0</v>
      </c>
      <c r="I19" s="132">
        <v>0</v>
      </c>
      <c r="J19" s="132">
        <v>0</v>
      </c>
      <c r="K19" s="132">
        <v>0</v>
      </c>
    </row>
    <row r="20" spans="1:11" ht="12.75" customHeight="1" x14ac:dyDescent="0.15">
      <c r="A20" s="51" t="s">
        <v>18</v>
      </c>
      <c r="B20" s="132">
        <v>211</v>
      </c>
      <c r="C20" s="132">
        <v>7</v>
      </c>
      <c r="D20" s="132">
        <v>7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</row>
    <row r="21" spans="1:11" ht="12.75" customHeight="1" x14ac:dyDescent="0.15">
      <c r="A21" s="51" t="s">
        <v>19</v>
      </c>
      <c r="B21" s="132">
        <v>4200</v>
      </c>
      <c r="C21" s="132">
        <v>12</v>
      </c>
      <c r="D21" s="132">
        <v>6</v>
      </c>
      <c r="E21" s="132">
        <v>5</v>
      </c>
      <c r="F21" s="132">
        <v>0</v>
      </c>
      <c r="G21" s="132">
        <v>1</v>
      </c>
      <c r="H21" s="132">
        <v>0</v>
      </c>
      <c r="I21" s="132">
        <v>0</v>
      </c>
      <c r="J21" s="132">
        <v>0</v>
      </c>
      <c r="K21" s="132">
        <v>0</v>
      </c>
    </row>
    <row r="22" spans="1:11" ht="12.75" customHeight="1" x14ac:dyDescent="0.15">
      <c r="A22" s="51" t="s">
        <v>20</v>
      </c>
      <c r="B22" s="132">
        <v>49</v>
      </c>
      <c r="C22" s="132">
        <v>0</v>
      </c>
      <c r="D22" s="132">
        <v>0</v>
      </c>
      <c r="E22" s="132">
        <v>0</v>
      </c>
      <c r="F22" s="132">
        <v>0</v>
      </c>
      <c r="G22" s="132">
        <v>0</v>
      </c>
      <c r="H22" s="132">
        <v>0</v>
      </c>
      <c r="I22" s="132">
        <v>0</v>
      </c>
      <c r="J22" s="132">
        <v>0</v>
      </c>
      <c r="K22" s="132">
        <v>0</v>
      </c>
    </row>
    <row r="23" spans="1:11" ht="12.75" customHeight="1" x14ac:dyDescent="0.15">
      <c r="A23" s="51" t="s">
        <v>21</v>
      </c>
      <c r="B23" s="132">
        <v>3948</v>
      </c>
      <c r="C23" s="132">
        <v>86</v>
      </c>
      <c r="D23" s="132">
        <v>49</v>
      </c>
      <c r="E23" s="132">
        <v>16</v>
      </c>
      <c r="F23" s="132">
        <v>11</v>
      </c>
      <c r="G23" s="132">
        <v>11</v>
      </c>
      <c r="H23" s="132">
        <v>0</v>
      </c>
      <c r="I23" s="132">
        <v>0</v>
      </c>
      <c r="J23" s="132">
        <v>0</v>
      </c>
      <c r="K23" s="132">
        <v>0</v>
      </c>
    </row>
    <row r="24" spans="1:11" ht="12.75" customHeight="1" x14ac:dyDescent="0.15">
      <c r="A24" s="51" t="s">
        <v>22</v>
      </c>
      <c r="B24" s="132">
        <v>1892</v>
      </c>
      <c r="C24" s="132">
        <v>11</v>
      </c>
      <c r="D24" s="132">
        <v>3</v>
      </c>
      <c r="E24" s="132">
        <v>7</v>
      </c>
      <c r="F24" s="132">
        <v>0</v>
      </c>
      <c r="G24" s="132">
        <v>1</v>
      </c>
      <c r="H24" s="132">
        <v>0</v>
      </c>
      <c r="I24" s="132">
        <v>0</v>
      </c>
      <c r="J24" s="132">
        <v>0</v>
      </c>
      <c r="K24" s="132">
        <v>0</v>
      </c>
    </row>
    <row r="25" spans="1:11" ht="12.75" customHeight="1" x14ac:dyDescent="0.15">
      <c r="A25" s="51" t="s">
        <v>23</v>
      </c>
      <c r="B25" s="132">
        <v>7236</v>
      </c>
      <c r="C25" s="132">
        <v>3</v>
      </c>
      <c r="D25" s="132">
        <v>0</v>
      </c>
      <c r="E25" s="132">
        <v>0</v>
      </c>
      <c r="F25" s="132">
        <v>0</v>
      </c>
      <c r="G25" s="132">
        <v>3</v>
      </c>
      <c r="H25" s="132">
        <v>0</v>
      </c>
      <c r="I25" s="132">
        <v>0</v>
      </c>
      <c r="J25" s="132">
        <v>0</v>
      </c>
      <c r="K25" s="132">
        <v>0</v>
      </c>
    </row>
    <row r="26" spans="1:11" ht="12.75" customHeight="1" x14ac:dyDescent="0.15">
      <c r="A26" s="51" t="s">
        <v>24</v>
      </c>
      <c r="B26" s="132">
        <v>2623</v>
      </c>
      <c r="C26" s="132">
        <v>2</v>
      </c>
      <c r="D26" s="132">
        <v>0</v>
      </c>
      <c r="E26" s="132">
        <v>1</v>
      </c>
      <c r="F26" s="132">
        <v>0</v>
      </c>
      <c r="G26" s="132">
        <v>0</v>
      </c>
      <c r="H26" s="132">
        <v>0</v>
      </c>
      <c r="I26" s="132">
        <v>0</v>
      </c>
      <c r="J26" s="132">
        <v>1</v>
      </c>
      <c r="K26" s="132">
        <v>0</v>
      </c>
    </row>
    <row r="27" spans="1:11" ht="12.75" customHeight="1" x14ac:dyDescent="0.15">
      <c r="A27" s="51" t="s">
        <v>25</v>
      </c>
      <c r="B27" s="132">
        <v>7141</v>
      </c>
      <c r="C27" s="132">
        <v>215</v>
      </c>
      <c r="D27" s="132">
        <v>42</v>
      </c>
      <c r="E27" s="132">
        <v>6</v>
      </c>
      <c r="F27" s="132">
        <v>124</v>
      </c>
      <c r="G27" s="132">
        <v>9</v>
      </c>
      <c r="H27" s="132">
        <v>14</v>
      </c>
      <c r="I27" s="132">
        <v>22</v>
      </c>
      <c r="J27" s="132">
        <v>0</v>
      </c>
      <c r="K27" s="132">
        <v>0</v>
      </c>
    </row>
    <row r="28" spans="1:11" ht="13.5" customHeight="1" x14ac:dyDescent="0.15">
      <c r="A28" s="51" t="s">
        <v>26</v>
      </c>
      <c r="B28" s="132">
        <v>2183</v>
      </c>
      <c r="C28" s="132">
        <v>8</v>
      </c>
      <c r="D28" s="132">
        <v>1</v>
      </c>
      <c r="E28" s="132">
        <v>0</v>
      </c>
      <c r="F28" s="132">
        <v>1</v>
      </c>
      <c r="G28" s="132">
        <v>3</v>
      </c>
      <c r="H28" s="132">
        <v>0</v>
      </c>
      <c r="I28" s="132">
        <v>0</v>
      </c>
      <c r="J28" s="132">
        <v>3</v>
      </c>
      <c r="K28" s="132">
        <v>0</v>
      </c>
    </row>
    <row r="29" spans="1:11" ht="6.75" customHeight="1" x14ac:dyDescent="0.15">
      <c r="A29" s="53"/>
      <c r="B29" s="133"/>
      <c r="C29" s="133"/>
      <c r="D29" s="133"/>
      <c r="E29" s="133"/>
      <c r="F29" s="133"/>
      <c r="G29" s="133"/>
      <c r="H29" s="133"/>
      <c r="I29" s="133"/>
      <c r="J29" s="133"/>
      <c r="K29" s="133"/>
    </row>
    <row r="30" spans="1:11" ht="12.75" customHeight="1" x14ac:dyDescent="0.15">
      <c r="A30" s="51" t="s">
        <v>27</v>
      </c>
      <c r="B30" s="132">
        <v>24526</v>
      </c>
      <c r="C30" s="132">
        <v>231</v>
      </c>
      <c r="D30" s="132">
        <v>16</v>
      </c>
      <c r="E30" s="132">
        <v>159</v>
      </c>
      <c r="F30" s="132">
        <v>6</v>
      </c>
      <c r="G30" s="132">
        <v>2</v>
      </c>
      <c r="H30" s="132">
        <v>55</v>
      </c>
      <c r="I30" s="132">
        <v>4</v>
      </c>
      <c r="J30" s="132">
        <v>0</v>
      </c>
      <c r="K30" s="132">
        <v>0</v>
      </c>
    </row>
    <row r="31" spans="1:11" ht="12.75" customHeight="1" x14ac:dyDescent="0.15">
      <c r="A31" s="51" t="s">
        <v>28</v>
      </c>
      <c r="B31" s="132">
        <v>11083</v>
      </c>
      <c r="C31" s="132">
        <v>208</v>
      </c>
      <c r="D31" s="132">
        <v>118</v>
      </c>
      <c r="E31" s="132">
        <v>79</v>
      </c>
      <c r="F31" s="132">
        <v>6</v>
      </c>
      <c r="G31" s="132">
        <v>8</v>
      </c>
      <c r="H31" s="132">
        <v>12</v>
      </c>
      <c r="I31" s="132">
        <v>0</v>
      </c>
      <c r="J31" s="132">
        <v>0</v>
      </c>
      <c r="K31" s="132">
        <v>0</v>
      </c>
    </row>
    <row r="32" spans="1:11" ht="12.75" customHeight="1" x14ac:dyDescent="0.15">
      <c r="A32" s="51" t="s">
        <v>29</v>
      </c>
      <c r="B32" s="132">
        <v>39871</v>
      </c>
      <c r="C32" s="132">
        <v>84</v>
      </c>
      <c r="D32" s="132">
        <v>0</v>
      </c>
      <c r="E32" s="132">
        <v>2</v>
      </c>
      <c r="F32" s="132">
        <v>3</v>
      </c>
      <c r="G32" s="132">
        <v>57</v>
      </c>
      <c r="H32" s="132">
        <v>0</v>
      </c>
      <c r="I32" s="132">
        <v>16</v>
      </c>
      <c r="J32" s="132">
        <v>8</v>
      </c>
      <c r="K32" s="132">
        <v>0</v>
      </c>
    </row>
    <row r="33" spans="1:11" ht="12.75" customHeight="1" x14ac:dyDescent="0.15">
      <c r="A33" s="51" t="s">
        <v>30</v>
      </c>
      <c r="B33" s="132">
        <v>5575</v>
      </c>
      <c r="C33" s="132">
        <v>247</v>
      </c>
      <c r="D33" s="132">
        <v>12</v>
      </c>
      <c r="E33" s="132">
        <v>145</v>
      </c>
      <c r="F33" s="132">
        <v>46</v>
      </c>
      <c r="G33" s="132">
        <v>56</v>
      </c>
      <c r="H33" s="132">
        <v>8</v>
      </c>
      <c r="I33" s="132">
        <v>3</v>
      </c>
      <c r="J33" s="132">
        <v>0</v>
      </c>
      <c r="K33" s="132">
        <v>0</v>
      </c>
    </row>
    <row r="34" spans="1:11" ht="12.75" customHeight="1" x14ac:dyDescent="0.15">
      <c r="A34" s="51" t="s">
        <v>31</v>
      </c>
      <c r="B34" s="132">
        <v>10163</v>
      </c>
      <c r="C34" s="132">
        <v>89</v>
      </c>
      <c r="D34" s="132">
        <v>1</v>
      </c>
      <c r="E34" s="132">
        <v>6</v>
      </c>
      <c r="F34" s="132">
        <v>0</v>
      </c>
      <c r="G34" s="132">
        <v>9</v>
      </c>
      <c r="H34" s="132">
        <v>12</v>
      </c>
      <c r="I34" s="132">
        <v>0</v>
      </c>
      <c r="J34" s="132">
        <v>63</v>
      </c>
      <c r="K34" s="132">
        <v>0</v>
      </c>
    </row>
    <row r="35" spans="1:11" ht="12.75" customHeight="1" x14ac:dyDescent="0.15">
      <c r="A35" s="51" t="s">
        <v>32</v>
      </c>
      <c r="B35" s="132">
        <v>2753</v>
      </c>
      <c r="C35" s="132">
        <v>56</v>
      </c>
      <c r="D35" s="132">
        <v>10</v>
      </c>
      <c r="E35" s="132">
        <v>3</v>
      </c>
      <c r="F35" s="132">
        <v>31</v>
      </c>
      <c r="G35" s="132">
        <v>11</v>
      </c>
      <c r="H35" s="132">
        <v>0</v>
      </c>
      <c r="I35" s="132">
        <v>2</v>
      </c>
      <c r="J35" s="132">
        <v>0</v>
      </c>
      <c r="K35" s="132">
        <v>0</v>
      </c>
    </row>
    <row r="36" spans="1:11" ht="12.75" customHeight="1" x14ac:dyDescent="0.15">
      <c r="A36" s="51" t="s">
        <v>33</v>
      </c>
      <c r="B36" s="132">
        <v>8167</v>
      </c>
      <c r="C36" s="132">
        <v>87</v>
      </c>
      <c r="D36" s="132">
        <v>18</v>
      </c>
      <c r="E36" s="132">
        <v>35</v>
      </c>
      <c r="F36" s="132">
        <v>6</v>
      </c>
      <c r="G36" s="132">
        <v>19</v>
      </c>
      <c r="H36" s="132">
        <v>6</v>
      </c>
      <c r="I36" s="132">
        <v>0</v>
      </c>
      <c r="J36" s="132">
        <v>4</v>
      </c>
      <c r="K36" s="132">
        <v>0</v>
      </c>
    </row>
    <row r="37" spans="1:11" ht="12.75" customHeight="1" x14ac:dyDescent="0.15">
      <c r="A37" s="51" t="s">
        <v>34</v>
      </c>
      <c r="B37" s="132">
        <v>2723</v>
      </c>
      <c r="C37" s="132">
        <v>133</v>
      </c>
      <c r="D37" s="132">
        <v>71</v>
      </c>
      <c r="E37" s="132">
        <v>45</v>
      </c>
      <c r="F37" s="132">
        <v>5</v>
      </c>
      <c r="G37" s="132">
        <v>12</v>
      </c>
      <c r="H37" s="132">
        <v>0</v>
      </c>
      <c r="I37" s="132">
        <v>0</v>
      </c>
      <c r="J37" s="132">
        <v>1</v>
      </c>
      <c r="K37" s="132">
        <v>0</v>
      </c>
    </row>
    <row r="38" spans="1:11" ht="12.75" customHeight="1" x14ac:dyDescent="0.15">
      <c r="A38" s="51" t="s">
        <v>35</v>
      </c>
      <c r="B38" s="132">
        <v>2330</v>
      </c>
      <c r="C38" s="132">
        <v>53</v>
      </c>
      <c r="D38" s="132">
        <v>12</v>
      </c>
      <c r="E38" s="132">
        <v>9</v>
      </c>
      <c r="F38" s="132">
        <v>4</v>
      </c>
      <c r="G38" s="132">
        <v>2</v>
      </c>
      <c r="H38" s="132">
        <v>0</v>
      </c>
      <c r="I38" s="132">
        <v>27</v>
      </c>
      <c r="J38" s="132">
        <v>0</v>
      </c>
      <c r="K38" s="132">
        <v>0</v>
      </c>
    </row>
    <row r="39" spans="1:11" ht="12.75" customHeight="1" x14ac:dyDescent="0.15">
      <c r="A39" s="51" t="s">
        <v>36</v>
      </c>
      <c r="B39" s="132">
        <v>5733</v>
      </c>
      <c r="C39" s="132">
        <v>19</v>
      </c>
      <c r="D39" s="132">
        <v>7</v>
      </c>
      <c r="E39" s="132">
        <v>1</v>
      </c>
      <c r="F39" s="132">
        <v>0</v>
      </c>
      <c r="G39" s="132">
        <v>0</v>
      </c>
      <c r="H39" s="132">
        <v>7</v>
      </c>
      <c r="I39" s="132">
        <v>4</v>
      </c>
      <c r="J39" s="132">
        <v>0</v>
      </c>
      <c r="K39" s="132">
        <v>0</v>
      </c>
    </row>
    <row r="40" spans="1:11" ht="6.75" customHeight="1" x14ac:dyDescent="0.15">
      <c r="A40" s="53"/>
      <c r="B40" s="133"/>
      <c r="C40" s="133"/>
      <c r="D40" s="133"/>
      <c r="E40" s="133"/>
      <c r="F40" s="133"/>
      <c r="G40" s="133"/>
      <c r="H40" s="133"/>
      <c r="I40" s="133"/>
      <c r="J40" s="133"/>
      <c r="K40" s="133"/>
    </row>
    <row r="41" spans="1:11" ht="12.75" customHeight="1" x14ac:dyDescent="0.15">
      <c r="A41" s="51" t="s">
        <v>37</v>
      </c>
      <c r="B41" s="132">
        <v>3286</v>
      </c>
      <c r="C41" s="132">
        <v>47</v>
      </c>
      <c r="D41" s="132">
        <v>3</v>
      </c>
      <c r="E41" s="132">
        <v>14</v>
      </c>
      <c r="F41" s="132">
        <v>27</v>
      </c>
      <c r="G41" s="132">
        <v>4</v>
      </c>
      <c r="H41" s="132">
        <v>1</v>
      </c>
      <c r="I41" s="132">
        <v>0</v>
      </c>
      <c r="J41" s="132">
        <v>0</v>
      </c>
      <c r="K41" s="132">
        <v>0</v>
      </c>
    </row>
    <row r="42" spans="1:11" ht="12.75" customHeight="1" x14ac:dyDescent="0.15">
      <c r="A42" s="51" t="s">
        <v>38</v>
      </c>
      <c r="B42" s="132">
        <v>8218</v>
      </c>
      <c r="C42" s="132">
        <v>636</v>
      </c>
      <c r="D42" s="132">
        <v>476</v>
      </c>
      <c r="E42" s="132">
        <v>40</v>
      </c>
      <c r="F42" s="132">
        <v>13</v>
      </c>
      <c r="G42" s="132">
        <v>95</v>
      </c>
      <c r="H42" s="132">
        <v>210</v>
      </c>
      <c r="I42" s="132">
        <v>45</v>
      </c>
      <c r="J42" s="132">
        <v>0</v>
      </c>
      <c r="K42" s="132">
        <v>0</v>
      </c>
    </row>
    <row r="43" spans="1:11" ht="12.75" customHeight="1" x14ac:dyDescent="0.15">
      <c r="A43" s="51" t="s">
        <v>39</v>
      </c>
      <c r="B43" s="132">
        <v>6813</v>
      </c>
      <c r="C43" s="132">
        <v>564</v>
      </c>
      <c r="D43" s="132">
        <v>99</v>
      </c>
      <c r="E43" s="132">
        <v>392</v>
      </c>
      <c r="F43" s="132">
        <v>42</v>
      </c>
      <c r="G43" s="132">
        <v>18</v>
      </c>
      <c r="H43" s="132">
        <v>20</v>
      </c>
      <c r="I43" s="132">
        <v>5</v>
      </c>
      <c r="J43" s="132">
        <v>0</v>
      </c>
      <c r="K43" s="132">
        <v>0</v>
      </c>
    </row>
    <row r="44" spans="1:11" ht="12.75" customHeight="1" x14ac:dyDescent="0.15">
      <c r="A44" s="51" t="s">
        <v>40</v>
      </c>
      <c r="B44" s="132">
        <v>99165</v>
      </c>
      <c r="C44" s="132">
        <v>592</v>
      </c>
      <c r="D44" s="132">
        <v>408</v>
      </c>
      <c r="E44" s="132">
        <v>42</v>
      </c>
      <c r="F44" s="132">
        <v>14</v>
      </c>
      <c r="G44" s="132">
        <v>73</v>
      </c>
      <c r="H44" s="132">
        <v>37</v>
      </c>
      <c r="I44" s="132">
        <v>18</v>
      </c>
      <c r="J44" s="132">
        <v>0</v>
      </c>
      <c r="K44" s="132">
        <v>0</v>
      </c>
    </row>
    <row r="45" spans="1:11" ht="12.75" customHeight="1" x14ac:dyDescent="0.15">
      <c r="A45" s="51" t="s">
        <v>41</v>
      </c>
      <c r="B45" s="132">
        <v>6632</v>
      </c>
      <c r="C45" s="132">
        <v>120</v>
      </c>
      <c r="D45" s="132">
        <v>38</v>
      </c>
      <c r="E45" s="132">
        <v>46</v>
      </c>
      <c r="F45" s="132">
        <v>0</v>
      </c>
      <c r="G45" s="132">
        <v>35</v>
      </c>
      <c r="H45" s="132">
        <v>0</v>
      </c>
      <c r="I45" s="132">
        <v>2</v>
      </c>
      <c r="J45" s="132">
        <v>0</v>
      </c>
      <c r="K45" s="132">
        <v>0</v>
      </c>
    </row>
    <row r="46" spans="1:11" ht="12.75" customHeight="1" x14ac:dyDescent="0.15">
      <c r="A46" s="51" t="s">
        <v>42</v>
      </c>
      <c r="B46" s="132">
        <v>558</v>
      </c>
      <c r="C46" s="132">
        <v>14</v>
      </c>
      <c r="D46" s="132">
        <v>11</v>
      </c>
      <c r="E46" s="132">
        <v>1</v>
      </c>
      <c r="F46" s="132">
        <v>0</v>
      </c>
      <c r="G46" s="132">
        <v>1</v>
      </c>
      <c r="H46" s="132">
        <v>0</v>
      </c>
      <c r="I46" s="132">
        <v>1</v>
      </c>
      <c r="J46" s="132">
        <v>0</v>
      </c>
      <c r="K46" s="132">
        <v>0</v>
      </c>
    </row>
    <row r="47" spans="1:11" ht="12.75" customHeight="1" x14ac:dyDescent="0.15">
      <c r="A47" s="51" t="s">
        <v>43</v>
      </c>
      <c r="B47" s="132">
        <v>24473</v>
      </c>
      <c r="C47" s="132">
        <v>130</v>
      </c>
      <c r="D47" s="132">
        <v>80</v>
      </c>
      <c r="E47" s="132">
        <v>1</v>
      </c>
      <c r="F47" s="132">
        <v>0</v>
      </c>
      <c r="G47" s="132">
        <v>47</v>
      </c>
      <c r="H47" s="132">
        <v>2</v>
      </c>
      <c r="I47" s="132">
        <v>0</v>
      </c>
      <c r="J47" s="132">
        <v>0</v>
      </c>
      <c r="K47" s="132">
        <v>0</v>
      </c>
    </row>
    <row r="48" spans="1:11" ht="12.75" customHeight="1" x14ac:dyDescent="0.15">
      <c r="A48" s="51" t="s">
        <v>44</v>
      </c>
      <c r="B48" s="132">
        <v>2126</v>
      </c>
      <c r="C48" s="132">
        <v>229</v>
      </c>
      <c r="D48" s="132">
        <v>27</v>
      </c>
      <c r="E48" s="132">
        <v>33</v>
      </c>
      <c r="F48" s="132">
        <v>20</v>
      </c>
      <c r="G48" s="132">
        <v>107</v>
      </c>
      <c r="H48" s="132">
        <v>0</v>
      </c>
      <c r="I48" s="132">
        <v>44</v>
      </c>
      <c r="J48" s="132">
        <v>3</v>
      </c>
      <c r="K48" s="132">
        <v>0</v>
      </c>
    </row>
    <row r="49" spans="1:11" ht="12.75" customHeight="1" x14ac:dyDescent="0.15">
      <c r="A49" s="51" t="s">
        <v>45</v>
      </c>
      <c r="B49" s="132">
        <v>50807</v>
      </c>
      <c r="C49" s="132">
        <v>606</v>
      </c>
      <c r="D49" s="132">
        <v>205</v>
      </c>
      <c r="E49" s="132">
        <v>327</v>
      </c>
      <c r="F49" s="132">
        <v>4</v>
      </c>
      <c r="G49" s="132">
        <v>29</v>
      </c>
      <c r="H49" s="132">
        <v>6</v>
      </c>
      <c r="I49" s="132">
        <v>19</v>
      </c>
      <c r="J49" s="132">
        <v>36</v>
      </c>
      <c r="K49" s="132">
        <v>0</v>
      </c>
    </row>
    <row r="50" spans="1:11" ht="12.75" customHeight="1" x14ac:dyDescent="0.15">
      <c r="A50" s="51" t="s">
        <v>46</v>
      </c>
      <c r="B50" s="132">
        <v>34067</v>
      </c>
      <c r="C50" s="132">
        <v>648</v>
      </c>
      <c r="D50" s="132">
        <v>0</v>
      </c>
      <c r="E50" s="132">
        <v>467</v>
      </c>
      <c r="F50" s="132">
        <v>236</v>
      </c>
      <c r="G50" s="132">
        <v>28</v>
      </c>
      <c r="H50" s="132">
        <v>2</v>
      </c>
      <c r="I50" s="132">
        <v>0</v>
      </c>
      <c r="J50" s="132">
        <v>0</v>
      </c>
      <c r="K50" s="132">
        <v>0</v>
      </c>
    </row>
    <row r="51" spans="1:11" ht="6.75" customHeight="1" x14ac:dyDescent="0.15">
      <c r="A51" s="53"/>
      <c r="B51" s="133"/>
      <c r="C51" s="133"/>
      <c r="D51" s="133"/>
      <c r="E51" s="133"/>
      <c r="F51" s="133"/>
      <c r="G51" s="133"/>
      <c r="H51" s="133"/>
      <c r="I51" s="133"/>
      <c r="J51" s="133"/>
      <c r="K51" s="133"/>
    </row>
    <row r="52" spans="1:11" ht="12.75" customHeight="1" x14ac:dyDescent="0.15">
      <c r="A52" s="51" t="s">
        <v>47</v>
      </c>
      <c r="B52" s="132">
        <v>6658</v>
      </c>
      <c r="C52" s="132">
        <v>23</v>
      </c>
      <c r="D52" s="132">
        <v>12</v>
      </c>
      <c r="E52" s="132">
        <v>3</v>
      </c>
      <c r="F52" s="132">
        <v>6</v>
      </c>
      <c r="G52" s="132">
        <v>3</v>
      </c>
      <c r="H52" s="132">
        <v>0</v>
      </c>
      <c r="I52" s="132">
        <v>0</v>
      </c>
      <c r="J52" s="132">
        <v>0</v>
      </c>
      <c r="K52" s="132">
        <v>0</v>
      </c>
    </row>
    <row r="53" spans="1:11" ht="12.75" customHeight="1" x14ac:dyDescent="0.15">
      <c r="A53" s="51" t="s">
        <v>48</v>
      </c>
      <c r="B53" s="132">
        <v>3769</v>
      </c>
      <c r="C53" s="132">
        <v>192</v>
      </c>
      <c r="D53" s="132">
        <v>4</v>
      </c>
      <c r="E53" s="132">
        <v>89</v>
      </c>
      <c r="F53" s="132">
        <v>0</v>
      </c>
      <c r="G53" s="132">
        <v>20</v>
      </c>
      <c r="H53" s="132">
        <v>0</v>
      </c>
      <c r="I53" s="132">
        <v>75</v>
      </c>
      <c r="J53" s="132">
        <v>5</v>
      </c>
      <c r="K53" s="132">
        <v>0</v>
      </c>
    </row>
    <row r="54" spans="1:11" ht="12.75" customHeight="1" x14ac:dyDescent="0.15">
      <c r="A54" s="51" t="s">
        <v>49</v>
      </c>
      <c r="B54" s="132">
        <v>2510</v>
      </c>
      <c r="C54" s="132">
        <v>0</v>
      </c>
      <c r="D54" s="132">
        <v>0</v>
      </c>
      <c r="E54" s="132">
        <v>0</v>
      </c>
      <c r="F54" s="132">
        <v>0</v>
      </c>
      <c r="G54" s="132">
        <v>0</v>
      </c>
      <c r="H54" s="132">
        <v>0</v>
      </c>
      <c r="I54" s="132">
        <v>0</v>
      </c>
      <c r="J54" s="132">
        <v>0</v>
      </c>
      <c r="K54" s="132">
        <v>0</v>
      </c>
    </row>
    <row r="55" spans="1:11" ht="12.75" customHeight="1" x14ac:dyDescent="0.15">
      <c r="A55" s="51" t="s">
        <v>50</v>
      </c>
      <c r="B55" s="132">
        <v>518</v>
      </c>
      <c r="C55" s="132">
        <v>39</v>
      </c>
      <c r="D55" s="132">
        <v>0</v>
      </c>
      <c r="E55" s="132">
        <v>6</v>
      </c>
      <c r="F55" s="132">
        <v>31</v>
      </c>
      <c r="G55" s="132">
        <v>1</v>
      </c>
      <c r="H55" s="132">
        <v>0</v>
      </c>
      <c r="I55" s="132">
        <v>0</v>
      </c>
      <c r="J55" s="132">
        <v>0</v>
      </c>
      <c r="K55" s="132">
        <v>1</v>
      </c>
    </row>
    <row r="56" spans="1:11" ht="12.75" customHeight="1" x14ac:dyDescent="0.15">
      <c r="A56" s="51" t="s">
        <v>51</v>
      </c>
      <c r="B56" s="132">
        <v>12773</v>
      </c>
      <c r="C56" s="132">
        <v>155</v>
      </c>
      <c r="D56" s="132">
        <v>77</v>
      </c>
      <c r="E56" s="132">
        <v>3</v>
      </c>
      <c r="F56" s="132">
        <v>3</v>
      </c>
      <c r="G56" s="132">
        <v>28</v>
      </c>
      <c r="H56" s="132">
        <v>47</v>
      </c>
      <c r="I56" s="132">
        <v>0</v>
      </c>
      <c r="J56" s="132">
        <v>0</v>
      </c>
      <c r="K56" s="132">
        <v>0</v>
      </c>
    </row>
    <row r="57" spans="1:11" ht="12.75" customHeight="1" x14ac:dyDescent="0.15">
      <c r="A57" s="51" t="s">
        <v>52</v>
      </c>
      <c r="B57" s="132">
        <v>9138</v>
      </c>
      <c r="C57" s="132">
        <v>0</v>
      </c>
      <c r="D57" s="132">
        <v>0</v>
      </c>
      <c r="E57" s="132">
        <v>0</v>
      </c>
      <c r="F57" s="132">
        <v>0</v>
      </c>
      <c r="G57" s="132">
        <v>0</v>
      </c>
      <c r="H57" s="132">
        <v>0</v>
      </c>
      <c r="I57" s="132">
        <v>0</v>
      </c>
      <c r="J57" s="132">
        <v>0</v>
      </c>
      <c r="K57" s="132">
        <v>0</v>
      </c>
    </row>
    <row r="58" spans="1:11" ht="12.75" customHeight="1" x14ac:dyDescent="0.15">
      <c r="A58" s="51" t="s">
        <v>53</v>
      </c>
      <c r="B58" s="132">
        <v>2032</v>
      </c>
      <c r="C58" s="132">
        <v>4</v>
      </c>
      <c r="D58" s="132">
        <v>0</v>
      </c>
      <c r="E58" s="132">
        <v>1</v>
      </c>
      <c r="F58" s="132">
        <v>0</v>
      </c>
      <c r="G58" s="132">
        <v>2</v>
      </c>
      <c r="H58" s="132">
        <v>0</v>
      </c>
      <c r="I58" s="132">
        <v>0</v>
      </c>
      <c r="J58" s="132">
        <v>0</v>
      </c>
      <c r="K58" s="132">
        <v>0</v>
      </c>
    </row>
    <row r="59" spans="1:11" ht="12.75" customHeight="1" x14ac:dyDescent="0.15">
      <c r="A59" s="51" t="s">
        <v>54</v>
      </c>
      <c r="B59" s="132">
        <v>2422</v>
      </c>
      <c r="C59" s="132">
        <v>60</v>
      </c>
      <c r="D59" s="132">
        <v>5</v>
      </c>
      <c r="E59" s="132">
        <v>6</v>
      </c>
      <c r="F59" s="132">
        <v>43</v>
      </c>
      <c r="G59" s="132">
        <v>2</v>
      </c>
      <c r="H59" s="132">
        <v>0</v>
      </c>
      <c r="I59" s="132">
        <v>1</v>
      </c>
      <c r="J59" s="132">
        <v>5</v>
      </c>
      <c r="K59" s="132">
        <v>0</v>
      </c>
    </row>
    <row r="60" spans="1:11" ht="12.75" customHeight="1" x14ac:dyDescent="0.15">
      <c r="A60" s="51" t="s">
        <v>55</v>
      </c>
      <c r="B60" s="132">
        <v>189</v>
      </c>
      <c r="C60" s="132">
        <v>5</v>
      </c>
      <c r="D60" s="132">
        <v>5</v>
      </c>
      <c r="E60" s="132">
        <v>0</v>
      </c>
      <c r="F60" s="132">
        <v>0</v>
      </c>
      <c r="G60" s="132">
        <v>0</v>
      </c>
      <c r="H60" s="132">
        <v>0</v>
      </c>
      <c r="I60" s="132">
        <v>0</v>
      </c>
      <c r="J60" s="132">
        <v>0</v>
      </c>
      <c r="K60" s="132">
        <v>0</v>
      </c>
    </row>
    <row r="61" spans="1:11" ht="12.75" customHeight="1" x14ac:dyDescent="0.15">
      <c r="A61" s="51" t="s">
        <v>56</v>
      </c>
      <c r="B61" s="132">
        <v>10488</v>
      </c>
      <c r="C61" s="132">
        <v>16</v>
      </c>
      <c r="D61" s="132">
        <v>0</v>
      </c>
      <c r="E61" s="132">
        <v>2</v>
      </c>
      <c r="F61" s="132">
        <v>9</v>
      </c>
      <c r="G61" s="132">
        <v>5</v>
      </c>
      <c r="H61" s="132">
        <v>0</v>
      </c>
      <c r="I61" s="132">
        <v>0</v>
      </c>
      <c r="J61" s="132">
        <v>0</v>
      </c>
      <c r="K61" s="132">
        <v>0</v>
      </c>
    </row>
    <row r="62" spans="1:11" ht="6.75" customHeight="1" x14ac:dyDescent="0.15">
      <c r="A62" s="53"/>
      <c r="B62" s="133"/>
      <c r="C62" s="133"/>
      <c r="D62" s="133"/>
      <c r="E62" s="133"/>
      <c r="F62" s="133"/>
      <c r="G62" s="133"/>
      <c r="H62" s="133"/>
      <c r="I62" s="133"/>
      <c r="J62" s="133"/>
      <c r="K62" s="133"/>
    </row>
    <row r="63" spans="1:11" ht="12.75" customHeight="1" x14ac:dyDescent="0.15">
      <c r="A63" s="51" t="s">
        <v>57</v>
      </c>
      <c r="B63" s="132">
        <v>33957</v>
      </c>
      <c r="C63" s="132">
        <v>87</v>
      </c>
      <c r="D63" s="132">
        <v>1</v>
      </c>
      <c r="E63" s="132">
        <v>60</v>
      </c>
      <c r="F63" s="132">
        <v>12</v>
      </c>
      <c r="G63" s="132">
        <v>7</v>
      </c>
      <c r="H63" s="132">
        <v>8</v>
      </c>
      <c r="I63" s="132">
        <v>0</v>
      </c>
      <c r="J63" s="132">
        <v>2</v>
      </c>
      <c r="K63" s="132">
        <v>0</v>
      </c>
    </row>
    <row r="64" spans="1:11" ht="12.75" customHeight="1" x14ac:dyDescent="0.15">
      <c r="A64" s="51" t="s">
        <v>58</v>
      </c>
      <c r="B64" s="132">
        <v>2165</v>
      </c>
      <c r="C64" s="132">
        <v>102</v>
      </c>
      <c r="D64" s="132">
        <v>7</v>
      </c>
      <c r="E64" s="132">
        <v>42</v>
      </c>
      <c r="F64" s="132">
        <v>15</v>
      </c>
      <c r="G64" s="132">
        <v>31</v>
      </c>
      <c r="H64" s="132">
        <v>2</v>
      </c>
      <c r="I64" s="132">
        <v>1</v>
      </c>
      <c r="J64" s="132">
        <v>6</v>
      </c>
      <c r="K64" s="132">
        <v>0</v>
      </c>
    </row>
    <row r="65" spans="1:11" ht="12.75" customHeight="1" x14ac:dyDescent="0.15">
      <c r="A65" s="51" t="s">
        <v>59</v>
      </c>
      <c r="B65" s="132">
        <v>5936</v>
      </c>
      <c r="C65" s="132">
        <v>152</v>
      </c>
      <c r="D65" s="132">
        <v>83</v>
      </c>
      <c r="E65" s="132">
        <v>66</v>
      </c>
      <c r="F65" s="132">
        <v>0</v>
      </c>
      <c r="G65" s="132">
        <v>17</v>
      </c>
      <c r="H65" s="132">
        <v>1</v>
      </c>
      <c r="I65" s="132">
        <v>1</v>
      </c>
      <c r="J65" s="132">
        <v>2</v>
      </c>
      <c r="K65" s="132">
        <v>0</v>
      </c>
    </row>
    <row r="66" spans="1:11" ht="12.75" customHeight="1" x14ac:dyDescent="0.15">
      <c r="A66" s="52" t="s">
        <v>60</v>
      </c>
      <c r="B66" s="134">
        <v>303</v>
      </c>
      <c r="C66" s="134">
        <v>0</v>
      </c>
      <c r="D66" s="134">
        <v>0</v>
      </c>
      <c r="E66" s="134">
        <v>0</v>
      </c>
      <c r="F66" s="134">
        <v>0</v>
      </c>
      <c r="G66" s="134">
        <v>0</v>
      </c>
      <c r="H66" s="134">
        <v>0</v>
      </c>
      <c r="I66" s="134">
        <v>0</v>
      </c>
      <c r="J66" s="134">
        <v>0</v>
      </c>
      <c r="K66" s="134">
        <v>0</v>
      </c>
    </row>
    <row r="67" spans="1:11" ht="15" customHeight="1" x14ac:dyDescent="0.1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ht="15" customHeight="1" x14ac:dyDescent="0.15"/>
  </sheetData>
  <mergeCells count="4">
    <mergeCell ref="A4:K4"/>
    <mergeCell ref="A1:K1"/>
    <mergeCell ref="A2:K2"/>
    <mergeCell ref="A3:K3"/>
  </mergeCells>
  <pageMargins left="0.25" right="0.25" top="0.25" bottom="0.25" header="0.3" footer="0.3"/>
  <pageSetup scale="83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J68"/>
  <sheetViews>
    <sheetView topLeftCell="A46" zoomScaleNormal="100" workbookViewId="0">
      <selection activeCell="H74" sqref="H74"/>
    </sheetView>
  </sheetViews>
  <sheetFormatPr baseColWidth="10" defaultColWidth="9.1640625" defaultRowHeight="13" x14ac:dyDescent="0.15"/>
  <cols>
    <col min="1" max="1" width="15.6640625" style="2" customWidth="1"/>
    <col min="2" max="2" width="11.33203125" style="2" bestFit="1" customWidth="1"/>
    <col min="3" max="3" width="7.5" style="2" bestFit="1" customWidth="1"/>
    <col min="4" max="4" width="11.6640625" style="2" customWidth="1"/>
    <col min="5" max="5" width="12.6640625" style="2" customWidth="1"/>
    <col min="6" max="6" width="10.33203125" style="2" customWidth="1"/>
    <col min="7" max="7" width="13.5" style="2" customWidth="1"/>
    <col min="8" max="8" width="13" style="2" customWidth="1"/>
    <col min="9" max="10" width="10.33203125" style="2" customWidth="1"/>
    <col min="11" max="16384" width="9.1640625" style="2"/>
  </cols>
  <sheetData>
    <row r="1" spans="1:10" s="195" customFormat="1" x14ac:dyDescent="0.15">
      <c r="A1" s="298" t="s">
        <v>239</v>
      </c>
      <c r="B1" s="298"/>
      <c r="C1" s="298"/>
      <c r="D1" s="298"/>
      <c r="E1" s="298"/>
      <c r="F1" s="298"/>
      <c r="G1" s="298"/>
      <c r="H1" s="298"/>
      <c r="I1" s="298"/>
      <c r="J1" s="298"/>
    </row>
    <row r="2" spans="1:10" s="195" customFormat="1" x14ac:dyDescent="0.15">
      <c r="A2" s="298" t="s">
        <v>240</v>
      </c>
      <c r="B2" s="298"/>
      <c r="C2" s="298"/>
      <c r="D2" s="298"/>
      <c r="E2" s="298"/>
      <c r="F2" s="298"/>
      <c r="G2" s="298"/>
      <c r="H2" s="298"/>
      <c r="I2" s="298"/>
      <c r="J2" s="298"/>
    </row>
    <row r="3" spans="1:10" x14ac:dyDescent="0.15">
      <c r="A3" s="272" t="s">
        <v>201</v>
      </c>
      <c r="B3" s="272"/>
      <c r="C3" s="272"/>
      <c r="D3" s="272"/>
      <c r="E3" s="272"/>
      <c r="F3" s="272"/>
      <c r="G3" s="272"/>
      <c r="H3" s="272"/>
      <c r="I3" s="272"/>
      <c r="J3" s="272"/>
    </row>
    <row r="4" spans="1:10" ht="12.75" customHeight="1" x14ac:dyDescent="0.15">
      <c r="A4" s="322" t="str">
        <f>'1B'!$A$4</f>
        <v>ACF/OFA: 07/12/2018</v>
      </c>
      <c r="B4" s="322"/>
      <c r="C4" s="322"/>
      <c r="D4" s="322"/>
      <c r="E4" s="322"/>
      <c r="F4" s="322"/>
      <c r="G4" s="322"/>
      <c r="H4" s="322"/>
      <c r="I4" s="322"/>
      <c r="J4" s="322"/>
    </row>
    <row r="5" spans="1:10" s="3" customFormat="1" ht="39.75" customHeight="1" x14ac:dyDescent="0.15">
      <c r="A5" s="118" t="s">
        <v>0</v>
      </c>
      <c r="B5" s="119" t="s">
        <v>133</v>
      </c>
      <c r="C5" s="119" t="s">
        <v>96</v>
      </c>
      <c r="D5" s="119" t="s">
        <v>100</v>
      </c>
      <c r="E5" s="119" t="s">
        <v>101</v>
      </c>
      <c r="F5" s="119" t="s">
        <v>102</v>
      </c>
      <c r="G5" s="119" t="s">
        <v>103</v>
      </c>
      <c r="H5" s="119" t="s">
        <v>104</v>
      </c>
      <c r="I5" s="119" t="s">
        <v>105</v>
      </c>
      <c r="J5" s="126" t="s">
        <v>93</v>
      </c>
    </row>
    <row r="6" spans="1:10" ht="12.75" customHeight="1" x14ac:dyDescent="0.15">
      <c r="A6" s="39" t="s">
        <v>3</v>
      </c>
      <c r="B6" s="123">
        <f>SUM(B8:B66)</f>
        <v>7676</v>
      </c>
      <c r="C6" s="123">
        <f t="shared" ref="C6:I6" si="0">SUM(C8:C66)</f>
        <v>13053</v>
      </c>
      <c r="D6" s="123">
        <f t="shared" si="0"/>
        <v>2792</v>
      </c>
      <c r="E6" s="123">
        <f t="shared" si="0"/>
        <v>5770</v>
      </c>
      <c r="F6" s="123">
        <f t="shared" si="0"/>
        <v>1557</v>
      </c>
      <c r="G6" s="123">
        <f t="shared" si="0"/>
        <v>1901</v>
      </c>
      <c r="H6" s="123">
        <f t="shared" si="0"/>
        <v>604</v>
      </c>
      <c r="I6" s="123">
        <f t="shared" si="0"/>
        <v>1</v>
      </c>
      <c r="J6" s="68">
        <f>SUM(B6:I6)</f>
        <v>33354</v>
      </c>
    </row>
    <row r="7" spans="1:10" ht="6.75" customHeight="1" x14ac:dyDescent="0.15">
      <c r="A7" s="53"/>
      <c r="B7" s="124"/>
      <c r="C7" s="124"/>
      <c r="D7" s="124"/>
      <c r="E7" s="124"/>
      <c r="F7" s="124"/>
      <c r="G7" s="124"/>
      <c r="H7" s="124"/>
      <c r="I7" s="124"/>
      <c r="J7" s="135"/>
    </row>
    <row r="8" spans="1:10" ht="12.75" customHeight="1" x14ac:dyDescent="0.15">
      <c r="A8" s="51" t="s">
        <v>8</v>
      </c>
      <c r="B8" s="123">
        <v>93</v>
      </c>
      <c r="C8" s="123">
        <v>34</v>
      </c>
      <c r="D8" s="123">
        <v>0</v>
      </c>
      <c r="E8" s="123">
        <v>21</v>
      </c>
      <c r="F8" s="123">
        <v>25</v>
      </c>
      <c r="G8" s="123">
        <v>0</v>
      </c>
      <c r="H8" s="123">
        <v>6</v>
      </c>
      <c r="I8" s="123">
        <v>0</v>
      </c>
      <c r="J8" s="68">
        <v>179</v>
      </c>
    </row>
    <row r="9" spans="1:10" ht="12.75" customHeight="1" x14ac:dyDescent="0.15">
      <c r="A9" s="51" t="s">
        <v>9</v>
      </c>
      <c r="B9" s="123">
        <v>0</v>
      </c>
      <c r="C9" s="123">
        <v>0</v>
      </c>
      <c r="D9" s="123">
        <v>0</v>
      </c>
      <c r="E9" s="123">
        <v>0</v>
      </c>
      <c r="F9" s="123">
        <v>0</v>
      </c>
      <c r="G9" s="123">
        <v>0</v>
      </c>
      <c r="H9" s="123">
        <v>0</v>
      </c>
      <c r="I9" s="123">
        <v>0</v>
      </c>
      <c r="J9" s="68">
        <v>0</v>
      </c>
    </row>
    <row r="10" spans="1:10" ht="12.75" customHeight="1" x14ac:dyDescent="0.15">
      <c r="A10" s="51" t="s">
        <v>10</v>
      </c>
      <c r="B10" s="123">
        <v>71</v>
      </c>
      <c r="C10" s="123">
        <v>78</v>
      </c>
      <c r="D10" s="123">
        <v>89</v>
      </c>
      <c r="E10" s="123">
        <v>65</v>
      </c>
      <c r="F10" s="123">
        <v>0</v>
      </c>
      <c r="G10" s="123">
        <v>0</v>
      </c>
      <c r="H10" s="123">
        <v>8</v>
      </c>
      <c r="I10" s="123">
        <v>0</v>
      </c>
      <c r="J10" s="68">
        <v>310</v>
      </c>
    </row>
    <row r="11" spans="1:10" ht="12.75" customHeight="1" x14ac:dyDescent="0.15">
      <c r="A11" s="51" t="s">
        <v>11</v>
      </c>
      <c r="B11" s="123">
        <v>0</v>
      </c>
      <c r="C11" s="123">
        <v>0</v>
      </c>
      <c r="D11" s="123">
        <v>0</v>
      </c>
      <c r="E11" s="123">
        <v>0</v>
      </c>
      <c r="F11" s="123">
        <v>0</v>
      </c>
      <c r="G11" s="123">
        <v>0</v>
      </c>
      <c r="H11" s="123">
        <v>0</v>
      </c>
      <c r="I11" s="123">
        <v>0</v>
      </c>
      <c r="J11" s="68">
        <v>0</v>
      </c>
    </row>
    <row r="12" spans="1:10" ht="12.75" customHeight="1" x14ac:dyDescent="0.15">
      <c r="A12" s="51" t="s">
        <v>12</v>
      </c>
      <c r="B12" s="123">
        <v>817</v>
      </c>
      <c r="C12" s="123">
        <v>2702</v>
      </c>
      <c r="D12" s="123">
        <v>158</v>
      </c>
      <c r="E12" s="123">
        <v>2568</v>
      </c>
      <c r="F12" s="123">
        <v>513</v>
      </c>
      <c r="G12" s="123">
        <v>879</v>
      </c>
      <c r="H12" s="123">
        <v>0</v>
      </c>
      <c r="I12" s="123">
        <v>0</v>
      </c>
      <c r="J12" s="68">
        <v>7637</v>
      </c>
    </row>
    <row r="13" spans="1:10" ht="12.75" customHeight="1" x14ac:dyDescent="0.15">
      <c r="A13" s="51" t="s">
        <v>13</v>
      </c>
      <c r="B13" s="123">
        <v>1137</v>
      </c>
      <c r="C13" s="123">
        <v>4305</v>
      </c>
      <c r="D13" s="123">
        <v>550</v>
      </c>
      <c r="E13" s="123">
        <v>1054</v>
      </c>
      <c r="F13" s="123">
        <v>219</v>
      </c>
      <c r="G13" s="123">
        <v>281</v>
      </c>
      <c r="H13" s="123">
        <v>193</v>
      </c>
      <c r="I13" s="123">
        <v>0</v>
      </c>
      <c r="J13" s="68">
        <v>7740</v>
      </c>
    </row>
    <row r="14" spans="1:10" ht="12.75" customHeight="1" x14ac:dyDescent="0.15">
      <c r="A14" s="51" t="s">
        <v>14</v>
      </c>
      <c r="B14" s="123">
        <v>0</v>
      </c>
      <c r="C14" s="123">
        <v>76</v>
      </c>
      <c r="D14" s="123">
        <v>0</v>
      </c>
      <c r="E14" s="123">
        <v>14</v>
      </c>
      <c r="F14" s="123">
        <v>0</v>
      </c>
      <c r="G14" s="123">
        <v>4</v>
      </c>
      <c r="H14" s="123">
        <v>0</v>
      </c>
      <c r="I14" s="123">
        <v>0</v>
      </c>
      <c r="J14" s="68">
        <v>94</v>
      </c>
    </row>
    <row r="15" spans="1:10" ht="12.75" customHeight="1" x14ac:dyDescent="0.15">
      <c r="A15" s="51" t="s">
        <v>15</v>
      </c>
      <c r="B15" s="123">
        <v>4</v>
      </c>
      <c r="C15" s="123">
        <v>5</v>
      </c>
      <c r="D15" s="123">
        <v>0</v>
      </c>
      <c r="E15" s="123">
        <v>0</v>
      </c>
      <c r="F15" s="123">
        <v>0</v>
      </c>
      <c r="G15" s="123">
        <v>0</v>
      </c>
      <c r="H15" s="123">
        <v>0</v>
      </c>
      <c r="I15" s="123">
        <v>0</v>
      </c>
      <c r="J15" s="68">
        <v>9</v>
      </c>
    </row>
    <row r="16" spans="1:10" ht="12.75" customHeight="1" x14ac:dyDescent="0.15">
      <c r="A16" s="51" t="s">
        <v>80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68">
        <v>0</v>
      </c>
    </row>
    <row r="17" spans="1:10" ht="12.75" customHeight="1" x14ac:dyDescent="0.15">
      <c r="A17" s="51" t="s">
        <v>16</v>
      </c>
      <c r="B17" s="123">
        <v>8</v>
      </c>
      <c r="C17" s="123">
        <v>226</v>
      </c>
      <c r="D17" s="123">
        <v>204</v>
      </c>
      <c r="E17" s="123">
        <v>114</v>
      </c>
      <c r="F17" s="123">
        <v>47</v>
      </c>
      <c r="G17" s="123">
        <v>0</v>
      </c>
      <c r="H17" s="123">
        <v>27</v>
      </c>
      <c r="I17" s="123">
        <v>0</v>
      </c>
      <c r="J17" s="68">
        <v>626</v>
      </c>
    </row>
    <row r="18" spans="1:10" ht="6.75" customHeight="1" x14ac:dyDescent="0.15">
      <c r="A18" s="53"/>
      <c r="B18" s="124"/>
      <c r="C18" s="124"/>
      <c r="D18" s="124"/>
      <c r="E18" s="124"/>
      <c r="F18" s="124"/>
      <c r="G18" s="124"/>
      <c r="H18" s="124"/>
      <c r="I18" s="124"/>
      <c r="J18" s="135"/>
    </row>
    <row r="19" spans="1:10" ht="12.75" customHeight="1" x14ac:dyDescent="0.15">
      <c r="A19" s="51" t="s">
        <v>17</v>
      </c>
      <c r="B19" s="123">
        <v>469</v>
      </c>
      <c r="C19" s="123">
        <v>6</v>
      </c>
      <c r="D19" s="123">
        <v>33</v>
      </c>
      <c r="E19" s="123">
        <v>6</v>
      </c>
      <c r="F19" s="123">
        <v>2</v>
      </c>
      <c r="G19" s="123">
        <v>0</v>
      </c>
      <c r="H19" s="123">
        <v>0</v>
      </c>
      <c r="I19" s="123">
        <v>0</v>
      </c>
      <c r="J19" s="68">
        <v>516</v>
      </c>
    </row>
    <row r="20" spans="1:10" ht="12.75" customHeight="1" x14ac:dyDescent="0.15">
      <c r="A20" s="51" t="s">
        <v>18</v>
      </c>
      <c r="B20" s="123">
        <v>17</v>
      </c>
      <c r="C20" s="123">
        <v>0</v>
      </c>
      <c r="D20" s="123">
        <v>0</v>
      </c>
      <c r="E20" s="123">
        <v>0</v>
      </c>
      <c r="F20" s="123">
        <v>0</v>
      </c>
      <c r="G20" s="123">
        <v>0</v>
      </c>
      <c r="H20" s="123">
        <v>0</v>
      </c>
      <c r="I20" s="123">
        <v>0</v>
      </c>
      <c r="J20" s="68">
        <v>18</v>
      </c>
    </row>
    <row r="21" spans="1:10" ht="12.75" customHeight="1" x14ac:dyDescent="0.15">
      <c r="A21" s="51" t="s">
        <v>19</v>
      </c>
      <c r="B21" s="123">
        <v>16</v>
      </c>
      <c r="C21" s="123">
        <v>13</v>
      </c>
      <c r="D21" s="123">
        <v>0</v>
      </c>
      <c r="E21" s="123">
        <v>3</v>
      </c>
      <c r="F21" s="123">
        <v>0</v>
      </c>
      <c r="G21" s="123">
        <v>0</v>
      </c>
      <c r="H21" s="123">
        <v>0</v>
      </c>
      <c r="I21" s="123">
        <v>0</v>
      </c>
      <c r="J21" s="68">
        <v>32</v>
      </c>
    </row>
    <row r="22" spans="1:10" ht="12.75" customHeight="1" x14ac:dyDescent="0.15">
      <c r="A22" s="51" t="s">
        <v>20</v>
      </c>
      <c r="B22" s="123">
        <v>0</v>
      </c>
      <c r="C22" s="123">
        <v>0</v>
      </c>
      <c r="D22" s="123">
        <v>0</v>
      </c>
      <c r="E22" s="123">
        <v>0</v>
      </c>
      <c r="F22" s="123">
        <v>0</v>
      </c>
      <c r="G22" s="123">
        <v>0</v>
      </c>
      <c r="H22" s="123">
        <v>0</v>
      </c>
      <c r="I22" s="123">
        <v>0</v>
      </c>
      <c r="J22" s="68">
        <v>0</v>
      </c>
    </row>
    <row r="23" spans="1:10" ht="12.75" customHeight="1" x14ac:dyDescent="0.15">
      <c r="A23" s="51" t="s">
        <v>21</v>
      </c>
      <c r="B23" s="123">
        <v>103</v>
      </c>
      <c r="C23" s="123">
        <v>21</v>
      </c>
      <c r="D23" s="123">
        <v>21</v>
      </c>
      <c r="E23" s="123">
        <v>26</v>
      </c>
      <c r="F23" s="123">
        <v>0</v>
      </c>
      <c r="G23" s="123">
        <v>0</v>
      </c>
      <c r="H23" s="123">
        <v>0</v>
      </c>
      <c r="I23" s="123">
        <v>0</v>
      </c>
      <c r="J23" s="68">
        <v>172</v>
      </c>
    </row>
    <row r="24" spans="1:10" ht="12.75" customHeight="1" x14ac:dyDescent="0.15">
      <c r="A24" s="51" t="s">
        <v>22</v>
      </c>
      <c r="B24" s="123">
        <v>7</v>
      </c>
      <c r="C24" s="123">
        <v>10</v>
      </c>
      <c r="D24" s="123">
        <v>0</v>
      </c>
      <c r="E24" s="123">
        <v>2</v>
      </c>
      <c r="F24" s="123">
        <v>0</v>
      </c>
      <c r="G24" s="123">
        <v>1</v>
      </c>
      <c r="H24" s="123">
        <v>0</v>
      </c>
      <c r="I24" s="123">
        <v>0</v>
      </c>
      <c r="J24" s="68">
        <v>19</v>
      </c>
    </row>
    <row r="25" spans="1:10" ht="12.75" customHeight="1" x14ac:dyDescent="0.15">
      <c r="A25" s="51" t="s">
        <v>23</v>
      </c>
      <c r="B25" s="123">
        <v>0</v>
      </c>
      <c r="C25" s="123">
        <v>0</v>
      </c>
      <c r="D25" s="123">
        <v>0</v>
      </c>
      <c r="E25" s="123">
        <v>5</v>
      </c>
      <c r="F25" s="123">
        <v>0</v>
      </c>
      <c r="G25" s="123">
        <v>0</v>
      </c>
      <c r="H25" s="123">
        <v>0</v>
      </c>
      <c r="I25" s="123">
        <v>0</v>
      </c>
      <c r="J25" s="68">
        <v>5</v>
      </c>
    </row>
    <row r="26" spans="1:10" ht="12.75" customHeight="1" x14ac:dyDescent="0.15">
      <c r="A26" s="51" t="s">
        <v>24</v>
      </c>
      <c r="B26" s="123">
        <v>0</v>
      </c>
      <c r="C26" s="123">
        <v>12</v>
      </c>
      <c r="D26" s="123">
        <v>0</v>
      </c>
      <c r="E26" s="123">
        <v>0</v>
      </c>
      <c r="F26" s="123">
        <v>0</v>
      </c>
      <c r="G26" s="123">
        <v>0</v>
      </c>
      <c r="H26" s="123">
        <v>3</v>
      </c>
      <c r="I26" s="123">
        <v>0</v>
      </c>
      <c r="J26" s="68">
        <v>14</v>
      </c>
    </row>
    <row r="27" spans="1:10" ht="12.75" customHeight="1" x14ac:dyDescent="0.15">
      <c r="A27" s="51" t="s">
        <v>25</v>
      </c>
      <c r="B27" s="123">
        <v>98</v>
      </c>
      <c r="C27" s="123">
        <v>16</v>
      </c>
      <c r="D27" s="123">
        <v>311</v>
      </c>
      <c r="E27" s="123">
        <v>20</v>
      </c>
      <c r="F27" s="123">
        <v>29</v>
      </c>
      <c r="G27" s="123">
        <v>49</v>
      </c>
      <c r="H27" s="123">
        <v>0</v>
      </c>
      <c r="I27" s="123">
        <v>0</v>
      </c>
      <c r="J27" s="68">
        <v>523</v>
      </c>
    </row>
    <row r="28" spans="1:10" ht="12.75" customHeight="1" x14ac:dyDescent="0.15">
      <c r="A28" s="51" t="s">
        <v>26</v>
      </c>
      <c r="B28" s="123">
        <v>2</v>
      </c>
      <c r="C28" s="123">
        <v>0</v>
      </c>
      <c r="D28" s="123">
        <v>3</v>
      </c>
      <c r="E28" s="123">
        <v>6</v>
      </c>
      <c r="F28" s="123">
        <v>0</v>
      </c>
      <c r="G28" s="123">
        <v>0</v>
      </c>
      <c r="H28" s="123">
        <v>5</v>
      </c>
      <c r="I28" s="123">
        <v>0</v>
      </c>
      <c r="J28" s="68">
        <v>16</v>
      </c>
    </row>
    <row r="29" spans="1:10" ht="6.75" customHeight="1" x14ac:dyDescent="0.15">
      <c r="A29" s="53"/>
      <c r="B29" s="124"/>
      <c r="C29" s="124"/>
      <c r="D29" s="124"/>
      <c r="E29" s="124"/>
      <c r="F29" s="124"/>
      <c r="G29" s="124"/>
      <c r="H29" s="124"/>
      <c r="I29" s="124"/>
      <c r="J29" s="135"/>
    </row>
    <row r="30" spans="1:10" ht="12.75" customHeight="1" x14ac:dyDescent="0.15">
      <c r="A30" s="51" t="s">
        <v>27</v>
      </c>
      <c r="B30" s="123">
        <v>37</v>
      </c>
      <c r="C30" s="123">
        <v>262</v>
      </c>
      <c r="D30" s="123">
        <v>13</v>
      </c>
      <c r="E30" s="123">
        <v>4</v>
      </c>
      <c r="F30" s="123">
        <v>63</v>
      </c>
      <c r="G30" s="123">
        <v>5</v>
      </c>
      <c r="H30" s="123">
        <v>1</v>
      </c>
      <c r="I30" s="123">
        <v>0</v>
      </c>
      <c r="J30" s="68">
        <v>384</v>
      </c>
    </row>
    <row r="31" spans="1:10" ht="12.75" customHeight="1" x14ac:dyDescent="0.15">
      <c r="A31" s="51" t="s">
        <v>28</v>
      </c>
      <c r="B31" s="123">
        <v>312</v>
      </c>
      <c r="C31" s="123">
        <v>230</v>
      </c>
      <c r="D31" s="123">
        <v>18</v>
      </c>
      <c r="E31" s="123">
        <v>20</v>
      </c>
      <c r="F31" s="123">
        <v>18</v>
      </c>
      <c r="G31" s="123">
        <v>0</v>
      </c>
      <c r="H31" s="123">
        <v>0</v>
      </c>
      <c r="I31" s="123">
        <v>0</v>
      </c>
      <c r="J31" s="68">
        <v>597</v>
      </c>
    </row>
    <row r="32" spans="1:10" ht="12.75" customHeight="1" x14ac:dyDescent="0.15">
      <c r="A32" s="51" t="s">
        <v>29</v>
      </c>
      <c r="B32" s="123">
        <v>0</v>
      </c>
      <c r="C32" s="123">
        <v>7</v>
      </c>
      <c r="D32" s="123">
        <v>5</v>
      </c>
      <c r="E32" s="123">
        <v>182</v>
      </c>
      <c r="F32" s="123">
        <v>0</v>
      </c>
      <c r="G32" s="123">
        <v>44</v>
      </c>
      <c r="H32" s="123">
        <v>14</v>
      </c>
      <c r="I32" s="123">
        <v>0</v>
      </c>
      <c r="J32" s="68">
        <v>252</v>
      </c>
    </row>
    <row r="33" spans="1:10" ht="12.75" customHeight="1" x14ac:dyDescent="0.15">
      <c r="A33" s="51" t="s">
        <v>30</v>
      </c>
      <c r="B33" s="123">
        <v>24</v>
      </c>
      <c r="C33" s="123">
        <v>357</v>
      </c>
      <c r="D33" s="123">
        <v>88</v>
      </c>
      <c r="E33" s="123">
        <v>127</v>
      </c>
      <c r="F33" s="123">
        <v>13</v>
      </c>
      <c r="G33" s="123">
        <v>3</v>
      </c>
      <c r="H33" s="123">
        <v>0</v>
      </c>
      <c r="I33" s="123">
        <v>0</v>
      </c>
      <c r="J33" s="68">
        <v>611</v>
      </c>
    </row>
    <row r="34" spans="1:10" ht="12.75" customHeight="1" x14ac:dyDescent="0.15">
      <c r="A34" s="51" t="s">
        <v>31</v>
      </c>
      <c r="B34" s="123">
        <v>2</v>
      </c>
      <c r="C34" s="123">
        <v>14</v>
      </c>
      <c r="D34" s="123">
        <v>0</v>
      </c>
      <c r="E34" s="123">
        <v>23</v>
      </c>
      <c r="F34" s="123">
        <v>28</v>
      </c>
      <c r="G34" s="123">
        <v>0</v>
      </c>
      <c r="H34" s="123">
        <v>166</v>
      </c>
      <c r="I34" s="123">
        <v>0</v>
      </c>
      <c r="J34" s="68">
        <v>232</v>
      </c>
    </row>
    <row r="35" spans="1:10" ht="12.75" customHeight="1" x14ac:dyDescent="0.15">
      <c r="A35" s="51" t="s">
        <v>32</v>
      </c>
      <c r="B35" s="123">
        <v>112</v>
      </c>
      <c r="C35" s="123">
        <v>20</v>
      </c>
      <c r="D35" s="123">
        <v>288</v>
      </c>
      <c r="E35" s="123">
        <v>89</v>
      </c>
      <c r="F35" s="123">
        <v>0</v>
      </c>
      <c r="G35" s="123">
        <v>17</v>
      </c>
      <c r="H35" s="123">
        <v>0</v>
      </c>
      <c r="I35" s="123">
        <v>0</v>
      </c>
      <c r="J35" s="68">
        <v>525</v>
      </c>
    </row>
    <row r="36" spans="1:10" ht="12.75" customHeight="1" x14ac:dyDescent="0.15">
      <c r="A36" s="51" t="s">
        <v>33</v>
      </c>
      <c r="B36" s="123">
        <v>38</v>
      </c>
      <c r="C36" s="123">
        <v>87</v>
      </c>
      <c r="D36" s="123">
        <v>13</v>
      </c>
      <c r="E36" s="123">
        <v>43</v>
      </c>
      <c r="F36" s="123">
        <v>11</v>
      </c>
      <c r="G36" s="123">
        <v>0</v>
      </c>
      <c r="H36" s="123">
        <v>10</v>
      </c>
      <c r="I36" s="123">
        <v>0</v>
      </c>
      <c r="J36" s="68">
        <v>201</v>
      </c>
    </row>
    <row r="37" spans="1:10" ht="12.75" customHeight="1" x14ac:dyDescent="0.15">
      <c r="A37" s="51" t="s">
        <v>34</v>
      </c>
      <c r="B37" s="123">
        <v>229</v>
      </c>
      <c r="C37" s="123">
        <v>141</v>
      </c>
      <c r="D37" s="123">
        <v>13</v>
      </c>
      <c r="E37" s="123">
        <v>33</v>
      </c>
      <c r="F37" s="123">
        <v>0</v>
      </c>
      <c r="G37" s="123">
        <v>1</v>
      </c>
      <c r="H37" s="123">
        <v>4</v>
      </c>
      <c r="I37" s="123">
        <v>0</v>
      </c>
      <c r="J37" s="68">
        <v>421</v>
      </c>
    </row>
    <row r="38" spans="1:10" ht="12.75" customHeight="1" x14ac:dyDescent="0.15">
      <c r="A38" s="51" t="s">
        <v>35</v>
      </c>
      <c r="B38" s="123">
        <v>19</v>
      </c>
      <c r="C38" s="123">
        <v>14</v>
      </c>
      <c r="D38" s="123">
        <v>6</v>
      </c>
      <c r="E38" s="123">
        <v>3</v>
      </c>
      <c r="F38" s="123">
        <v>0</v>
      </c>
      <c r="G38" s="123">
        <v>37</v>
      </c>
      <c r="H38" s="123">
        <v>0</v>
      </c>
      <c r="I38" s="123">
        <v>0</v>
      </c>
      <c r="J38" s="68">
        <v>80</v>
      </c>
    </row>
    <row r="39" spans="1:10" ht="12.75" customHeight="1" x14ac:dyDescent="0.15">
      <c r="A39" s="51" t="s">
        <v>36</v>
      </c>
      <c r="B39" s="123">
        <v>46</v>
      </c>
      <c r="C39" s="123">
        <v>2</v>
      </c>
      <c r="D39" s="123">
        <v>0</v>
      </c>
      <c r="E39" s="123">
        <v>0</v>
      </c>
      <c r="F39" s="123">
        <v>15</v>
      </c>
      <c r="G39" s="123">
        <v>9</v>
      </c>
      <c r="H39" s="123">
        <v>0</v>
      </c>
      <c r="I39" s="123">
        <v>0</v>
      </c>
      <c r="J39" s="68">
        <v>71</v>
      </c>
    </row>
    <row r="40" spans="1:10" ht="6.75" customHeight="1" x14ac:dyDescent="0.15">
      <c r="A40" s="53"/>
      <c r="B40" s="124"/>
      <c r="C40" s="124"/>
      <c r="D40" s="124"/>
      <c r="E40" s="124"/>
      <c r="F40" s="124"/>
      <c r="G40" s="124"/>
      <c r="H40" s="124"/>
      <c r="I40" s="124"/>
      <c r="J40" s="135"/>
    </row>
    <row r="41" spans="1:10" ht="12.75" customHeight="1" x14ac:dyDescent="0.15">
      <c r="A41" s="51" t="s">
        <v>37</v>
      </c>
      <c r="B41" s="123">
        <v>6</v>
      </c>
      <c r="C41" s="123">
        <v>32</v>
      </c>
      <c r="D41" s="123">
        <v>59</v>
      </c>
      <c r="E41" s="123">
        <v>9</v>
      </c>
      <c r="F41" s="123">
        <v>2</v>
      </c>
      <c r="G41" s="123">
        <v>0</v>
      </c>
      <c r="H41" s="123">
        <v>1</v>
      </c>
      <c r="I41" s="123">
        <v>0</v>
      </c>
      <c r="J41" s="68">
        <v>108</v>
      </c>
    </row>
    <row r="42" spans="1:10" ht="12.75" customHeight="1" x14ac:dyDescent="0.15">
      <c r="A42" s="51" t="s">
        <v>38</v>
      </c>
      <c r="B42" s="123">
        <v>1113</v>
      </c>
      <c r="C42" s="123">
        <v>102</v>
      </c>
      <c r="D42" s="123">
        <v>34</v>
      </c>
      <c r="E42" s="123">
        <v>240</v>
      </c>
      <c r="F42" s="123">
        <v>293</v>
      </c>
      <c r="G42" s="123">
        <v>65</v>
      </c>
      <c r="H42" s="123">
        <v>0</v>
      </c>
      <c r="I42" s="123">
        <v>0</v>
      </c>
      <c r="J42" s="68">
        <v>1847</v>
      </c>
    </row>
    <row r="43" spans="1:10" ht="12.75" customHeight="1" x14ac:dyDescent="0.15">
      <c r="A43" s="51" t="s">
        <v>39</v>
      </c>
      <c r="B43" s="123">
        <v>310</v>
      </c>
      <c r="C43" s="123">
        <v>1445</v>
      </c>
      <c r="D43" s="123">
        <v>89</v>
      </c>
      <c r="E43" s="123">
        <v>59</v>
      </c>
      <c r="F43" s="123">
        <v>38</v>
      </c>
      <c r="G43" s="123">
        <v>7</v>
      </c>
      <c r="H43" s="123">
        <v>0</v>
      </c>
      <c r="I43" s="123">
        <v>0</v>
      </c>
      <c r="J43" s="68">
        <v>1948</v>
      </c>
    </row>
    <row r="44" spans="1:10" ht="12.75" customHeight="1" x14ac:dyDescent="0.15">
      <c r="A44" s="51" t="s">
        <v>40</v>
      </c>
      <c r="B44" s="123">
        <v>1056</v>
      </c>
      <c r="C44" s="123">
        <v>117</v>
      </c>
      <c r="D44" s="123">
        <v>28</v>
      </c>
      <c r="E44" s="123">
        <v>220</v>
      </c>
      <c r="F44" s="123">
        <v>111</v>
      </c>
      <c r="G44" s="123">
        <v>65</v>
      </c>
      <c r="H44" s="123">
        <v>0</v>
      </c>
      <c r="I44" s="123">
        <v>0</v>
      </c>
      <c r="J44" s="68">
        <v>1597</v>
      </c>
    </row>
    <row r="45" spans="1:10" ht="12.75" customHeight="1" x14ac:dyDescent="0.15">
      <c r="A45" s="51" t="s">
        <v>41</v>
      </c>
      <c r="B45" s="123">
        <v>71</v>
      </c>
      <c r="C45" s="123">
        <v>112</v>
      </c>
      <c r="D45" s="123">
        <v>0</v>
      </c>
      <c r="E45" s="123">
        <v>56</v>
      </c>
      <c r="F45" s="123">
        <v>0</v>
      </c>
      <c r="G45" s="123">
        <v>6</v>
      </c>
      <c r="H45" s="123">
        <v>0</v>
      </c>
      <c r="I45" s="123">
        <v>0</v>
      </c>
      <c r="J45" s="68">
        <v>245</v>
      </c>
    </row>
    <row r="46" spans="1:10" ht="12.75" customHeight="1" x14ac:dyDescent="0.15">
      <c r="A46" s="51" t="s">
        <v>42</v>
      </c>
      <c r="B46" s="123">
        <v>29</v>
      </c>
      <c r="C46" s="123">
        <v>2</v>
      </c>
      <c r="D46" s="123">
        <v>0</v>
      </c>
      <c r="E46" s="123">
        <v>3</v>
      </c>
      <c r="F46" s="123">
        <v>0</v>
      </c>
      <c r="G46" s="123">
        <v>3</v>
      </c>
      <c r="H46" s="123">
        <v>1</v>
      </c>
      <c r="I46" s="123">
        <v>0</v>
      </c>
      <c r="J46" s="68">
        <v>38</v>
      </c>
    </row>
    <row r="47" spans="1:10" ht="12.75" customHeight="1" x14ac:dyDescent="0.15">
      <c r="A47" s="51" t="s">
        <v>43</v>
      </c>
      <c r="B47" s="123">
        <v>209</v>
      </c>
      <c r="C47" s="123">
        <v>2</v>
      </c>
      <c r="D47" s="123">
        <v>0</v>
      </c>
      <c r="E47" s="123">
        <v>63</v>
      </c>
      <c r="F47" s="123">
        <v>6</v>
      </c>
      <c r="G47" s="123">
        <v>0</v>
      </c>
      <c r="H47" s="123">
        <v>0</v>
      </c>
      <c r="I47" s="123">
        <v>0</v>
      </c>
      <c r="J47" s="68">
        <v>280</v>
      </c>
    </row>
    <row r="48" spans="1:10" ht="12.75" customHeight="1" x14ac:dyDescent="0.15">
      <c r="A48" s="51" t="s">
        <v>44</v>
      </c>
      <c r="B48" s="123">
        <v>73</v>
      </c>
      <c r="C48" s="123">
        <v>90</v>
      </c>
      <c r="D48" s="123">
        <v>55</v>
      </c>
      <c r="E48" s="123">
        <v>291</v>
      </c>
      <c r="F48" s="123">
        <v>0</v>
      </c>
      <c r="G48" s="123">
        <v>120</v>
      </c>
      <c r="H48" s="123">
        <v>7</v>
      </c>
      <c r="I48" s="123">
        <v>0</v>
      </c>
      <c r="J48" s="68">
        <v>636</v>
      </c>
    </row>
    <row r="49" spans="1:10" ht="12.75" customHeight="1" x14ac:dyDescent="0.15">
      <c r="A49" s="51" t="s">
        <v>45</v>
      </c>
      <c r="B49" s="123">
        <v>545</v>
      </c>
      <c r="C49" s="123">
        <v>841</v>
      </c>
      <c r="D49" s="123">
        <v>9</v>
      </c>
      <c r="E49" s="123">
        <v>85</v>
      </c>
      <c r="F49" s="123">
        <v>11</v>
      </c>
      <c r="G49" s="123">
        <v>50</v>
      </c>
      <c r="H49" s="123">
        <v>107</v>
      </c>
      <c r="I49" s="123">
        <v>0</v>
      </c>
      <c r="J49" s="68">
        <v>1650</v>
      </c>
    </row>
    <row r="50" spans="1:10" ht="12.75" customHeight="1" x14ac:dyDescent="0.15">
      <c r="A50" s="51" t="s">
        <v>46</v>
      </c>
      <c r="B50" s="123">
        <v>0</v>
      </c>
      <c r="C50" s="123">
        <v>938</v>
      </c>
      <c r="D50" s="123">
        <v>406</v>
      </c>
      <c r="E50" s="123">
        <v>28</v>
      </c>
      <c r="F50" s="123">
        <v>5</v>
      </c>
      <c r="G50" s="123">
        <v>0</v>
      </c>
      <c r="H50" s="123">
        <v>0</v>
      </c>
      <c r="I50" s="123">
        <v>0</v>
      </c>
      <c r="J50" s="68">
        <v>1377</v>
      </c>
    </row>
    <row r="51" spans="1:10" ht="6.75" customHeight="1" x14ac:dyDescent="0.15">
      <c r="A51" s="53"/>
      <c r="B51" s="124"/>
      <c r="C51" s="124"/>
      <c r="D51" s="124"/>
      <c r="E51" s="124"/>
      <c r="F51" s="124"/>
      <c r="G51" s="124"/>
      <c r="H51" s="124"/>
      <c r="I51" s="124"/>
      <c r="J51" s="135"/>
    </row>
    <row r="52" spans="1:10" ht="12.75" customHeight="1" x14ac:dyDescent="0.15">
      <c r="A52" s="51" t="s">
        <v>47</v>
      </c>
      <c r="B52" s="123">
        <v>174</v>
      </c>
      <c r="C52" s="123">
        <v>25</v>
      </c>
      <c r="D52" s="123">
        <v>26</v>
      </c>
      <c r="E52" s="123">
        <v>3</v>
      </c>
      <c r="F52" s="123">
        <v>0</v>
      </c>
      <c r="G52" s="123">
        <v>0</v>
      </c>
      <c r="H52" s="123">
        <v>0</v>
      </c>
      <c r="I52" s="123">
        <v>0</v>
      </c>
      <c r="J52" s="68">
        <v>228</v>
      </c>
    </row>
    <row r="53" spans="1:10" ht="12.75" customHeight="1" x14ac:dyDescent="0.15">
      <c r="A53" s="51" t="s">
        <v>48</v>
      </c>
      <c r="B53" s="123">
        <v>11</v>
      </c>
      <c r="C53" s="123">
        <v>243</v>
      </c>
      <c r="D53" s="123">
        <v>0</v>
      </c>
      <c r="E53" s="123">
        <v>52</v>
      </c>
      <c r="F53" s="123">
        <v>0</v>
      </c>
      <c r="G53" s="123">
        <v>248</v>
      </c>
      <c r="H53" s="123">
        <v>17</v>
      </c>
      <c r="I53" s="123">
        <v>0</v>
      </c>
      <c r="J53" s="68">
        <v>570</v>
      </c>
    </row>
    <row r="54" spans="1:10" ht="12.75" customHeight="1" x14ac:dyDescent="0.15">
      <c r="A54" s="51" t="s">
        <v>49</v>
      </c>
      <c r="B54" s="123">
        <v>0</v>
      </c>
      <c r="C54" s="123">
        <v>0</v>
      </c>
      <c r="D54" s="123">
        <v>0</v>
      </c>
      <c r="E54" s="123">
        <v>0</v>
      </c>
      <c r="F54" s="123">
        <v>0</v>
      </c>
      <c r="G54" s="123">
        <v>0</v>
      </c>
      <c r="H54" s="123">
        <v>0</v>
      </c>
      <c r="I54" s="123">
        <v>0</v>
      </c>
      <c r="J54" s="68">
        <v>0</v>
      </c>
    </row>
    <row r="55" spans="1:10" ht="12.75" customHeight="1" x14ac:dyDescent="0.15">
      <c r="A55" s="51" t="s">
        <v>50</v>
      </c>
      <c r="B55" s="123">
        <v>0</v>
      </c>
      <c r="C55" s="123">
        <v>17</v>
      </c>
      <c r="D55" s="123">
        <v>70</v>
      </c>
      <c r="E55" s="123">
        <v>2</v>
      </c>
      <c r="F55" s="123">
        <v>0</v>
      </c>
      <c r="G55" s="123">
        <v>0</v>
      </c>
      <c r="H55" s="123">
        <v>0</v>
      </c>
      <c r="I55" s="123">
        <v>1</v>
      </c>
      <c r="J55" s="68">
        <v>90</v>
      </c>
    </row>
    <row r="56" spans="1:10" ht="12.75" customHeight="1" x14ac:dyDescent="0.15">
      <c r="A56" s="51" t="s">
        <v>51</v>
      </c>
      <c r="B56" s="123">
        <v>146</v>
      </c>
      <c r="C56" s="123">
        <v>3</v>
      </c>
      <c r="D56" s="123">
        <v>3</v>
      </c>
      <c r="E56" s="123">
        <v>62</v>
      </c>
      <c r="F56" s="123">
        <v>82</v>
      </c>
      <c r="G56" s="123">
        <v>0</v>
      </c>
      <c r="H56" s="123">
        <v>0</v>
      </c>
      <c r="I56" s="123">
        <v>0</v>
      </c>
      <c r="J56" s="68">
        <v>295</v>
      </c>
    </row>
    <row r="57" spans="1:10" ht="12.75" customHeight="1" x14ac:dyDescent="0.15">
      <c r="A57" s="51" t="s">
        <v>52</v>
      </c>
      <c r="B57" s="123">
        <v>0</v>
      </c>
      <c r="C57" s="123">
        <v>0</v>
      </c>
      <c r="D57" s="123">
        <v>0</v>
      </c>
      <c r="E57" s="123">
        <v>0</v>
      </c>
      <c r="F57" s="123">
        <v>0</v>
      </c>
      <c r="G57" s="123">
        <v>0</v>
      </c>
      <c r="H57" s="123">
        <v>0</v>
      </c>
      <c r="I57" s="123">
        <v>0</v>
      </c>
      <c r="J57" s="68">
        <v>0</v>
      </c>
    </row>
    <row r="58" spans="1:10" ht="12.75" customHeight="1" x14ac:dyDescent="0.15">
      <c r="A58" s="51" t="s">
        <v>53</v>
      </c>
      <c r="B58" s="123">
        <v>1</v>
      </c>
      <c r="C58" s="123">
        <v>3</v>
      </c>
      <c r="D58" s="123">
        <v>0</v>
      </c>
      <c r="E58" s="123">
        <v>6</v>
      </c>
      <c r="F58" s="123">
        <v>1</v>
      </c>
      <c r="G58" s="123">
        <v>0</v>
      </c>
      <c r="H58" s="123">
        <v>0</v>
      </c>
      <c r="I58" s="123">
        <v>0</v>
      </c>
      <c r="J58" s="68">
        <v>10</v>
      </c>
    </row>
    <row r="59" spans="1:10" ht="12.75" customHeight="1" x14ac:dyDescent="0.15">
      <c r="A59" s="51" t="s">
        <v>54</v>
      </c>
      <c r="B59" s="123">
        <v>10</v>
      </c>
      <c r="C59" s="123">
        <v>10</v>
      </c>
      <c r="D59" s="123">
        <v>98</v>
      </c>
      <c r="E59" s="123">
        <v>4</v>
      </c>
      <c r="F59" s="123">
        <v>0</v>
      </c>
      <c r="G59" s="123">
        <v>2</v>
      </c>
      <c r="H59" s="123">
        <v>12</v>
      </c>
      <c r="I59" s="123">
        <v>0</v>
      </c>
      <c r="J59" s="68">
        <v>138</v>
      </c>
    </row>
    <row r="60" spans="1:10" ht="12.75" customHeight="1" x14ac:dyDescent="0.15">
      <c r="A60" s="51" t="s">
        <v>55</v>
      </c>
      <c r="B60" s="123">
        <v>15</v>
      </c>
      <c r="C60" s="123">
        <v>0</v>
      </c>
      <c r="D60" s="123">
        <v>0</v>
      </c>
      <c r="E60" s="123">
        <v>1</v>
      </c>
      <c r="F60" s="123">
        <v>1</v>
      </c>
      <c r="G60" s="123">
        <v>0</v>
      </c>
      <c r="H60" s="123">
        <v>0</v>
      </c>
      <c r="I60" s="123">
        <v>0</v>
      </c>
      <c r="J60" s="68">
        <v>17</v>
      </c>
    </row>
    <row r="61" spans="1:10" ht="12.75" customHeight="1" x14ac:dyDescent="0.15">
      <c r="A61" s="51" t="s">
        <v>56</v>
      </c>
      <c r="B61" s="123">
        <v>1</v>
      </c>
      <c r="C61" s="123">
        <v>7</v>
      </c>
      <c r="D61" s="123">
        <v>30</v>
      </c>
      <c r="E61" s="123">
        <v>16</v>
      </c>
      <c r="F61" s="123">
        <v>0</v>
      </c>
      <c r="G61" s="123">
        <v>0</v>
      </c>
      <c r="H61" s="123">
        <v>0</v>
      </c>
      <c r="I61" s="123">
        <v>0</v>
      </c>
      <c r="J61" s="68">
        <v>55</v>
      </c>
    </row>
    <row r="62" spans="1:10" ht="6.75" customHeight="1" x14ac:dyDescent="0.15">
      <c r="A62" s="53"/>
      <c r="B62" s="124"/>
      <c r="C62" s="124"/>
      <c r="D62" s="124"/>
      <c r="E62" s="124"/>
      <c r="F62" s="124"/>
      <c r="G62" s="124"/>
      <c r="H62" s="124"/>
      <c r="I62" s="124"/>
      <c r="J62" s="135"/>
    </row>
    <row r="63" spans="1:10" ht="12.75" customHeight="1" x14ac:dyDescent="0.15">
      <c r="A63" s="51" t="s">
        <v>57</v>
      </c>
      <c r="B63" s="123">
        <v>3</v>
      </c>
      <c r="C63" s="123">
        <v>162</v>
      </c>
      <c r="D63" s="123">
        <v>36</v>
      </c>
      <c r="E63" s="123">
        <v>21</v>
      </c>
      <c r="F63" s="123">
        <v>20</v>
      </c>
      <c r="G63" s="123">
        <v>0</v>
      </c>
      <c r="H63" s="123">
        <v>4</v>
      </c>
      <c r="I63" s="123">
        <v>0</v>
      </c>
      <c r="J63" s="68">
        <v>246</v>
      </c>
    </row>
    <row r="64" spans="1:10" ht="12.75" customHeight="1" x14ac:dyDescent="0.15">
      <c r="A64" s="51" t="s">
        <v>58</v>
      </c>
      <c r="B64" s="123">
        <v>18</v>
      </c>
      <c r="C64" s="123">
        <v>95</v>
      </c>
      <c r="D64" s="123">
        <v>36</v>
      </c>
      <c r="E64" s="123">
        <v>79</v>
      </c>
      <c r="F64" s="123">
        <v>3</v>
      </c>
      <c r="G64" s="123">
        <v>3</v>
      </c>
      <c r="H64" s="123">
        <v>15</v>
      </c>
      <c r="I64" s="123">
        <v>0</v>
      </c>
      <c r="J64" s="68">
        <v>249</v>
      </c>
    </row>
    <row r="65" spans="1:10" ht="12.75" customHeight="1" x14ac:dyDescent="0.15">
      <c r="A65" s="51" t="s">
        <v>59</v>
      </c>
      <c r="B65" s="123">
        <v>224</v>
      </c>
      <c r="C65" s="123">
        <v>169</v>
      </c>
      <c r="D65" s="123">
        <v>0</v>
      </c>
      <c r="E65" s="123">
        <v>42</v>
      </c>
      <c r="F65" s="123">
        <v>1</v>
      </c>
      <c r="G65" s="123">
        <v>2</v>
      </c>
      <c r="H65" s="123">
        <v>3</v>
      </c>
      <c r="I65" s="123">
        <v>0</v>
      </c>
      <c r="J65" s="68">
        <v>440</v>
      </c>
    </row>
    <row r="66" spans="1:10" ht="12.75" customHeight="1" x14ac:dyDescent="0.15">
      <c r="A66" s="52" t="s">
        <v>60</v>
      </c>
      <c r="B66" s="125">
        <v>0</v>
      </c>
      <c r="C66" s="125">
        <v>0</v>
      </c>
      <c r="D66" s="125">
        <v>0</v>
      </c>
      <c r="E66" s="125">
        <v>0</v>
      </c>
      <c r="F66" s="125">
        <v>0</v>
      </c>
      <c r="G66" s="125">
        <v>0</v>
      </c>
      <c r="H66" s="125">
        <v>0</v>
      </c>
      <c r="I66" s="125">
        <v>0</v>
      </c>
      <c r="J66" s="71">
        <v>0</v>
      </c>
    </row>
    <row r="67" spans="1:10" ht="15" customHeight="1" x14ac:dyDescent="0.15">
      <c r="A67" s="117"/>
      <c r="B67" s="117"/>
      <c r="C67" s="117"/>
      <c r="D67" s="117"/>
      <c r="E67" s="117"/>
      <c r="F67" s="117"/>
      <c r="G67" s="117"/>
      <c r="H67" s="117"/>
      <c r="I67" s="117"/>
    </row>
    <row r="68" spans="1:10" ht="15" customHeight="1" x14ac:dyDescent="0.15"/>
  </sheetData>
  <mergeCells count="4">
    <mergeCell ref="A4:J4"/>
    <mergeCell ref="A1:J1"/>
    <mergeCell ref="A2:J2"/>
    <mergeCell ref="A3:J3"/>
  </mergeCells>
  <printOptions horizontalCentered="1"/>
  <pageMargins left="0.25" right="0.25" top="0.25" bottom="0.2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A13" zoomScaleNormal="100" workbookViewId="0">
      <selection activeCell="A24" sqref="A24"/>
    </sheetView>
  </sheetViews>
  <sheetFormatPr baseColWidth="10" defaultColWidth="8.83203125" defaultRowHeight="13" x14ac:dyDescent="0.15"/>
  <cols>
    <col min="1" max="1" width="12" customWidth="1"/>
    <col min="2" max="2" width="100.1640625" customWidth="1"/>
    <col min="11" max="11" width="29" customWidth="1"/>
  </cols>
  <sheetData>
    <row r="1" spans="1:11" ht="34.5" customHeight="1" x14ac:dyDescent="0.2">
      <c r="A1" s="256" t="s">
        <v>245</v>
      </c>
      <c r="B1" s="256"/>
    </row>
    <row r="2" spans="1:11" ht="16" x14ac:dyDescent="0.2">
      <c r="A2" s="257" t="s">
        <v>173</v>
      </c>
      <c r="B2" s="257"/>
      <c r="C2" s="193"/>
      <c r="D2" s="193"/>
      <c r="E2" s="193"/>
      <c r="F2" s="193"/>
      <c r="G2" s="193"/>
      <c r="H2" s="193"/>
      <c r="I2" s="193"/>
      <c r="J2" s="193"/>
      <c r="K2" s="193"/>
    </row>
    <row r="3" spans="1:11" s="211" customFormat="1" ht="14" x14ac:dyDescent="0.15">
      <c r="A3" s="212" t="s">
        <v>174</v>
      </c>
      <c r="B3" s="213" t="str">
        <f>'1A'!$A$2</f>
        <v>Combined TANF and SSP-MOE Work Participation Rates</v>
      </c>
      <c r="C3" s="210"/>
      <c r="D3" s="210"/>
      <c r="E3" s="210"/>
      <c r="F3" s="210"/>
      <c r="G3" s="210"/>
      <c r="H3" s="210"/>
      <c r="I3" s="210"/>
      <c r="J3" s="210"/>
      <c r="K3" s="210"/>
    </row>
    <row r="4" spans="1:11" s="211" customFormat="1" ht="14" x14ac:dyDescent="0.15">
      <c r="A4" s="217" t="s">
        <v>175</v>
      </c>
      <c r="B4" s="218" t="str">
        <f>'1B'!$A$2</f>
        <v>TANF and SSP-MOE Work Participation Rates</v>
      </c>
      <c r="C4" s="210"/>
      <c r="D4" s="210"/>
      <c r="E4" s="210"/>
      <c r="F4" s="210"/>
      <c r="G4" s="210"/>
      <c r="H4" s="210"/>
      <c r="I4" s="210"/>
      <c r="J4" s="210"/>
      <c r="K4" s="210"/>
    </row>
    <row r="5" spans="1:11" s="211" customFormat="1" ht="14" x14ac:dyDescent="0.15">
      <c r="A5" s="212" t="s">
        <v>176</v>
      </c>
      <c r="B5" s="214" t="str">
        <f>'1C'!$A$2</f>
        <v xml:space="preserve">Changes in Combined Work Participation Rates </v>
      </c>
      <c r="C5" s="210"/>
      <c r="D5" s="210"/>
      <c r="E5" s="210"/>
      <c r="F5" s="210"/>
      <c r="G5" s="210"/>
      <c r="H5" s="210"/>
      <c r="I5" s="210"/>
      <c r="J5" s="210"/>
      <c r="K5" s="210"/>
    </row>
    <row r="6" spans="1:11" s="211" customFormat="1" ht="14" x14ac:dyDescent="0.15">
      <c r="A6" s="217" t="s">
        <v>177</v>
      </c>
      <c r="B6" s="218" t="str">
        <f>'2'!$A$2</f>
        <v>Caseload Reduction Credits</v>
      </c>
      <c r="C6" s="210"/>
      <c r="D6" s="210"/>
      <c r="E6" s="210"/>
      <c r="F6" s="210"/>
      <c r="G6" s="210"/>
      <c r="H6" s="210"/>
      <c r="I6" s="210"/>
      <c r="J6" s="210"/>
      <c r="K6" s="210"/>
    </row>
    <row r="7" spans="1:11" s="211" customFormat="1" ht="14" x14ac:dyDescent="0.15">
      <c r="A7" s="212" t="s">
        <v>178</v>
      </c>
      <c r="B7" s="215" t="str">
        <f>'3A'!$A$2</f>
        <v>Status of TANF and SSP-MOE Families as Relates to All-Families Work Participation Rates</v>
      </c>
      <c r="C7" s="210"/>
      <c r="D7" s="210"/>
      <c r="E7" s="210"/>
      <c r="F7" s="210"/>
      <c r="G7" s="210"/>
      <c r="H7" s="210"/>
      <c r="I7" s="210"/>
      <c r="J7" s="210"/>
      <c r="K7" s="210"/>
    </row>
    <row r="8" spans="1:11" s="211" customFormat="1" ht="14" x14ac:dyDescent="0.15">
      <c r="A8" s="217" t="s">
        <v>179</v>
      </c>
      <c r="B8" s="218" t="str">
        <f>'3B'!$A$2</f>
        <v>Status of TANF and SSP-MOE Two-Parent Families as Relates to Two-Parent Work Participation Rate</v>
      </c>
    </row>
    <row r="9" spans="1:11" s="211" customFormat="1" ht="28" x14ac:dyDescent="0.15">
      <c r="A9" s="212" t="s">
        <v>180</v>
      </c>
      <c r="B9" s="214" t="str">
        <f>'4A'!$A$2</f>
        <v>Number of Work-Eligible Individuals Participating in Work Activities for Sufficient Hours for the Family to Count as Meeting the All-Families Work Requirement</v>
      </c>
    </row>
    <row r="10" spans="1:11" s="211" customFormat="1" ht="28" x14ac:dyDescent="0.15">
      <c r="A10" s="217" t="s">
        <v>181</v>
      </c>
      <c r="B10" s="218" t="str">
        <f>'4B'!$A$2</f>
        <v>Percentage of Work-Eligible Individuals Participating in Work Activities for Sufficient Hours for the Family to Count as Meeting the All-Families Work Requirement</v>
      </c>
    </row>
    <row r="11" spans="1:11" s="211" customFormat="1" ht="28" x14ac:dyDescent="0.15">
      <c r="A11" s="212" t="s">
        <v>182</v>
      </c>
      <c r="B11" s="214" t="str">
        <f>'5A'!$A$2</f>
        <v>Work-Eligible Individuals Participating in Work Activities for Sufficient Hours for the Family to Count as Meeting the Two-Parent Families Work Requirement</v>
      </c>
    </row>
    <row r="12" spans="1:11" s="211" customFormat="1" ht="28" x14ac:dyDescent="0.15">
      <c r="A12" s="217" t="s">
        <v>183</v>
      </c>
      <c r="B12" s="218" t="str">
        <f>'5B'!$A$2</f>
        <v>Work-Eligible Individuals Participating in Work Activities for Sufficient Hours for the Family to Count as Meeting the Two-Parent Families Work Requirement</v>
      </c>
    </row>
    <row r="13" spans="1:11" s="211" customFormat="1" ht="14" x14ac:dyDescent="0.15">
      <c r="A13" s="212" t="s">
        <v>184</v>
      </c>
      <c r="B13" s="214" t="str">
        <f>'6A'!$A$2</f>
        <v>Number of Work-Eligible Individuals with Hours of Participation In Work Activities</v>
      </c>
    </row>
    <row r="14" spans="1:11" s="211" customFormat="1" ht="28" x14ac:dyDescent="0.15">
      <c r="A14" s="217" t="s">
        <v>185</v>
      </c>
      <c r="B14" s="218" t="str">
        <f>'6B'!$A$2</f>
        <v>Work-Eligible Individuals with Hours of Participation by Work Activity as a Percent of the Number of Participating Work-Eligible Individuals</v>
      </c>
    </row>
    <row r="15" spans="1:11" s="211" customFormat="1" ht="28" x14ac:dyDescent="0.15">
      <c r="A15" s="212" t="s">
        <v>186</v>
      </c>
      <c r="B15" s="214" t="str">
        <f>'6C'!$A$2</f>
        <v xml:space="preserve">Work-Eligible Individuals with Hours of Participation by Work Activity as a Percent of the Total Number of Work-Eligible Individuals </v>
      </c>
    </row>
    <row r="16" spans="1:11" s="211" customFormat="1" ht="14" x14ac:dyDescent="0.15">
      <c r="A16" s="217" t="s">
        <v>187</v>
      </c>
      <c r="B16" s="218" t="str">
        <f>'7A'!$A$2</f>
        <v>Number of Hours of Participation per Week for All Work-Eligible Individuals</v>
      </c>
    </row>
    <row r="17" spans="1:2" s="211" customFormat="1" ht="14" x14ac:dyDescent="0.15">
      <c r="A17" s="212" t="s">
        <v>188</v>
      </c>
      <c r="B17" s="214" t="str">
        <f>'7B'!$A$2</f>
        <v>Number of Hours of Participation per Week for All Work-Eligible Individuals Participating in the Work Activity</v>
      </c>
    </row>
    <row r="18" spans="1:2" s="211" customFormat="1" ht="14" x14ac:dyDescent="0.15">
      <c r="A18" s="217" t="s">
        <v>189</v>
      </c>
      <c r="B18" s="218" t="str">
        <f>'8A'!$A$2</f>
        <v>Number of Families with Insufficient Hours to Count in the All-Families Work Participation Rate</v>
      </c>
    </row>
    <row r="19" spans="1:2" s="211" customFormat="1" ht="14" x14ac:dyDescent="0.15">
      <c r="A19" s="212" t="s">
        <v>211</v>
      </c>
      <c r="B19" s="214" t="str">
        <f>'8B'!$A$2</f>
        <v xml:space="preserve">Percentage Of Families with Insufficient Hours to Count in the All-Families Work Participation Rate </v>
      </c>
    </row>
    <row r="20" spans="1:2" s="211" customFormat="1" ht="14" x14ac:dyDescent="0.15">
      <c r="A20" s="217" t="s">
        <v>190</v>
      </c>
      <c r="B20" s="218" t="str">
        <f>'9'!$A$2</f>
        <v>Families with a Domestic Violence Exemption</v>
      </c>
    </row>
    <row r="21" spans="1:2" s="211" customFormat="1" ht="14" x14ac:dyDescent="0.15">
      <c r="A21" s="212" t="s">
        <v>191</v>
      </c>
      <c r="B21" s="214" t="str">
        <f>'10A'!$A$2</f>
        <v>Number of Work-Eligible Individuals with Holiday Hours for Participating Families</v>
      </c>
    </row>
    <row r="22" spans="1:2" s="211" customFormat="1" ht="14" x14ac:dyDescent="0.15">
      <c r="A22" s="217" t="s">
        <v>192</v>
      </c>
      <c r="B22" s="218" t="str">
        <f>'10B'!$A$2</f>
        <v>Number Of Holiday Hours Per Week For Participating Families</v>
      </c>
    </row>
    <row r="23" spans="1:2" s="211" customFormat="1" ht="14" x14ac:dyDescent="0.15">
      <c r="A23" s="212" t="s">
        <v>193</v>
      </c>
      <c r="B23" s="214" t="str">
        <f>'11A'!$A$2</f>
        <v>Number Of Work-Eligible Individuals With Hours Of Excused Absences For Participating Families</v>
      </c>
    </row>
    <row r="24" spans="1:2" s="211" customFormat="1" ht="14" x14ac:dyDescent="0.15">
      <c r="A24" s="217" t="s">
        <v>194</v>
      </c>
      <c r="B24" s="218" t="str">
        <f>'11B'!$A$2</f>
        <v>Number of Excused Absence Hours per Week for Participating Families</v>
      </c>
    </row>
    <row r="25" spans="1:2" x14ac:dyDescent="0.15">
      <c r="A25" s="216"/>
      <c r="B25" s="216"/>
    </row>
    <row r="26" spans="1:2" x14ac:dyDescent="0.15">
      <c r="A26" s="216"/>
      <c r="B26" s="216"/>
    </row>
  </sheetData>
  <mergeCells count="2">
    <mergeCell ref="A1:B1"/>
    <mergeCell ref="A2:B2"/>
  </mergeCells>
  <hyperlinks>
    <hyperlink ref="A20" location="'9'!Print_Area" display="Table 9" xr:uid="{00000000-0004-0000-0100-000000000000}"/>
    <hyperlink ref="A3" location="'1A'!A1" display="Table 1A" xr:uid="{00000000-0004-0000-0100-000001000000}"/>
    <hyperlink ref="A4" location="'1B'!A1" display="Table 1B" xr:uid="{00000000-0004-0000-0100-000002000000}"/>
    <hyperlink ref="A5" location="'1C'!A1" display="Table 1C" xr:uid="{00000000-0004-0000-0100-000003000000}"/>
    <hyperlink ref="A6" location="'2'!A1" display="Table 2" xr:uid="{00000000-0004-0000-0100-000004000000}"/>
    <hyperlink ref="A7" location="'3A'!A1" display="Table 3A" xr:uid="{00000000-0004-0000-0100-000005000000}"/>
    <hyperlink ref="A8" location="'3B'!A1" display="Table 3B" xr:uid="{00000000-0004-0000-0100-000006000000}"/>
    <hyperlink ref="A9" location="'4A'!A1" display="Table 4A" xr:uid="{00000000-0004-0000-0100-000007000000}"/>
    <hyperlink ref="A10" location="'4B'!A1" display="Table 4B" xr:uid="{00000000-0004-0000-0100-000008000000}"/>
    <hyperlink ref="A11" location="'5A'!A1" display="Table 5A" xr:uid="{00000000-0004-0000-0100-000009000000}"/>
    <hyperlink ref="A12" location="'5B'!A1" display="Table 5B" xr:uid="{00000000-0004-0000-0100-00000A000000}"/>
    <hyperlink ref="A13" location="'6A'!A1" display="Table 6A" xr:uid="{00000000-0004-0000-0100-00000B000000}"/>
    <hyperlink ref="A14" location="'6B'!A1" display="Table 6B" xr:uid="{00000000-0004-0000-0100-00000C000000}"/>
    <hyperlink ref="A15" location="'6C'!A1" display="Table 6C" xr:uid="{00000000-0004-0000-0100-00000D000000}"/>
    <hyperlink ref="A16" location="'7A'!A1" display="Table 7A" xr:uid="{00000000-0004-0000-0100-00000E000000}"/>
    <hyperlink ref="A17" location="'7B'!A1" display="Table 7B" xr:uid="{00000000-0004-0000-0100-00000F000000}"/>
    <hyperlink ref="A18" location="'8A'!A1" display="Table 8A" xr:uid="{00000000-0004-0000-0100-000010000000}"/>
    <hyperlink ref="A19" location="'8B'!A1" display="Table 8B" xr:uid="{00000000-0004-0000-0100-000011000000}"/>
    <hyperlink ref="A21" location="'10A'!A1" display="Table 10A" xr:uid="{00000000-0004-0000-0100-000012000000}"/>
    <hyperlink ref="A22" location="'10B'!A1" display="Table 10B" xr:uid="{00000000-0004-0000-0100-000013000000}"/>
    <hyperlink ref="A23" location="'11A'!A1" display="Table 11A" xr:uid="{00000000-0004-0000-0100-000014000000}"/>
    <hyperlink ref="A24" location="'11B'!A1" display="Table 11B" xr:uid="{00000000-0004-0000-0100-000015000000}"/>
  </hyperlinks>
  <pageMargins left="0.7" right="0.7" top="0.75" bottom="0.75" header="0.3" footer="0.3"/>
  <pageSetup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O73"/>
  <sheetViews>
    <sheetView zoomScaleNormal="100" zoomScaleSheetLayoutView="100" workbookViewId="0">
      <selection activeCell="K25" sqref="K25"/>
    </sheetView>
  </sheetViews>
  <sheetFormatPr baseColWidth="10" defaultColWidth="9.1640625" defaultRowHeight="12.75" customHeight="1" x14ac:dyDescent="0.15"/>
  <cols>
    <col min="1" max="1" width="15.6640625" style="10" customWidth="1"/>
    <col min="2" max="2" width="9.33203125" style="10" customWidth="1"/>
    <col min="3" max="3" width="11.5" style="10" customWidth="1"/>
    <col min="4" max="4" width="9.33203125" style="10" customWidth="1"/>
    <col min="5" max="5" width="2.1640625" style="10" customWidth="1"/>
    <col min="6" max="6" width="9.33203125" style="10" customWidth="1"/>
    <col min="7" max="7" width="11.5" style="10" customWidth="1"/>
    <col min="8" max="8" width="9.33203125" style="10" customWidth="1"/>
    <col min="9" max="12" width="9" style="10" customWidth="1"/>
    <col min="13" max="17" width="9.1640625" style="10" customWidth="1"/>
    <col min="18" max="16384" width="9.1640625" style="10"/>
  </cols>
  <sheetData>
    <row r="1" spans="1:15" s="194" customFormat="1" ht="12.75" customHeight="1" x14ac:dyDescent="0.15">
      <c r="A1" s="259" t="s">
        <v>206</v>
      </c>
      <c r="B1" s="259"/>
      <c r="C1" s="259"/>
      <c r="D1" s="259"/>
      <c r="E1" s="259"/>
      <c r="F1" s="259"/>
      <c r="G1" s="259"/>
      <c r="H1" s="259"/>
    </row>
    <row r="2" spans="1:15" s="194" customFormat="1" ht="12.75" customHeight="1" x14ac:dyDescent="0.15">
      <c r="A2" s="258" t="s">
        <v>197</v>
      </c>
      <c r="B2" s="258"/>
      <c r="C2" s="258"/>
      <c r="D2" s="258"/>
      <c r="E2" s="258"/>
      <c r="F2" s="258"/>
      <c r="G2" s="258"/>
      <c r="H2" s="258"/>
    </row>
    <row r="3" spans="1:15" ht="13" x14ac:dyDescent="0.15">
      <c r="A3" s="261" t="s">
        <v>207</v>
      </c>
      <c r="B3" s="261"/>
      <c r="C3" s="261"/>
      <c r="D3" s="261"/>
      <c r="E3" s="261"/>
      <c r="F3" s="261"/>
      <c r="G3" s="261"/>
      <c r="H3" s="261"/>
      <c r="I3" s="156"/>
      <c r="O3" s="13"/>
    </row>
    <row r="4" spans="1:15" ht="12.75" customHeight="1" x14ac:dyDescent="0.15">
      <c r="A4" s="262" t="str">
        <f>'1B'!$A$4</f>
        <v>ACF/OFA: 07/12/2018</v>
      </c>
      <c r="B4" s="262"/>
      <c r="C4" s="262"/>
      <c r="D4" s="262"/>
      <c r="E4" s="262"/>
      <c r="F4" s="262"/>
      <c r="G4" s="262"/>
      <c r="H4" s="262"/>
    </row>
    <row r="5" spans="1:15" s="12" customFormat="1" ht="12.75" customHeight="1" x14ac:dyDescent="0.15">
      <c r="A5" s="263" t="s">
        <v>0</v>
      </c>
      <c r="B5" s="270" t="s">
        <v>82</v>
      </c>
      <c r="C5" s="270"/>
      <c r="D5" s="270"/>
      <c r="E5" s="236" t="s">
        <v>171</v>
      </c>
      <c r="F5" s="270" t="s">
        <v>62</v>
      </c>
      <c r="G5" s="271"/>
      <c r="H5" s="271"/>
      <c r="I5" s="35"/>
      <c r="J5" s="35"/>
      <c r="K5" s="37"/>
      <c r="L5" s="37"/>
    </row>
    <row r="6" spans="1:15" s="36" customFormat="1" ht="12.75" customHeight="1" x14ac:dyDescent="0.15">
      <c r="A6" s="264"/>
      <c r="B6" s="263" t="s">
        <v>81</v>
      </c>
      <c r="C6" s="266" t="s">
        <v>136</v>
      </c>
      <c r="D6" s="266" t="s">
        <v>137</v>
      </c>
      <c r="E6" s="236"/>
      <c r="F6" s="268" t="s">
        <v>81</v>
      </c>
      <c r="G6" s="266" t="s">
        <v>136</v>
      </c>
      <c r="H6" s="266" t="s">
        <v>137</v>
      </c>
    </row>
    <row r="7" spans="1:15" s="36" customFormat="1" ht="12.75" customHeight="1" x14ac:dyDescent="0.15">
      <c r="A7" s="265"/>
      <c r="B7" s="265"/>
      <c r="C7" s="267"/>
      <c r="D7" s="267"/>
      <c r="E7" s="236"/>
      <c r="F7" s="269"/>
      <c r="G7" s="267"/>
      <c r="H7" s="267"/>
      <c r="I7" s="15"/>
      <c r="J7" s="15"/>
      <c r="K7" s="15"/>
    </row>
    <row r="8" spans="1:15" s="36" customFormat="1" ht="12.75" customHeight="1" x14ac:dyDescent="0.15">
      <c r="A8" s="165" t="s">
        <v>3</v>
      </c>
      <c r="B8" s="74">
        <f>'1B'!B8</f>
        <v>0.53</v>
      </c>
      <c r="C8" s="177" t="s">
        <v>165</v>
      </c>
      <c r="D8" s="178" t="s">
        <v>165</v>
      </c>
      <c r="E8" s="236"/>
      <c r="F8" s="74">
        <f>'1B'!F8</f>
        <v>0.69499999999999995</v>
      </c>
      <c r="G8" s="177" t="s">
        <v>165</v>
      </c>
      <c r="H8" s="178" t="s">
        <v>165</v>
      </c>
      <c r="I8" s="15"/>
      <c r="J8" s="15"/>
      <c r="K8" s="15"/>
    </row>
    <row r="9" spans="1:15" ht="7.5" customHeight="1" x14ac:dyDescent="0.15">
      <c r="A9" s="237"/>
      <c r="B9" s="238"/>
      <c r="C9" s="239"/>
      <c r="D9" s="239"/>
      <c r="E9" s="236"/>
      <c r="F9" s="238"/>
      <c r="G9" s="239"/>
      <c r="H9" s="239"/>
      <c r="J9" s="1"/>
      <c r="K9" s="1"/>
      <c r="L9" s="1"/>
      <c r="M9" s="1"/>
    </row>
    <row r="10" spans="1:15" ht="12.75" customHeight="1" x14ac:dyDescent="0.15">
      <c r="A10" s="38" t="s">
        <v>8</v>
      </c>
      <c r="B10" s="74">
        <f>'1B'!B10</f>
        <v>0.57100000000000006</v>
      </c>
      <c r="C10" s="174">
        <f>'2'!C8</f>
        <v>0</v>
      </c>
      <c r="D10" s="179" t="str">
        <f>IF((B10-C10)&lt;0,"No","Yes")</f>
        <v>Yes</v>
      </c>
      <c r="E10" s="236"/>
      <c r="F10" s="74">
        <f>'1B'!F10</f>
        <v>0.59399999999999997</v>
      </c>
      <c r="G10" s="175">
        <f>'2'!F8</f>
        <v>6.6507114552972313E-2</v>
      </c>
      <c r="H10" s="179" t="str">
        <f t="shared" ref="H10:H15" si="0">IF((F10-G10)&lt;0, "No", "Yes")</f>
        <v>Yes</v>
      </c>
      <c r="J10" s="1"/>
      <c r="K10" s="1"/>
      <c r="L10" s="1"/>
      <c r="M10" s="1"/>
    </row>
    <row r="11" spans="1:15" ht="12.75" customHeight="1" x14ac:dyDescent="0.15">
      <c r="A11" s="38" t="s">
        <v>9</v>
      </c>
      <c r="B11" s="74">
        <f>'1B'!B11</f>
        <v>0.40500000000000003</v>
      </c>
      <c r="C11" s="174">
        <f>'2'!C9</f>
        <v>0.23515758612264842</v>
      </c>
      <c r="D11" s="179" t="str">
        <f>IF((B11-C11)&lt;0,"No","Yes")</f>
        <v>Yes</v>
      </c>
      <c r="E11" s="236"/>
      <c r="F11" s="74">
        <f>'1B'!F11</f>
        <v>0.51100000000000001</v>
      </c>
      <c r="G11" s="175">
        <f>'2'!F9</f>
        <v>0.54452423698384211</v>
      </c>
      <c r="H11" s="179" t="str">
        <f t="shared" si="0"/>
        <v>No</v>
      </c>
      <c r="J11" s="164"/>
      <c r="K11" s="1"/>
      <c r="L11" s="1"/>
      <c r="M11" s="14"/>
    </row>
    <row r="12" spans="1:15" ht="12.75" customHeight="1" x14ac:dyDescent="0.15">
      <c r="A12" s="38" t="s">
        <v>10</v>
      </c>
      <c r="B12" s="74">
        <f>'1B'!B12</f>
        <v>0.23600000000000002</v>
      </c>
      <c r="C12" s="174">
        <f>'2'!C10</f>
        <v>0</v>
      </c>
      <c r="D12" s="179" t="str">
        <f t="shared" ref="D12:D19" si="1">IF((B12-C12)&lt;0,"No","Yes")</f>
        <v>Yes</v>
      </c>
      <c r="E12" s="236"/>
      <c r="F12" s="74">
        <f>'1B'!F12</f>
        <v>0.67400000000000004</v>
      </c>
      <c r="G12" s="175">
        <f>'2'!F10</f>
        <v>0.20012450404939253</v>
      </c>
      <c r="H12" s="179" t="str">
        <f t="shared" si="0"/>
        <v>Yes</v>
      </c>
      <c r="J12" s="1"/>
      <c r="K12" s="1"/>
      <c r="L12" s="1"/>
      <c r="M12" s="1"/>
    </row>
    <row r="13" spans="1:15" ht="12.75" customHeight="1" x14ac:dyDescent="0.15">
      <c r="A13" s="38" t="s">
        <v>11</v>
      </c>
      <c r="B13" s="74">
        <f>'1B'!B13</f>
        <v>0.40399999999999997</v>
      </c>
      <c r="C13" s="174">
        <f>'2'!C11</f>
        <v>0</v>
      </c>
      <c r="D13" s="179" t="str">
        <f t="shared" si="1"/>
        <v>Yes</v>
      </c>
      <c r="E13" s="236"/>
      <c r="F13" s="74">
        <f>'1B'!F13</f>
        <v>0.30499999999999999</v>
      </c>
      <c r="G13" s="175">
        <f>'2'!F11</f>
        <v>0.11707479771371021</v>
      </c>
      <c r="H13" s="179" t="str">
        <f t="shared" si="0"/>
        <v>Yes</v>
      </c>
      <c r="J13" s="1"/>
      <c r="K13" s="1"/>
      <c r="L13" s="1"/>
      <c r="M13" s="1"/>
    </row>
    <row r="14" spans="1:15" ht="12.75" customHeight="1" x14ac:dyDescent="0.15">
      <c r="A14" s="38" t="s">
        <v>12</v>
      </c>
      <c r="B14" s="74">
        <f>'1B'!B14</f>
        <v>0.63600000000000001</v>
      </c>
      <c r="C14" s="174">
        <f>'2'!C12</f>
        <v>0.5</v>
      </c>
      <c r="D14" s="179" t="str">
        <f t="shared" si="1"/>
        <v>Yes</v>
      </c>
      <c r="E14" s="236"/>
      <c r="F14" s="74">
        <f>'1B'!F14</f>
        <v>0.67900000000000005</v>
      </c>
      <c r="G14" s="175">
        <f>'2'!F12</f>
        <v>0.9</v>
      </c>
      <c r="H14" s="179" t="str">
        <f t="shared" si="0"/>
        <v>No</v>
      </c>
      <c r="J14" s="1"/>
      <c r="K14" s="1"/>
      <c r="L14" s="1"/>
      <c r="M14" s="1"/>
    </row>
    <row r="15" spans="1:15" ht="12.75" customHeight="1" x14ac:dyDescent="0.15">
      <c r="A15" s="38" t="s">
        <v>13</v>
      </c>
      <c r="B15" s="74">
        <f>'1B'!B15</f>
        <v>0.28499999999999998</v>
      </c>
      <c r="C15" s="174">
        <f>'2'!C13</f>
        <v>0.14419467200871744</v>
      </c>
      <c r="D15" s="179" t="str">
        <f t="shared" si="1"/>
        <v>Yes</v>
      </c>
      <c r="E15" s="236"/>
      <c r="F15" s="74">
        <f>'1B'!F15</f>
        <v>0.309</v>
      </c>
      <c r="G15" s="175">
        <f>'2'!F13</f>
        <v>0.54419467200871741</v>
      </c>
      <c r="H15" s="179" t="str">
        <f t="shared" si="0"/>
        <v>No</v>
      </c>
      <c r="L15" s="1"/>
      <c r="M15" s="1" t="s">
        <v>2</v>
      </c>
    </row>
    <row r="16" spans="1:15" ht="12.75" customHeight="1" x14ac:dyDescent="0.15">
      <c r="A16" s="38" t="s">
        <v>14</v>
      </c>
      <c r="B16" s="74">
        <f>'1B'!B16</f>
        <v>0.42700000000000005</v>
      </c>
      <c r="C16" s="174">
        <f>'2'!C14</f>
        <v>8.8003115637740048E-2</v>
      </c>
      <c r="D16" s="179" t="str">
        <f t="shared" si="1"/>
        <v>Yes</v>
      </c>
      <c r="E16" s="236"/>
      <c r="F16" s="167" t="s">
        <v>1</v>
      </c>
      <c r="G16" s="163" t="s">
        <v>165</v>
      </c>
      <c r="H16" s="163" t="s">
        <v>165</v>
      </c>
      <c r="L16" s="1"/>
      <c r="M16" s="1"/>
    </row>
    <row r="17" spans="1:13" ht="12.75" customHeight="1" x14ac:dyDescent="0.15">
      <c r="A17" s="38" t="s">
        <v>15</v>
      </c>
      <c r="B17" s="74">
        <f>'1B'!B17</f>
        <v>0.316</v>
      </c>
      <c r="C17" s="174">
        <f>'2'!C15</f>
        <v>4.2469810926847207E-2</v>
      </c>
      <c r="D17" s="179" t="str">
        <f t="shared" si="1"/>
        <v>Yes</v>
      </c>
      <c r="E17" s="236"/>
      <c r="F17" s="167" t="s">
        <v>1</v>
      </c>
      <c r="G17" s="163" t="s">
        <v>165</v>
      </c>
      <c r="H17" s="163" t="s">
        <v>165</v>
      </c>
      <c r="L17" s="1"/>
      <c r="M17" s="14" t="s">
        <v>2</v>
      </c>
    </row>
    <row r="18" spans="1:13" ht="12.75" customHeight="1" x14ac:dyDescent="0.15">
      <c r="A18" s="38" t="s">
        <v>80</v>
      </c>
      <c r="B18" s="74">
        <f>'1B'!B18</f>
        <v>0.47700000000000004</v>
      </c>
      <c r="C18" s="174">
        <f>'2'!C16</f>
        <v>0.36700198275363316</v>
      </c>
      <c r="D18" s="179" t="str">
        <f t="shared" si="1"/>
        <v>Yes</v>
      </c>
      <c r="E18" s="236"/>
      <c r="F18" s="167" t="s">
        <v>1</v>
      </c>
      <c r="G18" s="163" t="s">
        <v>165</v>
      </c>
      <c r="H18" s="163" t="s">
        <v>165</v>
      </c>
      <c r="M18" s="1"/>
    </row>
    <row r="19" spans="1:13" ht="12.75" customHeight="1" x14ac:dyDescent="0.15">
      <c r="A19" s="38" t="s">
        <v>16</v>
      </c>
      <c r="B19" s="74">
        <f>'1B'!B19</f>
        <v>0.40100000000000002</v>
      </c>
      <c r="C19" s="174">
        <f>'2'!C17</f>
        <v>0.27641773067551167</v>
      </c>
      <c r="D19" s="179" t="str">
        <f t="shared" si="1"/>
        <v>Yes</v>
      </c>
      <c r="E19" s="236"/>
      <c r="F19" s="74">
        <f>'1B'!F19</f>
        <v>0.503</v>
      </c>
      <c r="G19" s="175">
        <f>'2'!F17</f>
        <v>0.29057662832987163</v>
      </c>
      <c r="H19" s="179" t="str">
        <f>IF((F19-G19)&lt;0, "No", "Yes")</f>
        <v>Yes</v>
      </c>
      <c r="M19" s="1"/>
    </row>
    <row r="20" spans="1:13" ht="7.5" customHeight="1" x14ac:dyDescent="0.15">
      <c r="A20" s="237"/>
      <c r="B20" s="238"/>
      <c r="C20" s="240"/>
      <c r="D20" s="241"/>
      <c r="E20" s="236"/>
      <c r="F20" s="238"/>
      <c r="G20" s="239"/>
      <c r="H20" s="241"/>
      <c r="M20" s="14" t="s">
        <v>2</v>
      </c>
    </row>
    <row r="21" spans="1:13" ht="12.75" customHeight="1" x14ac:dyDescent="0.15">
      <c r="A21" s="38" t="s">
        <v>17</v>
      </c>
      <c r="B21" s="74">
        <f>'1B'!B21</f>
        <v>0.33500000000000002</v>
      </c>
      <c r="C21" s="174">
        <f>'2'!C19</f>
        <v>0</v>
      </c>
      <c r="D21" s="179" t="str">
        <f t="shared" ref="D21:D30" si="2">IF((B21-C21)&lt;0,"No","Yes")</f>
        <v>Yes</v>
      </c>
      <c r="E21" s="236"/>
      <c r="F21" s="167" t="s">
        <v>1</v>
      </c>
      <c r="G21" s="163" t="s">
        <v>165</v>
      </c>
      <c r="H21" s="163" t="s">
        <v>165</v>
      </c>
      <c r="I21" s="10" t="s">
        <v>2</v>
      </c>
      <c r="M21" s="1"/>
    </row>
    <row r="22" spans="1:13" ht="12.75" customHeight="1" x14ac:dyDescent="0.15">
      <c r="A22" s="38" t="s">
        <v>18</v>
      </c>
      <c r="B22" s="74">
        <f>'1B'!B22</f>
        <v>0.27200000000000002</v>
      </c>
      <c r="C22" s="174">
        <f>'2'!C20</f>
        <v>0.41709314227226202</v>
      </c>
      <c r="D22" s="179" t="str">
        <f t="shared" si="2"/>
        <v>No</v>
      </c>
      <c r="E22" s="236"/>
      <c r="F22" s="74">
        <f>'1B'!F22</f>
        <v>0.37200000000000005</v>
      </c>
      <c r="G22" s="175">
        <f>'2'!F20</f>
        <v>0.81709314227226204</v>
      </c>
      <c r="H22" s="179" t="str">
        <f>IF((F22-G22)&lt;0, "No", "Yes")</f>
        <v>No</v>
      </c>
      <c r="M22" s="1"/>
    </row>
    <row r="23" spans="1:13" ht="12.75" customHeight="1" x14ac:dyDescent="0.15">
      <c r="A23" s="38" t="s">
        <v>19</v>
      </c>
      <c r="B23" s="74">
        <f>'1B'!B23</f>
        <v>0.38700000000000001</v>
      </c>
      <c r="C23" s="174">
        <f>'2'!C21</f>
        <v>0</v>
      </c>
      <c r="D23" s="179" t="str">
        <f t="shared" si="2"/>
        <v>Yes</v>
      </c>
      <c r="E23" s="236"/>
      <c r="F23" s="74">
        <f>'1B'!F23</f>
        <v>0.56299999999999994</v>
      </c>
      <c r="G23" s="175">
        <f>'2'!F21</f>
        <v>0.23861996547939357</v>
      </c>
      <c r="H23" s="179" t="str">
        <f>IF((F23-G23)&lt;0, "No", "Yes")</f>
        <v>Yes</v>
      </c>
      <c r="M23" s="1"/>
    </row>
    <row r="24" spans="1:13" ht="12.75" customHeight="1" x14ac:dyDescent="0.15">
      <c r="A24" s="38" t="s">
        <v>20</v>
      </c>
      <c r="B24" s="74">
        <f>'1B'!B24</f>
        <v>0.52400000000000002</v>
      </c>
      <c r="C24" s="174">
        <f>'2'!C22</f>
        <v>0.5</v>
      </c>
      <c r="D24" s="179" t="str">
        <f t="shared" si="2"/>
        <v>Yes</v>
      </c>
      <c r="E24" s="236"/>
      <c r="F24" s="167" t="s">
        <v>1</v>
      </c>
      <c r="G24" s="163" t="s">
        <v>165</v>
      </c>
      <c r="H24" s="163" t="s">
        <v>165</v>
      </c>
      <c r="M24" s="1"/>
    </row>
    <row r="25" spans="1:13" ht="12.75" customHeight="1" x14ac:dyDescent="0.15">
      <c r="A25" s="38" t="s">
        <v>21</v>
      </c>
      <c r="B25" s="74">
        <f>'1B'!B25</f>
        <v>0.72599999999999998</v>
      </c>
      <c r="C25" s="174">
        <f>'2'!C23</f>
        <v>0.22152509738341508</v>
      </c>
      <c r="D25" s="179" t="str">
        <f t="shared" si="2"/>
        <v>Yes</v>
      </c>
      <c r="E25" s="236"/>
      <c r="F25" s="167" t="s">
        <v>1</v>
      </c>
      <c r="G25" s="163" t="s">
        <v>165</v>
      </c>
      <c r="H25" s="163" t="s">
        <v>165</v>
      </c>
      <c r="M25" s="1"/>
    </row>
    <row r="26" spans="1:13" ht="12.75" customHeight="1" x14ac:dyDescent="0.15">
      <c r="A26" s="38" t="s">
        <v>22</v>
      </c>
      <c r="B26" s="74">
        <f>'1B'!B26</f>
        <v>0.29199999999999998</v>
      </c>
      <c r="C26" s="174">
        <f>'2'!C24</f>
        <v>0</v>
      </c>
      <c r="D26" s="179" t="str">
        <f t="shared" si="2"/>
        <v>Yes</v>
      </c>
      <c r="E26" s="236"/>
      <c r="F26" s="74">
        <f>'1B'!F26</f>
        <v>0.42700000000000005</v>
      </c>
      <c r="G26" s="175">
        <f>'2'!F24</f>
        <v>0.12309833024118744</v>
      </c>
      <c r="H26" s="179" t="str">
        <f>IF((F26-G26)&lt;0, "No", "Yes")</f>
        <v>Yes</v>
      </c>
      <c r="M26" s="1"/>
    </row>
    <row r="27" spans="1:13" ht="12.75" customHeight="1" x14ac:dyDescent="0.15">
      <c r="A27" s="38" t="s">
        <v>23</v>
      </c>
      <c r="B27" s="74">
        <f>'1B'!B27</f>
        <v>0.34499999999999997</v>
      </c>
      <c r="C27" s="174">
        <f>'2'!C25</f>
        <v>0</v>
      </c>
      <c r="D27" s="179" t="str">
        <f t="shared" si="2"/>
        <v>Yes</v>
      </c>
      <c r="E27" s="236"/>
      <c r="F27" s="74">
        <f>'1B'!F27</f>
        <v>0.36</v>
      </c>
      <c r="G27" s="175">
        <f>'2'!F25</f>
        <v>0.20698124613709212</v>
      </c>
      <c r="H27" s="179" t="str">
        <f>IF((F27-G27)&lt;0, "No", "Yes")</f>
        <v>Yes</v>
      </c>
      <c r="M27" s="1"/>
    </row>
    <row r="28" spans="1:13" ht="12.75" customHeight="1" x14ac:dyDescent="0.15">
      <c r="A28" s="38" t="s">
        <v>24</v>
      </c>
      <c r="B28" s="74">
        <f>'1B'!B28</f>
        <v>0.35600000000000004</v>
      </c>
      <c r="C28" s="174">
        <f>'2'!C26</f>
        <v>0</v>
      </c>
      <c r="D28" s="179" t="str">
        <f t="shared" si="2"/>
        <v>Yes</v>
      </c>
      <c r="E28" s="236"/>
      <c r="F28" s="74">
        <f>'1B'!F28</f>
        <v>0.377</v>
      </c>
      <c r="G28" s="175">
        <f>'2'!F26</f>
        <v>0.1151791244866146</v>
      </c>
      <c r="H28" s="179" t="str">
        <f>IF((F28-G28)&lt;0, "No", "Yes")</f>
        <v>Yes</v>
      </c>
      <c r="M28" s="1"/>
    </row>
    <row r="29" spans="1:13" ht="12.75" customHeight="1" x14ac:dyDescent="0.15">
      <c r="A29" s="38" t="s">
        <v>25</v>
      </c>
      <c r="B29" s="74">
        <f>'1B'!B29</f>
        <v>0.47600000000000003</v>
      </c>
      <c r="C29" s="174">
        <f>'2'!C27</f>
        <v>0.11543336060470744</v>
      </c>
      <c r="D29" s="179" t="str">
        <f t="shared" si="2"/>
        <v>Yes</v>
      </c>
      <c r="E29" s="236"/>
      <c r="F29" s="74">
        <f>'1B'!F29</f>
        <v>0.53600000000000003</v>
      </c>
      <c r="G29" s="175">
        <f>'2'!F27</f>
        <v>0.51543336060470746</v>
      </c>
      <c r="H29" s="179" t="str">
        <f>IF((F29-G29)&lt;0, "No", "Yes")</f>
        <v>Yes</v>
      </c>
      <c r="M29" s="1"/>
    </row>
    <row r="30" spans="1:13" ht="12.75" customHeight="1" x14ac:dyDescent="0.15">
      <c r="A30" s="38" t="s">
        <v>26</v>
      </c>
      <c r="B30" s="74">
        <f>'1B'!B30</f>
        <v>0.129</v>
      </c>
      <c r="C30" s="174">
        <f>'2'!C28</f>
        <v>0</v>
      </c>
      <c r="D30" s="179" t="str">
        <f t="shared" si="2"/>
        <v>Yes</v>
      </c>
      <c r="E30" s="236"/>
      <c r="F30" s="167" t="s">
        <v>1</v>
      </c>
      <c r="G30" s="163" t="s">
        <v>165</v>
      </c>
      <c r="H30" s="163" t="s">
        <v>165</v>
      </c>
      <c r="M30" s="1"/>
    </row>
    <row r="31" spans="1:13" ht="7.5" customHeight="1" x14ac:dyDescent="0.15">
      <c r="A31" s="237"/>
      <c r="B31" s="238"/>
      <c r="C31" s="240"/>
      <c r="D31" s="241"/>
      <c r="E31" s="236"/>
      <c r="F31" s="238"/>
      <c r="G31" s="239"/>
      <c r="H31" s="241"/>
      <c r="M31" s="1"/>
    </row>
    <row r="32" spans="1:13" ht="12.75" customHeight="1" x14ac:dyDescent="0.15">
      <c r="A32" s="38" t="s">
        <v>27</v>
      </c>
      <c r="B32" s="74">
        <f>'1B'!B32</f>
        <v>0.88700000000000001</v>
      </c>
      <c r="C32" s="174">
        <f>'2'!C30</f>
        <v>0.5</v>
      </c>
      <c r="D32" s="179" t="str">
        <f t="shared" ref="D32:D41" si="3">IF((B32-C32)&lt;0,"No","Yes")</f>
        <v>Yes</v>
      </c>
      <c r="E32" s="236"/>
      <c r="F32" s="74">
        <f>'1B'!F32</f>
        <v>0.97599999999999998</v>
      </c>
      <c r="G32" s="175">
        <f>'2'!F30</f>
        <v>0.9</v>
      </c>
      <c r="H32" s="179" t="str">
        <f>IF((F32-G32)&lt;0, "No", "Yes")</f>
        <v>Yes</v>
      </c>
      <c r="M32" s="1"/>
    </row>
    <row r="33" spans="1:13" ht="12.75" customHeight="1" x14ac:dyDescent="0.15">
      <c r="A33" s="38" t="s">
        <v>28</v>
      </c>
      <c r="B33" s="74">
        <f>'1B'!B33</f>
        <v>0.29199999999999998</v>
      </c>
      <c r="C33" s="174">
        <f>'2'!C31</f>
        <v>0.10513517059242244</v>
      </c>
      <c r="D33" s="179" t="str">
        <f t="shared" si="3"/>
        <v>Yes</v>
      </c>
      <c r="E33" s="236"/>
      <c r="F33" s="167" t="s">
        <v>1</v>
      </c>
      <c r="G33" s="163" t="s">
        <v>165</v>
      </c>
      <c r="H33" s="163" t="s">
        <v>165</v>
      </c>
      <c r="I33" s="10" t="s">
        <v>2</v>
      </c>
      <c r="M33" s="14"/>
    </row>
    <row r="34" spans="1:13" ht="12.75" customHeight="1" x14ac:dyDescent="0.15">
      <c r="A34" s="38" t="s">
        <v>29</v>
      </c>
      <c r="B34" s="74">
        <f>'1B'!B34</f>
        <v>0.66400000000000003</v>
      </c>
      <c r="C34" s="174">
        <f>'2'!C32</f>
        <v>0.36903657679116697</v>
      </c>
      <c r="D34" s="179" t="str">
        <f t="shared" si="3"/>
        <v>Yes</v>
      </c>
      <c r="E34" s="236"/>
      <c r="F34" s="74">
        <f>'1B'!F34</f>
        <v>0.93200000000000005</v>
      </c>
      <c r="G34" s="175">
        <f>'2'!F32</f>
        <v>0.76903657679116699</v>
      </c>
      <c r="H34" s="179" t="str">
        <f>IF((F34-G34)&lt;0, "No", "Yes")</f>
        <v>Yes</v>
      </c>
      <c r="M34" s="1"/>
    </row>
    <row r="35" spans="1:13" ht="12.75" customHeight="1" x14ac:dyDescent="0.15">
      <c r="A35" s="38" t="s">
        <v>30</v>
      </c>
      <c r="B35" s="74">
        <f>'1B'!B35</f>
        <v>0.61399999999999999</v>
      </c>
      <c r="C35" s="174">
        <f>'2'!C33</f>
        <v>0</v>
      </c>
      <c r="D35" s="179" t="str">
        <f t="shared" si="3"/>
        <v>Yes</v>
      </c>
      <c r="E35" s="236"/>
      <c r="F35" s="167" t="s">
        <v>1</v>
      </c>
      <c r="G35" s="163" t="s">
        <v>165</v>
      </c>
      <c r="H35" s="163" t="s">
        <v>165</v>
      </c>
      <c r="M35" s="1"/>
    </row>
    <row r="36" spans="1:13" ht="12.75" customHeight="1" x14ac:dyDescent="0.15">
      <c r="A36" s="38" t="s">
        <v>31</v>
      </c>
      <c r="B36" s="74">
        <f>'1B'!B36</f>
        <v>0.38900000000000001</v>
      </c>
      <c r="C36" s="174">
        <f>'2'!C34</f>
        <v>0.12780375185392062</v>
      </c>
      <c r="D36" s="179" t="str">
        <f t="shared" si="3"/>
        <v>Yes</v>
      </c>
      <c r="E36" s="236"/>
      <c r="F36" s="167" t="s">
        <v>1</v>
      </c>
      <c r="G36" s="163" t="s">
        <v>165</v>
      </c>
      <c r="H36" s="163" t="s">
        <v>165</v>
      </c>
      <c r="M36" s="1"/>
    </row>
    <row r="37" spans="1:13" ht="12.75" customHeight="1" x14ac:dyDescent="0.15">
      <c r="A37" s="38" t="s">
        <v>32</v>
      </c>
      <c r="B37" s="74">
        <f>'1B'!B37</f>
        <v>0.59099999999999997</v>
      </c>
      <c r="C37" s="174">
        <f>'2'!C35</f>
        <v>0.5</v>
      </c>
      <c r="D37" s="179" t="str">
        <f t="shared" si="3"/>
        <v>Yes</v>
      </c>
      <c r="E37" s="236"/>
      <c r="F37" s="167" t="s">
        <v>1</v>
      </c>
      <c r="G37" s="163" t="s">
        <v>165</v>
      </c>
      <c r="H37" s="163" t="s">
        <v>165</v>
      </c>
      <c r="M37" s="1"/>
    </row>
    <row r="38" spans="1:13" ht="12.75" customHeight="1" x14ac:dyDescent="0.15">
      <c r="A38" s="38" t="s">
        <v>33</v>
      </c>
      <c r="B38" s="74">
        <f>'1B'!B38</f>
        <v>0.27300000000000002</v>
      </c>
      <c r="C38" s="174">
        <f>'2'!C36</f>
        <v>0</v>
      </c>
      <c r="D38" s="179" t="str">
        <f t="shared" si="3"/>
        <v>Yes</v>
      </c>
      <c r="E38" s="236"/>
      <c r="F38" s="167" t="s">
        <v>1</v>
      </c>
      <c r="G38" s="163" t="s">
        <v>165</v>
      </c>
      <c r="H38" s="163" t="s">
        <v>165</v>
      </c>
      <c r="M38" s="1"/>
    </row>
    <row r="39" spans="1:13" ht="12.75" customHeight="1" x14ac:dyDescent="0.15">
      <c r="A39" s="38" t="s">
        <v>34</v>
      </c>
      <c r="B39" s="74">
        <f>'1B'!B39</f>
        <v>0.33200000000000002</v>
      </c>
      <c r="C39" s="174">
        <f>'2'!C37</f>
        <v>0.19318455782672989</v>
      </c>
      <c r="D39" s="179" t="str">
        <f t="shared" si="3"/>
        <v>Yes</v>
      </c>
      <c r="E39" s="236"/>
      <c r="F39" s="74">
        <f>'1B'!F39</f>
        <v>0.32200000000000001</v>
      </c>
      <c r="G39" s="175">
        <f>'2'!F37</f>
        <v>0.23993480891893526</v>
      </c>
      <c r="H39" s="179" t="str">
        <f>IF((F39-G39)&lt;0, "No", "Yes")</f>
        <v>Yes</v>
      </c>
      <c r="M39" s="1"/>
    </row>
    <row r="40" spans="1:13" ht="12.75" customHeight="1" x14ac:dyDescent="0.15">
      <c r="A40" s="38" t="s">
        <v>35</v>
      </c>
      <c r="B40" s="74">
        <f>'1B'!B40</f>
        <v>0.45200000000000001</v>
      </c>
      <c r="C40" s="174">
        <f>'2'!C38</f>
        <v>0</v>
      </c>
      <c r="D40" s="179" t="str">
        <f t="shared" si="3"/>
        <v>Yes</v>
      </c>
      <c r="E40" s="236"/>
      <c r="F40" s="167" t="s">
        <v>1</v>
      </c>
      <c r="G40" s="163" t="s">
        <v>165</v>
      </c>
      <c r="H40" s="163" t="s">
        <v>165</v>
      </c>
      <c r="M40" s="1"/>
    </row>
    <row r="41" spans="1:13" ht="12.75" customHeight="1" x14ac:dyDescent="0.15">
      <c r="A41" s="38" t="s">
        <v>36</v>
      </c>
      <c r="B41" s="74">
        <f>'1B'!B41</f>
        <v>0.374</v>
      </c>
      <c r="C41" s="174">
        <f>'2'!C39</f>
        <v>0.5</v>
      </c>
      <c r="D41" s="179" t="str">
        <f t="shared" si="3"/>
        <v>No</v>
      </c>
      <c r="E41" s="236"/>
      <c r="F41" s="74">
        <f>'1B'!F41</f>
        <v>0.48700000000000004</v>
      </c>
      <c r="G41" s="175">
        <f>'2'!F39</f>
        <v>0.9</v>
      </c>
      <c r="H41" s="179" t="str">
        <f>IF((F41-G41)&lt;0, "No", "Yes")</f>
        <v>No</v>
      </c>
      <c r="M41" s="1"/>
    </row>
    <row r="42" spans="1:13" ht="7.5" customHeight="1" x14ac:dyDescent="0.15">
      <c r="A42" s="237"/>
      <c r="B42" s="238"/>
      <c r="C42" s="240"/>
      <c r="D42" s="241"/>
      <c r="E42" s="236"/>
      <c r="F42" s="238"/>
      <c r="G42" s="239"/>
      <c r="H42" s="241"/>
      <c r="K42" s="49"/>
      <c r="M42" s="1"/>
    </row>
    <row r="43" spans="1:13" ht="12.75" customHeight="1" x14ac:dyDescent="0.15">
      <c r="A43" s="38" t="s">
        <v>37</v>
      </c>
      <c r="B43" s="74">
        <f>'1B'!B43</f>
        <v>0.77700000000000002</v>
      </c>
      <c r="C43" s="174">
        <f>'2'!C41</f>
        <v>0.5</v>
      </c>
      <c r="D43" s="179" t="str">
        <f t="shared" ref="D43:D52" si="4">IF((B43-C43)&lt;0,"No","Yes")</f>
        <v>Yes</v>
      </c>
      <c r="E43" s="236"/>
      <c r="F43" s="167" t="s">
        <v>1</v>
      </c>
      <c r="G43" s="163" t="s">
        <v>165</v>
      </c>
      <c r="H43" s="163" t="s">
        <v>165</v>
      </c>
      <c r="M43" s="1"/>
    </row>
    <row r="44" spans="1:13" ht="12.75" customHeight="1" x14ac:dyDescent="0.15">
      <c r="A44" s="38" t="s">
        <v>38</v>
      </c>
      <c r="B44" s="74">
        <f>'1B'!B44</f>
        <v>0.27399999999999997</v>
      </c>
      <c r="C44" s="174">
        <f>'2'!C42</f>
        <v>0</v>
      </c>
      <c r="D44" s="179" t="str">
        <f t="shared" si="4"/>
        <v>Yes</v>
      </c>
      <c r="E44" s="236"/>
      <c r="F44" s="167" t="s">
        <v>1</v>
      </c>
      <c r="G44" s="163" t="s">
        <v>165</v>
      </c>
      <c r="H44" s="163" t="s">
        <v>165</v>
      </c>
      <c r="M44" s="1"/>
    </row>
    <row r="45" spans="1:13" ht="12.75" customHeight="1" x14ac:dyDescent="0.15">
      <c r="A45" s="38" t="s">
        <v>39</v>
      </c>
      <c r="B45" s="74">
        <f>'1B'!B45</f>
        <v>0.53500000000000003</v>
      </c>
      <c r="C45" s="174">
        <f>'2'!C43</f>
        <v>0</v>
      </c>
      <c r="D45" s="179" t="str">
        <f t="shared" si="4"/>
        <v>Yes</v>
      </c>
      <c r="E45" s="236"/>
      <c r="F45" s="74">
        <f>'1B'!F45</f>
        <v>0.59599999999999997</v>
      </c>
      <c r="G45" s="175">
        <f>'2'!F43</f>
        <v>0.25014036556758712</v>
      </c>
      <c r="H45" s="179" t="str">
        <f>IF((F45-G45)&lt;0, "No", "Yes")</f>
        <v>Yes</v>
      </c>
      <c r="M45" s="1"/>
    </row>
    <row r="46" spans="1:13" ht="12.75" customHeight="1" x14ac:dyDescent="0.15">
      <c r="A46" s="38" t="s">
        <v>40</v>
      </c>
      <c r="B46" s="74">
        <f>'1B'!B46</f>
        <v>0.255</v>
      </c>
      <c r="C46" s="174">
        <f>'2'!C44</f>
        <v>0.11451707769694675</v>
      </c>
      <c r="D46" s="179" t="str">
        <f t="shared" si="4"/>
        <v>Yes</v>
      </c>
      <c r="E46" s="236"/>
      <c r="F46" s="167" t="s">
        <v>1</v>
      </c>
      <c r="G46" s="163" t="s">
        <v>165</v>
      </c>
      <c r="H46" s="163" t="s">
        <v>165</v>
      </c>
      <c r="M46" s="1"/>
    </row>
    <row r="47" spans="1:13" ht="12.75" customHeight="1" x14ac:dyDescent="0.15">
      <c r="A47" s="38" t="s">
        <v>41</v>
      </c>
      <c r="B47" s="74">
        <f>'1B'!B47</f>
        <v>0.19500000000000001</v>
      </c>
      <c r="C47" s="174">
        <f>'2'!C45</f>
        <v>3.9162075051115741E-2</v>
      </c>
      <c r="D47" s="179" t="str">
        <f t="shared" si="4"/>
        <v>Yes</v>
      </c>
      <c r="E47" s="236"/>
      <c r="F47" s="74">
        <f>'1B'!F47</f>
        <v>0.217</v>
      </c>
      <c r="G47" s="175">
        <f>'2'!F45</f>
        <v>0.43916207505111576</v>
      </c>
      <c r="H47" s="179" t="str">
        <f>IF((F47-G47)&lt;0, "No", "Yes")</f>
        <v>No</v>
      </c>
      <c r="M47" s="1"/>
    </row>
    <row r="48" spans="1:13" ht="12.75" customHeight="1" x14ac:dyDescent="0.15">
      <c r="A48" s="38" t="s">
        <v>42</v>
      </c>
      <c r="B48" s="74">
        <f>'1B'!B48</f>
        <v>0.66799999999999993</v>
      </c>
      <c r="C48" s="174">
        <f>'2'!C46</f>
        <v>0</v>
      </c>
      <c r="D48" s="179" t="str">
        <f t="shared" si="4"/>
        <v>Yes</v>
      </c>
      <c r="E48" s="236"/>
      <c r="F48" s="167" t="s">
        <v>1</v>
      </c>
      <c r="G48" s="163" t="s">
        <v>165</v>
      </c>
      <c r="H48" s="163" t="s">
        <v>165</v>
      </c>
      <c r="M48" s="1"/>
    </row>
    <row r="49" spans="1:13" ht="12.75" customHeight="1" x14ac:dyDescent="0.15">
      <c r="A49" s="38" t="s">
        <v>43</v>
      </c>
      <c r="B49" s="74">
        <f>'1B'!B49</f>
        <v>0.56299999999999994</v>
      </c>
      <c r="C49" s="174">
        <f>'2'!C47</f>
        <v>0.16303643049031019</v>
      </c>
      <c r="D49" s="179" t="str">
        <f t="shared" si="4"/>
        <v>Yes</v>
      </c>
      <c r="E49" s="236"/>
      <c r="F49" s="74">
        <f>'1B'!F49</f>
        <v>0.63200000000000001</v>
      </c>
      <c r="G49" s="175">
        <f>'2'!F47</f>
        <v>0.20927237421801193</v>
      </c>
      <c r="H49" s="179" t="str">
        <f>IF((F49-G49)&lt;0, "No", "Yes")</f>
        <v>Yes</v>
      </c>
      <c r="M49" s="1"/>
    </row>
    <row r="50" spans="1:13" ht="12.75" customHeight="1" x14ac:dyDescent="0.15">
      <c r="A50" s="38" t="s">
        <v>44</v>
      </c>
      <c r="B50" s="74">
        <f>'1B'!B50</f>
        <v>0.33600000000000002</v>
      </c>
      <c r="C50" s="174">
        <f>'2'!C48</f>
        <v>9.471548082498138E-2</v>
      </c>
      <c r="D50" s="179" t="str">
        <f t="shared" si="4"/>
        <v>Yes</v>
      </c>
      <c r="E50" s="236"/>
      <c r="F50" s="167" t="s">
        <v>1</v>
      </c>
      <c r="G50" s="163" t="s">
        <v>165</v>
      </c>
      <c r="H50" s="163" t="s">
        <v>165</v>
      </c>
    </row>
    <row r="51" spans="1:13" ht="12.75" customHeight="1" x14ac:dyDescent="0.15">
      <c r="A51" s="38" t="s">
        <v>45</v>
      </c>
      <c r="B51" s="74">
        <f>'1B'!B51</f>
        <v>0.71499999999999997</v>
      </c>
      <c r="C51" s="174">
        <f>'2'!C49</f>
        <v>0.5</v>
      </c>
      <c r="D51" s="179" t="str">
        <f t="shared" si="4"/>
        <v>Yes</v>
      </c>
      <c r="E51" s="236"/>
      <c r="F51" s="74">
        <f>'1B'!F51</f>
        <v>0.98599999999999999</v>
      </c>
      <c r="G51" s="175">
        <f>'2'!F49</f>
        <v>0.9</v>
      </c>
      <c r="H51" s="179" t="str">
        <f>IF((F51-G51)&lt;0, "No", "Yes")</f>
        <v>Yes</v>
      </c>
    </row>
    <row r="52" spans="1:13" ht="12.75" customHeight="1" x14ac:dyDescent="0.15">
      <c r="A52" s="38" t="s">
        <v>46</v>
      </c>
      <c r="B52" s="74">
        <f>'1B'!B52</f>
        <v>0.218</v>
      </c>
      <c r="C52" s="174">
        <f>'2'!C50</f>
        <v>6.873599053445445E-2</v>
      </c>
      <c r="D52" s="179" t="str">
        <f t="shared" si="4"/>
        <v>Yes</v>
      </c>
      <c r="E52" s="236"/>
      <c r="F52" s="74">
        <f>'1B'!F52</f>
        <v>0.41</v>
      </c>
      <c r="G52" s="175">
        <f>'2'!F50</f>
        <v>4.4533596724879332E-2</v>
      </c>
      <c r="H52" s="179" t="str">
        <f>IF((F52-G52)&lt;0, "No", "Yes")</f>
        <v>Yes</v>
      </c>
    </row>
    <row r="53" spans="1:13" ht="7.5" customHeight="1" x14ac:dyDescent="0.15">
      <c r="A53" s="237"/>
      <c r="B53" s="238"/>
      <c r="C53" s="240"/>
      <c r="D53" s="241"/>
      <c r="E53" s="236"/>
      <c r="F53" s="238"/>
      <c r="G53" s="239"/>
      <c r="H53" s="241"/>
    </row>
    <row r="54" spans="1:13" ht="12.75" customHeight="1" x14ac:dyDescent="0.15">
      <c r="A54" s="38" t="s">
        <v>47</v>
      </c>
      <c r="B54" s="74">
        <f>'1B'!B54</f>
        <v>0.14000000000000001</v>
      </c>
      <c r="C54" s="174">
        <f>'2'!C52</f>
        <v>0</v>
      </c>
      <c r="D54" s="179" t="str">
        <f t="shared" ref="D54:D63" si="5">IF((B54-C54)&lt;0,"No","Yes")</f>
        <v>Yes</v>
      </c>
      <c r="E54" s="236"/>
      <c r="F54" s="167" t="s">
        <v>1</v>
      </c>
      <c r="G54" s="163" t="s">
        <v>165</v>
      </c>
      <c r="H54" s="163" t="s">
        <v>165</v>
      </c>
    </row>
    <row r="55" spans="1:13" ht="12.75" customHeight="1" x14ac:dyDescent="0.15">
      <c r="A55" s="38" t="s">
        <v>48</v>
      </c>
      <c r="B55" s="74">
        <f>'1B'!B55</f>
        <v>8.5000000000000006E-2</v>
      </c>
      <c r="C55" s="174">
        <f>'2'!C53</f>
        <v>0</v>
      </c>
      <c r="D55" s="179" t="str">
        <f t="shared" si="5"/>
        <v>Yes</v>
      </c>
      <c r="E55" s="236"/>
      <c r="F55" s="74">
        <f>'1B'!F55</f>
        <v>5.7999999999999996E-2</v>
      </c>
      <c r="G55" s="175">
        <f>'2'!F53</f>
        <v>0.29466384948605384</v>
      </c>
      <c r="H55" s="179" t="str">
        <f>IF((F55-G55)&lt;0, "No", "Yes")</f>
        <v>No</v>
      </c>
    </row>
    <row r="56" spans="1:13" ht="12.75" customHeight="1" x14ac:dyDescent="0.15">
      <c r="A56" s="38" t="s">
        <v>49</v>
      </c>
      <c r="B56" s="74">
        <f>'1B'!B56</f>
        <v>0.436</v>
      </c>
      <c r="C56" s="174">
        <f>'2'!C54</f>
        <v>0</v>
      </c>
      <c r="D56" s="179" t="str">
        <f t="shared" si="5"/>
        <v>Yes</v>
      </c>
      <c r="E56" s="236"/>
      <c r="F56" s="167" t="s">
        <v>1</v>
      </c>
      <c r="G56" s="163" t="s">
        <v>165</v>
      </c>
      <c r="H56" s="163" t="s">
        <v>165</v>
      </c>
    </row>
    <row r="57" spans="1:13" ht="12.75" customHeight="1" x14ac:dyDescent="0.15">
      <c r="A57" s="38" t="s">
        <v>50</v>
      </c>
      <c r="B57" s="74">
        <f>'1B'!B57</f>
        <v>0.60099999999999998</v>
      </c>
      <c r="C57" s="174">
        <f>'2'!C55</f>
        <v>0.5</v>
      </c>
      <c r="D57" s="179" t="str">
        <f t="shared" si="5"/>
        <v>Yes</v>
      </c>
      <c r="E57" s="236"/>
      <c r="F57" s="167" t="s">
        <v>1</v>
      </c>
      <c r="G57" s="163" t="s">
        <v>165</v>
      </c>
      <c r="H57" s="163" t="s">
        <v>165</v>
      </c>
    </row>
    <row r="58" spans="1:13" ht="12.75" customHeight="1" x14ac:dyDescent="0.15">
      <c r="A58" s="38" t="s">
        <v>51</v>
      </c>
      <c r="B58" s="74">
        <f>'1B'!B58</f>
        <v>0.35600000000000004</v>
      </c>
      <c r="C58" s="174">
        <f>'2'!C56</f>
        <v>0</v>
      </c>
      <c r="D58" s="179" t="str">
        <f t="shared" si="5"/>
        <v>Yes</v>
      </c>
      <c r="E58" s="236"/>
      <c r="F58" s="169">
        <f>'1B'!F58</f>
        <v>0.26500000000000001</v>
      </c>
      <c r="G58" s="175">
        <f>'2'!F56</f>
        <v>0.25499338404873084</v>
      </c>
      <c r="H58" s="179" t="str">
        <f>IF((F58-G58)&lt;0, "No", "Yes")</f>
        <v>Yes</v>
      </c>
    </row>
    <row r="59" spans="1:13" ht="12.75" customHeight="1" x14ac:dyDescent="0.15">
      <c r="A59" s="38" t="s">
        <v>52</v>
      </c>
      <c r="B59" s="74">
        <f>'1B'!B59</f>
        <v>0.20499999999999999</v>
      </c>
      <c r="C59" s="174">
        <f>'2'!C57</f>
        <v>0</v>
      </c>
      <c r="D59" s="179" t="str">
        <f t="shared" si="5"/>
        <v>Yes</v>
      </c>
      <c r="E59" s="236"/>
      <c r="F59" s="167" t="s">
        <v>1</v>
      </c>
      <c r="G59" s="163" t="s">
        <v>165</v>
      </c>
      <c r="H59" s="163" t="s">
        <v>165</v>
      </c>
      <c r="M59" s="11" t="s">
        <v>2</v>
      </c>
    </row>
    <row r="60" spans="1:13" ht="12.75" customHeight="1" x14ac:dyDescent="0.15">
      <c r="A60" s="38" t="s">
        <v>53</v>
      </c>
      <c r="B60" s="74">
        <f>'1B'!B60</f>
        <v>0.10800000000000001</v>
      </c>
      <c r="C60" s="174">
        <f>'2'!C58</f>
        <v>0</v>
      </c>
      <c r="D60" s="179" t="str">
        <f t="shared" si="5"/>
        <v>Yes</v>
      </c>
      <c r="E60" s="236"/>
      <c r="F60" s="167" t="s">
        <v>1</v>
      </c>
      <c r="G60" s="163" t="s">
        <v>165</v>
      </c>
      <c r="H60" s="163" t="s">
        <v>165</v>
      </c>
    </row>
    <row r="61" spans="1:13" ht="12.75" customHeight="1" x14ac:dyDescent="0.15">
      <c r="A61" s="38" t="s">
        <v>54</v>
      </c>
      <c r="B61" s="74">
        <f>'1B'!B61</f>
        <v>0.44</v>
      </c>
      <c r="C61" s="174">
        <f>'2'!C59</f>
        <v>0.24012217273641484</v>
      </c>
      <c r="D61" s="179" t="str">
        <f t="shared" si="5"/>
        <v>Yes</v>
      </c>
      <c r="E61" s="236"/>
      <c r="F61" s="74">
        <f>'1B'!F61</f>
        <v>0.56899999999999995</v>
      </c>
      <c r="G61" s="175">
        <f>'2'!F59</f>
        <v>0.48592131801712024</v>
      </c>
      <c r="H61" s="179" t="str">
        <f>IF((F61-G61)&lt;0, "No", "Yes")</f>
        <v>Yes</v>
      </c>
    </row>
    <row r="62" spans="1:13" ht="12.75" customHeight="1" x14ac:dyDescent="0.15">
      <c r="A62" s="38" t="s">
        <v>55</v>
      </c>
      <c r="B62" s="74">
        <f>'1B'!B62</f>
        <v>8.4000000000000005E-2</v>
      </c>
      <c r="C62" s="174">
        <f>'2'!C60</f>
        <v>0</v>
      </c>
      <c r="D62" s="179" t="str">
        <f t="shared" si="5"/>
        <v>Yes</v>
      </c>
      <c r="E62" s="236"/>
      <c r="F62" s="167" t="s">
        <v>1</v>
      </c>
      <c r="G62" s="163" t="s">
        <v>165</v>
      </c>
      <c r="H62" s="163" t="s">
        <v>165</v>
      </c>
    </row>
    <row r="63" spans="1:13" ht="12.75" customHeight="1" x14ac:dyDescent="0.15">
      <c r="A63" s="38" t="s">
        <v>56</v>
      </c>
      <c r="B63" s="74">
        <f>'1B'!B63</f>
        <v>0.371</v>
      </c>
      <c r="C63" s="174">
        <f>'2'!C61</f>
        <v>0.11165805540254742</v>
      </c>
      <c r="D63" s="179" t="str">
        <f t="shared" si="5"/>
        <v>Yes</v>
      </c>
      <c r="E63" s="236"/>
      <c r="F63" s="167" t="s">
        <v>1</v>
      </c>
      <c r="G63" s="163" t="s">
        <v>165</v>
      </c>
      <c r="H63" s="163" t="s">
        <v>165</v>
      </c>
    </row>
    <row r="64" spans="1:13" ht="7.5" customHeight="1" x14ac:dyDescent="0.15">
      <c r="A64" s="237"/>
      <c r="B64" s="238"/>
      <c r="C64" s="240"/>
      <c r="D64" s="241"/>
      <c r="E64" s="236"/>
      <c r="F64" s="238"/>
      <c r="G64" s="239"/>
      <c r="H64" s="241"/>
    </row>
    <row r="65" spans="1:8" ht="12.75" customHeight="1" x14ac:dyDescent="0.15">
      <c r="A65" s="38" t="s">
        <v>57</v>
      </c>
      <c r="B65" s="74">
        <f>'1B'!B65</f>
        <v>0.48899999999999999</v>
      </c>
      <c r="C65" s="174">
        <f>'2'!C63</f>
        <v>3.2783392589392835E-2</v>
      </c>
      <c r="D65" s="179" t="str">
        <f>IF((B65-C65)&lt;0,"No","Yes")</f>
        <v>Yes</v>
      </c>
      <c r="E65" s="236"/>
      <c r="F65" s="74">
        <f>'1B'!F65</f>
        <v>0.66200000000000003</v>
      </c>
      <c r="G65" s="175">
        <f>'2'!F63</f>
        <v>0.43278339258939286</v>
      </c>
      <c r="H65" s="179" t="str">
        <f>IF((F65-G65)&lt;0, "No", "Yes")</f>
        <v>Yes</v>
      </c>
    </row>
    <row r="66" spans="1:8" ht="12.75" customHeight="1" x14ac:dyDescent="0.15">
      <c r="A66" s="38" t="s">
        <v>58</v>
      </c>
      <c r="B66" s="74">
        <f>'1B'!B66</f>
        <v>0.38400000000000001</v>
      </c>
      <c r="C66" s="174">
        <f>'2'!C64</f>
        <v>0.10590062111801241</v>
      </c>
      <c r="D66" s="179" t="str">
        <f>IF((B66-C66)&lt;0,"No","Yes")</f>
        <v>Yes</v>
      </c>
      <c r="E66" s="236"/>
      <c r="F66" s="167" t="s">
        <v>1</v>
      </c>
      <c r="G66" s="163" t="s">
        <v>165</v>
      </c>
      <c r="H66" s="163" t="s">
        <v>165</v>
      </c>
    </row>
    <row r="67" spans="1:8" ht="12.75" customHeight="1" x14ac:dyDescent="0.15">
      <c r="A67" s="38" t="s">
        <v>59</v>
      </c>
      <c r="B67" s="74">
        <f>'1B'!B67</f>
        <v>0.36700000000000005</v>
      </c>
      <c r="C67" s="174">
        <f>'2'!C65</f>
        <v>0.26008857456528567</v>
      </c>
      <c r="D67" s="179" t="str">
        <f>IF((B67-C67)&lt;0,"No","Yes")</f>
        <v>Yes</v>
      </c>
      <c r="E67" s="236"/>
      <c r="F67" s="74">
        <f>'1B'!F67</f>
        <v>0.376</v>
      </c>
      <c r="G67" s="175">
        <f>'2'!F65</f>
        <v>0.66008857456528569</v>
      </c>
      <c r="H67" s="179" t="str">
        <f>IF((F67-G67)&lt;0, "No", "Yes")</f>
        <v>No</v>
      </c>
    </row>
    <row r="68" spans="1:8" ht="12.75" customHeight="1" x14ac:dyDescent="0.15">
      <c r="A68" s="40" t="s">
        <v>60</v>
      </c>
      <c r="B68" s="168">
        <f>'1B'!B68</f>
        <v>0.68799999999999994</v>
      </c>
      <c r="C68" s="176">
        <f>'2'!C66</f>
        <v>0.5</v>
      </c>
      <c r="D68" s="180" t="str">
        <f>IF((B68-C68)&lt;0,"No","Yes")</f>
        <v>Yes</v>
      </c>
      <c r="E68" s="236"/>
      <c r="F68" s="168">
        <f>'1B'!F68</f>
        <v>0.68</v>
      </c>
      <c r="G68" s="176">
        <f>'2'!F66</f>
        <v>0.9</v>
      </c>
      <c r="H68" s="180" t="str">
        <f>IF((F68-G68)&lt;0, "No", "Yes")</f>
        <v>No</v>
      </c>
    </row>
    <row r="69" spans="1:8" ht="13" x14ac:dyDescent="0.15">
      <c r="A69" s="260" t="s">
        <v>84</v>
      </c>
      <c r="B69" s="260"/>
      <c r="C69" s="260"/>
      <c r="D69" s="260"/>
      <c r="E69" s="260"/>
      <c r="F69" s="260"/>
      <c r="G69" s="260"/>
      <c r="H69" s="260"/>
    </row>
    <row r="70" spans="1:8" ht="24.75" customHeight="1" x14ac:dyDescent="0.15">
      <c r="A70" s="260" t="s">
        <v>208</v>
      </c>
      <c r="B70" s="260"/>
      <c r="C70" s="260"/>
      <c r="D70" s="260"/>
      <c r="E70" s="260"/>
      <c r="F70" s="260"/>
      <c r="G70" s="260"/>
      <c r="H70" s="260"/>
    </row>
    <row r="73" spans="1:8" ht="12.75" customHeight="1" x14ac:dyDescent="0.15">
      <c r="A73" s="16" t="s">
        <v>2</v>
      </c>
      <c r="B73" s="17"/>
    </row>
  </sheetData>
  <mergeCells count="15">
    <mergeCell ref="A2:H2"/>
    <mergeCell ref="A1:H1"/>
    <mergeCell ref="A70:H70"/>
    <mergeCell ref="A69:H69"/>
    <mergeCell ref="A3:H3"/>
    <mergeCell ref="A4:H4"/>
    <mergeCell ref="A5:A7"/>
    <mergeCell ref="B6:B7"/>
    <mergeCell ref="C6:C7"/>
    <mergeCell ref="D6:D7"/>
    <mergeCell ref="F6:F7"/>
    <mergeCell ref="G6:G7"/>
    <mergeCell ref="H6:H7"/>
    <mergeCell ref="B5:D5"/>
    <mergeCell ref="F5:H5"/>
  </mergeCells>
  <phoneticPr fontId="0" type="noConversion"/>
  <conditionalFormatting sqref="D10">
    <cfRule type="expression" dxfId="23" priority="28" stopIfTrue="1">
      <formula>B10&lt;C10</formula>
    </cfRule>
  </conditionalFormatting>
  <conditionalFormatting sqref="D11:D19">
    <cfRule type="expression" dxfId="22" priority="27" stopIfTrue="1">
      <formula>B11&lt;C11</formula>
    </cfRule>
  </conditionalFormatting>
  <conditionalFormatting sqref="D21:D30">
    <cfRule type="expression" dxfId="21" priority="26" stopIfTrue="1">
      <formula>B21&lt;C21</formula>
    </cfRule>
  </conditionalFormatting>
  <conditionalFormatting sqref="D32:D41">
    <cfRule type="expression" dxfId="20" priority="25" stopIfTrue="1">
      <formula>B32&lt;C32</formula>
    </cfRule>
  </conditionalFormatting>
  <conditionalFormatting sqref="D43:D52">
    <cfRule type="expression" dxfId="19" priority="23" stopIfTrue="1">
      <formula>B43&lt;C43</formula>
    </cfRule>
  </conditionalFormatting>
  <conditionalFormatting sqref="D54:D63">
    <cfRule type="expression" dxfId="18" priority="22" stopIfTrue="1">
      <formula>B54&lt;C54</formula>
    </cfRule>
  </conditionalFormatting>
  <conditionalFormatting sqref="D65:D68">
    <cfRule type="expression" dxfId="17" priority="21" stopIfTrue="1">
      <formula>B65&lt;C65</formula>
    </cfRule>
  </conditionalFormatting>
  <conditionalFormatting sqref="H10">
    <cfRule type="expression" dxfId="16" priority="18" stopIfTrue="1">
      <formula>$G$10&gt;$F$10</formula>
    </cfRule>
  </conditionalFormatting>
  <conditionalFormatting sqref="H11">
    <cfRule type="expression" dxfId="15" priority="17" stopIfTrue="1">
      <formula>$G$11&gt;$F$11</formula>
    </cfRule>
  </conditionalFormatting>
  <conditionalFormatting sqref="H12">
    <cfRule type="expression" dxfId="14" priority="16" stopIfTrue="1">
      <formula>$G$12&gt;$F$12</formula>
    </cfRule>
  </conditionalFormatting>
  <conditionalFormatting sqref="H13">
    <cfRule type="expression" dxfId="13" priority="15" stopIfTrue="1">
      <formula>$G$13&gt;$F$13</formula>
    </cfRule>
  </conditionalFormatting>
  <conditionalFormatting sqref="H14">
    <cfRule type="expression" dxfId="12" priority="14" stopIfTrue="1">
      <formula>$G$14&gt;$F$14</formula>
    </cfRule>
  </conditionalFormatting>
  <conditionalFormatting sqref="H15">
    <cfRule type="expression" dxfId="11" priority="13" stopIfTrue="1">
      <formula>$G$15&gt;$F$15</formula>
    </cfRule>
  </conditionalFormatting>
  <conditionalFormatting sqref="H19">
    <cfRule type="expression" dxfId="10" priority="12" stopIfTrue="1">
      <formula>$G$19&gt;$F$19</formula>
    </cfRule>
  </conditionalFormatting>
  <conditionalFormatting sqref="H22">
    <cfRule type="expression" dxfId="9" priority="11" stopIfTrue="1">
      <formula>$G$22&gt;$F$22</formula>
    </cfRule>
  </conditionalFormatting>
  <conditionalFormatting sqref="H23">
    <cfRule type="expression" dxfId="8" priority="10" stopIfTrue="1">
      <formula>G23&gt;F23</formula>
    </cfRule>
  </conditionalFormatting>
  <conditionalFormatting sqref="H26">
    <cfRule type="expression" dxfId="7" priority="8" stopIfTrue="1">
      <formula>G26&gt;F26</formula>
    </cfRule>
  </conditionalFormatting>
  <conditionalFormatting sqref="H27">
    <cfRule type="expression" dxfId="6" priority="7" stopIfTrue="1">
      <formula>G27&gt;F27</formula>
    </cfRule>
  </conditionalFormatting>
  <conditionalFormatting sqref="H28">
    <cfRule type="expression" dxfId="5" priority="6" stopIfTrue="1">
      <formula>G28&gt;F28</formula>
    </cfRule>
  </conditionalFormatting>
  <conditionalFormatting sqref="H29">
    <cfRule type="expression" dxfId="4" priority="5" stopIfTrue="1">
      <formula>G29&gt;F29</formula>
    </cfRule>
  </conditionalFormatting>
  <conditionalFormatting sqref="H32">
    <cfRule type="expression" dxfId="3" priority="4" stopIfTrue="1">
      <formula>G32&gt;F32</formula>
    </cfRule>
  </conditionalFormatting>
  <conditionalFormatting sqref="H41 H39 H34">
    <cfRule type="expression" dxfId="2" priority="3" stopIfTrue="1">
      <formula>G34&gt;F34</formula>
    </cfRule>
  </conditionalFormatting>
  <conditionalFormatting sqref="H67:H68 H65 H61 H55 H51:H52 H49 H47 H45">
    <cfRule type="expression" dxfId="1" priority="2" stopIfTrue="1">
      <formula>G45&gt;F45</formula>
    </cfRule>
  </conditionalFormatting>
  <conditionalFormatting sqref="H58">
    <cfRule type="expression" dxfId="0" priority="1" stopIfTrue="1">
      <formula>G58&gt;F58</formula>
    </cfRule>
  </conditionalFormatting>
  <printOptions horizontalCentered="1" verticalCentered="1"/>
  <pageMargins left="0.25" right="0.25" top="0.25" bottom="0.25" header="0" footer="0"/>
  <pageSetup scale="8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69"/>
  <sheetViews>
    <sheetView zoomScaleNormal="100" zoomScaleSheetLayoutView="100" workbookViewId="0">
      <selection activeCell="K63" sqref="K63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1.5" style="2" customWidth="1"/>
    <col min="3" max="3" width="9.33203125" style="2" customWidth="1"/>
    <col min="4" max="4" width="10" style="2" customWidth="1"/>
    <col min="5" max="5" width="1.83203125" style="10" customWidth="1"/>
    <col min="6" max="6" width="11.5" style="2" customWidth="1"/>
    <col min="7" max="7" width="9.33203125" style="2" customWidth="1"/>
    <col min="8" max="8" width="10" style="2" customWidth="1"/>
    <col min="9" max="16384" width="9.1640625" style="2"/>
  </cols>
  <sheetData>
    <row r="1" spans="1:16" s="195" customFormat="1" ht="12.75" customHeight="1" x14ac:dyDescent="0.15">
      <c r="A1" s="272" t="s">
        <v>205</v>
      </c>
      <c r="B1" s="272"/>
      <c r="C1" s="272"/>
      <c r="D1" s="272"/>
      <c r="E1" s="272"/>
      <c r="F1" s="272"/>
      <c r="G1" s="272"/>
      <c r="H1" s="272"/>
    </row>
    <row r="2" spans="1:16" s="195" customFormat="1" ht="12.75" customHeight="1" x14ac:dyDescent="0.15">
      <c r="A2" s="272" t="s">
        <v>198</v>
      </c>
      <c r="B2" s="272"/>
      <c r="C2" s="272"/>
      <c r="D2" s="272"/>
      <c r="E2" s="272"/>
      <c r="F2" s="272"/>
      <c r="G2" s="272"/>
      <c r="H2" s="272"/>
    </row>
    <row r="3" spans="1:16" ht="13" x14ac:dyDescent="0.15">
      <c r="A3" s="273" t="s">
        <v>201</v>
      </c>
      <c r="B3" s="273"/>
      <c r="C3" s="273"/>
      <c r="D3" s="273"/>
      <c r="E3" s="273"/>
      <c r="F3" s="273"/>
      <c r="G3" s="273"/>
      <c r="H3" s="273"/>
      <c r="I3" s="6"/>
      <c r="J3" s="6"/>
      <c r="K3" s="6"/>
      <c r="P3" s="7"/>
    </row>
    <row r="4" spans="1:16" ht="12.75" customHeight="1" x14ac:dyDescent="0.15">
      <c r="A4" s="274" t="s">
        <v>273</v>
      </c>
      <c r="B4" s="274"/>
      <c r="C4" s="274"/>
      <c r="D4" s="274"/>
      <c r="E4" s="274"/>
      <c r="F4" s="274"/>
      <c r="G4" s="274"/>
      <c r="H4" s="274"/>
    </row>
    <row r="5" spans="1:16" ht="12.75" customHeight="1" x14ac:dyDescent="0.15">
      <c r="A5" s="263" t="s">
        <v>0</v>
      </c>
      <c r="B5" s="277" t="s">
        <v>61</v>
      </c>
      <c r="C5" s="277"/>
      <c r="D5" s="277"/>
      <c r="E5" s="248" t="s">
        <v>165</v>
      </c>
      <c r="F5" s="278" t="s">
        <v>63</v>
      </c>
      <c r="G5" s="279"/>
      <c r="H5" s="280"/>
    </row>
    <row r="6" spans="1:16" ht="12.75" customHeight="1" x14ac:dyDescent="0.15">
      <c r="A6" s="264"/>
      <c r="B6" s="263" t="s">
        <v>83</v>
      </c>
      <c r="C6" s="275" t="s">
        <v>138</v>
      </c>
      <c r="D6" s="275" t="s">
        <v>5</v>
      </c>
      <c r="E6" s="248"/>
      <c r="F6" s="263" t="s">
        <v>83</v>
      </c>
      <c r="G6" s="275" t="s">
        <v>138</v>
      </c>
      <c r="H6" s="275" t="s">
        <v>5</v>
      </c>
    </row>
    <row r="7" spans="1:16" ht="12.75" customHeight="1" x14ac:dyDescent="0.15">
      <c r="A7" s="265"/>
      <c r="B7" s="265"/>
      <c r="C7" s="276"/>
      <c r="D7" s="276"/>
      <c r="E7" s="248"/>
      <c r="F7" s="265"/>
      <c r="G7" s="276"/>
      <c r="H7" s="276"/>
    </row>
    <row r="8" spans="1:16" ht="12.75" customHeight="1" x14ac:dyDescent="0.15">
      <c r="A8" s="242" t="s">
        <v>3</v>
      </c>
      <c r="B8" s="243">
        <v>0.53</v>
      </c>
      <c r="C8" s="243">
        <v>0.33799999999999997</v>
      </c>
      <c r="D8" s="244">
        <v>0.83</v>
      </c>
      <c r="E8" s="248"/>
      <c r="F8" s="243">
        <v>0.69499999999999995</v>
      </c>
      <c r="G8" s="243">
        <v>0.375</v>
      </c>
      <c r="H8" s="243">
        <v>0.86299999999999999</v>
      </c>
    </row>
    <row r="9" spans="1:16" s="10" customFormat="1" ht="9" customHeight="1" x14ac:dyDescent="0.15">
      <c r="A9" s="237"/>
      <c r="B9" s="245"/>
      <c r="C9" s="245"/>
      <c r="D9" s="65"/>
      <c r="E9" s="248"/>
      <c r="F9" s="245"/>
      <c r="G9" s="245"/>
      <c r="H9" s="245"/>
    </row>
    <row r="10" spans="1:16" ht="12.75" customHeight="1" x14ac:dyDescent="0.15">
      <c r="A10" s="51" t="s">
        <v>8</v>
      </c>
      <c r="B10" s="114">
        <v>0.57100000000000006</v>
      </c>
      <c r="C10" s="114">
        <v>0.57100000000000006</v>
      </c>
      <c r="D10" s="246" t="s">
        <v>165</v>
      </c>
      <c r="E10" s="248"/>
      <c r="F10" s="114">
        <v>0.59399999999999997</v>
      </c>
      <c r="G10" s="114">
        <v>0.59399999999999997</v>
      </c>
      <c r="H10" s="246" t="s">
        <v>165</v>
      </c>
    </row>
    <row r="11" spans="1:16" ht="12.75" customHeight="1" x14ac:dyDescent="0.15">
      <c r="A11" s="51" t="s">
        <v>9</v>
      </c>
      <c r="B11" s="114">
        <v>0.40500000000000003</v>
      </c>
      <c r="C11" s="114">
        <v>0.40500000000000003</v>
      </c>
      <c r="D11" s="246" t="s">
        <v>165</v>
      </c>
      <c r="E11" s="248"/>
      <c r="F11" s="114">
        <v>0.51100000000000001</v>
      </c>
      <c r="G11" s="114">
        <v>0.51100000000000001</v>
      </c>
      <c r="H11" s="246" t="s">
        <v>165</v>
      </c>
      <c r="M11" s="9"/>
    </row>
    <row r="12" spans="1:16" ht="12.75" customHeight="1" x14ac:dyDescent="0.15">
      <c r="A12" s="51" t="s">
        <v>10</v>
      </c>
      <c r="B12" s="114">
        <v>0.23600000000000002</v>
      </c>
      <c r="C12" s="114">
        <v>0.23600000000000002</v>
      </c>
      <c r="D12" s="246" t="s">
        <v>165</v>
      </c>
      <c r="E12" s="248"/>
      <c r="F12" s="114">
        <v>0.67400000000000004</v>
      </c>
      <c r="G12" s="114">
        <v>0.67400000000000004</v>
      </c>
      <c r="H12" s="246" t="s">
        <v>165</v>
      </c>
    </row>
    <row r="13" spans="1:16" ht="12.75" customHeight="1" x14ac:dyDescent="0.15">
      <c r="A13" s="51" t="s">
        <v>11</v>
      </c>
      <c r="B13" s="114">
        <v>0.40399999999999997</v>
      </c>
      <c r="C13" s="114">
        <v>0.40399999999999997</v>
      </c>
      <c r="D13" s="246" t="s">
        <v>165</v>
      </c>
      <c r="E13" s="248"/>
      <c r="F13" s="114">
        <v>0.30499999999999999</v>
      </c>
      <c r="G13" s="114">
        <v>0.30499999999999999</v>
      </c>
      <c r="H13" s="246" t="s">
        <v>165</v>
      </c>
    </row>
    <row r="14" spans="1:16" ht="12.75" customHeight="1" x14ac:dyDescent="0.15">
      <c r="A14" s="51" t="s">
        <v>12</v>
      </c>
      <c r="B14" s="114">
        <v>0.63600000000000001</v>
      </c>
      <c r="C14" s="114">
        <v>0.40399999999999997</v>
      </c>
      <c r="D14" s="114">
        <v>0.90400000000000003</v>
      </c>
      <c r="E14" s="248"/>
      <c r="F14" s="34">
        <v>0.67900000000000005</v>
      </c>
      <c r="G14" s="114">
        <v>0.36599999999999999</v>
      </c>
      <c r="H14" s="114">
        <v>0.84699999999999998</v>
      </c>
    </row>
    <row r="15" spans="1:16" ht="12.75" customHeight="1" x14ac:dyDescent="0.15">
      <c r="A15" s="51" t="s">
        <v>13</v>
      </c>
      <c r="B15" s="114">
        <v>0.28499999999999998</v>
      </c>
      <c r="C15" s="114">
        <v>0.28499999999999998</v>
      </c>
      <c r="D15" s="246" t="s">
        <v>165</v>
      </c>
      <c r="E15" s="248"/>
      <c r="F15" s="34">
        <v>0.309</v>
      </c>
      <c r="G15" s="114">
        <v>0.309</v>
      </c>
      <c r="H15" s="246" t="s">
        <v>165</v>
      </c>
      <c r="M15" s="2" t="s">
        <v>2</v>
      </c>
    </row>
    <row r="16" spans="1:16" ht="12.75" customHeight="1" x14ac:dyDescent="0.15">
      <c r="A16" s="51" t="s">
        <v>14</v>
      </c>
      <c r="B16" s="114">
        <v>0.42700000000000005</v>
      </c>
      <c r="C16" s="114">
        <v>0.42700000000000005</v>
      </c>
      <c r="D16" s="246" t="s">
        <v>165</v>
      </c>
      <c r="E16" s="248"/>
      <c r="F16" s="196" t="s">
        <v>1</v>
      </c>
      <c r="G16" s="246" t="s">
        <v>165</v>
      </c>
      <c r="H16" s="246" t="s">
        <v>165</v>
      </c>
    </row>
    <row r="17" spans="1:13" ht="12.75" customHeight="1" x14ac:dyDescent="0.15">
      <c r="A17" s="51" t="s">
        <v>15</v>
      </c>
      <c r="B17" s="114">
        <v>0.316</v>
      </c>
      <c r="C17" s="114">
        <v>0.316</v>
      </c>
      <c r="D17" s="246" t="s">
        <v>165</v>
      </c>
      <c r="E17" s="248"/>
      <c r="F17" s="196" t="s">
        <v>1</v>
      </c>
      <c r="G17" s="246" t="s">
        <v>165</v>
      </c>
      <c r="H17" s="246" t="s">
        <v>165</v>
      </c>
      <c r="M17" s="9" t="s">
        <v>2</v>
      </c>
    </row>
    <row r="18" spans="1:13" ht="12.75" customHeight="1" x14ac:dyDescent="0.15">
      <c r="A18" s="51" t="s">
        <v>80</v>
      </c>
      <c r="B18" s="114">
        <v>0.47700000000000004</v>
      </c>
      <c r="C18" s="114">
        <v>0.47700000000000004</v>
      </c>
      <c r="D18" s="246" t="s">
        <v>165</v>
      </c>
      <c r="E18" s="248"/>
      <c r="F18" s="196" t="s">
        <v>1</v>
      </c>
      <c r="G18" s="246" t="s">
        <v>165</v>
      </c>
      <c r="H18" s="246" t="s">
        <v>165</v>
      </c>
    </row>
    <row r="19" spans="1:13" ht="12.75" customHeight="1" x14ac:dyDescent="0.15">
      <c r="A19" s="51" t="s">
        <v>16</v>
      </c>
      <c r="B19" s="114">
        <v>0.40100000000000002</v>
      </c>
      <c r="C19" s="114">
        <v>0.40100000000000002</v>
      </c>
      <c r="D19" s="246" t="s">
        <v>165</v>
      </c>
      <c r="E19" s="248"/>
      <c r="F19" s="34">
        <v>0.503</v>
      </c>
      <c r="G19" s="114">
        <v>0.503</v>
      </c>
      <c r="H19" s="246" t="s">
        <v>165</v>
      </c>
    </row>
    <row r="20" spans="1:13" s="10" customFormat="1" ht="9" customHeight="1" x14ac:dyDescent="0.15">
      <c r="A20" s="53"/>
      <c r="B20" s="54"/>
      <c r="C20" s="54"/>
      <c r="D20" s="54"/>
      <c r="E20" s="248"/>
      <c r="F20" s="54"/>
      <c r="G20" s="54"/>
      <c r="H20" s="54"/>
      <c r="M20" s="11" t="s">
        <v>2</v>
      </c>
    </row>
    <row r="21" spans="1:13" ht="12.75" customHeight="1" x14ac:dyDescent="0.15">
      <c r="A21" s="51" t="s">
        <v>64</v>
      </c>
      <c r="B21" s="114">
        <v>0.33500000000000002</v>
      </c>
      <c r="C21" s="114">
        <v>0.33500000000000002</v>
      </c>
      <c r="D21" s="246" t="s">
        <v>165</v>
      </c>
      <c r="E21" s="248"/>
      <c r="F21" s="34" t="s">
        <v>1</v>
      </c>
      <c r="G21" s="246" t="s">
        <v>165</v>
      </c>
      <c r="H21" s="246" t="s">
        <v>165</v>
      </c>
    </row>
    <row r="22" spans="1:13" ht="12.75" customHeight="1" x14ac:dyDescent="0.15">
      <c r="A22" s="51" t="s">
        <v>18</v>
      </c>
      <c r="B22" s="114">
        <v>0.27200000000000002</v>
      </c>
      <c r="C22" s="114">
        <v>0.27200000000000002</v>
      </c>
      <c r="D22" s="246" t="s">
        <v>165</v>
      </c>
      <c r="E22" s="248"/>
      <c r="F22" s="34">
        <v>0.37200000000000005</v>
      </c>
      <c r="G22" s="114">
        <v>0.37200000000000005</v>
      </c>
      <c r="H22" s="246" t="s">
        <v>165</v>
      </c>
    </row>
    <row r="23" spans="1:13" ht="12.75" customHeight="1" x14ac:dyDescent="0.15">
      <c r="A23" s="51" t="s">
        <v>19</v>
      </c>
      <c r="B23" s="114">
        <v>0.38700000000000001</v>
      </c>
      <c r="C23" s="114">
        <v>0.38700000000000001</v>
      </c>
      <c r="D23" s="246" t="s">
        <v>165</v>
      </c>
      <c r="E23" s="248"/>
      <c r="F23" s="252">
        <v>0.56299999999999994</v>
      </c>
      <c r="G23" s="114">
        <v>0.56299999999999994</v>
      </c>
      <c r="H23" s="246" t="s">
        <v>165</v>
      </c>
    </row>
    <row r="24" spans="1:13" ht="12.75" customHeight="1" x14ac:dyDescent="0.15">
      <c r="A24" s="51" t="s">
        <v>20</v>
      </c>
      <c r="B24" s="114">
        <v>0.52400000000000002</v>
      </c>
      <c r="C24" s="114">
        <v>0.52400000000000002</v>
      </c>
      <c r="D24" s="246" t="s">
        <v>165</v>
      </c>
      <c r="E24" s="248"/>
      <c r="F24" s="196" t="s">
        <v>1</v>
      </c>
      <c r="G24" s="246" t="s">
        <v>165</v>
      </c>
      <c r="H24" s="246" t="s">
        <v>165</v>
      </c>
    </row>
    <row r="25" spans="1:13" ht="12.75" customHeight="1" x14ac:dyDescent="0.15">
      <c r="A25" s="51" t="s">
        <v>65</v>
      </c>
      <c r="B25" s="114">
        <v>0.72599999999999998</v>
      </c>
      <c r="C25" s="114">
        <v>0.72599999999999998</v>
      </c>
      <c r="D25" s="246" t="s">
        <v>165</v>
      </c>
      <c r="E25" s="248"/>
      <c r="F25" s="196" t="s">
        <v>1</v>
      </c>
      <c r="G25" s="246" t="s">
        <v>165</v>
      </c>
      <c r="H25" s="246" t="s">
        <v>165</v>
      </c>
    </row>
    <row r="26" spans="1:13" ht="12.75" customHeight="1" x14ac:dyDescent="0.15">
      <c r="A26" s="51" t="s">
        <v>22</v>
      </c>
      <c r="B26" s="114">
        <v>0.29199999999999998</v>
      </c>
      <c r="C26" s="114">
        <v>0.26600000000000001</v>
      </c>
      <c r="D26" s="114">
        <v>0.70099999999999996</v>
      </c>
      <c r="E26" s="248"/>
      <c r="F26" s="34">
        <v>0.42700000000000005</v>
      </c>
      <c r="G26" s="114">
        <v>0.4</v>
      </c>
      <c r="H26" s="114">
        <v>0.86299999999999999</v>
      </c>
    </row>
    <row r="27" spans="1:13" ht="12.75" customHeight="1" x14ac:dyDescent="0.15">
      <c r="A27" s="51" t="s">
        <v>23</v>
      </c>
      <c r="B27" s="114">
        <v>0.34499999999999997</v>
      </c>
      <c r="C27" s="114">
        <v>0.34499999999999997</v>
      </c>
      <c r="D27" s="246" t="s">
        <v>165</v>
      </c>
      <c r="E27" s="248"/>
      <c r="F27" s="34">
        <v>0.36</v>
      </c>
      <c r="G27" s="114">
        <v>0.36</v>
      </c>
      <c r="H27" s="246" t="s">
        <v>165</v>
      </c>
    </row>
    <row r="28" spans="1:13" ht="12.75" customHeight="1" x14ac:dyDescent="0.15">
      <c r="A28" s="51" t="s">
        <v>24</v>
      </c>
      <c r="B28" s="114">
        <v>0.35600000000000004</v>
      </c>
      <c r="C28" s="114">
        <v>0.35600000000000004</v>
      </c>
      <c r="D28" s="246" t="s">
        <v>165</v>
      </c>
      <c r="E28" s="248"/>
      <c r="F28" s="34">
        <v>0.377</v>
      </c>
      <c r="G28" s="114">
        <v>0.377</v>
      </c>
      <c r="H28" s="246" t="s">
        <v>165</v>
      </c>
    </row>
    <row r="29" spans="1:13" ht="12.75" customHeight="1" x14ac:dyDescent="0.15">
      <c r="A29" s="51" t="s">
        <v>25</v>
      </c>
      <c r="B29" s="114">
        <v>0.47600000000000003</v>
      </c>
      <c r="C29" s="114">
        <v>0.47600000000000003</v>
      </c>
      <c r="D29" s="246" t="s">
        <v>165</v>
      </c>
      <c r="E29" s="248"/>
      <c r="F29" s="34">
        <v>0.53600000000000003</v>
      </c>
      <c r="G29" s="114">
        <v>0.53600000000000003</v>
      </c>
      <c r="H29" s="246" t="s">
        <v>165</v>
      </c>
    </row>
    <row r="30" spans="1:13" ht="12.75" customHeight="1" x14ac:dyDescent="0.15">
      <c r="A30" s="51" t="s">
        <v>66</v>
      </c>
      <c r="B30" s="114">
        <v>0.129</v>
      </c>
      <c r="C30" s="114">
        <v>0.129</v>
      </c>
      <c r="D30" s="246" t="s">
        <v>165</v>
      </c>
      <c r="E30" s="248"/>
      <c r="F30" s="196" t="s">
        <v>1</v>
      </c>
      <c r="G30" s="246" t="s">
        <v>165</v>
      </c>
      <c r="H30" s="246" t="s">
        <v>165</v>
      </c>
    </row>
    <row r="31" spans="1:13" s="10" customFormat="1" ht="9" customHeight="1" x14ac:dyDescent="0.15">
      <c r="A31" s="53"/>
      <c r="B31" s="54"/>
      <c r="C31" s="54"/>
      <c r="D31" s="54"/>
      <c r="E31" s="248"/>
      <c r="F31" s="54"/>
      <c r="G31" s="54"/>
      <c r="H31" s="54"/>
    </row>
    <row r="32" spans="1:13" ht="12.75" customHeight="1" x14ac:dyDescent="0.15">
      <c r="A32" s="51" t="s">
        <v>27</v>
      </c>
      <c r="B32" s="114">
        <v>0.88700000000000001</v>
      </c>
      <c r="C32" s="114">
        <v>0.28199999999999997</v>
      </c>
      <c r="D32" s="114">
        <v>0.95799999999999996</v>
      </c>
      <c r="E32" s="248"/>
      <c r="F32" s="34">
        <v>0.97599999999999998</v>
      </c>
      <c r="G32" s="114">
        <v>0.52400000000000002</v>
      </c>
      <c r="H32" s="114">
        <v>0.97799999999999998</v>
      </c>
    </row>
    <row r="33" spans="1:13" ht="12.75" customHeight="1" x14ac:dyDescent="0.15">
      <c r="A33" s="51" t="s">
        <v>67</v>
      </c>
      <c r="B33" s="114">
        <v>0.29199999999999998</v>
      </c>
      <c r="C33" s="114">
        <v>0.29199999999999998</v>
      </c>
      <c r="D33" s="114">
        <v>1.3999999999999999E-2</v>
      </c>
      <c r="E33" s="248"/>
      <c r="F33" s="196" t="s">
        <v>1</v>
      </c>
      <c r="G33" s="246" t="s">
        <v>165</v>
      </c>
      <c r="H33" s="246" t="s">
        <v>165</v>
      </c>
      <c r="M33" s="9"/>
    </row>
    <row r="34" spans="1:13" ht="12.75" customHeight="1" x14ac:dyDescent="0.15">
      <c r="A34" s="51" t="s">
        <v>68</v>
      </c>
      <c r="B34" s="114">
        <v>0.66400000000000003</v>
      </c>
      <c r="C34" s="114">
        <v>0.10300000000000001</v>
      </c>
      <c r="D34" s="114">
        <v>0.98199999999999998</v>
      </c>
      <c r="E34" s="248"/>
      <c r="F34" s="34">
        <v>0.93200000000000005</v>
      </c>
      <c r="G34" s="246" t="s">
        <v>165</v>
      </c>
      <c r="H34" s="246" t="s">
        <v>165</v>
      </c>
    </row>
    <row r="35" spans="1:13" ht="12.75" customHeight="1" x14ac:dyDescent="0.15">
      <c r="A35" s="51" t="s">
        <v>69</v>
      </c>
      <c r="B35" s="114">
        <v>0.61399999999999999</v>
      </c>
      <c r="C35" s="114">
        <v>0.61399999999999999</v>
      </c>
      <c r="D35" s="246" t="s">
        <v>165</v>
      </c>
      <c r="E35" s="248"/>
      <c r="F35" s="196" t="s">
        <v>1</v>
      </c>
      <c r="G35" s="246" t="s">
        <v>165</v>
      </c>
      <c r="H35" s="246" t="s">
        <v>165</v>
      </c>
    </row>
    <row r="36" spans="1:13" ht="12.75" customHeight="1" x14ac:dyDescent="0.15">
      <c r="A36" s="51" t="s">
        <v>70</v>
      </c>
      <c r="B36" s="114">
        <v>0.38900000000000001</v>
      </c>
      <c r="C36" s="114">
        <v>0.38900000000000001</v>
      </c>
      <c r="D36" s="246" t="s">
        <v>165</v>
      </c>
      <c r="E36" s="248"/>
      <c r="F36" s="196" t="s">
        <v>1</v>
      </c>
      <c r="G36" s="246" t="s">
        <v>165</v>
      </c>
      <c r="H36" s="246" t="s">
        <v>165</v>
      </c>
    </row>
    <row r="37" spans="1:13" ht="12.75" customHeight="1" x14ac:dyDescent="0.15">
      <c r="A37" s="51" t="s">
        <v>71</v>
      </c>
      <c r="B37" s="114">
        <v>0.59099999999999997</v>
      </c>
      <c r="C37" s="114">
        <v>0.59099999999999997</v>
      </c>
      <c r="D37" s="246" t="s">
        <v>165</v>
      </c>
      <c r="E37" s="248"/>
      <c r="F37" s="196" t="s">
        <v>1</v>
      </c>
      <c r="G37" s="246" t="s">
        <v>165</v>
      </c>
      <c r="H37" s="246" t="s">
        <v>165</v>
      </c>
    </row>
    <row r="38" spans="1:13" ht="12.75" customHeight="1" x14ac:dyDescent="0.15">
      <c r="A38" s="51" t="s">
        <v>72</v>
      </c>
      <c r="B38" s="114">
        <v>0.27300000000000002</v>
      </c>
      <c r="C38" s="114">
        <v>0.18899999999999997</v>
      </c>
      <c r="D38" s="114">
        <v>0.54600000000000004</v>
      </c>
      <c r="E38" s="248"/>
      <c r="F38" s="196" t="s">
        <v>1</v>
      </c>
      <c r="G38" s="246" t="s">
        <v>165</v>
      </c>
      <c r="H38" s="246" t="s">
        <v>165</v>
      </c>
    </row>
    <row r="39" spans="1:13" ht="12.75" customHeight="1" x14ac:dyDescent="0.15">
      <c r="A39" s="51" t="s">
        <v>34</v>
      </c>
      <c r="B39" s="114">
        <v>0.33200000000000002</v>
      </c>
      <c r="C39" s="114">
        <v>0.33200000000000002</v>
      </c>
      <c r="D39" s="246" t="s">
        <v>165</v>
      </c>
      <c r="E39" s="248"/>
      <c r="F39" s="34">
        <v>0.32200000000000001</v>
      </c>
      <c r="G39" s="114">
        <v>0.32200000000000001</v>
      </c>
      <c r="H39" s="246" t="s">
        <v>165</v>
      </c>
    </row>
    <row r="40" spans="1:13" ht="12.75" customHeight="1" x14ac:dyDescent="0.15">
      <c r="A40" s="51" t="s">
        <v>73</v>
      </c>
      <c r="B40" s="114">
        <v>0.45200000000000001</v>
      </c>
      <c r="C40" s="114">
        <v>0.45200000000000001</v>
      </c>
      <c r="D40" s="114">
        <v>0.45</v>
      </c>
      <c r="E40" s="248"/>
      <c r="F40" s="196" t="s">
        <v>1</v>
      </c>
      <c r="G40" s="246" t="s">
        <v>165</v>
      </c>
      <c r="H40" s="246" t="s">
        <v>165</v>
      </c>
    </row>
    <row r="41" spans="1:13" ht="12.75" customHeight="1" x14ac:dyDescent="0.15">
      <c r="A41" s="51" t="s">
        <v>36</v>
      </c>
      <c r="B41" s="114">
        <v>0.374</v>
      </c>
      <c r="C41" s="114">
        <v>0.374</v>
      </c>
      <c r="D41" s="246" t="s">
        <v>165</v>
      </c>
      <c r="E41" s="248"/>
      <c r="F41" s="34">
        <v>0.48700000000000004</v>
      </c>
      <c r="G41" s="114">
        <v>0.48700000000000004</v>
      </c>
      <c r="H41" s="246" t="s">
        <v>165</v>
      </c>
    </row>
    <row r="42" spans="1:13" s="10" customFormat="1" ht="9" customHeight="1" x14ac:dyDescent="0.15">
      <c r="A42" s="53"/>
      <c r="B42" s="54"/>
      <c r="C42" s="54"/>
      <c r="D42" s="54"/>
      <c r="E42" s="248"/>
      <c r="F42" s="54"/>
      <c r="G42" s="54"/>
      <c r="H42" s="54"/>
    </row>
    <row r="43" spans="1:13" ht="12.75" customHeight="1" x14ac:dyDescent="0.15">
      <c r="A43" s="51" t="s">
        <v>74</v>
      </c>
      <c r="B43" s="114">
        <v>0.77700000000000002</v>
      </c>
      <c r="C43" s="114">
        <v>0.38100000000000001</v>
      </c>
      <c r="D43" s="114">
        <v>0.90099999999999991</v>
      </c>
      <c r="E43" s="248"/>
      <c r="F43" s="196" t="s">
        <v>1</v>
      </c>
      <c r="G43" s="246" t="s">
        <v>165</v>
      </c>
      <c r="H43" s="246" t="s">
        <v>165</v>
      </c>
    </row>
    <row r="44" spans="1:13" ht="12.75" customHeight="1" x14ac:dyDescent="0.15">
      <c r="A44" s="51" t="s">
        <v>75</v>
      </c>
      <c r="B44" s="114">
        <v>0.27399999999999997</v>
      </c>
      <c r="C44" s="114">
        <v>0.27399999999999997</v>
      </c>
      <c r="D44" s="246" t="s">
        <v>165</v>
      </c>
      <c r="E44" s="248"/>
      <c r="F44" s="196" t="s">
        <v>1</v>
      </c>
      <c r="G44" s="246" t="s">
        <v>165</v>
      </c>
      <c r="H44" s="246" t="s">
        <v>165</v>
      </c>
    </row>
    <row r="45" spans="1:13" ht="12.75" customHeight="1" x14ac:dyDescent="0.15">
      <c r="A45" s="51" t="s">
        <v>39</v>
      </c>
      <c r="B45" s="114">
        <v>0.53500000000000003</v>
      </c>
      <c r="C45" s="114">
        <v>0.53500000000000003</v>
      </c>
      <c r="D45" s="246" t="s">
        <v>165</v>
      </c>
      <c r="E45" s="248"/>
      <c r="F45" s="34">
        <v>0.59599999999999997</v>
      </c>
      <c r="G45" s="114">
        <v>0.59599999999999997</v>
      </c>
      <c r="H45" s="246" t="s">
        <v>165</v>
      </c>
    </row>
    <row r="46" spans="1:13" ht="12.75" customHeight="1" x14ac:dyDescent="0.15">
      <c r="A46" s="51" t="s">
        <v>76</v>
      </c>
      <c r="B46" s="114">
        <v>0.255</v>
      </c>
      <c r="C46" s="114">
        <v>0.23899999999999999</v>
      </c>
      <c r="D46" s="114">
        <v>0.27800000000000002</v>
      </c>
      <c r="E46" s="248"/>
      <c r="F46" s="196" t="s">
        <v>1</v>
      </c>
      <c r="G46" s="246" t="s">
        <v>165</v>
      </c>
      <c r="H46" s="246" t="s">
        <v>165</v>
      </c>
    </row>
    <row r="47" spans="1:13" ht="12.75" customHeight="1" x14ac:dyDescent="0.15">
      <c r="A47" s="51" t="s">
        <v>41</v>
      </c>
      <c r="B47" s="114">
        <v>0.19500000000000001</v>
      </c>
      <c r="C47" s="114">
        <v>0.19500000000000001</v>
      </c>
      <c r="D47" s="246" t="s">
        <v>165</v>
      </c>
      <c r="E47" s="248"/>
      <c r="F47" s="34">
        <v>0.217</v>
      </c>
      <c r="G47" s="114">
        <v>0.217</v>
      </c>
      <c r="H47" s="246" t="s">
        <v>165</v>
      </c>
    </row>
    <row r="48" spans="1:13" ht="12.75" customHeight="1" x14ac:dyDescent="0.15">
      <c r="A48" s="51" t="s">
        <v>42</v>
      </c>
      <c r="B48" s="114">
        <v>0.66799999999999993</v>
      </c>
      <c r="C48" s="114">
        <v>0.66799999999999993</v>
      </c>
      <c r="D48" s="246" t="s">
        <v>165</v>
      </c>
      <c r="E48" s="248"/>
      <c r="F48" s="196" t="s">
        <v>1</v>
      </c>
      <c r="G48" s="246" t="s">
        <v>165</v>
      </c>
      <c r="H48" s="246" t="s">
        <v>165</v>
      </c>
    </row>
    <row r="49" spans="1:13" ht="12.75" customHeight="1" x14ac:dyDescent="0.15">
      <c r="A49" s="51" t="s">
        <v>43</v>
      </c>
      <c r="B49" s="114">
        <v>0.56299999999999994</v>
      </c>
      <c r="C49" s="114">
        <v>0.49399999999999999</v>
      </c>
      <c r="D49" s="31">
        <v>0.99</v>
      </c>
      <c r="E49" s="248"/>
      <c r="F49" s="34">
        <v>0.63200000000000001</v>
      </c>
      <c r="G49" s="114">
        <v>0.57399999999999995</v>
      </c>
      <c r="H49" s="74">
        <v>0.99099999999999999</v>
      </c>
    </row>
    <row r="50" spans="1:13" ht="12.75" customHeight="1" x14ac:dyDescent="0.15">
      <c r="A50" s="51" t="s">
        <v>77</v>
      </c>
      <c r="B50" s="114">
        <v>0.33600000000000002</v>
      </c>
      <c r="C50" s="114">
        <v>0.33600000000000002</v>
      </c>
      <c r="D50" s="246" t="s">
        <v>165</v>
      </c>
      <c r="E50" s="248"/>
      <c r="F50" s="196" t="s">
        <v>1</v>
      </c>
      <c r="G50" s="246" t="s">
        <v>165</v>
      </c>
      <c r="H50" s="246" t="s">
        <v>165</v>
      </c>
    </row>
    <row r="51" spans="1:13" ht="12.75" customHeight="1" x14ac:dyDescent="0.15">
      <c r="A51" s="51" t="s">
        <v>45</v>
      </c>
      <c r="B51" s="114">
        <v>0.71499999999999997</v>
      </c>
      <c r="C51" s="114">
        <v>8.900000000000001E-2</v>
      </c>
      <c r="D51" s="114">
        <v>0.88500000000000001</v>
      </c>
      <c r="E51" s="248"/>
      <c r="F51" s="34">
        <v>0.98599999999999999</v>
      </c>
      <c r="G51" s="246" t="s">
        <v>165</v>
      </c>
      <c r="H51" s="114">
        <v>0.98599999999999999</v>
      </c>
    </row>
    <row r="52" spans="1:13" ht="12.75" customHeight="1" x14ac:dyDescent="0.15">
      <c r="A52" s="51" t="s">
        <v>46</v>
      </c>
      <c r="B52" s="114">
        <v>0.218</v>
      </c>
      <c r="C52" s="114">
        <v>0.218</v>
      </c>
      <c r="D52" s="246" t="s">
        <v>165</v>
      </c>
      <c r="E52" s="248"/>
      <c r="F52" s="34">
        <v>0.41</v>
      </c>
      <c r="G52" s="114">
        <v>0.41</v>
      </c>
      <c r="H52" s="246" t="s">
        <v>165</v>
      </c>
    </row>
    <row r="53" spans="1:13" s="10" customFormat="1" ht="9" customHeight="1" x14ac:dyDescent="0.15">
      <c r="A53" s="53"/>
      <c r="B53" s="54"/>
      <c r="C53" s="54"/>
      <c r="D53" s="54"/>
      <c r="E53" s="248"/>
      <c r="F53" s="54"/>
      <c r="G53" s="54"/>
      <c r="H53" s="54"/>
    </row>
    <row r="54" spans="1:13" ht="12.75" customHeight="1" x14ac:dyDescent="0.15">
      <c r="A54" s="51" t="s">
        <v>47</v>
      </c>
      <c r="B54" s="114">
        <v>0.14000000000000001</v>
      </c>
      <c r="C54" s="114">
        <v>0.14000000000000001</v>
      </c>
      <c r="D54" s="246" t="s">
        <v>165</v>
      </c>
      <c r="E54" s="248"/>
      <c r="F54" s="196" t="s">
        <v>1</v>
      </c>
      <c r="G54" s="246" t="s">
        <v>165</v>
      </c>
      <c r="H54" s="246" t="s">
        <v>165</v>
      </c>
    </row>
    <row r="55" spans="1:13" ht="12.75" customHeight="1" x14ac:dyDescent="0.15">
      <c r="A55" s="51" t="s">
        <v>48</v>
      </c>
      <c r="B55" s="114">
        <v>8.5000000000000006E-2</v>
      </c>
      <c r="C55" s="114">
        <v>8.5000000000000006E-2</v>
      </c>
      <c r="D55" s="246" t="s">
        <v>165</v>
      </c>
      <c r="E55" s="248"/>
      <c r="F55" s="34">
        <v>5.7999999999999996E-2</v>
      </c>
      <c r="G55" s="114">
        <v>5.7999999999999996E-2</v>
      </c>
      <c r="H55" s="246" t="s">
        <v>165</v>
      </c>
    </row>
    <row r="56" spans="1:13" ht="12.75" customHeight="1" x14ac:dyDescent="0.15">
      <c r="A56" s="51" t="s">
        <v>49</v>
      </c>
      <c r="B56" s="114">
        <v>0.436</v>
      </c>
      <c r="C56" s="114">
        <v>0.436</v>
      </c>
      <c r="D56" s="246" t="s">
        <v>165</v>
      </c>
      <c r="E56" s="248"/>
      <c r="F56" s="196" t="s">
        <v>1</v>
      </c>
      <c r="G56" s="246" t="s">
        <v>165</v>
      </c>
      <c r="H56" s="246" t="s">
        <v>165</v>
      </c>
    </row>
    <row r="57" spans="1:13" ht="12.75" customHeight="1" x14ac:dyDescent="0.15">
      <c r="A57" s="51" t="s">
        <v>50</v>
      </c>
      <c r="B57" s="114">
        <v>0.60099999999999998</v>
      </c>
      <c r="C57" s="114">
        <v>0.60099999999999998</v>
      </c>
      <c r="D57" s="246" t="s">
        <v>165</v>
      </c>
      <c r="E57" s="248"/>
      <c r="F57" s="196" t="s">
        <v>1</v>
      </c>
      <c r="G57" s="246" t="s">
        <v>165</v>
      </c>
      <c r="H57" s="246" t="s">
        <v>165</v>
      </c>
      <c r="I57" s="166"/>
    </row>
    <row r="58" spans="1:13" ht="12.75" customHeight="1" x14ac:dyDescent="0.15">
      <c r="A58" s="51" t="s">
        <v>51</v>
      </c>
      <c r="B58" s="114">
        <v>0.35600000000000004</v>
      </c>
      <c r="C58" s="114">
        <v>0.35600000000000004</v>
      </c>
      <c r="D58" s="249" t="s">
        <v>165</v>
      </c>
      <c r="E58" s="248"/>
      <c r="F58" s="34">
        <v>0.26500000000000001</v>
      </c>
      <c r="G58" s="114">
        <v>0.26500000000000001</v>
      </c>
      <c r="H58" s="246" t="s">
        <v>165</v>
      </c>
      <c r="I58" s="5"/>
    </row>
    <row r="59" spans="1:13" ht="12.75" customHeight="1" x14ac:dyDescent="0.15">
      <c r="A59" s="51" t="s">
        <v>52</v>
      </c>
      <c r="B59" s="114">
        <v>0.20499999999999999</v>
      </c>
      <c r="C59" s="114">
        <v>0.20499999999999999</v>
      </c>
      <c r="D59" s="246" t="s">
        <v>165</v>
      </c>
      <c r="E59" s="248"/>
      <c r="F59" s="196" t="s">
        <v>1</v>
      </c>
      <c r="G59" s="246" t="s">
        <v>165</v>
      </c>
      <c r="H59" s="246" t="s">
        <v>165</v>
      </c>
      <c r="I59" s="5"/>
      <c r="M59" s="9"/>
    </row>
    <row r="60" spans="1:13" ht="12.75" customHeight="1" x14ac:dyDescent="0.15">
      <c r="A60" s="51" t="s">
        <v>53</v>
      </c>
      <c r="B60" s="114">
        <v>0.10800000000000001</v>
      </c>
      <c r="C60" s="114">
        <v>0.06</v>
      </c>
      <c r="D60" s="114">
        <v>0.56700000000000006</v>
      </c>
      <c r="E60" s="248"/>
      <c r="F60" s="196" t="s">
        <v>1</v>
      </c>
      <c r="G60" s="246" t="s">
        <v>165</v>
      </c>
      <c r="H60" s="246" t="s">
        <v>165</v>
      </c>
    </row>
    <row r="61" spans="1:13" ht="12.75" customHeight="1" x14ac:dyDescent="0.15">
      <c r="A61" s="51" t="s">
        <v>54</v>
      </c>
      <c r="B61" s="114">
        <v>0.44</v>
      </c>
      <c r="C61" s="114">
        <v>0.14000000000000001</v>
      </c>
      <c r="D61" s="114">
        <v>0.92400000000000004</v>
      </c>
      <c r="E61" s="248"/>
      <c r="F61" s="34">
        <v>0.56899999999999995</v>
      </c>
      <c r="G61" s="114">
        <v>0.14199999999999999</v>
      </c>
      <c r="H61" s="114">
        <v>0.91200000000000003</v>
      </c>
    </row>
    <row r="62" spans="1:13" ht="12.75" customHeight="1" x14ac:dyDescent="0.15">
      <c r="A62" s="51" t="s">
        <v>55</v>
      </c>
      <c r="B62" s="114">
        <v>8.4000000000000005E-2</v>
      </c>
      <c r="C62" s="114">
        <v>8.4000000000000005E-2</v>
      </c>
      <c r="D62" s="246" t="s">
        <v>165</v>
      </c>
      <c r="E62" s="248"/>
      <c r="F62" s="196" t="s">
        <v>1</v>
      </c>
      <c r="G62" s="246" t="s">
        <v>165</v>
      </c>
      <c r="H62" s="246" t="s">
        <v>165</v>
      </c>
    </row>
    <row r="63" spans="1:13" ht="12.75" customHeight="1" x14ac:dyDescent="0.15">
      <c r="A63" s="51" t="s">
        <v>56</v>
      </c>
      <c r="B63" s="114">
        <v>0.371</v>
      </c>
      <c r="C63" s="114">
        <v>0.318</v>
      </c>
      <c r="D63" s="114">
        <v>0.78599999999999992</v>
      </c>
      <c r="E63" s="248"/>
      <c r="F63" s="196" t="s">
        <v>1</v>
      </c>
      <c r="G63" s="246" t="s">
        <v>165</v>
      </c>
      <c r="H63" s="246" t="s">
        <v>165</v>
      </c>
    </row>
    <row r="64" spans="1:13" s="10" customFormat="1" ht="9" customHeight="1" x14ac:dyDescent="0.15">
      <c r="A64" s="53"/>
      <c r="B64" s="54"/>
      <c r="C64" s="54"/>
      <c r="D64" s="54"/>
      <c r="E64" s="248"/>
      <c r="F64" s="54"/>
      <c r="G64" s="54"/>
      <c r="H64" s="54"/>
    </row>
    <row r="65" spans="1:8" ht="12.75" customHeight="1" x14ac:dyDescent="0.15">
      <c r="A65" s="51" t="s">
        <v>57</v>
      </c>
      <c r="B65" s="114">
        <v>0.48899999999999999</v>
      </c>
      <c r="C65" s="114">
        <v>0.247</v>
      </c>
      <c r="D65" s="114">
        <v>0.74</v>
      </c>
      <c r="E65" s="248"/>
      <c r="F65" s="34">
        <v>0.66200000000000003</v>
      </c>
      <c r="G65" s="114">
        <v>0.39100000000000001</v>
      </c>
      <c r="H65" s="114">
        <v>0.7340000000000001</v>
      </c>
    </row>
    <row r="66" spans="1:8" ht="12.75" customHeight="1" x14ac:dyDescent="0.15">
      <c r="A66" s="51" t="s">
        <v>78</v>
      </c>
      <c r="B66" s="114">
        <v>0.38400000000000001</v>
      </c>
      <c r="C66" s="114">
        <v>0.38400000000000001</v>
      </c>
      <c r="D66" s="246" t="s">
        <v>165</v>
      </c>
      <c r="E66" s="248"/>
      <c r="F66" s="196" t="s">
        <v>1</v>
      </c>
      <c r="G66" s="246" t="s">
        <v>165</v>
      </c>
      <c r="H66" s="246" t="s">
        <v>165</v>
      </c>
    </row>
    <row r="67" spans="1:8" ht="12.75" customHeight="1" x14ac:dyDescent="0.15">
      <c r="A67" s="51" t="s">
        <v>59</v>
      </c>
      <c r="B67" s="114">
        <v>0.36700000000000005</v>
      </c>
      <c r="C67" s="114">
        <v>0.36599999999999999</v>
      </c>
      <c r="D67" s="114">
        <v>0.38</v>
      </c>
      <c r="E67" s="248"/>
      <c r="F67" s="34">
        <v>0.376</v>
      </c>
      <c r="G67" s="114">
        <v>0.36200000000000004</v>
      </c>
      <c r="H67" s="114">
        <v>0.38100000000000001</v>
      </c>
    </row>
    <row r="68" spans="1:8" ht="12.75" customHeight="1" x14ac:dyDescent="0.15">
      <c r="A68" s="52" t="s">
        <v>60</v>
      </c>
      <c r="B68" s="90">
        <v>0.68799999999999994</v>
      </c>
      <c r="C68" s="90">
        <v>0.68799999999999994</v>
      </c>
      <c r="D68" s="247" t="s">
        <v>165</v>
      </c>
      <c r="E68" s="248"/>
      <c r="F68" s="90">
        <v>0.68</v>
      </c>
      <c r="G68" s="90">
        <v>0.68</v>
      </c>
      <c r="H68" s="247" t="s">
        <v>165</v>
      </c>
    </row>
    <row r="69" spans="1:8" ht="12.75" customHeight="1" x14ac:dyDescent="0.15">
      <c r="A69" s="262" t="s">
        <v>84</v>
      </c>
      <c r="B69" s="262"/>
      <c r="C69" s="262"/>
      <c r="D69" s="262"/>
      <c r="E69" s="262"/>
      <c r="F69" s="262"/>
      <c r="G69" s="262"/>
      <c r="H69" s="262"/>
    </row>
  </sheetData>
  <mergeCells count="14">
    <mergeCell ref="A2:H2"/>
    <mergeCell ref="A1:H1"/>
    <mergeCell ref="A69:H69"/>
    <mergeCell ref="A3:H3"/>
    <mergeCell ref="A4:H4"/>
    <mergeCell ref="A5:A7"/>
    <mergeCell ref="B6:B7"/>
    <mergeCell ref="C6:C7"/>
    <mergeCell ref="D6:D7"/>
    <mergeCell ref="F6:F7"/>
    <mergeCell ref="G6:G7"/>
    <mergeCell ref="H6:H7"/>
    <mergeCell ref="B5:D5"/>
    <mergeCell ref="F5:H5"/>
  </mergeCells>
  <phoneticPr fontId="3" type="noConversion"/>
  <printOptions horizontalCentered="1"/>
  <pageMargins left="0.25" right="0.25" top="0.25" bottom="0.25" header="0.5" footer="0.5"/>
  <pageSetup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71"/>
  <sheetViews>
    <sheetView zoomScaleNormal="100" zoomScaleSheetLayoutView="100" workbookViewId="0">
      <selection activeCell="L19" sqref="L19"/>
    </sheetView>
  </sheetViews>
  <sheetFormatPr baseColWidth="10" defaultColWidth="9.1640625" defaultRowHeight="12.75" customHeight="1" x14ac:dyDescent="0.15"/>
  <cols>
    <col min="1" max="1" width="15.6640625" style="10" customWidth="1"/>
    <col min="2" max="4" width="10.6640625" style="10" customWidth="1"/>
    <col min="5" max="5" width="9.6640625" style="10" customWidth="1"/>
    <col min="6" max="6" width="2.1640625" style="10" customWidth="1"/>
    <col min="7" max="9" width="10.6640625" style="10" customWidth="1"/>
    <col min="10" max="10" width="9.6640625" style="10" customWidth="1"/>
    <col min="11" max="16384" width="9.1640625" style="10"/>
  </cols>
  <sheetData>
    <row r="1" spans="1:12" s="194" customFormat="1" ht="12.75" customHeight="1" x14ac:dyDescent="0.15">
      <c r="A1" s="272" t="s">
        <v>203</v>
      </c>
      <c r="B1" s="272"/>
      <c r="C1" s="272"/>
      <c r="D1" s="272"/>
      <c r="E1" s="272"/>
      <c r="F1" s="272"/>
      <c r="G1" s="272"/>
      <c r="H1" s="272"/>
      <c r="I1" s="272"/>
      <c r="J1" s="272"/>
    </row>
    <row r="2" spans="1:12" s="194" customFormat="1" ht="12.75" customHeight="1" x14ac:dyDescent="0.15">
      <c r="A2" s="272" t="s">
        <v>204</v>
      </c>
      <c r="B2" s="272"/>
      <c r="C2" s="272"/>
      <c r="D2" s="272"/>
      <c r="E2" s="272"/>
      <c r="F2" s="272"/>
      <c r="G2" s="272"/>
      <c r="H2" s="272"/>
      <c r="I2" s="272"/>
      <c r="J2" s="272"/>
    </row>
    <row r="3" spans="1:12" ht="12.75" customHeight="1" x14ac:dyDescent="0.15">
      <c r="A3" s="259" t="s">
        <v>241</v>
      </c>
      <c r="B3" s="259"/>
      <c r="C3" s="259"/>
      <c r="D3" s="259"/>
      <c r="E3" s="259"/>
      <c r="F3" s="259"/>
      <c r="G3" s="259"/>
      <c r="H3" s="259"/>
      <c r="I3" s="259"/>
      <c r="J3" s="259"/>
    </row>
    <row r="4" spans="1:12" ht="12.75" customHeight="1" x14ac:dyDescent="0.15">
      <c r="A4" s="281" t="str">
        <f>'1B'!$A$4</f>
        <v>ACF/OFA: 07/12/2018</v>
      </c>
      <c r="B4" s="281"/>
      <c r="C4" s="281"/>
      <c r="D4" s="281"/>
      <c r="E4" s="281"/>
      <c r="F4" s="281"/>
      <c r="G4" s="281"/>
      <c r="H4" s="281"/>
      <c r="I4" s="281"/>
      <c r="J4" s="281"/>
    </row>
    <row r="5" spans="1:12" s="12" customFormat="1" ht="12.75" customHeight="1" x14ac:dyDescent="0.15">
      <c r="A5" s="263" t="s">
        <v>0</v>
      </c>
      <c r="B5" s="270" t="s">
        <v>82</v>
      </c>
      <c r="C5" s="270"/>
      <c r="D5" s="270"/>
      <c r="E5" s="282"/>
      <c r="F5" s="250" t="s">
        <v>165</v>
      </c>
      <c r="G5" s="270" t="s">
        <v>79</v>
      </c>
      <c r="H5" s="270"/>
      <c r="I5" s="270"/>
      <c r="J5" s="270"/>
    </row>
    <row r="6" spans="1:12" s="12" customFormat="1" ht="12.75" customHeight="1" x14ac:dyDescent="0.15">
      <c r="A6" s="264"/>
      <c r="B6" s="266" t="s">
        <v>170</v>
      </c>
      <c r="C6" s="266" t="s">
        <v>172</v>
      </c>
      <c r="D6" s="266" t="s">
        <v>139</v>
      </c>
      <c r="E6" s="266" t="s">
        <v>140</v>
      </c>
      <c r="F6" s="250"/>
      <c r="G6" s="266" t="s">
        <v>170</v>
      </c>
      <c r="H6" s="266" t="s">
        <v>172</v>
      </c>
      <c r="I6" s="266" t="s">
        <v>139</v>
      </c>
      <c r="J6" s="266" t="s">
        <v>140</v>
      </c>
    </row>
    <row r="7" spans="1:12" s="12" customFormat="1" ht="12.75" customHeight="1" x14ac:dyDescent="0.15">
      <c r="A7" s="265"/>
      <c r="B7" s="267"/>
      <c r="C7" s="267"/>
      <c r="D7" s="267"/>
      <c r="E7" s="267"/>
      <c r="F7" s="250"/>
      <c r="G7" s="267"/>
      <c r="H7" s="267"/>
      <c r="I7" s="267"/>
      <c r="J7" s="267"/>
    </row>
    <row r="8" spans="1:12" ht="12.75" customHeight="1" x14ac:dyDescent="0.15">
      <c r="A8" s="39" t="s">
        <v>3</v>
      </c>
      <c r="B8" s="33">
        <v>0.51900000000000002</v>
      </c>
      <c r="C8" s="31">
        <f>'1B'!B8</f>
        <v>0.53</v>
      </c>
      <c r="D8" s="31">
        <f>C8-B8</f>
        <v>1.100000000000001E-2</v>
      </c>
      <c r="E8" s="41">
        <f>D8/B8</f>
        <v>2.1194605009633931E-2</v>
      </c>
      <c r="F8" s="250"/>
      <c r="G8" s="31">
        <v>0.70799999999999996</v>
      </c>
      <c r="H8" s="31">
        <f>'1B'!F8</f>
        <v>0.69499999999999995</v>
      </c>
      <c r="I8" s="31">
        <f>H8-G8</f>
        <v>-1.3000000000000012E-2</v>
      </c>
      <c r="J8" s="31">
        <f>I8/G8</f>
        <v>-1.8361581920903973E-2</v>
      </c>
    </row>
    <row r="9" spans="1:12" ht="7.5" customHeight="1" x14ac:dyDescent="0.15">
      <c r="A9" s="59"/>
      <c r="B9" s="60"/>
      <c r="C9" s="61"/>
      <c r="D9" s="61"/>
      <c r="E9" s="62"/>
      <c r="F9" s="250"/>
      <c r="G9" s="61"/>
      <c r="H9" s="61"/>
      <c r="I9" s="61" t="s">
        <v>2</v>
      </c>
      <c r="J9" s="61" t="s">
        <v>2</v>
      </c>
    </row>
    <row r="10" spans="1:12" ht="12.75" customHeight="1" x14ac:dyDescent="0.15">
      <c r="A10" s="51" t="s">
        <v>8</v>
      </c>
      <c r="B10" s="33">
        <v>0.55600000000000005</v>
      </c>
      <c r="C10" s="31">
        <f>'1B'!B10</f>
        <v>0.57100000000000006</v>
      </c>
      <c r="D10" s="31">
        <f t="shared" ref="D10:D68" si="0">C10-B10</f>
        <v>1.5000000000000013E-2</v>
      </c>
      <c r="E10" s="41">
        <f t="shared" ref="E10:E68" si="1">D10/B10</f>
        <v>2.6978417266187073E-2</v>
      </c>
      <c r="F10" s="250"/>
      <c r="G10" s="31">
        <v>0.57399999999999995</v>
      </c>
      <c r="H10" s="31">
        <f>'1B'!F10</f>
        <v>0.59399999999999997</v>
      </c>
      <c r="I10" s="31">
        <f t="shared" ref="I10:I15" si="2">H10-G10</f>
        <v>2.0000000000000018E-2</v>
      </c>
      <c r="J10" s="31">
        <f t="shared" ref="J10:J15" si="3">I10/G10</f>
        <v>3.4843205574912925E-2</v>
      </c>
    </row>
    <row r="11" spans="1:12" ht="12.75" customHeight="1" x14ac:dyDescent="0.15">
      <c r="A11" s="51" t="s">
        <v>9</v>
      </c>
      <c r="B11" s="33">
        <v>0.38500000000000001</v>
      </c>
      <c r="C11" s="31">
        <f>'1B'!B11</f>
        <v>0.40500000000000003</v>
      </c>
      <c r="D11" s="31">
        <f t="shared" si="0"/>
        <v>2.0000000000000018E-2</v>
      </c>
      <c r="E11" s="41">
        <f t="shared" si="1"/>
        <v>5.1948051948051993E-2</v>
      </c>
      <c r="F11" s="250"/>
      <c r="G11" s="31">
        <v>0.49299999999999999</v>
      </c>
      <c r="H11" s="31">
        <f>'1B'!F11</f>
        <v>0.51100000000000001</v>
      </c>
      <c r="I11" s="31">
        <f t="shared" si="2"/>
        <v>1.8000000000000016E-2</v>
      </c>
      <c r="J11" s="31">
        <f t="shared" si="3"/>
        <v>3.651115618661261E-2</v>
      </c>
      <c r="L11" s="11"/>
    </row>
    <row r="12" spans="1:12" ht="12.75" customHeight="1" x14ac:dyDescent="0.15">
      <c r="A12" s="51" t="s">
        <v>10</v>
      </c>
      <c r="B12" s="33">
        <v>0.31</v>
      </c>
      <c r="C12" s="31">
        <f>'1B'!B12</f>
        <v>0.23600000000000002</v>
      </c>
      <c r="D12" s="31">
        <f t="shared" si="0"/>
        <v>-7.3999999999999982E-2</v>
      </c>
      <c r="E12" s="41">
        <f t="shared" si="1"/>
        <v>-0.23870967741935478</v>
      </c>
      <c r="F12" s="250"/>
      <c r="G12" s="31">
        <v>0.71499999999999997</v>
      </c>
      <c r="H12" s="31">
        <f>'1B'!F12</f>
        <v>0.67400000000000004</v>
      </c>
      <c r="I12" s="31">
        <f t="shared" si="2"/>
        <v>-4.0999999999999925E-2</v>
      </c>
      <c r="J12" s="31">
        <f t="shared" si="3"/>
        <v>-5.7342657342657241E-2</v>
      </c>
    </row>
    <row r="13" spans="1:12" ht="12.75" customHeight="1" x14ac:dyDescent="0.15">
      <c r="A13" s="51" t="s">
        <v>11</v>
      </c>
      <c r="B13" s="33">
        <v>0.44700000000000001</v>
      </c>
      <c r="C13" s="31">
        <f>'1B'!B13</f>
        <v>0.40399999999999997</v>
      </c>
      <c r="D13" s="31">
        <f t="shared" si="0"/>
        <v>-4.3000000000000038E-2</v>
      </c>
      <c r="E13" s="41">
        <f t="shared" si="1"/>
        <v>-9.6196868008948624E-2</v>
      </c>
      <c r="F13" s="250"/>
      <c r="G13" s="31">
        <v>0.33600000000000002</v>
      </c>
      <c r="H13" s="31">
        <f>'1B'!F13</f>
        <v>0.30499999999999999</v>
      </c>
      <c r="I13" s="31">
        <f t="shared" si="2"/>
        <v>-3.1000000000000028E-2</v>
      </c>
      <c r="J13" s="31">
        <f t="shared" si="3"/>
        <v>-9.2261904761904837E-2</v>
      </c>
    </row>
    <row r="14" spans="1:12" ht="12.75" customHeight="1" x14ac:dyDescent="0.15">
      <c r="A14" s="51" t="s">
        <v>12</v>
      </c>
      <c r="B14" s="33">
        <v>0.60699999999999998</v>
      </c>
      <c r="C14" s="31">
        <f>'1B'!B14</f>
        <v>0.63600000000000001</v>
      </c>
      <c r="D14" s="31">
        <f t="shared" si="0"/>
        <v>2.9000000000000026E-2</v>
      </c>
      <c r="E14" s="41">
        <f t="shared" si="1"/>
        <v>4.7775947281713388E-2</v>
      </c>
      <c r="F14" s="250"/>
      <c r="G14" s="31">
        <v>0.69900000000000007</v>
      </c>
      <c r="H14" s="31">
        <f>'1B'!F14</f>
        <v>0.67900000000000005</v>
      </c>
      <c r="I14" s="31">
        <f t="shared" si="2"/>
        <v>-2.0000000000000018E-2</v>
      </c>
      <c r="J14" s="31">
        <f t="shared" si="3"/>
        <v>-2.8612303290414903E-2</v>
      </c>
    </row>
    <row r="15" spans="1:12" ht="12.75" customHeight="1" x14ac:dyDescent="0.15">
      <c r="A15" s="51" t="s">
        <v>13</v>
      </c>
      <c r="B15" s="33">
        <v>0.20300000000000001</v>
      </c>
      <c r="C15" s="31">
        <f>'1B'!B15</f>
        <v>0.28499999999999998</v>
      </c>
      <c r="D15" s="31">
        <f t="shared" si="0"/>
        <v>8.1999999999999962E-2</v>
      </c>
      <c r="E15" s="41">
        <f t="shared" si="1"/>
        <v>0.40394088669950717</v>
      </c>
      <c r="F15" s="250"/>
      <c r="G15" s="31">
        <v>0.184</v>
      </c>
      <c r="H15" s="31">
        <f>'1B'!F15</f>
        <v>0.309</v>
      </c>
      <c r="I15" s="31">
        <f t="shared" si="2"/>
        <v>0.125</v>
      </c>
      <c r="J15" s="31">
        <f t="shared" si="3"/>
        <v>0.67934782608695654</v>
      </c>
      <c r="L15" s="10" t="s">
        <v>2</v>
      </c>
    </row>
    <row r="16" spans="1:12" ht="12.75" customHeight="1" x14ac:dyDescent="0.15">
      <c r="A16" s="51" t="s">
        <v>14</v>
      </c>
      <c r="B16" s="33">
        <v>0.47100000000000003</v>
      </c>
      <c r="C16" s="31">
        <f>'1B'!B16</f>
        <v>0.42700000000000005</v>
      </c>
      <c r="D16" s="31">
        <f t="shared" si="0"/>
        <v>-4.3999999999999984E-2</v>
      </c>
      <c r="E16" s="41">
        <f t="shared" si="1"/>
        <v>-9.341825902335453E-2</v>
      </c>
      <c r="F16" s="250"/>
      <c r="G16" s="196" t="s">
        <v>1</v>
      </c>
      <c r="H16" s="158" t="s">
        <v>165</v>
      </c>
      <c r="I16" s="158" t="s">
        <v>165</v>
      </c>
      <c r="J16" s="158" t="s">
        <v>165</v>
      </c>
      <c r="L16" s="10" t="s">
        <v>2</v>
      </c>
    </row>
    <row r="17" spans="1:12" ht="12.75" customHeight="1" x14ac:dyDescent="0.15">
      <c r="A17" s="51" t="s">
        <v>15</v>
      </c>
      <c r="B17" s="33">
        <v>0.377</v>
      </c>
      <c r="C17" s="31">
        <f>'1B'!B17</f>
        <v>0.316</v>
      </c>
      <c r="D17" s="31">
        <f t="shared" si="0"/>
        <v>-6.0999999999999999E-2</v>
      </c>
      <c r="E17" s="41">
        <f t="shared" si="1"/>
        <v>-0.16180371352785144</v>
      </c>
      <c r="F17" s="250"/>
      <c r="G17" s="196" t="s">
        <v>1</v>
      </c>
      <c r="H17" s="158" t="s">
        <v>165</v>
      </c>
      <c r="I17" s="158" t="s">
        <v>165</v>
      </c>
      <c r="J17" s="158" t="s">
        <v>165</v>
      </c>
      <c r="L17" s="11" t="s">
        <v>2</v>
      </c>
    </row>
    <row r="18" spans="1:12" ht="12.75" customHeight="1" x14ac:dyDescent="0.15">
      <c r="A18" s="51" t="s">
        <v>80</v>
      </c>
      <c r="B18" s="33">
        <v>0.5</v>
      </c>
      <c r="C18" s="31">
        <f>'1B'!B18</f>
        <v>0.47700000000000004</v>
      </c>
      <c r="D18" s="31">
        <f t="shared" si="0"/>
        <v>-2.2999999999999965E-2</v>
      </c>
      <c r="E18" s="41">
        <f t="shared" si="1"/>
        <v>-4.599999999999993E-2</v>
      </c>
      <c r="F18" s="250"/>
      <c r="G18" s="196" t="s">
        <v>1</v>
      </c>
      <c r="H18" s="158" t="s">
        <v>165</v>
      </c>
      <c r="I18" s="158" t="s">
        <v>165</v>
      </c>
      <c r="J18" s="158" t="s">
        <v>165</v>
      </c>
    </row>
    <row r="19" spans="1:12" ht="12.75" customHeight="1" x14ac:dyDescent="0.15">
      <c r="A19" s="51" t="s">
        <v>16</v>
      </c>
      <c r="B19" s="33">
        <v>0.436</v>
      </c>
      <c r="C19" s="31">
        <f>'1B'!B19</f>
        <v>0.40100000000000002</v>
      </c>
      <c r="D19" s="31">
        <f t="shared" si="0"/>
        <v>-3.4999999999999976E-2</v>
      </c>
      <c r="E19" s="41">
        <f t="shared" si="1"/>
        <v>-8.0275229357798114E-2</v>
      </c>
      <c r="F19" s="250"/>
      <c r="G19" s="31">
        <v>0.61</v>
      </c>
      <c r="H19" s="31">
        <f>'1B'!F19</f>
        <v>0.503</v>
      </c>
      <c r="I19" s="31">
        <f>H19-G19</f>
        <v>-0.10699999999999998</v>
      </c>
      <c r="J19" s="31">
        <f>I19/G19</f>
        <v>-0.17540983606557375</v>
      </c>
    </row>
    <row r="20" spans="1:12" ht="7.5" customHeight="1" x14ac:dyDescent="0.15">
      <c r="A20" s="59"/>
      <c r="B20" s="60"/>
      <c r="C20" s="61"/>
      <c r="D20" s="61"/>
      <c r="E20" s="63" t="s">
        <v>2</v>
      </c>
      <c r="F20" s="250"/>
      <c r="G20" s="61"/>
      <c r="H20" s="61"/>
      <c r="I20" s="61" t="s">
        <v>2</v>
      </c>
      <c r="J20" s="61" t="s">
        <v>2</v>
      </c>
      <c r="L20" s="11" t="s">
        <v>2</v>
      </c>
    </row>
    <row r="21" spans="1:12" ht="12.75" customHeight="1" x14ac:dyDescent="0.15">
      <c r="A21" s="51" t="s">
        <v>17</v>
      </c>
      <c r="B21" s="33">
        <v>0.57299999999999995</v>
      </c>
      <c r="C21" s="31">
        <f>'1B'!B21</f>
        <v>0.33500000000000002</v>
      </c>
      <c r="D21" s="31">
        <f t="shared" si="0"/>
        <v>-0.23799999999999993</v>
      </c>
      <c r="E21" s="41">
        <f t="shared" si="1"/>
        <v>-0.41535776614310638</v>
      </c>
      <c r="F21" s="250"/>
      <c r="G21" s="251" t="s">
        <v>1</v>
      </c>
      <c r="H21" s="158" t="s">
        <v>165</v>
      </c>
      <c r="I21" s="158" t="s">
        <v>165</v>
      </c>
      <c r="J21" s="158" t="s">
        <v>165</v>
      </c>
    </row>
    <row r="22" spans="1:12" ht="12.75" customHeight="1" x14ac:dyDescent="0.15">
      <c r="A22" s="51" t="s">
        <v>18</v>
      </c>
      <c r="B22" s="33">
        <v>0.191</v>
      </c>
      <c r="C22" s="31">
        <f>'1B'!B22</f>
        <v>0.27200000000000002</v>
      </c>
      <c r="D22" s="31">
        <f t="shared" si="0"/>
        <v>8.1000000000000016E-2</v>
      </c>
      <c r="E22" s="41">
        <f t="shared" si="1"/>
        <v>0.42408376963350791</v>
      </c>
      <c r="F22" s="250"/>
      <c r="G22" s="31">
        <v>0.316</v>
      </c>
      <c r="H22" s="31">
        <f>'1B'!F22</f>
        <v>0.37200000000000005</v>
      </c>
      <c r="I22" s="31">
        <f>H22-G22</f>
        <v>5.600000000000005E-2</v>
      </c>
      <c r="J22" s="31">
        <f>I22/G22</f>
        <v>0.17721518987341789</v>
      </c>
    </row>
    <row r="23" spans="1:12" ht="12.75" customHeight="1" x14ac:dyDescent="0.15">
      <c r="A23" s="51" t="s">
        <v>19</v>
      </c>
      <c r="B23" s="33">
        <v>0.40799999999999997</v>
      </c>
      <c r="C23" s="31">
        <f>'1B'!B23</f>
        <v>0.38700000000000001</v>
      </c>
      <c r="D23" s="31">
        <f t="shared" si="0"/>
        <v>-2.0999999999999963E-2</v>
      </c>
      <c r="E23" s="41">
        <f t="shared" si="1"/>
        <v>-5.1470588235294032E-2</v>
      </c>
      <c r="F23" s="250"/>
      <c r="G23" s="31">
        <v>0.53100000000000003</v>
      </c>
      <c r="H23" s="31">
        <f>'1B'!F23</f>
        <v>0.56299999999999994</v>
      </c>
      <c r="I23" s="31">
        <f>H23-G23</f>
        <v>3.1999999999999917E-2</v>
      </c>
      <c r="J23" s="31">
        <f>I23/G23</f>
        <v>6.0263653483992305E-2</v>
      </c>
    </row>
    <row r="24" spans="1:12" ht="12.75" customHeight="1" x14ac:dyDescent="0.15">
      <c r="A24" s="51" t="s">
        <v>20</v>
      </c>
      <c r="B24" s="33">
        <v>0.59299999999999997</v>
      </c>
      <c r="C24" s="31">
        <f>'1B'!B24</f>
        <v>0.52400000000000002</v>
      </c>
      <c r="D24" s="31">
        <f t="shared" si="0"/>
        <v>-6.899999999999995E-2</v>
      </c>
      <c r="E24" s="41">
        <f t="shared" si="1"/>
        <v>-0.11635750421585152</v>
      </c>
      <c r="F24" s="250"/>
      <c r="G24" s="196" t="s">
        <v>1</v>
      </c>
      <c r="H24" s="158" t="s">
        <v>165</v>
      </c>
      <c r="I24" s="158" t="s">
        <v>165</v>
      </c>
      <c r="J24" s="158" t="s">
        <v>165</v>
      </c>
    </row>
    <row r="25" spans="1:12" ht="12.75" customHeight="1" x14ac:dyDescent="0.15">
      <c r="A25" s="51" t="s">
        <v>21</v>
      </c>
      <c r="B25" s="33">
        <v>0.72400000000000009</v>
      </c>
      <c r="C25" s="31">
        <f>'1B'!B25</f>
        <v>0.72599999999999998</v>
      </c>
      <c r="D25" s="31">
        <f t="shared" si="0"/>
        <v>1.9999999999998908E-3</v>
      </c>
      <c r="E25" s="41">
        <f t="shared" si="1"/>
        <v>2.7624309392263683E-3</v>
      </c>
      <c r="F25" s="250"/>
      <c r="G25" s="196" t="s">
        <v>1</v>
      </c>
      <c r="H25" s="158" t="s">
        <v>165</v>
      </c>
      <c r="I25" s="158" t="s">
        <v>165</v>
      </c>
      <c r="J25" s="158" t="s">
        <v>165</v>
      </c>
    </row>
    <row r="26" spans="1:12" ht="12.75" customHeight="1" x14ac:dyDescent="0.15">
      <c r="A26" s="51" t="s">
        <v>22</v>
      </c>
      <c r="B26" s="33">
        <v>0.29499999999999998</v>
      </c>
      <c r="C26" s="31">
        <f>'1B'!B26</f>
        <v>0.29199999999999998</v>
      </c>
      <c r="D26" s="31">
        <f t="shared" si="0"/>
        <v>-3.0000000000000027E-3</v>
      </c>
      <c r="E26" s="41">
        <f t="shared" si="1"/>
        <v>-1.0169491525423738E-2</v>
      </c>
      <c r="F26" s="250"/>
      <c r="G26" s="31">
        <v>0.37</v>
      </c>
      <c r="H26" s="31">
        <f>'1B'!F26</f>
        <v>0.42700000000000005</v>
      </c>
      <c r="I26" s="31">
        <f>H26-G26</f>
        <v>5.7000000000000051E-2</v>
      </c>
      <c r="J26" s="31">
        <f>I26/G26</f>
        <v>0.1540540540540542</v>
      </c>
    </row>
    <row r="27" spans="1:12" ht="12.75" customHeight="1" x14ac:dyDescent="0.15">
      <c r="A27" s="51" t="s">
        <v>23</v>
      </c>
      <c r="B27" s="33">
        <v>0.36700000000000005</v>
      </c>
      <c r="C27" s="31">
        <f>'1B'!B27</f>
        <v>0.34499999999999997</v>
      </c>
      <c r="D27" s="31">
        <f t="shared" si="0"/>
        <v>-2.2000000000000075E-2</v>
      </c>
      <c r="E27" s="41">
        <f t="shared" si="1"/>
        <v>-5.9945504087193659E-2</v>
      </c>
      <c r="F27" s="250"/>
      <c r="G27" s="31">
        <v>0.34899999999999998</v>
      </c>
      <c r="H27" s="31">
        <f>'1B'!F27</f>
        <v>0.36</v>
      </c>
      <c r="I27" s="31">
        <f>H27-G27</f>
        <v>1.100000000000001E-2</v>
      </c>
      <c r="J27" s="31">
        <f>I27/G27</f>
        <v>3.1518624641833838E-2</v>
      </c>
    </row>
    <row r="28" spans="1:12" ht="12.75" customHeight="1" x14ac:dyDescent="0.15">
      <c r="A28" s="51" t="s">
        <v>24</v>
      </c>
      <c r="B28" s="33">
        <v>0.41899999999999998</v>
      </c>
      <c r="C28" s="31">
        <f>'1B'!B28</f>
        <v>0.35600000000000004</v>
      </c>
      <c r="D28" s="31">
        <f t="shared" si="0"/>
        <v>-6.2999999999999945E-2</v>
      </c>
      <c r="E28" s="41">
        <f t="shared" si="1"/>
        <v>-0.15035799522673018</v>
      </c>
      <c r="F28" s="250"/>
      <c r="G28" s="31">
        <v>0.46500000000000002</v>
      </c>
      <c r="H28" s="31">
        <f>'1B'!F28</f>
        <v>0.377</v>
      </c>
      <c r="I28" s="31">
        <f>H28-G28</f>
        <v>-8.8000000000000023E-2</v>
      </c>
      <c r="J28" s="31">
        <f>I28/G28</f>
        <v>-0.18924731182795704</v>
      </c>
    </row>
    <row r="29" spans="1:12" ht="12.75" customHeight="1" x14ac:dyDescent="0.15">
      <c r="A29" s="51" t="s">
        <v>25</v>
      </c>
      <c r="B29" s="33">
        <v>0.45500000000000002</v>
      </c>
      <c r="C29" s="31">
        <f>'1B'!B29</f>
        <v>0.47600000000000003</v>
      </c>
      <c r="D29" s="31">
        <f t="shared" si="0"/>
        <v>2.1000000000000019E-2</v>
      </c>
      <c r="E29" s="41">
        <f t="shared" si="1"/>
        <v>4.6153846153846191E-2</v>
      </c>
      <c r="F29" s="250"/>
      <c r="G29" s="31">
        <v>0.50900000000000001</v>
      </c>
      <c r="H29" s="31">
        <f>'1B'!F29</f>
        <v>0.53600000000000003</v>
      </c>
      <c r="I29" s="31">
        <f>H29-G29</f>
        <v>2.7000000000000024E-2</v>
      </c>
      <c r="J29" s="31">
        <f>I29/G29</f>
        <v>5.3045186640471559E-2</v>
      </c>
    </row>
    <row r="30" spans="1:12" ht="12.75" customHeight="1" x14ac:dyDescent="0.15">
      <c r="A30" s="51" t="s">
        <v>26</v>
      </c>
      <c r="B30" s="33">
        <v>0.14099999999999999</v>
      </c>
      <c r="C30" s="31">
        <f>'1B'!B30</f>
        <v>0.129</v>
      </c>
      <c r="D30" s="31">
        <f t="shared" si="0"/>
        <v>-1.1999999999999983E-2</v>
      </c>
      <c r="E30" s="41">
        <f t="shared" si="1"/>
        <v>-8.5106382978723291E-2</v>
      </c>
      <c r="F30" s="250"/>
      <c r="G30" s="196" t="s">
        <v>1</v>
      </c>
      <c r="H30" s="158" t="s">
        <v>165</v>
      </c>
      <c r="I30" s="158" t="s">
        <v>165</v>
      </c>
      <c r="J30" s="158" t="s">
        <v>165</v>
      </c>
    </row>
    <row r="31" spans="1:12" ht="7.5" customHeight="1" x14ac:dyDescent="0.15">
      <c r="A31" s="59"/>
      <c r="B31" s="60"/>
      <c r="C31" s="61"/>
      <c r="D31" s="61"/>
      <c r="E31" s="63" t="s">
        <v>2</v>
      </c>
      <c r="F31" s="250"/>
      <c r="G31" s="61"/>
      <c r="H31" s="61"/>
      <c r="I31" s="61" t="s">
        <v>2</v>
      </c>
      <c r="J31" s="61" t="s">
        <v>2</v>
      </c>
    </row>
    <row r="32" spans="1:12" ht="12.75" customHeight="1" x14ac:dyDescent="0.15">
      <c r="A32" s="38" t="s">
        <v>27</v>
      </c>
      <c r="B32" s="33">
        <v>0.86799999999999999</v>
      </c>
      <c r="C32" s="31">
        <f>'1B'!B32</f>
        <v>0.88700000000000001</v>
      </c>
      <c r="D32" s="31">
        <f t="shared" si="0"/>
        <v>1.9000000000000017E-2</v>
      </c>
      <c r="E32" s="41">
        <f t="shared" si="1"/>
        <v>2.1889400921659006E-2</v>
      </c>
      <c r="F32" s="250"/>
      <c r="G32" s="31">
        <v>0.97699999999999998</v>
      </c>
      <c r="H32" s="31">
        <f>'1B'!F32</f>
        <v>0.97599999999999998</v>
      </c>
      <c r="I32" s="31">
        <f>H32-G32</f>
        <v>-1.0000000000000009E-3</v>
      </c>
      <c r="J32" s="31">
        <f>I32/G32</f>
        <v>-1.0235414534288648E-3</v>
      </c>
    </row>
    <row r="33" spans="1:12" ht="12.75" customHeight="1" x14ac:dyDescent="0.15">
      <c r="A33" s="38" t="s">
        <v>28</v>
      </c>
      <c r="B33" s="33">
        <v>0.32799999999999996</v>
      </c>
      <c r="C33" s="31">
        <f>'1B'!B33</f>
        <v>0.29199999999999998</v>
      </c>
      <c r="D33" s="31">
        <f t="shared" si="0"/>
        <v>-3.5999999999999976E-2</v>
      </c>
      <c r="E33" s="41">
        <f t="shared" si="1"/>
        <v>-0.10975609756097555</v>
      </c>
      <c r="F33" s="250"/>
      <c r="G33" s="196" t="s">
        <v>1</v>
      </c>
      <c r="H33" s="158" t="s">
        <v>165</v>
      </c>
      <c r="I33" s="158" t="s">
        <v>165</v>
      </c>
      <c r="J33" s="158" t="s">
        <v>165</v>
      </c>
      <c r="L33" s="11" t="s">
        <v>2</v>
      </c>
    </row>
    <row r="34" spans="1:12" ht="12.75" customHeight="1" x14ac:dyDescent="0.15">
      <c r="A34" s="38" t="s">
        <v>29</v>
      </c>
      <c r="B34" s="33">
        <v>0.64300000000000002</v>
      </c>
      <c r="C34" s="31">
        <f>'1B'!B34</f>
        <v>0.66400000000000003</v>
      </c>
      <c r="D34" s="31">
        <f t="shared" si="0"/>
        <v>2.1000000000000019E-2</v>
      </c>
      <c r="E34" s="41">
        <f t="shared" si="1"/>
        <v>3.2659409020217758E-2</v>
      </c>
      <c r="F34" s="250"/>
      <c r="G34" s="31">
        <v>0.94599999999999995</v>
      </c>
      <c r="H34" s="31">
        <f>'1B'!F34</f>
        <v>0.93200000000000005</v>
      </c>
      <c r="I34" s="31">
        <f>H34-G34</f>
        <v>-1.3999999999999901E-2</v>
      </c>
      <c r="J34" s="31">
        <f>I34/H34</f>
        <v>-1.5021459227467705E-2</v>
      </c>
    </row>
    <row r="35" spans="1:12" ht="12.75" customHeight="1" x14ac:dyDescent="0.15">
      <c r="A35" s="38" t="s">
        <v>30</v>
      </c>
      <c r="B35" s="33">
        <v>0.65200000000000002</v>
      </c>
      <c r="C35" s="31">
        <f>'1B'!B35</f>
        <v>0.61399999999999999</v>
      </c>
      <c r="D35" s="31">
        <f t="shared" si="0"/>
        <v>-3.8000000000000034E-2</v>
      </c>
      <c r="E35" s="41">
        <f t="shared" si="1"/>
        <v>-5.8282208588957107E-2</v>
      </c>
      <c r="F35" s="250"/>
      <c r="G35" s="196" t="s">
        <v>1</v>
      </c>
      <c r="H35" s="158" t="s">
        <v>165</v>
      </c>
      <c r="I35" s="158" t="s">
        <v>165</v>
      </c>
      <c r="J35" s="158" t="s">
        <v>165</v>
      </c>
    </row>
    <row r="36" spans="1:12" ht="12.75" customHeight="1" x14ac:dyDescent="0.15">
      <c r="A36" s="38" t="s">
        <v>31</v>
      </c>
      <c r="B36" s="33">
        <v>0.39399999999999996</v>
      </c>
      <c r="C36" s="31">
        <f>'1B'!B36</f>
        <v>0.38900000000000001</v>
      </c>
      <c r="D36" s="31">
        <f t="shared" si="0"/>
        <v>-4.9999999999999489E-3</v>
      </c>
      <c r="E36" s="41">
        <f t="shared" si="1"/>
        <v>-1.269035532994911E-2</v>
      </c>
      <c r="F36" s="250"/>
      <c r="G36" s="196" t="s">
        <v>1</v>
      </c>
      <c r="H36" s="158" t="s">
        <v>165</v>
      </c>
      <c r="I36" s="158" t="s">
        <v>165</v>
      </c>
      <c r="J36" s="158" t="s">
        <v>165</v>
      </c>
    </row>
    <row r="37" spans="1:12" ht="12.75" customHeight="1" x14ac:dyDescent="0.15">
      <c r="A37" s="38" t="s">
        <v>32</v>
      </c>
      <c r="B37" s="33">
        <v>0.60799999999999998</v>
      </c>
      <c r="C37" s="31">
        <f>'1B'!B37</f>
        <v>0.59099999999999997</v>
      </c>
      <c r="D37" s="31">
        <f t="shared" si="0"/>
        <v>-1.7000000000000015E-2</v>
      </c>
      <c r="E37" s="41">
        <f t="shared" si="1"/>
        <v>-2.7960526315789498E-2</v>
      </c>
      <c r="F37" s="250"/>
      <c r="G37" s="196" t="s">
        <v>1</v>
      </c>
      <c r="H37" s="158" t="s">
        <v>165</v>
      </c>
      <c r="I37" s="158" t="s">
        <v>165</v>
      </c>
      <c r="J37" s="158" t="s">
        <v>165</v>
      </c>
    </row>
    <row r="38" spans="1:12" ht="12.75" customHeight="1" x14ac:dyDescent="0.15">
      <c r="A38" s="38" t="s">
        <v>33</v>
      </c>
      <c r="B38" s="33">
        <v>0.26899999999999996</v>
      </c>
      <c r="C38" s="31">
        <f>'1B'!B38</f>
        <v>0.27300000000000002</v>
      </c>
      <c r="D38" s="31">
        <f t="shared" si="0"/>
        <v>4.0000000000000591E-3</v>
      </c>
      <c r="E38" s="41">
        <f t="shared" si="1"/>
        <v>1.4869888475836653E-2</v>
      </c>
      <c r="F38" s="250"/>
      <c r="G38" s="196" t="s">
        <v>1</v>
      </c>
      <c r="H38" s="158" t="s">
        <v>165</v>
      </c>
      <c r="I38" s="158" t="s">
        <v>165</v>
      </c>
      <c r="J38" s="158" t="s">
        <v>165</v>
      </c>
    </row>
    <row r="39" spans="1:12" ht="12.75" customHeight="1" x14ac:dyDescent="0.15">
      <c r="A39" s="38" t="s">
        <v>34</v>
      </c>
      <c r="B39" s="33">
        <v>0.40200000000000002</v>
      </c>
      <c r="C39" s="31">
        <f>'1B'!B39</f>
        <v>0.33200000000000002</v>
      </c>
      <c r="D39" s="31">
        <f t="shared" si="0"/>
        <v>-7.0000000000000007E-2</v>
      </c>
      <c r="E39" s="41">
        <f t="shared" si="1"/>
        <v>-0.17412935323383086</v>
      </c>
      <c r="F39" s="250"/>
      <c r="G39" s="31">
        <v>0.36399999999999999</v>
      </c>
      <c r="H39" s="31">
        <f>'1B'!F39</f>
        <v>0.32200000000000001</v>
      </c>
      <c r="I39" s="31">
        <f>H39-G39</f>
        <v>-4.1999999999999982E-2</v>
      </c>
      <c r="J39" s="31">
        <f>I39/G39</f>
        <v>-0.11538461538461534</v>
      </c>
    </row>
    <row r="40" spans="1:12" ht="12.75" customHeight="1" x14ac:dyDescent="0.15">
      <c r="A40" s="38" t="s">
        <v>35</v>
      </c>
      <c r="B40" s="33">
        <v>0.44500000000000001</v>
      </c>
      <c r="C40" s="31">
        <f>'1B'!B40</f>
        <v>0.45200000000000001</v>
      </c>
      <c r="D40" s="31">
        <f t="shared" si="0"/>
        <v>7.0000000000000062E-3</v>
      </c>
      <c r="E40" s="41">
        <f t="shared" si="1"/>
        <v>1.57303370786517E-2</v>
      </c>
      <c r="F40" s="250"/>
      <c r="G40" s="196" t="s">
        <v>1</v>
      </c>
      <c r="H40" s="158" t="s">
        <v>165</v>
      </c>
      <c r="I40" s="158" t="s">
        <v>165</v>
      </c>
      <c r="J40" s="158" t="s">
        <v>165</v>
      </c>
    </row>
    <row r="41" spans="1:12" ht="12.75" customHeight="1" x14ac:dyDescent="0.15">
      <c r="A41" s="38" t="s">
        <v>36</v>
      </c>
      <c r="B41" s="33">
        <v>0.35399999999999998</v>
      </c>
      <c r="C41" s="31">
        <f>'1B'!B41</f>
        <v>0.374</v>
      </c>
      <c r="D41" s="31">
        <f t="shared" si="0"/>
        <v>2.0000000000000018E-2</v>
      </c>
      <c r="E41" s="41">
        <f t="shared" si="1"/>
        <v>5.6497175141242993E-2</v>
      </c>
      <c r="F41" s="250"/>
      <c r="G41" s="31">
        <v>0.41600000000000004</v>
      </c>
      <c r="H41" s="31">
        <f>'1B'!F41</f>
        <v>0.48700000000000004</v>
      </c>
      <c r="I41" s="31">
        <f>H41-G41</f>
        <v>7.1000000000000008E-2</v>
      </c>
      <c r="J41" s="31">
        <f>I41/G41</f>
        <v>0.17067307692307693</v>
      </c>
    </row>
    <row r="42" spans="1:12" ht="7.5" customHeight="1" x14ac:dyDescent="0.15">
      <c r="A42" s="59"/>
      <c r="B42" s="60"/>
      <c r="C42" s="61"/>
      <c r="D42" s="61"/>
      <c r="E42" s="63" t="s">
        <v>2</v>
      </c>
      <c r="F42" s="250"/>
      <c r="G42" s="61"/>
      <c r="H42" s="61"/>
      <c r="I42" s="61" t="s">
        <v>2</v>
      </c>
      <c r="J42" s="61" t="s">
        <v>2</v>
      </c>
    </row>
    <row r="43" spans="1:12" ht="12.75" customHeight="1" x14ac:dyDescent="0.15">
      <c r="A43" s="38" t="s">
        <v>37</v>
      </c>
      <c r="B43" s="33">
        <v>0.8</v>
      </c>
      <c r="C43" s="31">
        <f>'1B'!B43</f>
        <v>0.77700000000000002</v>
      </c>
      <c r="D43" s="31">
        <f t="shared" si="0"/>
        <v>-2.300000000000002E-2</v>
      </c>
      <c r="E43" s="41">
        <f t="shared" si="1"/>
        <v>-2.8750000000000026E-2</v>
      </c>
      <c r="F43" s="250"/>
      <c r="G43" s="196" t="s">
        <v>1</v>
      </c>
      <c r="H43" s="158" t="s">
        <v>165</v>
      </c>
      <c r="I43" s="158" t="s">
        <v>165</v>
      </c>
      <c r="J43" s="158" t="s">
        <v>165</v>
      </c>
    </row>
    <row r="44" spans="1:12" ht="12.75" customHeight="1" x14ac:dyDescent="0.15">
      <c r="A44" s="38" t="s">
        <v>38</v>
      </c>
      <c r="B44" s="33">
        <v>0.27399999999999997</v>
      </c>
      <c r="C44" s="31">
        <f>'1B'!B44</f>
        <v>0.27399999999999997</v>
      </c>
      <c r="D44" s="31">
        <f t="shared" si="0"/>
        <v>0</v>
      </c>
      <c r="E44" s="41">
        <f t="shared" si="1"/>
        <v>0</v>
      </c>
      <c r="F44" s="250"/>
      <c r="G44" s="196" t="s">
        <v>1</v>
      </c>
      <c r="H44" s="158" t="s">
        <v>165</v>
      </c>
      <c r="I44" s="158" t="s">
        <v>165</v>
      </c>
      <c r="J44" s="158" t="s">
        <v>165</v>
      </c>
    </row>
    <row r="45" spans="1:12" ht="12.75" customHeight="1" x14ac:dyDescent="0.15">
      <c r="A45" s="38" t="s">
        <v>39</v>
      </c>
      <c r="B45" s="33">
        <v>0.54700000000000004</v>
      </c>
      <c r="C45" s="31">
        <f>'1B'!B45</f>
        <v>0.53500000000000003</v>
      </c>
      <c r="D45" s="31">
        <f t="shared" si="0"/>
        <v>-1.2000000000000011E-2</v>
      </c>
      <c r="E45" s="41">
        <f t="shared" si="1"/>
        <v>-2.1937842778793435E-2</v>
      </c>
      <c r="F45" s="250"/>
      <c r="G45" s="31">
        <v>0.63300000000000001</v>
      </c>
      <c r="H45" s="31">
        <f>'1B'!F45</f>
        <v>0.59599999999999997</v>
      </c>
      <c r="I45" s="31">
        <f>H45-G45</f>
        <v>-3.7000000000000033E-2</v>
      </c>
      <c r="J45" s="31">
        <f>I45/G45</f>
        <v>-5.8451816745655659E-2</v>
      </c>
    </row>
    <row r="46" spans="1:12" ht="12.75" customHeight="1" x14ac:dyDescent="0.15">
      <c r="A46" s="38" t="s">
        <v>40</v>
      </c>
      <c r="B46" s="33">
        <v>0.312</v>
      </c>
      <c r="C46" s="31">
        <f>'1B'!B46</f>
        <v>0.255</v>
      </c>
      <c r="D46" s="31">
        <f t="shared" si="0"/>
        <v>-5.6999999999999995E-2</v>
      </c>
      <c r="E46" s="41">
        <f t="shared" si="1"/>
        <v>-0.18269230769230768</v>
      </c>
      <c r="F46" s="250"/>
      <c r="G46" s="196" t="s">
        <v>1</v>
      </c>
      <c r="H46" s="158" t="s">
        <v>165</v>
      </c>
      <c r="I46" s="158" t="s">
        <v>165</v>
      </c>
      <c r="J46" s="158" t="s">
        <v>165</v>
      </c>
    </row>
    <row r="47" spans="1:12" ht="12.75" customHeight="1" x14ac:dyDescent="0.15">
      <c r="A47" s="38" t="s">
        <v>41</v>
      </c>
      <c r="B47" s="33">
        <v>0.223</v>
      </c>
      <c r="C47" s="31">
        <f>'1B'!B47</f>
        <v>0.19500000000000001</v>
      </c>
      <c r="D47" s="31">
        <f t="shared" si="0"/>
        <v>-2.7999999999999997E-2</v>
      </c>
      <c r="E47" s="41">
        <f t="shared" si="1"/>
        <v>-0.1255605381165919</v>
      </c>
      <c r="F47" s="250"/>
      <c r="G47" s="31">
        <v>0.183</v>
      </c>
      <c r="H47" s="31">
        <f>'1B'!F47</f>
        <v>0.217</v>
      </c>
      <c r="I47" s="31">
        <f>H47-G47</f>
        <v>3.4000000000000002E-2</v>
      </c>
      <c r="J47" s="31">
        <f>I47/G47</f>
        <v>0.18579234972677597</v>
      </c>
      <c r="K47" s="58"/>
    </row>
    <row r="48" spans="1:12" ht="12.75" customHeight="1" x14ac:dyDescent="0.15">
      <c r="A48" s="38" t="s">
        <v>42</v>
      </c>
      <c r="B48" s="33">
        <v>0.68200000000000005</v>
      </c>
      <c r="C48" s="31">
        <f>'1B'!B48</f>
        <v>0.66799999999999993</v>
      </c>
      <c r="D48" s="31">
        <f t="shared" si="0"/>
        <v>-1.4000000000000123E-2</v>
      </c>
      <c r="E48" s="41">
        <f t="shared" si="1"/>
        <v>-2.0527859237536836E-2</v>
      </c>
      <c r="F48" s="250"/>
      <c r="G48" s="196" t="s">
        <v>1</v>
      </c>
      <c r="H48" s="158" t="s">
        <v>165</v>
      </c>
      <c r="I48" s="158" t="s">
        <v>165</v>
      </c>
      <c r="J48" s="158" t="s">
        <v>165</v>
      </c>
    </row>
    <row r="49" spans="1:12" ht="12.75" customHeight="1" x14ac:dyDescent="0.15">
      <c r="A49" s="38" t="s">
        <v>43</v>
      </c>
      <c r="B49" s="33">
        <v>0.52300000000000002</v>
      </c>
      <c r="C49" s="31">
        <f>'1B'!B49</f>
        <v>0.56299999999999994</v>
      </c>
      <c r="D49" s="31">
        <f t="shared" si="0"/>
        <v>3.9999999999999925E-2</v>
      </c>
      <c r="E49" s="41">
        <f t="shared" si="1"/>
        <v>7.6481835564053385E-2</v>
      </c>
      <c r="F49" s="250"/>
      <c r="G49" s="31">
        <v>0.60899999999999999</v>
      </c>
      <c r="H49" s="31">
        <f>'1B'!F49</f>
        <v>0.63200000000000001</v>
      </c>
      <c r="I49" s="31">
        <f>H49-G49</f>
        <v>2.300000000000002E-2</v>
      </c>
      <c r="J49" s="31">
        <f>I49/G49</f>
        <v>3.7766830870279183E-2</v>
      </c>
    </row>
    <row r="50" spans="1:12" ht="12.75" customHeight="1" x14ac:dyDescent="0.15">
      <c r="A50" s="38" t="s">
        <v>44</v>
      </c>
      <c r="B50" s="33">
        <v>0.30599999999999999</v>
      </c>
      <c r="C50" s="31">
        <f>'1B'!B50</f>
        <v>0.33600000000000002</v>
      </c>
      <c r="D50" s="31">
        <f t="shared" si="0"/>
        <v>3.0000000000000027E-2</v>
      </c>
      <c r="E50" s="41">
        <f t="shared" si="1"/>
        <v>9.8039215686274606E-2</v>
      </c>
      <c r="F50" s="250"/>
      <c r="G50" s="196" t="s">
        <v>1</v>
      </c>
      <c r="H50" s="158" t="s">
        <v>165</v>
      </c>
      <c r="I50" s="158" t="s">
        <v>165</v>
      </c>
      <c r="J50" s="158" t="s">
        <v>165</v>
      </c>
    </row>
    <row r="51" spans="1:12" ht="12.75" customHeight="1" x14ac:dyDescent="0.15">
      <c r="A51" s="38" t="s">
        <v>45</v>
      </c>
      <c r="B51" s="33">
        <v>0.72900000000000009</v>
      </c>
      <c r="C51" s="31">
        <f>'1B'!B51</f>
        <v>0.71499999999999997</v>
      </c>
      <c r="D51" s="31">
        <f t="shared" si="0"/>
        <v>-1.4000000000000123E-2</v>
      </c>
      <c r="E51" s="41">
        <f t="shared" si="1"/>
        <v>-1.9204389574760113E-2</v>
      </c>
      <c r="F51" s="250"/>
      <c r="G51" s="31">
        <v>0.98699999999999999</v>
      </c>
      <c r="H51" s="31">
        <f>'1B'!F51</f>
        <v>0.98599999999999999</v>
      </c>
      <c r="I51" s="31">
        <f>H51-G51</f>
        <v>-1.0000000000000009E-3</v>
      </c>
      <c r="J51" s="31">
        <f>I51/G51</f>
        <v>-1.0131712259371843E-3</v>
      </c>
    </row>
    <row r="52" spans="1:12" ht="12.75" customHeight="1" x14ac:dyDescent="0.15">
      <c r="A52" s="38" t="s">
        <v>46</v>
      </c>
      <c r="B52" s="33">
        <v>0.25700000000000001</v>
      </c>
      <c r="C52" s="31">
        <f>'1B'!B52</f>
        <v>0.218</v>
      </c>
      <c r="D52" s="31">
        <f t="shared" si="0"/>
        <v>-3.9000000000000007E-2</v>
      </c>
      <c r="E52" s="41">
        <f t="shared" si="1"/>
        <v>-0.15175097276264593</v>
      </c>
      <c r="F52" s="250"/>
      <c r="G52" s="31">
        <v>0.51900000000000002</v>
      </c>
      <c r="H52" s="31">
        <f>'1B'!F52</f>
        <v>0.41</v>
      </c>
      <c r="I52" s="31">
        <f>H52-G52</f>
        <v>-0.10900000000000004</v>
      </c>
      <c r="J52" s="31">
        <f>I52/G52</f>
        <v>-0.21001926782273611</v>
      </c>
    </row>
    <row r="53" spans="1:12" ht="7.5" customHeight="1" x14ac:dyDescent="0.15">
      <c r="A53" s="59"/>
      <c r="B53" s="60"/>
      <c r="C53" s="61"/>
      <c r="D53" s="61"/>
      <c r="E53" s="63" t="s">
        <v>2</v>
      </c>
      <c r="F53" s="250"/>
      <c r="G53" s="61"/>
      <c r="H53" s="61"/>
      <c r="I53" s="61" t="s">
        <v>2</v>
      </c>
      <c r="J53" s="61" t="s">
        <v>2</v>
      </c>
    </row>
    <row r="54" spans="1:12" ht="12.75" customHeight="1" x14ac:dyDescent="0.15">
      <c r="A54" s="38" t="s">
        <v>47</v>
      </c>
      <c r="B54" s="33">
        <v>0.17499999999999999</v>
      </c>
      <c r="C54" s="31">
        <f>'1B'!B54</f>
        <v>0.14000000000000001</v>
      </c>
      <c r="D54" s="31">
        <f t="shared" si="0"/>
        <v>-3.4999999999999976E-2</v>
      </c>
      <c r="E54" s="41">
        <f t="shared" si="1"/>
        <v>-0.19999999999999987</v>
      </c>
      <c r="F54" s="250"/>
      <c r="G54" s="196" t="s">
        <v>1</v>
      </c>
      <c r="H54" s="158" t="s">
        <v>165</v>
      </c>
      <c r="I54" s="158" t="s">
        <v>165</v>
      </c>
      <c r="J54" s="158" t="s">
        <v>165</v>
      </c>
    </row>
    <row r="55" spans="1:12" ht="12.75" customHeight="1" x14ac:dyDescent="0.15">
      <c r="A55" s="38" t="s">
        <v>48</v>
      </c>
      <c r="B55" s="33">
        <v>0.14899999999999999</v>
      </c>
      <c r="C55" s="31">
        <f>'1B'!B55</f>
        <v>8.5000000000000006E-2</v>
      </c>
      <c r="D55" s="31">
        <f t="shared" si="0"/>
        <v>-6.3999999999999987E-2</v>
      </c>
      <c r="E55" s="41">
        <f t="shared" si="1"/>
        <v>-0.42953020134228181</v>
      </c>
      <c r="F55" s="250"/>
      <c r="G55" s="31">
        <v>0.12</v>
      </c>
      <c r="H55" s="31">
        <f>'1B'!F55</f>
        <v>5.7999999999999996E-2</v>
      </c>
      <c r="I55" s="31">
        <f>H55-G55</f>
        <v>-6.2E-2</v>
      </c>
      <c r="J55" s="31">
        <f>I55/G55</f>
        <v>-0.51666666666666672</v>
      </c>
    </row>
    <row r="56" spans="1:12" ht="12.75" customHeight="1" x14ac:dyDescent="0.15">
      <c r="A56" s="38" t="s">
        <v>49</v>
      </c>
      <c r="B56" s="33">
        <v>0.41100000000000003</v>
      </c>
      <c r="C56" s="31">
        <f>'1B'!B56</f>
        <v>0.436</v>
      </c>
      <c r="D56" s="31">
        <f>C56-B56</f>
        <v>2.4999999999999967E-2</v>
      </c>
      <c r="E56" s="41">
        <f>D56/B56</f>
        <v>6.0827250608272418E-2</v>
      </c>
      <c r="F56" s="250"/>
      <c r="G56" s="196" t="s">
        <v>1</v>
      </c>
      <c r="H56" s="158" t="s">
        <v>165</v>
      </c>
      <c r="I56" s="158" t="s">
        <v>165</v>
      </c>
      <c r="J56" s="158" t="s">
        <v>165</v>
      </c>
    </row>
    <row r="57" spans="1:12" ht="12.75" customHeight="1" x14ac:dyDescent="0.15">
      <c r="A57" s="38" t="s">
        <v>50</v>
      </c>
      <c r="B57" s="33">
        <v>0.58200000000000007</v>
      </c>
      <c r="C57" s="31">
        <f>'1B'!B57</f>
        <v>0.60099999999999998</v>
      </c>
      <c r="D57" s="31">
        <f t="shared" si="0"/>
        <v>1.8999999999999906E-2</v>
      </c>
      <c r="E57" s="41">
        <f t="shared" si="1"/>
        <v>3.2646048109965471E-2</v>
      </c>
      <c r="F57" s="250"/>
      <c r="G57" s="196" t="s">
        <v>1</v>
      </c>
      <c r="H57" s="158" t="s">
        <v>165</v>
      </c>
      <c r="I57" s="158" t="s">
        <v>165</v>
      </c>
      <c r="J57" s="158" t="s">
        <v>165</v>
      </c>
    </row>
    <row r="58" spans="1:12" ht="12.75" customHeight="1" x14ac:dyDescent="0.15">
      <c r="A58" s="38" t="s">
        <v>51</v>
      </c>
      <c r="B58" s="33">
        <v>0.34200000000000003</v>
      </c>
      <c r="C58" s="31">
        <f>'1B'!B58</f>
        <v>0.35600000000000004</v>
      </c>
      <c r="D58" s="31">
        <f t="shared" si="0"/>
        <v>1.4000000000000012E-2</v>
      </c>
      <c r="E58" s="41">
        <f t="shared" si="1"/>
        <v>4.0935672514619915E-2</v>
      </c>
      <c r="F58" s="250"/>
      <c r="G58" s="31">
        <v>0.13800000000000001</v>
      </c>
      <c r="H58" s="31">
        <f>'1B'!F58</f>
        <v>0.26500000000000001</v>
      </c>
      <c r="I58" s="31">
        <f>H58-G58</f>
        <v>0.127</v>
      </c>
      <c r="J58" s="31">
        <f>I58/G58</f>
        <v>0.92028985507246375</v>
      </c>
    </row>
    <row r="59" spans="1:12" ht="12.75" customHeight="1" x14ac:dyDescent="0.15">
      <c r="A59" s="38" t="s">
        <v>52</v>
      </c>
      <c r="B59" s="33">
        <v>0.222</v>
      </c>
      <c r="C59" s="31">
        <f>'1B'!B59</f>
        <v>0.20499999999999999</v>
      </c>
      <c r="D59" s="31">
        <f t="shared" si="0"/>
        <v>-1.7000000000000015E-2</v>
      </c>
      <c r="E59" s="41">
        <f t="shared" si="1"/>
        <v>-7.6576576576576641E-2</v>
      </c>
      <c r="F59" s="250"/>
      <c r="G59" s="196" t="s">
        <v>1</v>
      </c>
      <c r="H59" s="158" t="s">
        <v>165</v>
      </c>
      <c r="I59" s="158" t="s">
        <v>165</v>
      </c>
      <c r="J59" s="158" t="s">
        <v>165</v>
      </c>
      <c r="L59" s="11" t="s">
        <v>2</v>
      </c>
    </row>
    <row r="60" spans="1:12" ht="12.75" customHeight="1" x14ac:dyDescent="0.15">
      <c r="A60" s="38" t="s">
        <v>53</v>
      </c>
      <c r="B60" s="33">
        <v>0.115</v>
      </c>
      <c r="C60" s="31">
        <f>'1B'!B60</f>
        <v>0.10800000000000001</v>
      </c>
      <c r="D60" s="31">
        <f t="shared" si="0"/>
        <v>-6.9999999999999923E-3</v>
      </c>
      <c r="E60" s="41">
        <f t="shared" si="1"/>
        <v>-6.0869565217391237E-2</v>
      </c>
      <c r="F60" s="250"/>
      <c r="G60" s="196" t="s">
        <v>1</v>
      </c>
      <c r="H60" s="158" t="s">
        <v>165</v>
      </c>
      <c r="I60" s="158" t="s">
        <v>165</v>
      </c>
      <c r="J60" s="158" t="s">
        <v>165</v>
      </c>
    </row>
    <row r="61" spans="1:12" ht="12.75" customHeight="1" x14ac:dyDescent="0.15">
      <c r="A61" s="38" t="s">
        <v>54</v>
      </c>
      <c r="B61" s="33">
        <v>0.48</v>
      </c>
      <c r="C61" s="31">
        <f>'1B'!B61</f>
        <v>0.44</v>
      </c>
      <c r="D61" s="31">
        <f>C61-B61</f>
        <v>-3.999999999999998E-2</v>
      </c>
      <c r="E61" s="41">
        <f t="shared" si="1"/>
        <v>-8.3333333333333301E-2</v>
      </c>
      <c r="F61" s="250"/>
      <c r="G61" s="31">
        <v>0.56799999999999995</v>
      </c>
      <c r="H61" s="31">
        <f>'1B'!F61</f>
        <v>0.56899999999999995</v>
      </c>
      <c r="I61" s="31">
        <f>H61-G61</f>
        <v>1.0000000000000009E-3</v>
      </c>
      <c r="J61" s="31">
        <f>I61/G61</f>
        <v>1.7605633802816919E-3</v>
      </c>
    </row>
    <row r="62" spans="1:12" ht="12.75" customHeight="1" x14ac:dyDescent="0.15">
      <c r="A62" s="38" t="s">
        <v>55</v>
      </c>
      <c r="B62" s="33">
        <v>0.121</v>
      </c>
      <c r="C62" s="31">
        <f>'1B'!B62</f>
        <v>8.4000000000000005E-2</v>
      </c>
      <c r="D62" s="31">
        <f t="shared" si="0"/>
        <v>-3.6999999999999991E-2</v>
      </c>
      <c r="E62" s="41">
        <f t="shared" si="1"/>
        <v>-0.30578512396694207</v>
      </c>
      <c r="F62" s="250"/>
      <c r="G62" s="196" t="s">
        <v>1</v>
      </c>
      <c r="H62" s="158" t="s">
        <v>165</v>
      </c>
      <c r="I62" s="158" t="s">
        <v>165</v>
      </c>
      <c r="J62" s="158" t="s">
        <v>165</v>
      </c>
    </row>
    <row r="63" spans="1:12" ht="12.75" customHeight="1" x14ac:dyDescent="0.15">
      <c r="A63" s="38" t="s">
        <v>56</v>
      </c>
      <c r="B63" s="33">
        <v>0.45100000000000001</v>
      </c>
      <c r="C63" s="31">
        <f>'1B'!B63</f>
        <v>0.371</v>
      </c>
      <c r="D63" s="31">
        <f t="shared" si="0"/>
        <v>-8.0000000000000016E-2</v>
      </c>
      <c r="E63" s="41">
        <f t="shared" si="1"/>
        <v>-0.1773835920177384</v>
      </c>
      <c r="F63" s="250"/>
      <c r="G63" s="196" t="s">
        <v>1</v>
      </c>
      <c r="H63" s="158" t="s">
        <v>165</v>
      </c>
      <c r="I63" s="158" t="s">
        <v>165</v>
      </c>
      <c r="J63" s="158" t="s">
        <v>165</v>
      </c>
    </row>
    <row r="64" spans="1:12" ht="7.5" customHeight="1" x14ac:dyDescent="0.15">
      <c r="A64" s="59"/>
      <c r="B64" s="60"/>
      <c r="C64" s="61"/>
      <c r="D64" s="61"/>
      <c r="E64" s="63" t="s">
        <v>2</v>
      </c>
      <c r="F64" s="250"/>
      <c r="G64" s="61"/>
      <c r="H64" s="61"/>
      <c r="I64" s="61" t="s">
        <v>2</v>
      </c>
      <c r="J64" s="61" t="s">
        <v>2</v>
      </c>
    </row>
    <row r="65" spans="1:10" ht="12.75" customHeight="1" x14ac:dyDescent="0.15">
      <c r="A65" s="38" t="s">
        <v>57</v>
      </c>
      <c r="B65" s="33">
        <v>0.32400000000000001</v>
      </c>
      <c r="C65" s="31">
        <f>'1B'!B65</f>
        <v>0.48899999999999999</v>
      </c>
      <c r="D65" s="31">
        <f t="shared" si="0"/>
        <v>0.16499999999999998</v>
      </c>
      <c r="E65" s="41">
        <f t="shared" si="1"/>
        <v>0.50925925925925919</v>
      </c>
      <c r="F65" s="250"/>
      <c r="G65" s="31">
        <v>0.46399999999999997</v>
      </c>
      <c r="H65" s="31">
        <f>'1B'!F65</f>
        <v>0.66200000000000003</v>
      </c>
      <c r="I65" s="31">
        <f>H65-G65</f>
        <v>0.19800000000000006</v>
      </c>
      <c r="J65" s="31">
        <f>I65/G65</f>
        <v>0.42672413793103464</v>
      </c>
    </row>
    <row r="66" spans="1:10" ht="12.75" customHeight="1" x14ac:dyDescent="0.15">
      <c r="A66" s="38" t="s">
        <v>58</v>
      </c>
      <c r="B66" s="33">
        <v>0.37200000000000005</v>
      </c>
      <c r="C66" s="31">
        <f>'1B'!B66</f>
        <v>0.38400000000000001</v>
      </c>
      <c r="D66" s="31">
        <f t="shared" si="0"/>
        <v>1.1999999999999955E-2</v>
      </c>
      <c r="E66" s="41">
        <f t="shared" si="1"/>
        <v>3.2258064516128906E-2</v>
      </c>
      <c r="F66" s="250"/>
      <c r="G66" s="196" t="s">
        <v>1</v>
      </c>
      <c r="H66" s="158" t="s">
        <v>165</v>
      </c>
      <c r="I66" s="158" t="s">
        <v>165</v>
      </c>
      <c r="J66" s="158" t="s">
        <v>165</v>
      </c>
    </row>
    <row r="67" spans="1:10" ht="12.75" customHeight="1" x14ac:dyDescent="0.15">
      <c r="A67" s="38" t="s">
        <v>59</v>
      </c>
      <c r="B67" s="33">
        <v>0.42100000000000004</v>
      </c>
      <c r="C67" s="31">
        <f>'1B'!B67</f>
        <v>0.36700000000000005</v>
      </c>
      <c r="D67" s="31">
        <f t="shared" si="0"/>
        <v>-5.3999999999999992E-2</v>
      </c>
      <c r="E67" s="41">
        <f t="shared" si="1"/>
        <v>-0.12826603325415675</v>
      </c>
      <c r="F67" s="250"/>
      <c r="G67" s="31">
        <v>0.442</v>
      </c>
      <c r="H67" s="31">
        <f>'1B'!F67</f>
        <v>0.376</v>
      </c>
      <c r="I67" s="31">
        <f>H67-G67</f>
        <v>-6.6000000000000003E-2</v>
      </c>
      <c r="J67" s="31">
        <f>I67/G67</f>
        <v>-0.14932126696832579</v>
      </c>
    </row>
    <row r="68" spans="1:10" ht="12.75" customHeight="1" x14ac:dyDescent="0.15">
      <c r="A68" s="40" t="s">
        <v>60</v>
      </c>
      <c r="B68" s="32">
        <v>0.71599999999999997</v>
      </c>
      <c r="C68" s="32">
        <f>'1B'!B68</f>
        <v>0.68799999999999994</v>
      </c>
      <c r="D68" s="32">
        <f t="shared" si="0"/>
        <v>-2.8000000000000025E-2</v>
      </c>
      <c r="E68" s="42">
        <f t="shared" si="1"/>
        <v>-3.9106145251396683E-2</v>
      </c>
      <c r="F68" s="250"/>
      <c r="G68" s="32">
        <v>0.752</v>
      </c>
      <c r="H68" s="32">
        <f>'1B'!F68</f>
        <v>0.68</v>
      </c>
      <c r="I68" s="32">
        <f>H68-G68</f>
        <v>-7.1999999999999953E-2</v>
      </c>
      <c r="J68" s="32">
        <f>I68/G68</f>
        <v>-9.5744680851063774E-2</v>
      </c>
    </row>
    <row r="69" spans="1:10" ht="12.75" customHeight="1" x14ac:dyDescent="0.15">
      <c r="A69" s="262" t="s">
        <v>84</v>
      </c>
      <c r="B69" s="262"/>
      <c r="C69" s="262"/>
      <c r="D69" s="262"/>
      <c r="E69" s="262"/>
      <c r="F69" s="262"/>
      <c r="G69" s="262"/>
      <c r="H69" s="262"/>
      <c r="I69" s="262"/>
      <c r="J69" s="262"/>
    </row>
    <row r="71" spans="1:10" ht="12.75" customHeight="1" x14ac:dyDescent="0.15">
      <c r="A71" s="10" t="s">
        <v>2</v>
      </c>
    </row>
  </sheetData>
  <mergeCells count="16">
    <mergeCell ref="A2:J2"/>
    <mergeCell ref="A1:J1"/>
    <mergeCell ref="A4:J4"/>
    <mergeCell ref="B5:E5"/>
    <mergeCell ref="G5:J5"/>
    <mergeCell ref="A69:J69"/>
    <mergeCell ref="A3:J3"/>
    <mergeCell ref="A5:A7"/>
    <mergeCell ref="B6:B7"/>
    <mergeCell ref="C6:C7"/>
    <mergeCell ref="D6:D7"/>
    <mergeCell ref="E6:E7"/>
    <mergeCell ref="G6:G7"/>
    <mergeCell ref="H6:H7"/>
    <mergeCell ref="I6:I7"/>
    <mergeCell ref="J6:J7"/>
  </mergeCells>
  <phoneticPr fontId="0" type="noConversion"/>
  <printOptions horizontalCentered="1"/>
  <pageMargins left="0.25" right="0.25" top="0.25" bottom="0.25" header="0.5" footer="0.5"/>
  <pageSetup scale="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9"/>
  <sheetViews>
    <sheetView zoomScaleNormal="100" zoomScaleSheetLayoutView="100" workbookViewId="0">
      <selection activeCell="F16" sqref="F16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2.1640625" style="2" customWidth="1"/>
    <col min="3" max="3" width="11.6640625" style="2" customWidth="1"/>
    <col min="4" max="4" width="2.5" style="2" customWidth="1"/>
    <col min="5" max="5" width="12.1640625" style="2" customWidth="1"/>
    <col min="6" max="6" width="11.6640625" style="2" customWidth="1"/>
    <col min="7" max="16384" width="9.1640625" style="2"/>
  </cols>
  <sheetData>
    <row r="1" spans="1:8" s="195" customFormat="1" ht="12.75" customHeight="1" x14ac:dyDescent="0.15">
      <c r="A1" s="272" t="s">
        <v>202</v>
      </c>
      <c r="B1" s="272"/>
      <c r="C1" s="272"/>
      <c r="D1" s="272"/>
      <c r="E1" s="272"/>
      <c r="F1" s="272"/>
    </row>
    <row r="2" spans="1:8" s="195" customFormat="1" ht="12.75" customHeight="1" x14ac:dyDescent="0.15">
      <c r="A2" s="272" t="s">
        <v>195</v>
      </c>
      <c r="B2" s="272"/>
      <c r="C2" s="272"/>
      <c r="D2" s="272"/>
      <c r="E2" s="272"/>
      <c r="F2" s="272"/>
    </row>
    <row r="3" spans="1:8" ht="13" x14ac:dyDescent="0.15">
      <c r="A3" s="259" t="s">
        <v>201</v>
      </c>
      <c r="B3" s="259"/>
      <c r="C3" s="259"/>
      <c r="D3" s="259"/>
      <c r="E3" s="259"/>
      <c r="F3" s="259"/>
      <c r="H3" s="154"/>
    </row>
    <row r="4" spans="1:8" ht="12.75" customHeight="1" x14ac:dyDescent="0.15">
      <c r="A4" s="283" t="str">
        <f>'1A'!A4</f>
        <v>ACF/OFA: 07/12/2018</v>
      </c>
      <c r="B4" s="283"/>
      <c r="C4" s="283"/>
      <c r="D4" s="283"/>
      <c r="E4" s="283"/>
      <c r="F4" s="283"/>
    </row>
    <row r="5" spans="1:8" s="3" customFormat="1" ht="12.75" customHeight="1" x14ac:dyDescent="0.15">
      <c r="A5" s="275" t="s">
        <v>0</v>
      </c>
      <c r="B5" s="278" t="s">
        <v>6</v>
      </c>
      <c r="C5" s="280"/>
      <c r="D5" s="207" t="s">
        <v>165</v>
      </c>
      <c r="E5" s="278" t="s">
        <v>7</v>
      </c>
      <c r="F5" s="280"/>
    </row>
    <row r="6" spans="1:8" s="3" customFormat="1" ht="40.5" customHeight="1" x14ac:dyDescent="0.15">
      <c r="A6" s="276"/>
      <c r="B6" s="21" t="s">
        <v>86</v>
      </c>
      <c r="C6" s="43" t="s">
        <v>85</v>
      </c>
      <c r="D6" s="207"/>
      <c r="E6" s="21" t="s">
        <v>86</v>
      </c>
      <c r="F6" s="25" t="s">
        <v>85</v>
      </c>
    </row>
    <row r="7" spans="1:8" ht="12.75" customHeight="1" x14ac:dyDescent="0.15">
      <c r="A7" s="19"/>
      <c r="B7" s="197"/>
      <c r="C7" s="198"/>
      <c r="D7" s="207"/>
      <c r="E7" s="199"/>
      <c r="F7" s="197"/>
    </row>
    <row r="8" spans="1:8" ht="12.75" customHeight="1" x14ac:dyDescent="0.15">
      <c r="A8" s="51" t="s">
        <v>8</v>
      </c>
      <c r="B8" s="31">
        <v>0.5</v>
      </c>
      <c r="C8" s="200">
        <f>IF((0.5-B8)&lt;0,0,(0.5-B8))</f>
        <v>0</v>
      </c>
      <c r="D8" s="207"/>
      <c r="E8" s="33">
        <v>0.83349288544702771</v>
      </c>
      <c r="F8" s="201">
        <f t="shared" ref="F8:F13" si="0">IF((0.9-E8)&lt;0, 0, (0.9-E8))</f>
        <v>6.6507114552972313E-2</v>
      </c>
    </row>
    <row r="9" spans="1:8" ht="12.75" customHeight="1" x14ac:dyDescent="0.15">
      <c r="A9" s="51" t="s">
        <v>9</v>
      </c>
      <c r="B9" s="31">
        <v>0.26484241387735158</v>
      </c>
      <c r="C9" s="200">
        <f>IF((0.5-B9)&lt;0,0,(0.5-B9))</f>
        <v>0.23515758612264842</v>
      </c>
      <c r="D9" s="207"/>
      <c r="E9" s="33">
        <v>0.35547576301615796</v>
      </c>
      <c r="F9" s="201">
        <f t="shared" si="0"/>
        <v>0.54452423698384211</v>
      </c>
    </row>
    <row r="10" spans="1:8" ht="12.75" customHeight="1" x14ac:dyDescent="0.15">
      <c r="A10" s="51" t="s">
        <v>10</v>
      </c>
      <c r="B10" s="31">
        <v>0.5</v>
      </c>
      <c r="C10" s="200">
        <f>IF((0.5-B10)&lt;0,0,(0.5-B10))</f>
        <v>0</v>
      </c>
      <c r="D10" s="207"/>
      <c r="E10" s="31">
        <v>0.6998754959506075</v>
      </c>
      <c r="F10" s="201">
        <f t="shared" si="0"/>
        <v>0.20012450404939253</v>
      </c>
    </row>
    <row r="11" spans="1:8" ht="12.75" customHeight="1" x14ac:dyDescent="0.15">
      <c r="A11" s="51" t="s">
        <v>11</v>
      </c>
      <c r="B11" s="31">
        <v>0.5</v>
      </c>
      <c r="C11" s="200">
        <f>IF((0.5-B11)&lt;0,0,(0.5-B11))</f>
        <v>0</v>
      </c>
      <c r="D11" s="207"/>
      <c r="E11" s="202">
        <v>0.78292520228628981</v>
      </c>
      <c r="F11" s="201">
        <f t="shared" si="0"/>
        <v>0.11707479771371021</v>
      </c>
    </row>
    <row r="12" spans="1:8" ht="12.75" customHeight="1" x14ac:dyDescent="0.15">
      <c r="A12" s="51" t="s">
        <v>12</v>
      </c>
      <c r="B12" s="31">
        <v>0</v>
      </c>
      <c r="C12" s="200">
        <f t="shared" ref="C12:C17" si="1">IF((0.5-B12)&lt;0,0,(0.5-B12))</f>
        <v>0.5</v>
      </c>
      <c r="D12" s="207"/>
      <c r="E12" s="33">
        <v>0</v>
      </c>
      <c r="F12" s="201">
        <f t="shared" si="0"/>
        <v>0.9</v>
      </c>
    </row>
    <row r="13" spans="1:8" ht="12.75" customHeight="1" x14ac:dyDescent="0.15">
      <c r="A13" s="51" t="s">
        <v>13</v>
      </c>
      <c r="B13" s="31">
        <v>0.35580532799128256</v>
      </c>
      <c r="C13" s="200">
        <f t="shared" si="1"/>
        <v>0.14419467200871744</v>
      </c>
      <c r="D13" s="207"/>
      <c r="E13" s="33">
        <v>0.35580532799128256</v>
      </c>
      <c r="F13" s="201">
        <f t="shared" si="0"/>
        <v>0.54419467200871741</v>
      </c>
    </row>
    <row r="14" spans="1:8" ht="12.75" customHeight="1" x14ac:dyDescent="0.15">
      <c r="A14" s="51" t="s">
        <v>14</v>
      </c>
      <c r="B14" s="31">
        <v>0.41199688436225995</v>
      </c>
      <c r="C14" s="200">
        <f t="shared" si="1"/>
        <v>8.8003115637740048E-2</v>
      </c>
      <c r="D14" s="207"/>
      <c r="E14" s="203" t="s">
        <v>1</v>
      </c>
      <c r="F14" s="204" t="s">
        <v>165</v>
      </c>
    </row>
    <row r="15" spans="1:8" ht="12.75" customHeight="1" x14ac:dyDescent="0.15">
      <c r="A15" s="51" t="s">
        <v>15</v>
      </c>
      <c r="B15" s="31">
        <v>0.45753018907315279</v>
      </c>
      <c r="C15" s="200">
        <f t="shared" si="1"/>
        <v>4.2469810926847207E-2</v>
      </c>
      <c r="D15" s="207"/>
      <c r="E15" s="203" t="s">
        <v>1</v>
      </c>
      <c r="F15" s="204" t="s">
        <v>165</v>
      </c>
    </row>
    <row r="16" spans="1:8" ht="12.75" customHeight="1" x14ac:dyDescent="0.15">
      <c r="A16" s="51" t="s">
        <v>80</v>
      </c>
      <c r="B16" s="31">
        <v>0.13299801724636684</v>
      </c>
      <c r="C16" s="200">
        <f t="shared" si="1"/>
        <v>0.36700198275363316</v>
      </c>
      <c r="D16" s="207"/>
      <c r="E16" s="203" t="s">
        <v>1</v>
      </c>
      <c r="F16" s="204" t="s">
        <v>165</v>
      </c>
    </row>
    <row r="17" spans="1:6" ht="12.75" customHeight="1" x14ac:dyDescent="0.15">
      <c r="A17" s="51" t="s">
        <v>16</v>
      </c>
      <c r="B17" s="31">
        <v>0.2235822693244883</v>
      </c>
      <c r="C17" s="200">
        <f t="shared" si="1"/>
        <v>0.27641773067551167</v>
      </c>
      <c r="D17" s="207"/>
      <c r="E17" s="33">
        <v>0.60942337167012839</v>
      </c>
      <c r="F17" s="201">
        <f>IF((0.9-E17)&lt;0, 0, (0.9-E17))</f>
        <v>0.29057662832987163</v>
      </c>
    </row>
    <row r="18" spans="1:6" ht="7.5" customHeight="1" x14ac:dyDescent="0.15">
      <c r="A18" s="53"/>
      <c r="B18" s="53"/>
      <c r="C18" s="53"/>
      <c r="D18" s="207"/>
      <c r="E18" s="53"/>
      <c r="F18" s="53"/>
    </row>
    <row r="19" spans="1:6" ht="12.75" customHeight="1" x14ac:dyDescent="0.15">
      <c r="A19" s="51" t="s">
        <v>17</v>
      </c>
      <c r="B19" s="31">
        <v>0.5</v>
      </c>
      <c r="C19" s="200">
        <f t="shared" ref="C19:C28" si="2">IF((0.5-B19)&lt;0,0,(0.5-B19))</f>
        <v>0</v>
      </c>
      <c r="D19" s="207"/>
      <c r="E19" s="203" t="s">
        <v>1</v>
      </c>
      <c r="F19" s="204" t="s">
        <v>165</v>
      </c>
    </row>
    <row r="20" spans="1:6" ht="12.75" customHeight="1" x14ac:dyDescent="0.15">
      <c r="A20" s="51" t="s">
        <v>18</v>
      </c>
      <c r="B20" s="31">
        <v>8.2906857727737968E-2</v>
      </c>
      <c r="C20" s="200">
        <f t="shared" si="2"/>
        <v>0.41709314227226202</v>
      </c>
      <c r="D20" s="207"/>
      <c r="E20" s="33">
        <v>8.2906857727737968E-2</v>
      </c>
      <c r="F20" s="201">
        <f>IF((0.9-E20)&lt;0, 0, (0.9-E20))</f>
        <v>0.81709314227226204</v>
      </c>
    </row>
    <row r="21" spans="1:6" ht="12.75" customHeight="1" x14ac:dyDescent="0.15">
      <c r="A21" s="51" t="s">
        <v>19</v>
      </c>
      <c r="B21" s="31">
        <v>0.5</v>
      </c>
      <c r="C21" s="200">
        <f t="shared" si="2"/>
        <v>0</v>
      </c>
      <c r="D21" s="207"/>
      <c r="E21" s="33">
        <v>0.66138003452060645</v>
      </c>
      <c r="F21" s="201">
        <f>IF((0.9-E21)&lt;0, 0, (0.9-E21))</f>
        <v>0.23861996547939357</v>
      </c>
    </row>
    <row r="22" spans="1:6" ht="12.75" customHeight="1" x14ac:dyDescent="0.15">
      <c r="A22" s="51" t="s">
        <v>20</v>
      </c>
      <c r="B22" s="31">
        <v>0</v>
      </c>
      <c r="C22" s="200">
        <f t="shared" si="2"/>
        <v>0.5</v>
      </c>
      <c r="D22" s="207"/>
      <c r="E22" s="203" t="s">
        <v>1</v>
      </c>
      <c r="F22" s="204" t="s">
        <v>165</v>
      </c>
    </row>
    <row r="23" spans="1:6" ht="12.75" customHeight="1" x14ac:dyDescent="0.15">
      <c r="A23" s="51" t="s">
        <v>21</v>
      </c>
      <c r="B23" s="31">
        <v>0.27847490261658492</v>
      </c>
      <c r="C23" s="200">
        <f t="shared" si="2"/>
        <v>0.22152509738341508</v>
      </c>
      <c r="D23" s="207"/>
      <c r="E23" s="203" t="s">
        <v>1</v>
      </c>
      <c r="F23" s="204" t="s">
        <v>165</v>
      </c>
    </row>
    <row r="24" spans="1:6" ht="12.75" customHeight="1" x14ac:dyDescent="0.15">
      <c r="A24" s="51" t="s">
        <v>22</v>
      </c>
      <c r="B24" s="31">
        <v>0.5</v>
      </c>
      <c r="C24" s="200">
        <f t="shared" si="2"/>
        <v>0</v>
      </c>
      <c r="D24" s="207"/>
      <c r="E24" s="33">
        <v>0.77690166975881259</v>
      </c>
      <c r="F24" s="201">
        <f>IF((0.9-E24)&lt;0, 0, (0.9-E24))</f>
        <v>0.12309833024118744</v>
      </c>
    </row>
    <row r="25" spans="1:6" ht="12.75" customHeight="1" x14ac:dyDescent="0.15">
      <c r="A25" s="51" t="s">
        <v>23</v>
      </c>
      <c r="B25" s="31">
        <v>0.5</v>
      </c>
      <c r="C25" s="200">
        <f t="shared" si="2"/>
        <v>0</v>
      </c>
      <c r="D25" s="207"/>
      <c r="E25" s="33">
        <v>0.6930187538629079</v>
      </c>
      <c r="F25" s="201">
        <f>IF((0.9-E25)&lt;0, 0, (0.9-E25))</f>
        <v>0.20698124613709212</v>
      </c>
    </row>
    <row r="26" spans="1:6" ht="12.75" customHeight="1" x14ac:dyDescent="0.15">
      <c r="A26" s="51" t="s">
        <v>24</v>
      </c>
      <c r="B26" s="31">
        <v>0.5</v>
      </c>
      <c r="C26" s="200">
        <f t="shared" si="2"/>
        <v>0</v>
      </c>
      <c r="D26" s="207"/>
      <c r="E26" s="33">
        <v>0.78482087551338542</v>
      </c>
      <c r="F26" s="201">
        <f>IF((0.9-E26)&lt;0, 0, (0.9-E26))</f>
        <v>0.1151791244866146</v>
      </c>
    </row>
    <row r="27" spans="1:6" ht="12.75" customHeight="1" x14ac:dyDescent="0.15">
      <c r="A27" s="51" t="s">
        <v>25</v>
      </c>
      <c r="B27" s="31">
        <v>0.38456663939529256</v>
      </c>
      <c r="C27" s="200">
        <f t="shared" si="2"/>
        <v>0.11543336060470744</v>
      </c>
      <c r="D27" s="207"/>
      <c r="E27" s="33">
        <v>0.38456663939529256</v>
      </c>
      <c r="F27" s="201">
        <f>IF((0.9-E27)&lt;0, 0, (0.9-E27))</f>
        <v>0.51543336060470746</v>
      </c>
    </row>
    <row r="28" spans="1:6" ht="12.75" customHeight="1" x14ac:dyDescent="0.15">
      <c r="A28" s="51" t="s">
        <v>26</v>
      </c>
      <c r="B28" s="31">
        <v>0.5</v>
      </c>
      <c r="C28" s="200">
        <f t="shared" si="2"/>
        <v>0</v>
      </c>
      <c r="D28" s="207"/>
      <c r="E28" s="203" t="s">
        <v>1</v>
      </c>
      <c r="F28" s="204" t="s">
        <v>165</v>
      </c>
    </row>
    <row r="29" spans="1:6" ht="7.5" customHeight="1" x14ac:dyDescent="0.15">
      <c r="A29" s="53"/>
      <c r="B29" s="53"/>
      <c r="C29" s="53"/>
      <c r="D29" s="207"/>
      <c r="E29" s="53"/>
      <c r="F29" s="53"/>
    </row>
    <row r="30" spans="1:6" ht="12.75" customHeight="1" x14ac:dyDescent="0.15">
      <c r="A30" s="51" t="s">
        <v>27</v>
      </c>
      <c r="B30" s="31">
        <v>0</v>
      </c>
      <c r="C30" s="200">
        <f t="shared" ref="C30:C39" si="3">IF((0.5-B30)&lt;0,0,(0.5-B30))</f>
        <v>0.5</v>
      </c>
      <c r="D30" s="207"/>
      <c r="E30" s="33">
        <v>0</v>
      </c>
      <c r="F30" s="201">
        <f>IF((0.9-E30)&lt;0, 0, (0.9-E30))</f>
        <v>0.9</v>
      </c>
    </row>
    <row r="31" spans="1:6" ht="12.75" customHeight="1" x14ac:dyDescent="0.15">
      <c r="A31" s="51" t="s">
        <v>28</v>
      </c>
      <c r="B31" s="31">
        <v>0.39486482940757756</v>
      </c>
      <c r="C31" s="200">
        <f t="shared" si="3"/>
        <v>0.10513517059242244</v>
      </c>
      <c r="D31" s="207"/>
      <c r="E31" s="203" t="s">
        <v>1</v>
      </c>
      <c r="F31" s="204" t="s">
        <v>165</v>
      </c>
    </row>
    <row r="32" spans="1:6" ht="12.75" customHeight="1" x14ac:dyDescent="0.15">
      <c r="A32" s="51" t="s">
        <v>29</v>
      </c>
      <c r="B32" s="31">
        <v>0.13096342320883303</v>
      </c>
      <c r="C32" s="200">
        <f t="shared" si="3"/>
        <v>0.36903657679116697</v>
      </c>
      <c r="D32" s="207"/>
      <c r="E32" s="33">
        <v>0.13096342320883303</v>
      </c>
      <c r="F32" s="201">
        <f>IF((0.9-E32)&lt;0, 0, (0.9-E32))</f>
        <v>0.76903657679116699</v>
      </c>
    </row>
    <row r="33" spans="1:6" ht="12.75" customHeight="1" x14ac:dyDescent="0.15">
      <c r="A33" s="51" t="s">
        <v>30</v>
      </c>
      <c r="B33" s="31">
        <v>0.5</v>
      </c>
      <c r="C33" s="200">
        <f t="shared" si="3"/>
        <v>0</v>
      </c>
      <c r="D33" s="207"/>
      <c r="E33" s="203" t="s">
        <v>1</v>
      </c>
      <c r="F33" s="204" t="s">
        <v>165</v>
      </c>
    </row>
    <row r="34" spans="1:6" ht="12.75" customHeight="1" x14ac:dyDescent="0.15">
      <c r="A34" s="51" t="s">
        <v>31</v>
      </c>
      <c r="B34" s="31">
        <v>0.37219624814607938</v>
      </c>
      <c r="C34" s="200">
        <f t="shared" si="3"/>
        <v>0.12780375185392062</v>
      </c>
      <c r="D34" s="207"/>
      <c r="E34" s="203" t="s">
        <v>1</v>
      </c>
      <c r="F34" s="204" t="s">
        <v>165</v>
      </c>
    </row>
    <row r="35" spans="1:6" ht="12.75" customHeight="1" x14ac:dyDescent="0.15">
      <c r="A35" s="51" t="s">
        <v>32</v>
      </c>
      <c r="B35" s="31">
        <v>0</v>
      </c>
      <c r="C35" s="200">
        <f t="shared" si="3"/>
        <v>0.5</v>
      </c>
      <c r="D35" s="207"/>
      <c r="E35" s="203" t="s">
        <v>1</v>
      </c>
      <c r="F35" s="204" t="s">
        <v>165</v>
      </c>
    </row>
    <row r="36" spans="1:6" ht="12.75" customHeight="1" x14ac:dyDescent="0.15">
      <c r="A36" s="51" t="s">
        <v>33</v>
      </c>
      <c r="B36" s="31">
        <v>0.5</v>
      </c>
      <c r="C36" s="200">
        <f t="shared" si="3"/>
        <v>0</v>
      </c>
      <c r="D36" s="207"/>
      <c r="E36" s="203" t="s">
        <v>1</v>
      </c>
      <c r="F36" s="204" t="s">
        <v>165</v>
      </c>
    </row>
    <row r="37" spans="1:6" ht="12.75" customHeight="1" x14ac:dyDescent="0.15">
      <c r="A37" s="51" t="s">
        <v>34</v>
      </c>
      <c r="B37" s="31">
        <v>0.30681544217327011</v>
      </c>
      <c r="C37" s="200">
        <f t="shared" si="3"/>
        <v>0.19318455782672989</v>
      </c>
      <c r="D37" s="207"/>
      <c r="E37" s="33">
        <v>0.66006519108106476</v>
      </c>
      <c r="F37" s="201">
        <f>IF((0.9-E37)&lt;0, 0, (0.9-E37))</f>
        <v>0.23993480891893526</v>
      </c>
    </row>
    <row r="38" spans="1:6" ht="12.75" customHeight="1" x14ac:dyDescent="0.15">
      <c r="A38" s="51" t="s">
        <v>35</v>
      </c>
      <c r="B38" s="31">
        <v>0.5</v>
      </c>
      <c r="C38" s="200">
        <f t="shared" si="3"/>
        <v>0</v>
      </c>
      <c r="D38" s="207"/>
      <c r="E38" s="203" t="s">
        <v>1</v>
      </c>
      <c r="F38" s="204" t="s">
        <v>165</v>
      </c>
    </row>
    <row r="39" spans="1:6" ht="12.75" customHeight="1" x14ac:dyDescent="0.15">
      <c r="A39" s="51" t="s">
        <v>36</v>
      </c>
      <c r="B39" s="31">
        <v>0</v>
      </c>
      <c r="C39" s="200">
        <f t="shared" si="3"/>
        <v>0.5</v>
      </c>
      <c r="D39" s="207"/>
      <c r="E39" s="33">
        <v>0</v>
      </c>
      <c r="F39" s="201">
        <f>IF((0.9-E39)&lt;0, 0, (0.9-E39))</f>
        <v>0.9</v>
      </c>
    </row>
    <row r="40" spans="1:6" ht="7.5" customHeight="1" x14ac:dyDescent="0.15">
      <c r="A40" s="53"/>
      <c r="B40" s="53"/>
      <c r="C40" s="53"/>
      <c r="D40" s="207"/>
      <c r="E40" s="53"/>
      <c r="F40" s="53"/>
    </row>
    <row r="41" spans="1:6" ht="12.75" customHeight="1" x14ac:dyDescent="0.15">
      <c r="A41" s="51" t="s">
        <v>37</v>
      </c>
      <c r="B41" s="31">
        <v>0</v>
      </c>
      <c r="C41" s="200">
        <f t="shared" ref="C41:C50" si="4">IF((0.5-B41)&lt;0,0,(0.5-B41))</f>
        <v>0.5</v>
      </c>
      <c r="D41" s="207"/>
      <c r="E41" s="203" t="s">
        <v>1</v>
      </c>
      <c r="F41" s="204" t="s">
        <v>165</v>
      </c>
    </row>
    <row r="42" spans="1:6" ht="12.75" customHeight="1" x14ac:dyDescent="0.15">
      <c r="A42" s="51" t="s">
        <v>38</v>
      </c>
      <c r="B42" s="31">
        <v>0.5</v>
      </c>
      <c r="C42" s="200">
        <f t="shared" si="4"/>
        <v>0</v>
      </c>
      <c r="D42" s="207"/>
      <c r="E42" s="203" t="s">
        <v>1</v>
      </c>
      <c r="F42" s="204" t="s">
        <v>165</v>
      </c>
    </row>
    <row r="43" spans="1:6" ht="12.75" customHeight="1" x14ac:dyDescent="0.15">
      <c r="A43" s="51" t="s">
        <v>39</v>
      </c>
      <c r="B43" s="31">
        <v>0.5</v>
      </c>
      <c r="C43" s="200">
        <f t="shared" si="4"/>
        <v>0</v>
      </c>
      <c r="D43" s="207"/>
      <c r="E43" s="33">
        <v>0.6498596344324129</v>
      </c>
      <c r="F43" s="201">
        <f>IF((0.9-E43)&lt;0, 0, (0.9-E43))</f>
        <v>0.25014036556758712</v>
      </c>
    </row>
    <row r="44" spans="1:6" ht="12.75" customHeight="1" x14ac:dyDescent="0.15">
      <c r="A44" s="51" t="s">
        <v>40</v>
      </c>
      <c r="B44" s="31">
        <v>0.38548292230305325</v>
      </c>
      <c r="C44" s="200">
        <f t="shared" si="4"/>
        <v>0.11451707769694675</v>
      </c>
      <c r="D44" s="207"/>
      <c r="E44" s="203" t="s">
        <v>1</v>
      </c>
      <c r="F44" s="204" t="s">
        <v>165</v>
      </c>
    </row>
    <row r="45" spans="1:6" ht="12.75" customHeight="1" x14ac:dyDescent="0.15">
      <c r="A45" s="51" t="s">
        <v>41</v>
      </c>
      <c r="B45" s="31">
        <v>0.46083792494888426</v>
      </c>
      <c r="C45" s="200">
        <f t="shared" si="4"/>
        <v>3.9162075051115741E-2</v>
      </c>
      <c r="D45" s="207"/>
      <c r="E45" s="33">
        <v>0.46083792494888426</v>
      </c>
      <c r="F45" s="201">
        <f>IF((0.9-E45)&lt;0, 0, (0.9-E45))</f>
        <v>0.43916207505111576</v>
      </c>
    </row>
    <row r="46" spans="1:6" ht="12.75" customHeight="1" x14ac:dyDescent="0.15">
      <c r="A46" s="51" t="s">
        <v>42</v>
      </c>
      <c r="B46" s="31">
        <v>0.5</v>
      </c>
      <c r="C46" s="200">
        <f t="shared" si="4"/>
        <v>0</v>
      </c>
      <c r="D46" s="207"/>
      <c r="E46" s="203" t="s">
        <v>1</v>
      </c>
      <c r="F46" s="204" t="s">
        <v>165</v>
      </c>
    </row>
    <row r="47" spans="1:6" ht="12.75" customHeight="1" x14ac:dyDescent="0.15">
      <c r="A47" s="51" t="s">
        <v>43</v>
      </c>
      <c r="B47" s="31">
        <v>0.33696356950968981</v>
      </c>
      <c r="C47" s="200">
        <f t="shared" si="4"/>
        <v>0.16303643049031019</v>
      </c>
      <c r="D47" s="207"/>
      <c r="E47" s="33">
        <v>0.6907276257819881</v>
      </c>
      <c r="F47" s="201">
        <f>IF((0.9-E47)&lt;0, 0, (0.9-E47))</f>
        <v>0.20927237421801193</v>
      </c>
    </row>
    <row r="48" spans="1:6" ht="12.75" customHeight="1" x14ac:dyDescent="0.15">
      <c r="A48" s="51" t="s">
        <v>44</v>
      </c>
      <c r="B48" s="31">
        <v>0.40528451917501862</v>
      </c>
      <c r="C48" s="200">
        <f t="shared" si="4"/>
        <v>9.471548082498138E-2</v>
      </c>
      <c r="D48" s="207"/>
      <c r="E48" s="203" t="s">
        <v>1</v>
      </c>
      <c r="F48" s="204" t="s">
        <v>165</v>
      </c>
    </row>
    <row r="49" spans="1:6" ht="12.75" customHeight="1" x14ac:dyDescent="0.15">
      <c r="A49" s="51" t="s">
        <v>45</v>
      </c>
      <c r="B49" s="31">
        <v>0</v>
      </c>
      <c r="C49" s="200">
        <f t="shared" si="4"/>
        <v>0.5</v>
      </c>
      <c r="D49" s="207"/>
      <c r="E49" s="33">
        <v>0</v>
      </c>
      <c r="F49" s="201">
        <f>IF((0.9-E49)&lt;0, 0, (0.9-E49))</f>
        <v>0.9</v>
      </c>
    </row>
    <row r="50" spans="1:6" ht="12.75" customHeight="1" x14ac:dyDescent="0.15">
      <c r="A50" s="51" t="s">
        <v>46</v>
      </c>
      <c r="B50" s="31">
        <v>0.43126400946554555</v>
      </c>
      <c r="C50" s="200">
        <f t="shared" si="4"/>
        <v>6.873599053445445E-2</v>
      </c>
      <c r="D50" s="207"/>
      <c r="E50" s="33">
        <v>0.85546640327512069</v>
      </c>
      <c r="F50" s="201">
        <f>IF((0.9-E50)&lt;0, 0, (0.9-E50))</f>
        <v>4.4533596724879332E-2</v>
      </c>
    </row>
    <row r="51" spans="1:6" ht="7.5" customHeight="1" x14ac:dyDescent="0.15">
      <c r="A51" s="53"/>
      <c r="B51" s="53"/>
      <c r="C51" s="53"/>
      <c r="D51" s="207"/>
      <c r="E51" s="53"/>
      <c r="F51" s="53"/>
    </row>
    <row r="52" spans="1:6" ht="12.75" customHeight="1" x14ac:dyDescent="0.15">
      <c r="A52" s="51" t="s">
        <v>47</v>
      </c>
      <c r="B52" s="31">
        <v>0.5</v>
      </c>
      <c r="C52" s="200">
        <f t="shared" ref="C52:C61" si="5">IF((0.5-B52)&lt;0,0,(0.5-B52))</f>
        <v>0</v>
      </c>
      <c r="D52" s="207"/>
      <c r="E52" s="203" t="s">
        <v>1</v>
      </c>
      <c r="F52" s="204" t="s">
        <v>165</v>
      </c>
    </row>
    <row r="53" spans="1:6" ht="12.75" customHeight="1" x14ac:dyDescent="0.15">
      <c r="A53" s="51" t="s">
        <v>48</v>
      </c>
      <c r="B53" s="31">
        <v>0.5</v>
      </c>
      <c r="C53" s="200">
        <f t="shared" si="5"/>
        <v>0</v>
      </c>
      <c r="D53" s="207"/>
      <c r="E53" s="31">
        <v>0.60533615051394618</v>
      </c>
      <c r="F53" s="201">
        <f>IF((0.9-E53)&lt;0, 0, (0.9-E53))</f>
        <v>0.29466384948605384</v>
      </c>
    </row>
    <row r="54" spans="1:6" ht="12.75" customHeight="1" x14ac:dyDescent="0.15">
      <c r="A54" s="51" t="s">
        <v>49</v>
      </c>
      <c r="B54" s="31">
        <v>0.5</v>
      </c>
      <c r="C54" s="200">
        <f t="shared" si="5"/>
        <v>0</v>
      </c>
      <c r="D54" s="207"/>
      <c r="E54" s="203" t="s">
        <v>1</v>
      </c>
      <c r="F54" s="204" t="s">
        <v>165</v>
      </c>
    </row>
    <row r="55" spans="1:6" ht="12.75" customHeight="1" x14ac:dyDescent="0.15">
      <c r="A55" s="51" t="s">
        <v>50</v>
      </c>
      <c r="B55" s="31">
        <v>0</v>
      </c>
      <c r="C55" s="200">
        <f t="shared" si="5"/>
        <v>0.5</v>
      </c>
      <c r="D55" s="207"/>
      <c r="E55" s="203" t="s">
        <v>1</v>
      </c>
      <c r="F55" s="204" t="s">
        <v>165</v>
      </c>
    </row>
    <row r="56" spans="1:6" ht="12.75" customHeight="1" x14ac:dyDescent="0.15">
      <c r="A56" s="51" t="s">
        <v>51</v>
      </c>
      <c r="B56" s="31">
        <v>0.5</v>
      </c>
      <c r="C56" s="200">
        <f t="shared" si="5"/>
        <v>0</v>
      </c>
      <c r="D56" s="207"/>
      <c r="E56" s="31">
        <v>0.64500661595126918</v>
      </c>
      <c r="F56" s="201">
        <f>IF((0.9-E56)&lt;0, 0, (0.9-E56))</f>
        <v>0.25499338404873084</v>
      </c>
    </row>
    <row r="57" spans="1:6" ht="12.75" customHeight="1" x14ac:dyDescent="0.15">
      <c r="A57" s="51" t="s">
        <v>52</v>
      </c>
      <c r="B57" s="31">
        <v>0.5</v>
      </c>
      <c r="C57" s="200">
        <f t="shared" si="5"/>
        <v>0</v>
      </c>
      <c r="D57" s="207"/>
      <c r="E57" s="203" t="s">
        <v>1</v>
      </c>
      <c r="F57" s="204" t="s">
        <v>165</v>
      </c>
    </row>
    <row r="58" spans="1:6" ht="12.75" customHeight="1" x14ac:dyDescent="0.15">
      <c r="A58" s="51" t="s">
        <v>53</v>
      </c>
      <c r="B58" s="31">
        <v>0.5</v>
      </c>
      <c r="C58" s="200">
        <f t="shared" si="5"/>
        <v>0</v>
      </c>
      <c r="D58" s="207"/>
      <c r="E58" s="203" t="s">
        <v>1</v>
      </c>
      <c r="F58" s="204" t="s">
        <v>165</v>
      </c>
    </row>
    <row r="59" spans="1:6" ht="12.75" customHeight="1" x14ac:dyDescent="0.15">
      <c r="A59" s="51" t="s">
        <v>54</v>
      </c>
      <c r="B59" s="31">
        <v>0.25987782726358516</v>
      </c>
      <c r="C59" s="200">
        <f t="shared" si="5"/>
        <v>0.24012217273641484</v>
      </c>
      <c r="D59" s="207"/>
      <c r="E59" s="33">
        <v>0.41407868198287978</v>
      </c>
      <c r="F59" s="201">
        <f>IF((0.9-E59)&lt;0, 0, (0.9-E59))</f>
        <v>0.48592131801712024</v>
      </c>
    </row>
    <row r="60" spans="1:6" ht="12.75" customHeight="1" x14ac:dyDescent="0.15">
      <c r="A60" s="51" t="s">
        <v>55</v>
      </c>
      <c r="B60" s="31">
        <v>0.5</v>
      </c>
      <c r="C60" s="200">
        <f t="shared" si="5"/>
        <v>0</v>
      </c>
      <c r="D60" s="207"/>
      <c r="E60" s="203" t="s">
        <v>1</v>
      </c>
      <c r="F60" s="204" t="s">
        <v>165</v>
      </c>
    </row>
    <row r="61" spans="1:6" ht="12.75" customHeight="1" x14ac:dyDescent="0.15">
      <c r="A61" s="51" t="s">
        <v>56</v>
      </c>
      <c r="B61" s="31">
        <v>0.38834194459745258</v>
      </c>
      <c r="C61" s="200">
        <f t="shared" si="5"/>
        <v>0.11165805540254742</v>
      </c>
      <c r="D61" s="207"/>
      <c r="E61" s="203" t="s">
        <v>1</v>
      </c>
      <c r="F61" s="204" t="s">
        <v>165</v>
      </c>
    </row>
    <row r="62" spans="1:6" ht="7.5" customHeight="1" x14ac:dyDescent="0.15">
      <c r="A62" s="53"/>
      <c r="B62" s="53"/>
      <c r="C62" s="53"/>
      <c r="D62" s="207"/>
      <c r="E62" s="53"/>
      <c r="F62" s="53"/>
    </row>
    <row r="63" spans="1:6" ht="12.75" customHeight="1" x14ac:dyDescent="0.15">
      <c r="A63" s="51" t="s">
        <v>57</v>
      </c>
      <c r="B63" s="31">
        <v>0.46721660741060717</v>
      </c>
      <c r="C63" s="201">
        <f>IF((0.5-B63)&lt;0,0,(0.5-B63))</f>
        <v>3.2783392589392835E-2</v>
      </c>
      <c r="D63" s="207"/>
      <c r="E63" s="33">
        <v>0.46721660741060717</v>
      </c>
      <c r="F63" s="201">
        <f>IF((0.9-E63)&lt;0, 0, (0.9-E63))</f>
        <v>0.43278339258939286</v>
      </c>
    </row>
    <row r="64" spans="1:6" ht="12.75" customHeight="1" x14ac:dyDescent="0.15">
      <c r="A64" s="51" t="s">
        <v>58</v>
      </c>
      <c r="B64" s="31">
        <v>0.39409937888198759</v>
      </c>
      <c r="C64" s="201">
        <f>IF((0.5-B64)&lt;0,0,(0.5-B64))</f>
        <v>0.10590062111801241</v>
      </c>
      <c r="D64" s="207"/>
      <c r="E64" s="203" t="s">
        <v>1</v>
      </c>
      <c r="F64" s="204" t="s">
        <v>165</v>
      </c>
    </row>
    <row r="65" spans="1:6" ht="12.75" customHeight="1" x14ac:dyDescent="0.15">
      <c r="A65" s="51" t="s">
        <v>59</v>
      </c>
      <c r="B65" s="31">
        <v>0.23991142543471433</v>
      </c>
      <c r="C65" s="201">
        <f>IF((0.5-B65)&lt;0,0,(0.5-B65))</f>
        <v>0.26008857456528567</v>
      </c>
      <c r="D65" s="207"/>
      <c r="E65" s="33">
        <v>0.23991142543471433</v>
      </c>
      <c r="F65" s="201">
        <f>IF((0.9-E65)&lt;0, 0, (0.9-E65))</f>
        <v>0.66008857456528569</v>
      </c>
    </row>
    <row r="66" spans="1:6" ht="12.75" customHeight="1" x14ac:dyDescent="0.15">
      <c r="A66" s="52" t="s">
        <v>60</v>
      </c>
      <c r="B66" s="32">
        <v>0</v>
      </c>
      <c r="C66" s="205">
        <f>IF((0.5-B66)&lt;0,0,(0.5-B66))</f>
        <v>0.5</v>
      </c>
      <c r="D66" s="207"/>
      <c r="E66" s="206">
        <v>0</v>
      </c>
      <c r="F66" s="205">
        <f>IF((0.9-E66)&lt;0, 0, (0.9-E66))</f>
        <v>0.9</v>
      </c>
    </row>
    <row r="67" spans="1:6" ht="12.75" customHeight="1" x14ac:dyDescent="0.15">
      <c r="A67" s="1" t="s">
        <v>84</v>
      </c>
    </row>
    <row r="68" spans="1:6" ht="12.75" customHeight="1" x14ac:dyDescent="0.15">
      <c r="A68" s="18" t="s">
        <v>2</v>
      </c>
      <c r="C68" s="2" t="s">
        <v>2</v>
      </c>
    </row>
    <row r="69" spans="1:6" ht="12.75" customHeight="1" x14ac:dyDescent="0.15">
      <c r="C69" s="2" t="s">
        <v>2</v>
      </c>
    </row>
  </sheetData>
  <mergeCells count="7">
    <mergeCell ref="A1:F1"/>
    <mergeCell ref="A2:F2"/>
    <mergeCell ref="A3:F3"/>
    <mergeCell ref="B5:C5"/>
    <mergeCell ref="E5:F5"/>
    <mergeCell ref="A4:F4"/>
    <mergeCell ref="A5:A6"/>
  </mergeCells>
  <printOptions horizontalCentered="1"/>
  <pageMargins left="0.25" right="0.25" top="0.25" bottom="0.25" header="0.3" footer="0.3"/>
  <pageSetup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68"/>
  <sheetViews>
    <sheetView zoomScaleNormal="100" zoomScaleSheetLayoutView="100" workbookViewId="0">
      <selection activeCell="B21" sqref="B21"/>
    </sheetView>
  </sheetViews>
  <sheetFormatPr baseColWidth="10" defaultColWidth="9.1640625" defaultRowHeight="13" x14ac:dyDescent="0.15"/>
  <cols>
    <col min="1" max="1" width="15.6640625" style="2" customWidth="1"/>
    <col min="2" max="2" width="13.6640625" style="2" customWidth="1"/>
    <col min="3" max="3" width="13.5" style="2" customWidth="1"/>
    <col min="4" max="4" width="12.6640625" style="2" customWidth="1"/>
    <col min="5" max="5" width="13.5" style="2" customWidth="1"/>
    <col min="6" max="6" width="14.6640625" style="2" customWidth="1"/>
    <col min="7" max="7" width="13.5" style="2" customWidth="1"/>
    <col min="8" max="8" width="14.33203125" style="2" customWidth="1"/>
    <col min="9" max="16384" width="9.1640625" style="2"/>
  </cols>
  <sheetData>
    <row r="1" spans="1:8" s="195" customFormat="1" x14ac:dyDescent="0.15">
      <c r="A1" s="272" t="s">
        <v>199</v>
      </c>
      <c r="B1" s="272"/>
      <c r="C1" s="272"/>
      <c r="D1" s="272"/>
      <c r="E1" s="272"/>
      <c r="F1" s="272"/>
      <c r="G1" s="272"/>
      <c r="H1" s="272"/>
    </row>
    <row r="2" spans="1:8" s="195" customFormat="1" x14ac:dyDescent="0.15">
      <c r="A2" s="272" t="s">
        <v>200</v>
      </c>
      <c r="B2" s="272"/>
      <c r="C2" s="272"/>
      <c r="D2" s="272"/>
      <c r="E2" s="272"/>
      <c r="F2" s="272"/>
      <c r="G2" s="272"/>
      <c r="H2" s="272"/>
    </row>
    <row r="3" spans="1:8" x14ac:dyDescent="0.15">
      <c r="A3" s="261" t="s">
        <v>221</v>
      </c>
      <c r="B3" s="261"/>
      <c r="C3" s="261"/>
      <c r="D3" s="261"/>
      <c r="E3" s="261"/>
      <c r="F3" s="261"/>
      <c r="G3" s="261"/>
      <c r="H3" s="261"/>
    </row>
    <row r="4" spans="1:8" ht="12.75" customHeight="1" x14ac:dyDescent="0.15">
      <c r="A4" s="284" t="str">
        <f>'1B'!$A$4</f>
        <v>ACF/OFA: 07/12/2018</v>
      </c>
      <c r="B4" s="274"/>
      <c r="C4" s="274"/>
      <c r="D4" s="274"/>
      <c r="E4" s="274"/>
      <c r="F4" s="274"/>
      <c r="G4" s="274"/>
      <c r="H4" s="274"/>
    </row>
    <row r="5" spans="1:8" s="3" customFormat="1" ht="12.75" customHeight="1" x14ac:dyDescent="0.15">
      <c r="A5" s="291" t="s">
        <v>0</v>
      </c>
      <c r="B5" s="278" t="s">
        <v>112</v>
      </c>
      <c r="C5" s="279"/>
      <c r="D5" s="279"/>
      <c r="E5" s="279"/>
      <c r="F5" s="279"/>
      <c r="G5" s="279"/>
      <c r="H5" s="280"/>
    </row>
    <row r="6" spans="1:8" s="4" customFormat="1" ht="12.75" customHeight="1" x14ac:dyDescent="0.15">
      <c r="A6" s="292"/>
      <c r="B6" s="288" t="s">
        <v>87</v>
      </c>
      <c r="C6" s="288" t="s">
        <v>107</v>
      </c>
      <c r="D6" s="288" t="s">
        <v>108</v>
      </c>
      <c r="E6" s="288" t="s">
        <v>109</v>
      </c>
      <c r="F6" s="285" t="s">
        <v>106</v>
      </c>
      <c r="G6" s="286"/>
      <c r="H6" s="287"/>
    </row>
    <row r="7" spans="1:8" s="3" customFormat="1" ht="52.5" customHeight="1" x14ac:dyDescent="0.15">
      <c r="A7" s="293"/>
      <c r="B7" s="289"/>
      <c r="C7" s="289"/>
      <c r="D7" s="289"/>
      <c r="E7" s="290"/>
      <c r="F7" s="21" t="s">
        <v>135</v>
      </c>
      <c r="G7" s="21" t="s">
        <v>110</v>
      </c>
      <c r="H7" s="21" t="s">
        <v>92</v>
      </c>
    </row>
    <row r="8" spans="1:8" ht="12.75" customHeight="1" x14ac:dyDescent="0.15">
      <c r="A8" s="39" t="s">
        <v>3</v>
      </c>
      <c r="B8" s="26">
        <f t="shared" ref="B8:H8" si="0">SUM(B10:B68)</f>
        <v>1406410</v>
      </c>
      <c r="C8" s="26">
        <f t="shared" si="0"/>
        <v>560548</v>
      </c>
      <c r="D8" s="26">
        <f t="shared" si="0"/>
        <v>776188</v>
      </c>
      <c r="E8" s="26">
        <f t="shared" si="0"/>
        <v>411768</v>
      </c>
      <c r="F8" s="26">
        <f t="shared" si="0"/>
        <v>52579</v>
      </c>
      <c r="G8" s="26">
        <f t="shared" si="0"/>
        <v>14438</v>
      </c>
      <c r="H8" s="26">
        <f t="shared" si="0"/>
        <v>1112</v>
      </c>
    </row>
    <row r="9" spans="1:8" ht="7.5" customHeight="1" x14ac:dyDescent="0.15">
      <c r="A9" s="53"/>
      <c r="B9" s="64"/>
      <c r="C9" s="64"/>
      <c r="D9" s="64"/>
      <c r="E9" s="64"/>
      <c r="F9" s="64"/>
      <c r="G9" s="64"/>
      <c r="H9" s="65"/>
    </row>
    <row r="10" spans="1:8" ht="12.75" customHeight="1" x14ac:dyDescent="0.15">
      <c r="A10" s="51" t="s">
        <v>8</v>
      </c>
      <c r="B10" s="27">
        <v>9749</v>
      </c>
      <c r="C10" s="27">
        <v>5412</v>
      </c>
      <c r="D10" s="27">
        <v>3348</v>
      </c>
      <c r="E10" s="27">
        <v>1910</v>
      </c>
      <c r="F10" s="27">
        <v>861</v>
      </c>
      <c r="G10" s="27">
        <v>128</v>
      </c>
      <c r="H10" s="170">
        <v>0</v>
      </c>
    </row>
    <row r="11" spans="1:8" ht="12.75" customHeight="1" x14ac:dyDescent="0.15">
      <c r="A11" s="51" t="s">
        <v>9</v>
      </c>
      <c r="B11" s="27">
        <v>3152</v>
      </c>
      <c r="C11" s="27">
        <v>847</v>
      </c>
      <c r="D11" s="27">
        <v>1986</v>
      </c>
      <c r="E11" s="27">
        <v>804</v>
      </c>
      <c r="F11" s="27">
        <v>146</v>
      </c>
      <c r="G11" s="27">
        <v>72</v>
      </c>
      <c r="H11" s="170">
        <v>102</v>
      </c>
    </row>
    <row r="12" spans="1:8" ht="12.75" customHeight="1" x14ac:dyDescent="0.15">
      <c r="A12" s="51" t="s">
        <v>10</v>
      </c>
      <c r="B12" s="27">
        <v>8715</v>
      </c>
      <c r="C12" s="27">
        <v>5272</v>
      </c>
      <c r="D12" s="27">
        <v>2803</v>
      </c>
      <c r="E12" s="27">
        <v>666</v>
      </c>
      <c r="F12" s="27">
        <v>239</v>
      </c>
      <c r="G12" s="27">
        <v>109</v>
      </c>
      <c r="H12" s="170">
        <v>291</v>
      </c>
    </row>
    <row r="13" spans="1:8" ht="12.75" customHeight="1" x14ac:dyDescent="0.15">
      <c r="A13" s="51" t="s">
        <v>11</v>
      </c>
      <c r="B13" s="27">
        <v>3201</v>
      </c>
      <c r="C13" s="27">
        <v>1533</v>
      </c>
      <c r="D13" s="27">
        <v>1203</v>
      </c>
      <c r="E13" s="27">
        <v>487</v>
      </c>
      <c r="F13" s="27">
        <v>309</v>
      </c>
      <c r="G13" s="27">
        <v>156</v>
      </c>
      <c r="H13" s="170">
        <v>0</v>
      </c>
    </row>
    <row r="14" spans="1:8" ht="12.75" customHeight="1" x14ac:dyDescent="0.15">
      <c r="A14" s="51" t="s">
        <v>12</v>
      </c>
      <c r="B14" s="27">
        <v>527340</v>
      </c>
      <c r="C14" s="27">
        <v>146631</v>
      </c>
      <c r="D14" s="27">
        <v>362195</v>
      </c>
      <c r="E14" s="27">
        <v>230307</v>
      </c>
      <c r="F14" s="27">
        <v>12067</v>
      </c>
      <c r="G14" s="27">
        <v>6447</v>
      </c>
      <c r="H14" s="170">
        <v>0</v>
      </c>
    </row>
    <row r="15" spans="1:8" ht="12.75" customHeight="1" x14ac:dyDescent="0.15">
      <c r="A15" s="51" t="s">
        <v>13</v>
      </c>
      <c r="B15" s="27">
        <v>16329</v>
      </c>
      <c r="C15" s="27">
        <v>6077</v>
      </c>
      <c r="D15" s="27">
        <v>9000</v>
      </c>
      <c r="E15" s="27">
        <v>2609</v>
      </c>
      <c r="F15" s="27">
        <v>1059</v>
      </c>
      <c r="G15" s="27">
        <v>193</v>
      </c>
      <c r="H15" s="170">
        <v>0</v>
      </c>
    </row>
    <row r="16" spans="1:8" ht="12.75" customHeight="1" x14ac:dyDescent="0.15">
      <c r="A16" s="51" t="s">
        <v>14</v>
      </c>
      <c r="B16" s="27">
        <v>9973</v>
      </c>
      <c r="C16" s="27">
        <v>4580</v>
      </c>
      <c r="D16" s="27">
        <v>4247</v>
      </c>
      <c r="E16" s="27">
        <v>1831</v>
      </c>
      <c r="F16" s="27">
        <v>1093</v>
      </c>
      <c r="G16" s="27">
        <v>53</v>
      </c>
      <c r="H16" s="170">
        <v>0</v>
      </c>
    </row>
    <row r="17" spans="1:8" ht="12.75" customHeight="1" x14ac:dyDescent="0.15">
      <c r="A17" s="51" t="s">
        <v>15</v>
      </c>
      <c r="B17" s="27">
        <v>4016</v>
      </c>
      <c r="C17" s="27">
        <v>2898</v>
      </c>
      <c r="D17" s="27">
        <v>789</v>
      </c>
      <c r="E17" s="27">
        <v>249</v>
      </c>
      <c r="F17" s="27">
        <v>330</v>
      </c>
      <c r="G17" s="27">
        <v>0</v>
      </c>
      <c r="H17" s="170">
        <v>0</v>
      </c>
    </row>
    <row r="18" spans="1:8" ht="12.75" customHeight="1" x14ac:dyDescent="0.15">
      <c r="A18" s="51" t="s">
        <v>80</v>
      </c>
      <c r="B18" s="27">
        <v>4294</v>
      </c>
      <c r="C18" s="27">
        <v>1571</v>
      </c>
      <c r="D18" s="27">
        <v>2382</v>
      </c>
      <c r="E18" s="27">
        <v>1142</v>
      </c>
      <c r="F18" s="27">
        <v>0</v>
      </c>
      <c r="G18" s="27">
        <v>339</v>
      </c>
      <c r="H18" s="170">
        <v>0</v>
      </c>
    </row>
    <row r="19" spans="1:8" ht="12.75" customHeight="1" x14ac:dyDescent="0.15">
      <c r="A19" s="51" t="s">
        <v>16</v>
      </c>
      <c r="B19" s="27">
        <v>45734</v>
      </c>
      <c r="C19" s="27">
        <v>38303</v>
      </c>
      <c r="D19" s="27">
        <v>5276</v>
      </c>
      <c r="E19" s="27">
        <v>2125</v>
      </c>
      <c r="F19" s="27">
        <v>2009</v>
      </c>
      <c r="G19" s="27">
        <v>146</v>
      </c>
      <c r="H19" s="170">
        <v>0</v>
      </c>
    </row>
    <row r="20" spans="1:8" ht="7.5" customHeight="1" x14ac:dyDescent="0.15">
      <c r="A20" s="53"/>
      <c r="B20" s="64"/>
      <c r="C20" s="64"/>
      <c r="D20" s="64"/>
      <c r="E20" s="64"/>
      <c r="F20" s="64"/>
      <c r="G20" s="64"/>
      <c r="H20" s="65"/>
    </row>
    <row r="21" spans="1:8" ht="12.75" customHeight="1" x14ac:dyDescent="0.15">
      <c r="A21" s="51" t="s">
        <v>17</v>
      </c>
      <c r="B21" s="27">
        <v>12410</v>
      </c>
      <c r="C21" s="27">
        <v>9615</v>
      </c>
      <c r="D21" s="27">
        <v>2535</v>
      </c>
      <c r="E21" s="27">
        <v>603</v>
      </c>
      <c r="F21" s="27">
        <v>215</v>
      </c>
      <c r="G21" s="27">
        <v>46</v>
      </c>
      <c r="H21" s="170">
        <v>0</v>
      </c>
    </row>
    <row r="22" spans="1:8" ht="12.75" customHeight="1" x14ac:dyDescent="0.15">
      <c r="A22" s="51" t="s">
        <v>18</v>
      </c>
      <c r="B22" s="27">
        <v>619</v>
      </c>
      <c r="C22" s="27">
        <v>440</v>
      </c>
      <c r="D22" s="27">
        <v>160</v>
      </c>
      <c r="E22" s="27">
        <v>43</v>
      </c>
      <c r="F22" s="27">
        <v>20</v>
      </c>
      <c r="G22" s="27">
        <v>0</v>
      </c>
      <c r="H22" s="170">
        <v>0</v>
      </c>
    </row>
    <row r="23" spans="1:8" ht="12.75" customHeight="1" x14ac:dyDescent="0.15">
      <c r="A23" s="51" t="s">
        <v>19</v>
      </c>
      <c r="B23" s="27">
        <v>5325</v>
      </c>
      <c r="C23" s="27">
        <v>1862</v>
      </c>
      <c r="D23" s="27">
        <v>3205</v>
      </c>
      <c r="E23" s="27">
        <v>1240</v>
      </c>
      <c r="F23" s="27">
        <v>258</v>
      </c>
      <c r="G23" s="27">
        <v>0</v>
      </c>
      <c r="H23" s="170">
        <v>0</v>
      </c>
    </row>
    <row r="24" spans="1:8" ht="12.75" customHeight="1" x14ac:dyDescent="0.15">
      <c r="A24" s="51" t="s">
        <v>20</v>
      </c>
      <c r="B24" s="27">
        <v>1929</v>
      </c>
      <c r="C24" s="27">
        <v>1880</v>
      </c>
      <c r="D24" s="27">
        <v>29</v>
      </c>
      <c r="E24" s="27">
        <v>15</v>
      </c>
      <c r="F24" s="27">
        <v>20</v>
      </c>
      <c r="G24" s="27">
        <v>0</v>
      </c>
      <c r="H24" s="170">
        <v>0</v>
      </c>
    </row>
    <row r="25" spans="1:8" ht="12.75" customHeight="1" x14ac:dyDescent="0.15">
      <c r="A25" s="51" t="s">
        <v>21</v>
      </c>
      <c r="B25" s="27">
        <v>13461</v>
      </c>
      <c r="C25" s="27">
        <v>9513</v>
      </c>
      <c r="D25" s="27">
        <v>3904</v>
      </c>
      <c r="E25" s="27">
        <v>2837</v>
      </c>
      <c r="F25" s="27">
        <v>0</v>
      </c>
      <c r="G25" s="27">
        <v>44</v>
      </c>
      <c r="H25" s="170">
        <v>0</v>
      </c>
    </row>
    <row r="26" spans="1:8" ht="12.75" customHeight="1" x14ac:dyDescent="0.15">
      <c r="A26" s="51" t="s">
        <v>22</v>
      </c>
      <c r="B26" s="27">
        <v>7373</v>
      </c>
      <c r="C26" s="27">
        <v>5598</v>
      </c>
      <c r="D26" s="27">
        <v>1315</v>
      </c>
      <c r="E26" s="27">
        <v>384</v>
      </c>
      <c r="F26" s="27">
        <v>460</v>
      </c>
      <c r="G26" s="27">
        <v>0</v>
      </c>
      <c r="H26" s="170">
        <v>0</v>
      </c>
    </row>
    <row r="27" spans="1:8" ht="12.75" customHeight="1" x14ac:dyDescent="0.15">
      <c r="A27" s="51" t="s">
        <v>23</v>
      </c>
      <c r="B27" s="27">
        <v>11312</v>
      </c>
      <c r="C27" s="27">
        <v>4475</v>
      </c>
      <c r="D27" s="27">
        <v>4668</v>
      </c>
      <c r="E27" s="27">
        <v>1613</v>
      </c>
      <c r="F27" s="27">
        <v>623</v>
      </c>
      <c r="G27" s="27">
        <v>0</v>
      </c>
      <c r="H27" s="170">
        <v>0</v>
      </c>
    </row>
    <row r="28" spans="1:8" ht="12.75" customHeight="1" x14ac:dyDescent="0.15">
      <c r="A28" s="51" t="s">
        <v>24</v>
      </c>
      <c r="B28" s="27">
        <v>4623</v>
      </c>
      <c r="C28" s="27">
        <v>2358</v>
      </c>
      <c r="D28" s="27">
        <v>1924</v>
      </c>
      <c r="E28" s="27">
        <v>688</v>
      </c>
      <c r="F28" s="27">
        <v>341</v>
      </c>
      <c r="G28" s="27">
        <v>0</v>
      </c>
      <c r="H28" s="170">
        <v>0</v>
      </c>
    </row>
    <row r="29" spans="1:8" ht="12.75" customHeight="1" x14ac:dyDescent="0.15">
      <c r="A29" s="51" t="s">
        <v>25</v>
      </c>
      <c r="B29" s="27">
        <v>21828</v>
      </c>
      <c r="C29" s="27">
        <v>15331</v>
      </c>
      <c r="D29" s="27">
        <v>5346</v>
      </c>
      <c r="E29" s="27">
        <v>2520</v>
      </c>
      <c r="F29" s="27">
        <v>888</v>
      </c>
      <c r="G29" s="27">
        <v>263</v>
      </c>
      <c r="H29" s="170">
        <v>0</v>
      </c>
    </row>
    <row r="30" spans="1:8" ht="12.75" customHeight="1" x14ac:dyDescent="0.15">
      <c r="A30" s="51" t="s">
        <v>26</v>
      </c>
      <c r="B30" s="27">
        <v>5550</v>
      </c>
      <c r="C30" s="27">
        <v>3376</v>
      </c>
      <c r="D30" s="27">
        <v>1965</v>
      </c>
      <c r="E30" s="27">
        <v>257</v>
      </c>
      <c r="F30" s="27">
        <v>209</v>
      </c>
      <c r="G30" s="27">
        <v>0</v>
      </c>
      <c r="H30" s="170">
        <v>0</v>
      </c>
    </row>
    <row r="31" spans="1:8" ht="7.5" customHeight="1" x14ac:dyDescent="0.15">
      <c r="A31" s="53"/>
      <c r="B31" s="64"/>
      <c r="C31" s="64"/>
      <c r="D31" s="64"/>
      <c r="E31" s="64"/>
      <c r="F31" s="64"/>
      <c r="G31" s="64"/>
      <c r="H31" s="65"/>
    </row>
    <row r="32" spans="1:8" ht="12.75" customHeight="1" x14ac:dyDescent="0.15">
      <c r="A32" s="51" t="s">
        <v>27</v>
      </c>
      <c r="B32" s="27">
        <v>19025</v>
      </c>
      <c r="C32" s="27">
        <v>1718</v>
      </c>
      <c r="D32" s="27">
        <v>17142</v>
      </c>
      <c r="E32" s="27">
        <v>15195</v>
      </c>
      <c r="F32" s="27">
        <v>119</v>
      </c>
      <c r="G32" s="27">
        <v>45</v>
      </c>
      <c r="H32" s="170">
        <v>0</v>
      </c>
    </row>
    <row r="33" spans="1:8" ht="12.75" customHeight="1" x14ac:dyDescent="0.15">
      <c r="A33" s="51" t="s">
        <v>28</v>
      </c>
      <c r="B33" s="27">
        <v>19256</v>
      </c>
      <c r="C33" s="27">
        <v>8388</v>
      </c>
      <c r="D33" s="27">
        <v>9395</v>
      </c>
      <c r="E33" s="27">
        <v>2736</v>
      </c>
      <c r="F33" s="27">
        <v>1473</v>
      </c>
      <c r="G33" s="27">
        <v>0</v>
      </c>
      <c r="H33" s="170">
        <v>0</v>
      </c>
    </row>
    <row r="34" spans="1:8" ht="12.75" customHeight="1" x14ac:dyDescent="0.15">
      <c r="A34" s="51" t="s">
        <v>29</v>
      </c>
      <c r="B34" s="27">
        <v>52189</v>
      </c>
      <c r="C34" s="27">
        <v>13440</v>
      </c>
      <c r="D34" s="27">
        <v>36549</v>
      </c>
      <c r="E34" s="27">
        <v>24268</v>
      </c>
      <c r="F34" s="27">
        <v>1715</v>
      </c>
      <c r="G34" s="27">
        <v>486</v>
      </c>
      <c r="H34" s="170">
        <v>0</v>
      </c>
    </row>
    <row r="35" spans="1:8" ht="12.75" customHeight="1" x14ac:dyDescent="0.15">
      <c r="A35" s="51" t="s">
        <v>30</v>
      </c>
      <c r="B35" s="27">
        <v>14454</v>
      </c>
      <c r="C35" s="27">
        <v>8879</v>
      </c>
      <c r="D35" s="27">
        <v>4126</v>
      </c>
      <c r="E35" s="27">
        <v>2541</v>
      </c>
      <c r="F35" s="27">
        <v>1449</v>
      </c>
      <c r="G35" s="27">
        <v>0</v>
      </c>
      <c r="H35" s="170">
        <v>0</v>
      </c>
    </row>
    <row r="36" spans="1:8" ht="12.75" customHeight="1" x14ac:dyDescent="0.15">
      <c r="A36" s="51" t="s">
        <v>31</v>
      </c>
      <c r="B36" s="27">
        <v>18887</v>
      </c>
      <c r="C36" s="27">
        <v>8731</v>
      </c>
      <c r="D36" s="27">
        <v>7710</v>
      </c>
      <c r="E36" s="27">
        <v>2999</v>
      </c>
      <c r="F36" s="27">
        <v>1815</v>
      </c>
      <c r="G36" s="27">
        <v>451</v>
      </c>
      <c r="H36" s="170">
        <v>179</v>
      </c>
    </row>
    <row r="37" spans="1:8" ht="12.75" customHeight="1" x14ac:dyDescent="0.15">
      <c r="A37" s="51" t="s">
        <v>32</v>
      </c>
      <c r="B37" s="27">
        <v>5682</v>
      </c>
      <c r="C37" s="27">
        <v>2935</v>
      </c>
      <c r="D37" s="27">
        <v>1709</v>
      </c>
      <c r="E37" s="27">
        <v>1009</v>
      </c>
      <c r="F37" s="27">
        <v>1033</v>
      </c>
      <c r="G37" s="27">
        <v>0</v>
      </c>
      <c r="H37" s="170">
        <v>6</v>
      </c>
    </row>
    <row r="38" spans="1:8" ht="12.75" customHeight="1" x14ac:dyDescent="0.15">
      <c r="A38" s="51" t="s">
        <v>33</v>
      </c>
      <c r="B38" s="27">
        <v>13338</v>
      </c>
      <c r="C38" s="27">
        <v>5184</v>
      </c>
      <c r="D38" s="27">
        <v>7168</v>
      </c>
      <c r="E38" s="27">
        <v>1955</v>
      </c>
      <c r="F38" s="27">
        <v>351</v>
      </c>
      <c r="G38" s="27">
        <v>634</v>
      </c>
      <c r="H38" s="170">
        <v>0</v>
      </c>
    </row>
    <row r="39" spans="1:8" ht="12.75" customHeight="1" x14ac:dyDescent="0.15">
      <c r="A39" s="51" t="s">
        <v>34</v>
      </c>
      <c r="B39" s="27">
        <v>4056</v>
      </c>
      <c r="C39" s="27">
        <v>1730</v>
      </c>
      <c r="D39" s="27">
        <v>1855</v>
      </c>
      <c r="E39" s="27">
        <v>603</v>
      </c>
      <c r="F39" s="27">
        <v>42</v>
      </c>
      <c r="G39" s="27">
        <v>0</v>
      </c>
      <c r="H39" s="170">
        <v>429</v>
      </c>
    </row>
    <row r="40" spans="1:8" ht="12.75" customHeight="1" x14ac:dyDescent="0.15">
      <c r="A40" s="51" t="s">
        <v>35</v>
      </c>
      <c r="B40" s="27">
        <v>5294</v>
      </c>
      <c r="C40" s="27">
        <v>2898</v>
      </c>
      <c r="D40" s="27">
        <v>1965</v>
      </c>
      <c r="E40" s="27">
        <v>887</v>
      </c>
      <c r="F40" s="27">
        <v>432</v>
      </c>
      <c r="G40" s="27">
        <v>0</v>
      </c>
      <c r="H40" s="170">
        <v>0</v>
      </c>
    </row>
    <row r="41" spans="1:8" ht="12.75" customHeight="1" x14ac:dyDescent="0.15">
      <c r="A41" s="51" t="s">
        <v>36</v>
      </c>
      <c r="B41" s="27">
        <v>10191</v>
      </c>
      <c r="C41" s="27">
        <v>5263</v>
      </c>
      <c r="D41" s="27">
        <v>4597</v>
      </c>
      <c r="E41" s="27">
        <v>1726</v>
      </c>
      <c r="F41" s="27">
        <v>330</v>
      </c>
      <c r="G41" s="27">
        <v>0</v>
      </c>
      <c r="H41" s="170">
        <v>0</v>
      </c>
    </row>
    <row r="42" spans="1:8" ht="7.5" customHeight="1" x14ac:dyDescent="0.15">
      <c r="A42" s="53"/>
      <c r="B42" s="64"/>
      <c r="C42" s="64"/>
      <c r="D42" s="64"/>
      <c r="E42" s="64"/>
      <c r="F42" s="64"/>
      <c r="G42" s="64"/>
      <c r="H42" s="65"/>
    </row>
    <row r="43" spans="1:8" ht="12.75" customHeight="1" x14ac:dyDescent="0.15">
      <c r="A43" s="51" t="s">
        <v>37</v>
      </c>
      <c r="B43" s="27">
        <v>4741</v>
      </c>
      <c r="C43" s="27">
        <v>1486</v>
      </c>
      <c r="D43" s="27">
        <v>2967</v>
      </c>
      <c r="E43" s="27">
        <v>2306</v>
      </c>
      <c r="F43" s="27">
        <v>198</v>
      </c>
      <c r="G43" s="27">
        <v>90</v>
      </c>
      <c r="H43" s="170">
        <v>0</v>
      </c>
    </row>
    <row r="44" spans="1:8" ht="12.75" customHeight="1" x14ac:dyDescent="0.15">
      <c r="A44" s="51" t="s">
        <v>38</v>
      </c>
      <c r="B44" s="27">
        <v>13890</v>
      </c>
      <c r="C44" s="27">
        <v>5728</v>
      </c>
      <c r="D44" s="27">
        <v>6518</v>
      </c>
      <c r="E44" s="27">
        <v>1782</v>
      </c>
      <c r="F44" s="27">
        <v>713</v>
      </c>
      <c r="G44" s="27">
        <v>931</v>
      </c>
      <c r="H44" s="170">
        <v>0</v>
      </c>
    </row>
    <row r="45" spans="1:8" ht="12.75" customHeight="1" x14ac:dyDescent="0.15">
      <c r="A45" s="51" t="s">
        <v>39</v>
      </c>
      <c r="B45" s="27">
        <v>11055</v>
      </c>
      <c r="C45" s="27">
        <v>5035</v>
      </c>
      <c r="D45" s="27">
        <v>4959</v>
      </c>
      <c r="E45" s="27">
        <v>2647</v>
      </c>
      <c r="F45" s="27">
        <v>541</v>
      </c>
      <c r="G45" s="27">
        <v>519</v>
      </c>
      <c r="H45" s="170">
        <v>0</v>
      </c>
    </row>
    <row r="46" spans="1:8" ht="12.75" customHeight="1" x14ac:dyDescent="0.15">
      <c r="A46" s="51" t="s">
        <v>40</v>
      </c>
      <c r="B46" s="27">
        <v>136561</v>
      </c>
      <c r="C46" s="27">
        <v>47166</v>
      </c>
      <c r="D46" s="27">
        <v>86366</v>
      </c>
      <c r="E46" s="27">
        <v>22023</v>
      </c>
      <c r="F46" s="27">
        <v>2247</v>
      </c>
      <c r="G46" s="27">
        <v>782</v>
      </c>
      <c r="H46" s="170">
        <v>0</v>
      </c>
    </row>
    <row r="47" spans="1:8" ht="12.75" customHeight="1" x14ac:dyDescent="0.15">
      <c r="A47" s="51" t="s">
        <v>41</v>
      </c>
      <c r="B47" s="27">
        <v>16859</v>
      </c>
      <c r="C47" s="27">
        <v>11873</v>
      </c>
      <c r="D47" s="27">
        <v>4320</v>
      </c>
      <c r="E47" s="27">
        <v>827</v>
      </c>
      <c r="F47" s="27">
        <v>666</v>
      </c>
      <c r="G47" s="27">
        <v>0</v>
      </c>
      <c r="H47" s="170">
        <v>0</v>
      </c>
    </row>
    <row r="48" spans="1:8" ht="12.75" customHeight="1" x14ac:dyDescent="0.15">
      <c r="A48" s="51" t="s">
        <v>42</v>
      </c>
      <c r="B48" s="27">
        <v>1097</v>
      </c>
      <c r="C48" s="27">
        <v>539</v>
      </c>
      <c r="D48" s="27">
        <v>303</v>
      </c>
      <c r="E48" s="27">
        <v>203</v>
      </c>
      <c r="F48" s="27">
        <v>58</v>
      </c>
      <c r="G48" s="27">
        <v>92</v>
      </c>
      <c r="H48" s="170">
        <v>105</v>
      </c>
    </row>
    <row r="49" spans="1:8" ht="12.75" customHeight="1" x14ac:dyDescent="0.15">
      <c r="A49" s="51" t="s">
        <v>43</v>
      </c>
      <c r="B49" s="27">
        <v>67595</v>
      </c>
      <c r="C49" s="27">
        <v>44742</v>
      </c>
      <c r="D49" s="27">
        <v>20869</v>
      </c>
      <c r="E49" s="27">
        <v>16318</v>
      </c>
      <c r="F49" s="27">
        <v>1984</v>
      </c>
      <c r="G49" s="27">
        <v>0</v>
      </c>
      <c r="H49" s="170">
        <v>0</v>
      </c>
    </row>
    <row r="50" spans="1:8" ht="12.75" customHeight="1" x14ac:dyDescent="0.15">
      <c r="A50" s="51" t="s">
        <v>44</v>
      </c>
      <c r="B50" s="27">
        <v>6895</v>
      </c>
      <c r="C50" s="27">
        <v>4770</v>
      </c>
      <c r="D50" s="27">
        <v>1762</v>
      </c>
      <c r="E50" s="27">
        <v>719</v>
      </c>
      <c r="F50" s="27">
        <v>364</v>
      </c>
      <c r="G50" s="27">
        <v>0</v>
      </c>
      <c r="H50" s="170">
        <v>0</v>
      </c>
    </row>
    <row r="51" spans="1:8" ht="12.75" customHeight="1" x14ac:dyDescent="0.15">
      <c r="A51" s="51" t="s">
        <v>45</v>
      </c>
      <c r="B51" s="27">
        <v>45903</v>
      </c>
      <c r="C51" s="27">
        <v>6682</v>
      </c>
      <c r="D51" s="27">
        <v>37193</v>
      </c>
      <c r="E51" s="27">
        <v>26598</v>
      </c>
      <c r="F51" s="27">
        <v>1772</v>
      </c>
      <c r="G51" s="27">
        <v>256</v>
      </c>
      <c r="H51" s="170">
        <v>0</v>
      </c>
    </row>
    <row r="52" spans="1:8" ht="12.75" customHeight="1" x14ac:dyDescent="0.15">
      <c r="A52" s="51" t="s">
        <v>46</v>
      </c>
      <c r="B52" s="27">
        <v>52459</v>
      </c>
      <c r="C52" s="27">
        <v>19202</v>
      </c>
      <c r="D52" s="27">
        <v>27777</v>
      </c>
      <c r="E52" s="27">
        <v>6041</v>
      </c>
      <c r="F52" s="27">
        <v>4971</v>
      </c>
      <c r="G52" s="27">
        <v>509</v>
      </c>
      <c r="H52" s="170">
        <v>0</v>
      </c>
    </row>
    <row r="53" spans="1:8" ht="7.5" customHeight="1" x14ac:dyDescent="0.15">
      <c r="A53" s="53"/>
      <c r="B53" s="64"/>
      <c r="C53" s="64"/>
      <c r="D53" s="64"/>
      <c r="E53" s="64"/>
      <c r="F53" s="64"/>
      <c r="G53" s="64"/>
      <c r="H53" s="65"/>
    </row>
    <row r="54" spans="1:8" ht="12.75" customHeight="1" x14ac:dyDescent="0.15">
      <c r="A54" s="51" t="s">
        <v>47</v>
      </c>
      <c r="B54" s="27">
        <v>7467</v>
      </c>
      <c r="C54" s="27">
        <v>939</v>
      </c>
      <c r="D54" s="27">
        <v>6118</v>
      </c>
      <c r="E54" s="27">
        <v>918</v>
      </c>
      <c r="F54" s="27">
        <v>339</v>
      </c>
      <c r="G54" s="27">
        <v>71</v>
      </c>
      <c r="H54" s="170">
        <v>0</v>
      </c>
    </row>
    <row r="55" spans="1:8" ht="12.75" customHeight="1" x14ac:dyDescent="0.15">
      <c r="A55" s="51" t="s">
        <v>48</v>
      </c>
      <c r="B55" s="27">
        <v>4619</v>
      </c>
      <c r="C55" s="27">
        <v>1142</v>
      </c>
      <c r="D55" s="27">
        <v>3107</v>
      </c>
      <c r="E55" s="27">
        <v>264</v>
      </c>
      <c r="F55" s="27">
        <v>365</v>
      </c>
      <c r="G55" s="27">
        <v>6</v>
      </c>
      <c r="H55" s="170">
        <v>0</v>
      </c>
    </row>
    <row r="56" spans="1:8" ht="12.75" customHeight="1" x14ac:dyDescent="0.15">
      <c r="A56" s="51" t="s">
        <v>49</v>
      </c>
      <c r="B56" s="27">
        <v>8819</v>
      </c>
      <c r="C56" s="27">
        <v>6311</v>
      </c>
      <c r="D56" s="27">
        <v>1779</v>
      </c>
      <c r="E56" s="27">
        <v>776</v>
      </c>
      <c r="F56" s="27">
        <v>728</v>
      </c>
      <c r="G56" s="27">
        <v>0</v>
      </c>
      <c r="H56" s="170">
        <v>0</v>
      </c>
    </row>
    <row r="57" spans="1:8" ht="12.75" customHeight="1" x14ac:dyDescent="0.15">
      <c r="A57" s="51" t="s">
        <v>50</v>
      </c>
      <c r="B57" s="27">
        <v>3040</v>
      </c>
      <c r="C57" s="27">
        <v>2521</v>
      </c>
      <c r="D57" s="27">
        <v>373</v>
      </c>
      <c r="E57" s="27">
        <v>223</v>
      </c>
      <c r="F57" s="27">
        <v>142</v>
      </c>
      <c r="G57" s="27">
        <v>3</v>
      </c>
      <c r="H57" s="170">
        <v>0</v>
      </c>
    </row>
    <row r="58" spans="1:8" ht="12.75" customHeight="1" x14ac:dyDescent="0.15">
      <c r="A58" s="51" t="s">
        <v>51</v>
      </c>
      <c r="B58" s="27">
        <v>26622</v>
      </c>
      <c r="C58" s="27">
        <v>14195</v>
      </c>
      <c r="D58" s="27">
        <v>10847</v>
      </c>
      <c r="E58" s="27">
        <v>3872</v>
      </c>
      <c r="F58" s="27">
        <v>1579</v>
      </c>
      <c r="G58" s="27">
        <v>0</v>
      </c>
      <c r="H58" s="170">
        <v>0</v>
      </c>
    </row>
    <row r="59" spans="1:8" ht="12.75" customHeight="1" x14ac:dyDescent="0.15">
      <c r="A59" s="51" t="s">
        <v>52</v>
      </c>
      <c r="B59" s="27">
        <v>28476</v>
      </c>
      <c r="C59" s="27">
        <v>19349</v>
      </c>
      <c r="D59" s="27">
        <v>8346</v>
      </c>
      <c r="E59" s="27">
        <v>1693</v>
      </c>
      <c r="F59" s="27">
        <v>780</v>
      </c>
      <c r="G59" s="27">
        <v>0</v>
      </c>
      <c r="H59" s="170">
        <v>0</v>
      </c>
    </row>
    <row r="60" spans="1:8" ht="12.75" customHeight="1" x14ac:dyDescent="0.15">
      <c r="A60" s="51" t="s">
        <v>53</v>
      </c>
      <c r="B60" s="27">
        <v>3899</v>
      </c>
      <c r="C60" s="27">
        <v>1938</v>
      </c>
      <c r="D60" s="27">
        <v>1691</v>
      </c>
      <c r="E60" s="27">
        <v>183</v>
      </c>
      <c r="F60" s="27">
        <v>271</v>
      </c>
      <c r="G60" s="27">
        <v>0</v>
      </c>
      <c r="H60" s="170">
        <v>0</v>
      </c>
    </row>
    <row r="61" spans="1:8" ht="12.75" customHeight="1" x14ac:dyDescent="0.15">
      <c r="A61" s="51" t="s">
        <v>54</v>
      </c>
      <c r="B61" s="27">
        <v>3453</v>
      </c>
      <c r="C61" s="27">
        <v>1394</v>
      </c>
      <c r="D61" s="27">
        <v>1763</v>
      </c>
      <c r="E61" s="27">
        <v>748</v>
      </c>
      <c r="F61" s="27">
        <v>198</v>
      </c>
      <c r="G61" s="27">
        <v>98</v>
      </c>
      <c r="H61" s="170">
        <v>0</v>
      </c>
    </row>
    <row r="62" spans="1:8" ht="12.75" customHeight="1" x14ac:dyDescent="0.15">
      <c r="A62" s="51" t="s">
        <v>55</v>
      </c>
      <c r="B62" s="27">
        <v>222</v>
      </c>
      <c r="C62" s="27">
        <v>35</v>
      </c>
      <c r="D62" s="27">
        <v>188</v>
      </c>
      <c r="E62" s="27">
        <v>16</v>
      </c>
      <c r="F62" s="27">
        <v>0</v>
      </c>
      <c r="G62" s="27">
        <v>0</v>
      </c>
      <c r="H62" s="170">
        <v>0</v>
      </c>
    </row>
    <row r="63" spans="1:8" ht="12.75" customHeight="1" x14ac:dyDescent="0.15">
      <c r="A63" s="51" t="s">
        <v>56</v>
      </c>
      <c r="B63" s="27">
        <v>19334</v>
      </c>
      <c r="C63" s="27">
        <v>8844</v>
      </c>
      <c r="D63" s="27">
        <v>9057</v>
      </c>
      <c r="E63" s="27">
        <v>3386</v>
      </c>
      <c r="F63" s="27">
        <v>1433</v>
      </c>
      <c r="G63" s="27">
        <v>0</v>
      </c>
      <c r="H63" s="170">
        <v>0</v>
      </c>
    </row>
    <row r="64" spans="1:8" ht="7.5" customHeight="1" x14ac:dyDescent="0.15">
      <c r="A64" s="53"/>
      <c r="B64" s="64"/>
      <c r="C64" s="64"/>
      <c r="D64" s="64"/>
      <c r="E64" s="64"/>
      <c r="F64" s="64"/>
      <c r="G64" s="64"/>
      <c r="H64" s="65"/>
    </row>
    <row r="65" spans="1:8" ht="12.75" customHeight="1" x14ac:dyDescent="0.15">
      <c r="A65" s="51" t="s">
        <v>57</v>
      </c>
      <c r="B65" s="27">
        <v>39692</v>
      </c>
      <c r="C65" s="27">
        <v>13544</v>
      </c>
      <c r="D65" s="27">
        <v>23744</v>
      </c>
      <c r="E65" s="27">
        <v>11771</v>
      </c>
      <c r="F65" s="27">
        <v>2189</v>
      </c>
      <c r="G65" s="27">
        <v>215</v>
      </c>
      <c r="H65" s="170">
        <v>0</v>
      </c>
    </row>
    <row r="66" spans="1:8" ht="12.75" customHeight="1" x14ac:dyDescent="0.15">
      <c r="A66" s="51" t="s">
        <v>58</v>
      </c>
      <c r="B66" s="27">
        <v>7134</v>
      </c>
      <c r="C66" s="27">
        <v>5005</v>
      </c>
      <c r="D66" s="27">
        <v>1764</v>
      </c>
      <c r="E66" s="27">
        <v>701</v>
      </c>
      <c r="F66" s="27">
        <v>366</v>
      </c>
      <c r="G66" s="27">
        <v>0</v>
      </c>
      <c r="H66" s="170">
        <v>0</v>
      </c>
    </row>
    <row r="67" spans="1:8" ht="12.75" customHeight="1" x14ac:dyDescent="0.15">
      <c r="A67" s="51" t="s">
        <v>59</v>
      </c>
      <c r="B67" s="27">
        <v>16744</v>
      </c>
      <c r="C67" s="27">
        <v>11114</v>
      </c>
      <c r="D67" s="27">
        <v>3636</v>
      </c>
      <c r="E67" s="27">
        <v>1336</v>
      </c>
      <c r="F67" s="27">
        <v>759</v>
      </c>
      <c r="G67" s="27">
        <v>1235</v>
      </c>
      <c r="H67" s="170">
        <v>0</v>
      </c>
    </row>
    <row r="68" spans="1:8" ht="12.75" customHeight="1" x14ac:dyDescent="0.15">
      <c r="A68" s="52" t="s">
        <v>60</v>
      </c>
      <c r="B68" s="28">
        <v>529</v>
      </c>
      <c r="C68" s="28">
        <v>256</v>
      </c>
      <c r="D68" s="28">
        <v>245</v>
      </c>
      <c r="E68" s="28">
        <v>168</v>
      </c>
      <c r="F68" s="28">
        <v>10</v>
      </c>
      <c r="G68" s="28">
        <v>19</v>
      </c>
      <c r="H68" s="171">
        <v>0</v>
      </c>
    </row>
  </sheetData>
  <mergeCells count="11">
    <mergeCell ref="A1:H1"/>
    <mergeCell ref="A2:H2"/>
    <mergeCell ref="A3:H3"/>
    <mergeCell ref="A4:H4"/>
    <mergeCell ref="F6:H6"/>
    <mergeCell ref="B6:B7"/>
    <mergeCell ref="D6:D7"/>
    <mergeCell ref="E6:E7"/>
    <mergeCell ref="A5:A7"/>
    <mergeCell ref="C6:C7"/>
    <mergeCell ref="B5:H5"/>
  </mergeCells>
  <phoneticPr fontId="0" type="noConversion"/>
  <printOptions horizontalCentered="1"/>
  <pageMargins left="0.25" right="0.25" top="0.25" bottom="0.25" header="0.5" footer="0.5"/>
  <pageSetup scale="8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72"/>
  <sheetViews>
    <sheetView topLeftCell="A16" zoomScaleNormal="100" workbookViewId="0">
      <selection activeCell="I54" sqref="I54"/>
    </sheetView>
  </sheetViews>
  <sheetFormatPr baseColWidth="10" defaultColWidth="9.1640625" defaultRowHeight="12.75" customHeight="1" x14ac:dyDescent="0.15"/>
  <cols>
    <col min="1" max="1" width="15.6640625" style="2" customWidth="1"/>
    <col min="2" max="2" width="13.6640625" style="2" customWidth="1"/>
    <col min="3" max="3" width="12.5" style="2" customWidth="1"/>
    <col min="4" max="4" width="12.33203125" style="2" customWidth="1"/>
    <col min="5" max="5" width="13.1640625" style="2" customWidth="1"/>
    <col min="6" max="6" width="15" style="2" customWidth="1"/>
    <col min="7" max="7" width="12.33203125" style="2" customWidth="1"/>
    <col min="8" max="8" width="16.5" style="2" customWidth="1"/>
    <col min="9" max="16384" width="9.1640625" style="2"/>
  </cols>
  <sheetData>
    <row r="1" spans="1:8" s="195" customFormat="1" ht="12.75" customHeight="1" x14ac:dyDescent="0.15">
      <c r="A1" s="298" t="s">
        <v>209</v>
      </c>
      <c r="B1" s="298"/>
      <c r="C1" s="298"/>
      <c r="D1" s="298"/>
      <c r="E1" s="298"/>
      <c r="F1" s="298"/>
      <c r="G1" s="298"/>
      <c r="H1" s="298"/>
    </row>
    <row r="2" spans="1:8" s="195" customFormat="1" ht="12.75" customHeight="1" x14ac:dyDescent="0.15">
      <c r="A2" s="298" t="s">
        <v>244</v>
      </c>
      <c r="B2" s="298"/>
      <c r="C2" s="298"/>
      <c r="D2" s="298"/>
      <c r="E2" s="298"/>
      <c r="F2" s="298"/>
      <c r="G2" s="298"/>
      <c r="H2" s="298"/>
    </row>
    <row r="3" spans="1:8" ht="13" x14ac:dyDescent="0.15">
      <c r="A3" s="298" t="s">
        <v>221</v>
      </c>
      <c r="B3" s="298"/>
      <c r="C3" s="298"/>
      <c r="D3" s="298"/>
      <c r="E3" s="298"/>
      <c r="F3" s="298"/>
      <c r="G3" s="298"/>
      <c r="H3" s="298"/>
    </row>
    <row r="4" spans="1:8" ht="12.75" customHeight="1" x14ac:dyDescent="0.15">
      <c r="A4" s="299" t="str">
        <f>'1B'!$A$4</f>
        <v>ACF/OFA: 07/12/2018</v>
      </c>
      <c r="B4" s="299"/>
      <c r="C4" s="299"/>
      <c r="D4" s="299"/>
      <c r="E4" s="299"/>
      <c r="F4" s="299"/>
      <c r="G4" s="299"/>
      <c r="H4" s="299"/>
    </row>
    <row r="5" spans="1:8" ht="12.75" customHeight="1" x14ac:dyDescent="0.15">
      <c r="A5" s="275" t="s">
        <v>0</v>
      </c>
      <c r="B5" s="277" t="s">
        <v>88</v>
      </c>
      <c r="C5" s="277"/>
      <c r="D5" s="277"/>
      <c r="E5" s="277"/>
      <c r="F5" s="277"/>
      <c r="G5" s="277"/>
      <c r="H5" s="277"/>
    </row>
    <row r="6" spans="1:8" s="3" customFormat="1" ht="12.75" customHeight="1" x14ac:dyDescent="0.15">
      <c r="A6" s="295"/>
      <c r="B6" s="288" t="s">
        <v>88</v>
      </c>
      <c r="C6" s="288" t="s">
        <v>89</v>
      </c>
      <c r="D6" s="288" t="s">
        <v>90</v>
      </c>
      <c r="E6" s="288" t="s">
        <v>111</v>
      </c>
      <c r="F6" s="288" t="s">
        <v>91</v>
      </c>
      <c r="G6" s="300" t="s">
        <v>141</v>
      </c>
      <c r="H6" s="301"/>
    </row>
    <row r="7" spans="1:8" s="3" customFormat="1" ht="12.75" customHeight="1" x14ac:dyDescent="0.15">
      <c r="A7" s="295"/>
      <c r="B7" s="296"/>
      <c r="C7" s="296"/>
      <c r="D7" s="296"/>
      <c r="E7" s="296"/>
      <c r="F7" s="296"/>
      <c r="G7" s="302"/>
      <c r="H7" s="303"/>
    </row>
    <row r="8" spans="1:8" s="3" customFormat="1" ht="43.5" customHeight="1" x14ac:dyDescent="0.15">
      <c r="A8" s="276"/>
      <c r="B8" s="290"/>
      <c r="C8" s="290"/>
      <c r="D8" s="290"/>
      <c r="E8" s="297"/>
      <c r="F8" s="290"/>
      <c r="G8" s="25" t="s">
        <v>110</v>
      </c>
      <c r="H8" s="25" t="s">
        <v>92</v>
      </c>
    </row>
    <row r="9" spans="1:8" ht="12.75" customHeight="1" x14ac:dyDescent="0.15">
      <c r="A9" s="39" t="s">
        <v>3</v>
      </c>
      <c r="B9" s="23">
        <f>SUM(B11:B69)</f>
        <v>139909</v>
      </c>
      <c r="C9" s="23">
        <f t="shared" ref="C9:H9" si="0">SUM(C11:C69)</f>
        <v>5314</v>
      </c>
      <c r="D9" s="46">
        <f t="shared" si="0"/>
        <v>0</v>
      </c>
      <c r="E9" s="23">
        <f t="shared" si="0"/>
        <v>133155</v>
      </c>
      <c r="F9" s="23">
        <f t="shared" si="0"/>
        <v>92441</v>
      </c>
      <c r="G9" s="23">
        <f t="shared" si="0"/>
        <v>1239</v>
      </c>
      <c r="H9" s="23">
        <f t="shared" si="0"/>
        <v>198</v>
      </c>
    </row>
    <row r="10" spans="1:8" ht="9" customHeight="1" x14ac:dyDescent="0.15">
      <c r="A10" s="53"/>
      <c r="B10" s="65"/>
      <c r="C10" s="65"/>
      <c r="D10" s="65"/>
      <c r="E10" s="65"/>
      <c r="F10" s="65"/>
      <c r="G10" s="65"/>
      <c r="H10" s="65"/>
    </row>
    <row r="11" spans="1:8" ht="12.75" customHeight="1" x14ac:dyDescent="0.15">
      <c r="A11" s="51" t="s">
        <v>8</v>
      </c>
      <c r="B11" s="23">
        <v>61</v>
      </c>
      <c r="C11" s="23">
        <v>5</v>
      </c>
      <c r="D11" s="46">
        <v>0</v>
      </c>
      <c r="E11" s="23">
        <v>54</v>
      </c>
      <c r="F11" s="23">
        <v>32</v>
      </c>
      <c r="G11" s="23">
        <v>2</v>
      </c>
      <c r="H11" s="46">
        <v>0</v>
      </c>
    </row>
    <row r="12" spans="1:8" ht="12.75" customHeight="1" x14ac:dyDescent="0.15">
      <c r="A12" s="51" t="s">
        <v>9</v>
      </c>
      <c r="B12" s="23">
        <v>405</v>
      </c>
      <c r="C12" s="23">
        <v>71</v>
      </c>
      <c r="D12" s="46">
        <v>0</v>
      </c>
      <c r="E12" s="23">
        <v>282</v>
      </c>
      <c r="F12" s="23">
        <v>143</v>
      </c>
      <c r="G12" s="23">
        <v>15</v>
      </c>
      <c r="H12" s="23">
        <v>37</v>
      </c>
    </row>
    <row r="13" spans="1:8" ht="12.75" customHeight="1" x14ac:dyDescent="0.15">
      <c r="A13" s="51" t="s">
        <v>10</v>
      </c>
      <c r="B13" s="23">
        <v>239</v>
      </c>
      <c r="C13" s="23">
        <v>71</v>
      </c>
      <c r="D13" s="46">
        <v>0</v>
      </c>
      <c r="E13" s="23">
        <v>136</v>
      </c>
      <c r="F13" s="23">
        <v>94</v>
      </c>
      <c r="G13" s="23">
        <v>3</v>
      </c>
      <c r="H13" s="23">
        <v>29</v>
      </c>
    </row>
    <row r="14" spans="1:8" ht="12.75" customHeight="1" x14ac:dyDescent="0.15">
      <c r="A14" s="51" t="s">
        <v>11</v>
      </c>
      <c r="B14" s="23">
        <v>63</v>
      </c>
      <c r="C14" s="23">
        <v>10</v>
      </c>
      <c r="D14" s="46">
        <v>0</v>
      </c>
      <c r="E14" s="23">
        <v>45</v>
      </c>
      <c r="F14" s="23">
        <v>14</v>
      </c>
      <c r="G14" s="23">
        <v>7</v>
      </c>
      <c r="H14" s="46">
        <v>0</v>
      </c>
    </row>
    <row r="15" spans="1:8" ht="12.75" customHeight="1" x14ac:dyDescent="0.15">
      <c r="A15" s="51" t="s">
        <v>12</v>
      </c>
      <c r="B15" s="23">
        <v>101378</v>
      </c>
      <c r="C15" s="23">
        <v>1108</v>
      </c>
      <c r="D15" s="46">
        <v>0</v>
      </c>
      <c r="E15" s="23">
        <v>99275</v>
      </c>
      <c r="F15" s="23">
        <v>67380</v>
      </c>
      <c r="G15" s="23">
        <v>995</v>
      </c>
      <c r="H15" s="46">
        <v>0</v>
      </c>
    </row>
    <row r="16" spans="1:8" ht="12.75" customHeight="1" x14ac:dyDescent="0.15">
      <c r="A16" s="51" t="s">
        <v>13</v>
      </c>
      <c r="B16" s="23">
        <v>1246</v>
      </c>
      <c r="C16" s="46">
        <v>0</v>
      </c>
      <c r="D16" s="46">
        <v>0</v>
      </c>
      <c r="E16" s="23">
        <v>1227</v>
      </c>
      <c r="F16" s="23">
        <v>373</v>
      </c>
      <c r="G16" s="23">
        <v>18</v>
      </c>
      <c r="H16" s="46">
        <v>0</v>
      </c>
    </row>
    <row r="17" spans="1:8" ht="12.75" customHeight="1" x14ac:dyDescent="0.15">
      <c r="A17" s="51" t="s">
        <v>252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</row>
    <row r="18" spans="1:8" ht="12.75" customHeight="1" x14ac:dyDescent="0.15">
      <c r="A18" s="51" t="s">
        <v>253</v>
      </c>
      <c r="B18" s="23">
        <v>12</v>
      </c>
      <c r="C18" s="23">
        <v>12</v>
      </c>
      <c r="D18" s="46">
        <v>0</v>
      </c>
      <c r="E18" s="68">
        <v>0</v>
      </c>
      <c r="F18" s="46">
        <v>0</v>
      </c>
      <c r="G18" s="46">
        <v>0</v>
      </c>
      <c r="H18" s="46">
        <v>0</v>
      </c>
    </row>
    <row r="19" spans="1:8" ht="12.75" customHeight="1" x14ac:dyDescent="0.15">
      <c r="A19" s="51" t="s">
        <v>254</v>
      </c>
      <c r="B19" s="46">
        <v>0</v>
      </c>
      <c r="C19" s="46">
        <v>0</v>
      </c>
      <c r="D19" s="46">
        <v>0</v>
      </c>
      <c r="E19" s="68">
        <v>0</v>
      </c>
      <c r="F19" s="46">
        <v>0</v>
      </c>
      <c r="G19" s="46">
        <v>0</v>
      </c>
      <c r="H19" s="46">
        <v>0</v>
      </c>
    </row>
    <row r="20" spans="1:8" ht="12.75" customHeight="1" x14ac:dyDescent="0.15">
      <c r="A20" s="51" t="s">
        <v>16</v>
      </c>
      <c r="B20" s="23">
        <v>418</v>
      </c>
      <c r="C20" s="23">
        <v>21</v>
      </c>
      <c r="D20" s="46">
        <v>0</v>
      </c>
      <c r="E20" s="23">
        <v>397</v>
      </c>
      <c r="F20" s="23">
        <v>193</v>
      </c>
      <c r="G20" s="46">
        <v>0</v>
      </c>
      <c r="H20" s="46">
        <v>0</v>
      </c>
    </row>
    <row r="21" spans="1:8" ht="9" customHeight="1" x14ac:dyDescent="0.15">
      <c r="A21" s="53"/>
      <c r="B21" s="66"/>
      <c r="C21" s="66"/>
      <c r="D21" s="66"/>
      <c r="E21" s="66"/>
      <c r="F21" s="66"/>
      <c r="G21" s="66"/>
      <c r="H21" s="66"/>
    </row>
    <row r="22" spans="1:8" ht="12.75" customHeight="1" x14ac:dyDescent="0.15">
      <c r="A22" s="51" t="s">
        <v>255</v>
      </c>
      <c r="B22" s="46">
        <v>1</v>
      </c>
      <c r="C22" s="46">
        <v>0</v>
      </c>
      <c r="D22" s="46">
        <v>0</v>
      </c>
      <c r="E22" s="68">
        <v>0</v>
      </c>
      <c r="F22" s="46">
        <v>0</v>
      </c>
      <c r="G22" s="46">
        <v>0</v>
      </c>
      <c r="H22" s="46">
        <v>0</v>
      </c>
    </row>
    <row r="23" spans="1:8" ht="12.75" customHeight="1" x14ac:dyDescent="0.15">
      <c r="A23" s="51" t="s">
        <v>18</v>
      </c>
      <c r="B23" s="23">
        <v>32</v>
      </c>
      <c r="C23" s="23">
        <v>3</v>
      </c>
      <c r="D23" s="46">
        <v>0</v>
      </c>
      <c r="E23" s="23">
        <v>29</v>
      </c>
      <c r="F23" s="23">
        <v>10</v>
      </c>
      <c r="G23" s="46">
        <v>0</v>
      </c>
      <c r="H23" s="46">
        <v>0</v>
      </c>
    </row>
    <row r="24" spans="1:8" ht="12.75" customHeight="1" x14ac:dyDescent="0.15">
      <c r="A24" s="51" t="s">
        <v>19</v>
      </c>
      <c r="B24" s="23">
        <v>711</v>
      </c>
      <c r="C24" s="68">
        <v>0</v>
      </c>
      <c r="D24" s="46">
        <v>0</v>
      </c>
      <c r="E24" s="23">
        <v>711</v>
      </c>
      <c r="F24" s="23">
        <v>400</v>
      </c>
      <c r="G24" s="46">
        <v>0</v>
      </c>
      <c r="H24" s="46">
        <v>0</v>
      </c>
    </row>
    <row r="25" spans="1:8" ht="12.75" customHeight="1" x14ac:dyDescent="0.15">
      <c r="A25" s="51" t="s">
        <v>256</v>
      </c>
      <c r="B25" s="46">
        <v>0</v>
      </c>
      <c r="C25" s="46">
        <v>0</v>
      </c>
      <c r="D25" s="46">
        <v>0</v>
      </c>
      <c r="E25" s="68">
        <v>0</v>
      </c>
      <c r="F25" s="46">
        <v>0</v>
      </c>
      <c r="G25" s="46">
        <v>0</v>
      </c>
      <c r="H25" s="46">
        <v>0</v>
      </c>
    </row>
    <row r="26" spans="1:8" ht="12.75" customHeight="1" x14ac:dyDescent="0.15">
      <c r="A26" s="51" t="s">
        <v>257</v>
      </c>
      <c r="B26" s="46">
        <v>0</v>
      </c>
      <c r="C26" s="46">
        <v>0</v>
      </c>
      <c r="D26" s="46">
        <v>0</v>
      </c>
      <c r="E26" s="68">
        <v>0</v>
      </c>
      <c r="F26" s="46">
        <v>0</v>
      </c>
      <c r="G26" s="46">
        <v>0</v>
      </c>
      <c r="H26" s="46">
        <v>0</v>
      </c>
    </row>
    <row r="27" spans="1:8" ht="12.75" customHeight="1" x14ac:dyDescent="0.15">
      <c r="A27" s="51" t="s">
        <v>22</v>
      </c>
      <c r="B27" s="23">
        <v>116</v>
      </c>
      <c r="C27" s="23">
        <v>3</v>
      </c>
      <c r="D27" s="46">
        <v>0</v>
      </c>
      <c r="E27" s="23">
        <v>113</v>
      </c>
      <c r="F27" s="23">
        <v>49</v>
      </c>
      <c r="G27" s="46">
        <v>0</v>
      </c>
      <c r="H27" s="46">
        <v>0</v>
      </c>
    </row>
    <row r="28" spans="1:8" ht="12.75" customHeight="1" x14ac:dyDescent="0.15">
      <c r="A28" s="51" t="s">
        <v>23</v>
      </c>
      <c r="B28" s="23">
        <v>522</v>
      </c>
      <c r="C28" s="23">
        <v>81</v>
      </c>
      <c r="D28" s="46">
        <v>0</v>
      </c>
      <c r="E28" s="23">
        <v>442</v>
      </c>
      <c r="F28" s="23">
        <v>159</v>
      </c>
      <c r="G28" s="46">
        <v>0</v>
      </c>
      <c r="H28" s="46">
        <v>0</v>
      </c>
    </row>
    <row r="29" spans="1:8" ht="12.75" customHeight="1" x14ac:dyDescent="0.15">
      <c r="A29" s="51" t="s">
        <v>24</v>
      </c>
      <c r="B29" s="23">
        <v>289</v>
      </c>
      <c r="C29" s="23">
        <v>7</v>
      </c>
      <c r="D29" s="46">
        <v>0</v>
      </c>
      <c r="E29" s="23">
        <v>281</v>
      </c>
      <c r="F29" s="23">
        <v>106</v>
      </c>
      <c r="G29" s="46">
        <v>0</v>
      </c>
      <c r="H29" s="46">
        <v>0</v>
      </c>
    </row>
    <row r="30" spans="1:8" ht="12.75" customHeight="1" x14ac:dyDescent="0.15">
      <c r="A30" s="51" t="s">
        <v>25</v>
      </c>
      <c r="B30" s="23">
        <v>643</v>
      </c>
      <c r="C30" s="23">
        <v>48</v>
      </c>
      <c r="D30" s="46">
        <v>0</v>
      </c>
      <c r="E30" s="23">
        <v>595</v>
      </c>
      <c r="F30" s="23">
        <v>316</v>
      </c>
      <c r="G30" s="46">
        <v>0</v>
      </c>
      <c r="H30" s="46">
        <v>0</v>
      </c>
    </row>
    <row r="31" spans="1:8" ht="12.75" customHeight="1" x14ac:dyDescent="0.15">
      <c r="A31" s="51" t="s">
        <v>258</v>
      </c>
      <c r="B31" s="46">
        <v>0</v>
      </c>
      <c r="C31" s="46">
        <v>0</v>
      </c>
      <c r="D31" s="46">
        <v>0</v>
      </c>
      <c r="E31" s="68">
        <v>0</v>
      </c>
      <c r="F31" s="46">
        <v>0</v>
      </c>
      <c r="G31" s="46">
        <v>0</v>
      </c>
      <c r="H31" s="46">
        <v>0</v>
      </c>
    </row>
    <row r="32" spans="1:8" ht="9" customHeight="1" x14ac:dyDescent="0.15">
      <c r="A32" s="53"/>
      <c r="B32" s="66"/>
      <c r="C32" s="66"/>
      <c r="D32" s="66"/>
      <c r="E32" s="66"/>
      <c r="F32" s="66"/>
      <c r="G32" s="66"/>
      <c r="H32" s="66"/>
    </row>
    <row r="33" spans="1:8" ht="12.75" customHeight="1" x14ac:dyDescent="0.15">
      <c r="A33" s="51" t="s">
        <v>27</v>
      </c>
      <c r="B33" s="23">
        <v>7217</v>
      </c>
      <c r="C33" s="46">
        <v>35</v>
      </c>
      <c r="D33" s="46">
        <v>0</v>
      </c>
      <c r="E33" s="23">
        <v>7177</v>
      </c>
      <c r="F33" s="23">
        <v>7008</v>
      </c>
      <c r="G33" s="23">
        <v>4</v>
      </c>
      <c r="H33" s="46">
        <v>0</v>
      </c>
    </row>
    <row r="34" spans="1:8" ht="12.75" customHeight="1" x14ac:dyDescent="0.15">
      <c r="A34" s="51" t="s">
        <v>259</v>
      </c>
      <c r="B34" s="46">
        <v>0</v>
      </c>
      <c r="C34" s="46">
        <v>0</v>
      </c>
      <c r="D34" s="46">
        <v>0</v>
      </c>
      <c r="E34" s="68">
        <v>0</v>
      </c>
      <c r="F34" s="46">
        <v>0</v>
      </c>
      <c r="G34" s="46">
        <v>0</v>
      </c>
      <c r="H34" s="46">
        <v>0</v>
      </c>
    </row>
    <row r="35" spans="1:8" ht="12.75" customHeight="1" x14ac:dyDescent="0.15">
      <c r="A35" s="51" t="s">
        <v>29</v>
      </c>
      <c r="B35" s="23">
        <v>1080</v>
      </c>
      <c r="C35" s="23">
        <v>295</v>
      </c>
      <c r="D35" s="46">
        <v>0</v>
      </c>
      <c r="E35" s="50">
        <v>785</v>
      </c>
      <c r="F35" s="23">
        <v>731</v>
      </c>
      <c r="G35" s="46">
        <v>0</v>
      </c>
      <c r="H35" s="46">
        <v>0</v>
      </c>
    </row>
    <row r="36" spans="1:8" ht="12.75" customHeight="1" x14ac:dyDescent="0.15">
      <c r="A36" s="51" t="s">
        <v>260</v>
      </c>
      <c r="B36" s="46">
        <v>0</v>
      </c>
      <c r="C36" s="46">
        <v>0</v>
      </c>
      <c r="D36" s="46">
        <v>0</v>
      </c>
      <c r="E36" s="68">
        <v>0</v>
      </c>
      <c r="F36" s="46">
        <v>0</v>
      </c>
      <c r="G36" s="46">
        <v>0</v>
      </c>
      <c r="H36" s="46">
        <v>0</v>
      </c>
    </row>
    <row r="37" spans="1:8" ht="12.75" customHeight="1" x14ac:dyDescent="0.15">
      <c r="A37" s="51" t="s">
        <v>261</v>
      </c>
      <c r="B37" s="23">
        <v>4</v>
      </c>
      <c r="C37" s="23">
        <v>4</v>
      </c>
      <c r="D37" s="46">
        <v>0</v>
      </c>
      <c r="E37" s="68">
        <v>0</v>
      </c>
      <c r="F37" s="46">
        <v>0</v>
      </c>
      <c r="G37" s="46">
        <v>0</v>
      </c>
      <c r="H37" s="46">
        <v>0</v>
      </c>
    </row>
    <row r="38" spans="1:8" ht="12.75" customHeight="1" x14ac:dyDescent="0.15">
      <c r="A38" s="51" t="s">
        <v>262</v>
      </c>
      <c r="B38" s="68">
        <v>0</v>
      </c>
      <c r="C38" s="46">
        <v>0</v>
      </c>
      <c r="D38" s="46">
        <v>0</v>
      </c>
      <c r="E38" s="68">
        <v>0</v>
      </c>
      <c r="F38" s="46">
        <v>0</v>
      </c>
      <c r="G38" s="46">
        <v>0</v>
      </c>
      <c r="H38" s="46">
        <v>0</v>
      </c>
    </row>
    <row r="39" spans="1:8" ht="12.75" customHeight="1" x14ac:dyDescent="0.15">
      <c r="A39" s="51" t="s">
        <v>263</v>
      </c>
      <c r="B39" s="46">
        <v>0</v>
      </c>
      <c r="C39" s="46">
        <v>0</v>
      </c>
      <c r="D39" s="46">
        <v>0</v>
      </c>
      <c r="E39" s="68">
        <v>0</v>
      </c>
      <c r="F39" s="46">
        <v>0</v>
      </c>
      <c r="G39" s="46">
        <v>0</v>
      </c>
      <c r="H39" s="46">
        <v>0</v>
      </c>
    </row>
    <row r="40" spans="1:8" ht="12.75" customHeight="1" x14ac:dyDescent="0.15">
      <c r="A40" s="51" t="s">
        <v>34</v>
      </c>
      <c r="B40" s="23">
        <v>386</v>
      </c>
      <c r="C40" s="46">
        <v>38</v>
      </c>
      <c r="D40" s="46">
        <v>0</v>
      </c>
      <c r="E40" s="23">
        <v>217</v>
      </c>
      <c r="F40" s="23">
        <v>67</v>
      </c>
      <c r="G40" s="46">
        <v>0</v>
      </c>
      <c r="H40" s="23">
        <v>132</v>
      </c>
    </row>
    <row r="41" spans="1:8" ht="12.75" customHeight="1" x14ac:dyDescent="0.15">
      <c r="A41" s="51" t="s">
        <v>264</v>
      </c>
      <c r="B41" s="46">
        <v>0</v>
      </c>
      <c r="C41" s="46">
        <v>0</v>
      </c>
      <c r="D41" s="46">
        <v>0</v>
      </c>
      <c r="E41" s="68">
        <v>0</v>
      </c>
      <c r="F41" s="46">
        <v>0</v>
      </c>
      <c r="G41" s="46">
        <v>0</v>
      </c>
      <c r="H41" s="46">
        <v>0</v>
      </c>
    </row>
    <row r="42" spans="1:8" ht="12.75" customHeight="1" x14ac:dyDescent="0.15">
      <c r="A42" s="51" t="s">
        <v>36</v>
      </c>
      <c r="B42" s="23">
        <v>798</v>
      </c>
      <c r="C42" s="23">
        <v>43</v>
      </c>
      <c r="D42" s="46">
        <v>0</v>
      </c>
      <c r="E42" s="23">
        <v>755</v>
      </c>
      <c r="F42" s="23">
        <v>368</v>
      </c>
      <c r="G42" s="46">
        <v>0</v>
      </c>
      <c r="H42" s="46">
        <v>0</v>
      </c>
    </row>
    <row r="43" spans="1:8" ht="9" customHeight="1" x14ac:dyDescent="0.15">
      <c r="A43" s="53"/>
      <c r="B43" s="66"/>
      <c r="C43" s="66"/>
      <c r="D43" s="66"/>
      <c r="E43" s="66"/>
      <c r="F43" s="66"/>
      <c r="G43" s="66"/>
      <c r="H43" s="66"/>
    </row>
    <row r="44" spans="1:8" ht="12.75" customHeight="1" x14ac:dyDescent="0.15">
      <c r="A44" s="51" t="s">
        <v>265</v>
      </c>
      <c r="B44" s="23">
        <v>24</v>
      </c>
      <c r="C44" s="23">
        <v>24</v>
      </c>
      <c r="D44" s="46">
        <v>0</v>
      </c>
      <c r="E44" s="68">
        <v>0</v>
      </c>
      <c r="F44" s="46">
        <v>0</v>
      </c>
      <c r="G44" s="46">
        <v>0</v>
      </c>
      <c r="H44" s="46">
        <v>0</v>
      </c>
    </row>
    <row r="45" spans="1:8" ht="12.75" customHeight="1" x14ac:dyDescent="0.15">
      <c r="A45" s="51" t="s">
        <v>266</v>
      </c>
      <c r="B45" s="46">
        <v>0</v>
      </c>
      <c r="C45" s="46">
        <v>0</v>
      </c>
      <c r="D45" s="46">
        <v>0</v>
      </c>
      <c r="E45" s="68">
        <v>0</v>
      </c>
      <c r="F45" s="46">
        <v>0</v>
      </c>
      <c r="G45" s="46">
        <v>0</v>
      </c>
      <c r="H45" s="46">
        <v>0</v>
      </c>
    </row>
    <row r="46" spans="1:8" ht="12.75" customHeight="1" x14ac:dyDescent="0.15">
      <c r="A46" s="51" t="s">
        <v>39</v>
      </c>
      <c r="B46" s="23">
        <v>792</v>
      </c>
      <c r="C46" s="23">
        <v>5</v>
      </c>
      <c r="D46" s="46">
        <v>0</v>
      </c>
      <c r="E46" s="23">
        <v>723</v>
      </c>
      <c r="F46" s="23">
        <v>430</v>
      </c>
      <c r="G46" s="23">
        <v>64</v>
      </c>
      <c r="H46" s="46">
        <v>0</v>
      </c>
    </row>
    <row r="47" spans="1:8" ht="12.75" customHeight="1" x14ac:dyDescent="0.15">
      <c r="A47" s="51" t="s">
        <v>40</v>
      </c>
      <c r="B47" s="23">
        <v>2905</v>
      </c>
      <c r="C47" s="23">
        <v>2891</v>
      </c>
      <c r="D47" s="46">
        <v>0</v>
      </c>
      <c r="E47" s="68">
        <v>14</v>
      </c>
      <c r="F47" s="46">
        <v>0</v>
      </c>
      <c r="G47" s="46">
        <v>0</v>
      </c>
      <c r="H47" s="46">
        <v>0</v>
      </c>
    </row>
    <row r="48" spans="1:8" ht="12.75" customHeight="1" x14ac:dyDescent="0.15">
      <c r="A48" s="51" t="s">
        <v>41</v>
      </c>
      <c r="B48" s="23">
        <v>1615</v>
      </c>
      <c r="C48" s="46">
        <v>2</v>
      </c>
      <c r="D48" s="46">
        <v>0</v>
      </c>
      <c r="E48" s="23">
        <v>1613</v>
      </c>
      <c r="F48" s="23">
        <v>346</v>
      </c>
      <c r="G48" s="46">
        <v>0</v>
      </c>
      <c r="H48" s="46">
        <v>0</v>
      </c>
    </row>
    <row r="49" spans="1:8" ht="12.75" customHeight="1" x14ac:dyDescent="0.15">
      <c r="A49" s="51" t="s">
        <v>267</v>
      </c>
      <c r="B49" s="46">
        <v>0</v>
      </c>
      <c r="C49" s="46">
        <v>0</v>
      </c>
      <c r="D49" s="46">
        <v>0</v>
      </c>
      <c r="E49" s="68">
        <v>0</v>
      </c>
      <c r="F49" s="46">
        <v>0</v>
      </c>
      <c r="G49" s="46">
        <v>0</v>
      </c>
      <c r="H49" s="46">
        <v>0</v>
      </c>
    </row>
    <row r="50" spans="1:8" ht="12.75" customHeight="1" x14ac:dyDescent="0.15">
      <c r="A50" s="51" t="s">
        <v>43</v>
      </c>
      <c r="B50" s="23">
        <v>1617</v>
      </c>
      <c r="C50" s="23">
        <v>91</v>
      </c>
      <c r="D50" s="46">
        <v>0</v>
      </c>
      <c r="E50" s="23">
        <v>1525</v>
      </c>
      <c r="F50" s="23">
        <v>1179</v>
      </c>
      <c r="G50" s="46">
        <v>0</v>
      </c>
      <c r="H50" s="46">
        <v>0</v>
      </c>
    </row>
    <row r="51" spans="1:8" ht="12.75" customHeight="1" x14ac:dyDescent="0.15">
      <c r="A51" s="51" t="s">
        <v>268</v>
      </c>
      <c r="B51" s="46">
        <v>0</v>
      </c>
      <c r="C51" s="46">
        <v>0</v>
      </c>
      <c r="D51" s="46">
        <v>0</v>
      </c>
      <c r="E51" s="68">
        <v>0</v>
      </c>
      <c r="F51" s="46">
        <v>0</v>
      </c>
      <c r="G51" s="46">
        <v>0</v>
      </c>
      <c r="H51" s="46">
        <v>0</v>
      </c>
    </row>
    <row r="52" spans="1:8" ht="12.75" customHeight="1" x14ac:dyDescent="0.15">
      <c r="A52" s="51" t="s">
        <v>45</v>
      </c>
      <c r="B52" s="23">
        <v>7428</v>
      </c>
      <c r="C52" s="46">
        <v>3</v>
      </c>
      <c r="D52" s="46">
        <v>0</v>
      </c>
      <c r="E52" s="23">
        <v>7425</v>
      </c>
      <c r="F52" s="23">
        <v>7320</v>
      </c>
      <c r="G52" s="46">
        <v>0</v>
      </c>
      <c r="H52" s="46">
        <v>0</v>
      </c>
    </row>
    <row r="53" spans="1:8" ht="12.75" customHeight="1" x14ac:dyDescent="0.15">
      <c r="A53" s="51" t="s">
        <v>46</v>
      </c>
      <c r="B53" s="23">
        <v>809</v>
      </c>
      <c r="C53" s="23">
        <v>162</v>
      </c>
      <c r="D53" s="46">
        <v>0</v>
      </c>
      <c r="E53" s="23">
        <v>643</v>
      </c>
      <c r="F53" s="23">
        <v>259</v>
      </c>
      <c r="G53" s="23">
        <v>4</v>
      </c>
      <c r="H53" s="46">
        <v>0</v>
      </c>
    </row>
    <row r="54" spans="1:8" ht="9" customHeight="1" x14ac:dyDescent="0.15">
      <c r="A54" s="53"/>
      <c r="B54" s="66"/>
      <c r="C54" s="66"/>
      <c r="D54" s="66"/>
      <c r="E54" s="66"/>
      <c r="F54" s="66"/>
      <c r="G54" s="66"/>
      <c r="H54" s="66"/>
    </row>
    <row r="55" spans="1:8" ht="12.75" customHeight="1" x14ac:dyDescent="0.15">
      <c r="A55" s="51" t="s">
        <v>274</v>
      </c>
      <c r="B55" s="46">
        <v>9</v>
      </c>
      <c r="C55" s="46">
        <v>9</v>
      </c>
      <c r="D55" s="46">
        <v>0</v>
      </c>
      <c r="E55" s="68">
        <v>0</v>
      </c>
      <c r="F55" s="46">
        <v>0</v>
      </c>
      <c r="G55" s="46">
        <v>0</v>
      </c>
      <c r="H55" s="46">
        <v>0</v>
      </c>
    </row>
    <row r="56" spans="1:8" ht="12.75" customHeight="1" x14ac:dyDescent="0.15">
      <c r="A56" s="51" t="s">
        <v>48</v>
      </c>
      <c r="B56" s="23">
        <v>254</v>
      </c>
      <c r="C56" s="23">
        <v>9</v>
      </c>
      <c r="D56" s="46">
        <v>0</v>
      </c>
      <c r="E56" s="23">
        <v>243</v>
      </c>
      <c r="F56" s="23">
        <v>14</v>
      </c>
      <c r="G56" s="23">
        <v>3</v>
      </c>
      <c r="H56" s="46">
        <v>0</v>
      </c>
    </row>
    <row r="57" spans="1:8" ht="12.75" customHeight="1" x14ac:dyDescent="0.15">
      <c r="A57" s="51" t="s">
        <v>269</v>
      </c>
      <c r="B57" s="46">
        <v>0</v>
      </c>
      <c r="C57" s="46">
        <v>0</v>
      </c>
      <c r="D57" s="46">
        <v>0</v>
      </c>
      <c r="E57" s="68">
        <v>0</v>
      </c>
      <c r="F57" s="46">
        <v>0</v>
      </c>
      <c r="G57" s="46">
        <v>0</v>
      </c>
      <c r="H57" s="46">
        <v>0</v>
      </c>
    </row>
    <row r="58" spans="1:8" ht="12.75" customHeight="1" x14ac:dyDescent="0.15">
      <c r="A58" s="51" t="s">
        <v>270</v>
      </c>
      <c r="B58" s="46">
        <v>0</v>
      </c>
      <c r="C58" s="46">
        <v>0</v>
      </c>
      <c r="D58" s="46">
        <v>0</v>
      </c>
      <c r="E58" s="68">
        <v>0</v>
      </c>
      <c r="F58" s="46">
        <v>0</v>
      </c>
      <c r="G58" s="46">
        <v>0</v>
      </c>
      <c r="H58" s="46">
        <v>0</v>
      </c>
    </row>
    <row r="59" spans="1:8" ht="12.75" customHeight="1" x14ac:dyDescent="0.15">
      <c r="A59" s="51" t="s">
        <v>51</v>
      </c>
      <c r="B59" s="23">
        <v>335</v>
      </c>
      <c r="C59" s="46">
        <v>0</v>
      </c>
      <c r="D59" s="46">
        <v>0</v>
      </c>
      <c r="E59" s="23">
        <v>335</v>
      </c>
      <c r="F59" s="46">
        <v>88</v>
      </c>
      <c r="G59" s="46">
        <v>0</v>
      </c>
      <c r="H59" s="46">
        <v>0</v>
      </c>
    </row>
    <row r="60" spans="1:8" ht="12.75" customHeight="1" x14ac:dyDescent="0.15">
      <c r="A60" s="51" t="s">
        <v>249</v>
      </c>
      <c r="B60" s="46">
        <v>0</v>
      </c>
      <c r="C60" s="46">
        <v>0</v>
      </c>
      <c r="D60" s="46">
        <v>0</v>
      </c>
      <c r="E60" s="68">
        <v>0</v>
      </c>
      <c r="F60" s="46">
        <v>0</v>
      </c>
      <c r="G60" s="46">
        <v>0</v>
      </c>
      <c r="H60" s="46">
        <v>0</v>
      </c>
    </row>
    <row r="61" spans="1:8" ht="12.75" customHeight="1" x14ac:dyDescent="0.15">
      <c r="A61" s="51" t="s">
        <v>250</v>
      </c>
      <c r="B61" s="46">
        <v>0</v>
      </c>
      <c r="C61" s="46">
        <v>0</v>
      </c>
      <c r="D61" s="46">
        <v>0</v>
      </c>
      <c r="E61" s="68">
        <v>0</v>
      </c>
      <c r="F61" s="46">
        <v>0</v>
      </c>
      <c r="G61" s="46">
        <v>0</v>
      </c>
      <c r="H61" s="46">
        <v>0</v>
      </c>
    </row>
    <row r="62" spans="1:8" ht="12.75" customHeight="1" x14ac:dyDescent="0.15">
      <c r="A62" s="51" t="s">
        <v>54</v>
      </c>
      <c r="B62" s="23">
        <v>361</v>
      </c>
      <c r="C62" s="23">
        <v>47</v>
      </c>
      <c r="D62" s="46">
        <v>0</v>
      </c>
      <c r="E62" s="23">
        <v>294</v>
      </c>
      <c r="F62" s="23">
        <v>166</v>
      </c>
      <c r="G62" s="23">
        <v>20</v>
      </c>
      <c r="H62" s="46">
        <v>0</v>
      </c>
    </row>
    <row r="63" spans="1:8" ht="12.75" customHeight="1" x14ac:dyDescent="0.15">
      <c r="A63" s="51" t="s">
        <v>248</v>
      </c>
      <c r="B63" s="46">
        <v>0</v>
      </c>
      <c r="C63" s="46">
        <v>0</v>
      </c>
      <c r="D63" s="46">
        <v>0</v>
      </c>
      <c r="E63" s="68">
        <v>0</v>
      </c>
      <c r="F63" s="46">
        <v>0</v>
      </c>
      <c r="G63" s="46">
        <v>0</v>
      </c>
      <c r="H63" s="46">
        <v>0</v>
      </c>
    </row>
    <row r="64" spans="1:8" ht="12.75" customHeight="1" x14ac:dyDescent="0.15">
      <c r="A64" s="51" t="s">
        <v>247</v>
      </c>
      <c r="B64" s="46">
        <v>0</v>
      </c>
      <c r="C64" s="46">
        <v>0</v>
      </c>
      <c r="D64" s="46">
        <v>0</v>
      </c>
      <c r="E64" s="68">
        <v>0</v>
      </c>
      <c r="F64" s="46">
        <v>0</v>
      </c>
      <c r="G64" s="46">
        <v>0</v>
      </c>
      <c r="H64" s="46">
        <v>0</v>
      </c>
    </row>
    <row r="65" spans="1:8" ht="9" customHeight="1" x14ac:dyDescent="0.15">
      <c r="A65" s="53"/>
      <c r="B65" s="66"/>
      <c r="C65" s="66"/>
      <c r="D65" s="66"/>
      <c r="E65" s="66"/>
      <c r="F65" s="66"/>
      <c r="G65" s="66"/>
      <c r="H65" s="66"/>
    </row>
    <row r="66" spans="1:8" ht="12.75" customHeight="1" x14ac:dyDescent="0.15">
      <c r="A66" s="51" t="s">
        <v>57</v>
      </c>
      <c r="B66" s="23">
        <v>7808</v>
      </c>
      <c r="C66" s="23">
        <v>179</v>
      </c>
      <c r="D66" s="46">
        <v>0</v>
      </c>
      <c r="E66" s="23">
        <v>7602</v>
      </c>
      <c r="F66" s="23">
        <v>5106</v>
      </c>
      <c r="G66" s="23">
        <v>27</v>
      </c>
      <c r="H66" s="46">
        <v>0</v>
      </c>
    </row>
    <row r="67" spans="1:8" ht="12.75" customHeight="1" x14ac:dyDescent="0.15">
      <c r="A67" s="51" t="s">
        <v>246</v>
      </c>
      <c r="B67" s="46">
        <v>0</v>
      </c>
      <c r="C67" s="46">
        <v>0</v>
      </c>
      <c r="D67" s="46">
        <v>0</v>
      </c>
      <c r="E67" s="68">
        <v>0</v>
      </c>
      <c r="F67" s="46">
        <v>0</v>
      </c>
      <c r="G67" s="46">
        <v>0</v>
      </c>
      <c r="H67" s="46">
        <v>0</v>
      </c>
    </row>
    <row r="68" spans="1:8" ht="12.75" customHeight="1" x14ac:dyDescent="0.15">
      <c r="A68" s="51" t="s">
        <v>59</v>
      </c>
      <c r="B68" s="23">
        <v>302</v>
      </c>
      <c r="C68" s="23">
        <v>37</v>
      </c>
      <c r="D68" s="46">
        <v>0</v>
      </c>
      <c r="E68" s="23">
        <v>190</v>
      </c>
      <c r="F68" s="23">
        <v>71</v>
      </c>
      <c r="G68" s="23">
        <v>75</v>
      </c>
      <c r="H68" s="46">
        <v>0</v>
      </c>
    </row>
    <row r="69" spans="1:8" ht="12.75" customHeight="1" x14ac:dyDescent="0.15">
      <c r="A69" s="52" t="s">
        <v>60</v>
      </c>
      <c r="B69" s="24">
        <v>29</v>
      </c>
      <c r="C69" s="47">
        <v>0</v>
      </c>
      <c r="D69" s="47">
        <v>0</v>
      </c>
      <c r="E69" s="24">
        <v>27</v>
      </c>
      <c r="F69" s="24">
        <v>19</v>
      </c>
      <c r="G69" s="47">
        <v>2</v>
      </c>
      <c r="H69" s="47">
        <v>0</v>
      </c>
    </row>
    <row r="70" spans="1:8" ht="12.75" customHeight="1" x14ac:dyDescent="0.15">
      <c r="A70" s="294" t="s">
        <v>272</v>
      </c>
      <c r="B70" s="294"/>
      <c r="C70" s="294"/>
      <c r="D70" s="294"/>
      <c r="E70" s="294"/>
      <c r="F70" s="294"/>
      <c r="G70" s="294"/>
      <c r="H70" s="294"/>
    </row>
    <row r="72" spans="1:8" ht="12.75" customHeight="1" x14ac:dyDescent="0.15">
      <c r="A72" s="2" t="s">
        <v>2</v>
      </c>
    </row>
  </sheetData>
  <mergeCells count="13">
    <mergeCell ref="A1:H1"/>
    <mergeCell ref="A2:H2"/>
    <mergeCell ref="A3:H3"/>
    <mergeCell ref="A4:H4"/>
    <mergeCell ref="G6:H7"/>
    <mergeCell ref="A70:H70"/>
    <mergeCell ref="A5:A8"/>
    <mergeCell ref="B5:H5"/>
    <mergeCell ref="B6:B8"/>
    <mergeCell ref="C6:C8"/>
    <mergeCell ref="D6:D8"/>
    <mergeCell ref="E6:E8"/>
    <mergeCell ref="F6:F8"/>
  </mergeCells>
  <phoneticPr fontId="0" type="noConversion"/>
  <printOptions horizontalCentered="1"/>
  <pageMargins left="0.25" right="0.25" top="0.25" bottom="0.25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14</vt:i4>
      </vt:variant>
    </vt:vector>
  </HeadingPairs>
  <TitlesOfParts>
    <vt:vector size="39" baseType="lpstr">
      <vt:lpstr>Sheet1</vt:lpstr>
      <vt:lpstr>0</vt:lpstr>
      <vt:lpstr>List of Tables</vt:lpstr>
      <vt:lpstr>1A</vt:lpstr>
      <vt:lpstr>1B</vt:lpstr>
      <vt:lpstr>1C</vt:lpstr>
      <vt:lpstr>2</vt:lpstr>
      <vt:lpstr>3A</vt:lpstr>
      <vt:lpstr>3B</vt:lpstr>
      <vt:lpstr>4A</vt:lpstr>
      <vt:lpstr>4B</vt:lpstr>
      <vt:lpstr>5A</vt:lpstr>
      <vt:lpstr>5B</vt:lpstr>
      <vt:lpstr>6A</vt:lpstr>
      <vt:lpstr>6B</vt:lpstr>
      <vt:lpstr>6C</vt:lpstr>
      <vt:lpstr>7A</vt:lpstr>
      <vt:lpstr>7B</vt:lpstr>
      <vt:lpstr>8A</vt:lpstr>
      <vt:lpstr>8B</vt:lpstr>
      <vt:lpstr>9</vt:lpstr>
      <vt:lpstr>10A</vt:lpstr>
      <vt:lpstr>10B</vt:lpstr>
      <vt:lpstr>11A</vt:lpstr>
      <vt:lpstr>11B</vt:lpstr>
      <vt:lpstr>'1A'!Print_Area</vt:lpstr>
      <vt:lpstr>'1B'!Print_Area</vt:lpstr>
      <vt:lpstr>'1C'!Print_Area</vt:lpstr>
      <vt:lpstr>'2'!Print_Area</vt:lpstr>
      <vt:lpstr>'3B'!Print_Area</vt:lpstr>
      <vt:lpstr>'4A'!Print_Area</vt:lpstr>
      <vt:lpstr>'4B'!Print_Area</vt:lpstr>
      <vt:lpstr>'5A'!Print_Area</vt:lpstr>
      <vt:lpstr>'5B'!Print_Area</vt:lpstr>
      <vt:lpstr>'6A'!Print_Area</vt:lpstr>
      <vt:lpstr>'6B'!Print_Area</vt:lpstr>
      <vt:lpstr>'8B'!Print_Area</vt:lpstr>
      <vt:lpstr>'9'!Print_Area</vt:lpstr>
      <vt:lpstr>'List of Tables'!Print_Area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Goehring, Benjamin</cp:lastModifiedBy>
  <cp:lastPrinted>2018-06-22T19:01:16Z</cp:lastPrinted>
  <dcterms:created xsi:type="dcterms:W3CDTF">1999-01-06T14:30:02Z</dcterms:created>
  <dcterms:modified xsi:type="dcterms:W3CDTF">2018-09-14T20:18:09Z</dcterms:modified>
</cp:coreProperties>
</file>