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8" i="1"/>
  <c r="F8" s="1"/>
  <c r="D9"/>
  <c r="F9" s="1"/>
  <c r="D10"/>
  <c r="F10" s="1"/>
  <c r="D11"/>
  <c r="D12"/>
  <c r="D13"/>
  <c r="D7"/>
  <c r="F7" s="1"/>
  <c r="D5"/>
  <c r="F5" s="1"/>
  <c r="D6"/>
  <c r="F6" s="1"/>
  <c r="D4"/>
  <c r="F4" s="1"/>
  <c r="F13" l="1"/>
  <c r="E13"/>
  <c r="F12"/>
  <c r="E12"/>
  <c r="F11"/>
  <c r="E11"/>
  <c r="E10"/>
  <c r="E9"/>
  <c r="E8"/>
  <c r="E7"/>
  <c r="E6"/>
  <c r="E5"/>
  <c r="E4"/>
  <c r="I4"/>
  <c r="I6"/>
  <c r="I5"/>
  <c r="I7"/>
  <c r="I13"/>
  <c r="I12"/>
  <c r="I11"/>
  <c r="I10"/>
  <c r="I9"/>
  <c r="I8"/>
  <c r="G8" l="1"/>
  <c r="G9"/>
  <c r="G10"/>
  <c r="G11"/>
  <c r="G12"/>
  <c r="G13"/>
  <c r="G7"/>
  <c r="G5"/>
  <c r="G6"/>
  <c r="G4"/>
  <c r="D3"/>
  <c r="F3" s="1"/>
  <c r="E3" l="1"/>
  <c r="I3" s="1"/>
  <c r="G3"/>
  <c r="D2"/>
  <c r="F2" l="1"/>
  <c r="I2" s="1"/>
  <c r="E2"/>
  <c r="I14"/>
  <c r="G2"/>
  <c r="H2" s="1"/>
  <c r="H13" l="1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<sst xmlns="http://schemas.openxmlformats.org/spreadsheetml/2006/main" count="10" uniqueCount="10">
  <si>
    <t>RENDA FIXA</t>
  </si>
  <si>
    <t>APLICAÇÃO</t>
  </si>
  <si>
    <t>Total</t>
  </si>
  <si>
    <t>LUCRO LÍQ</t>
  </si>
  <si>
    <t>SALÁRIO</t>
  </si>
  <si>
    <t>REINVESTIR</t>
  </si>
  <si>
    <t>RF</t>
  </si>
  <si>
    <t>PROTEGER</t>
  </si>
  <si>
    <t>REAPLICAR</t>
  </si>
  <si>
    <t>ID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</si>
</sst>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1" applyFont="1" applyBorder="1"/>
    <xf numFmtId="0" fontId="3" fillId="0" borderId="0" xfId="0" applyFont="1"/>
    <xf numFmtId="1" fontId="3" fillId="0" borderId="0" xfId="0" applyNumberFormat="1" applyFont="1"/>
    <xf numFmtId="1" fontId="3" fillId="0" borderId="0" xfId="1" applyNumberFormat="1" applyFont="1"/>
    <xf numFmtId="1" fontId="2" fillId="0" borderId="0" xfId="0" applyNumberFormat="1" applyFont="1"/>
  </cellXfs>
  <cellStyles count="2">
    <cellStyle name="Moeda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I14" totalsRowCount="1" headerRowDxfId="19" dataDxfId="18">
  <autoFilter ref="A1:I13">
    <filterColumn colId="0"/>
    <filterColumn colId="3"/>
    <filterColumn colId="4"/>
    <filterColumn colId="5"/>
    <filterColumn colId="6"/>
    <filterColumn colId="7"/>
    <filterColumn colId="8"/>
  </autoFilter>
  <tableColumns count="9">
    <tableColumn id="9" name="ID" dataDxfId="13" totalsRowDxfId="8" dataCellStyle="Moeda"/>
    <tableColumn id="1" name="RENDA FIXA" totalsRowLabel="Total" dataDxfId="14" totalsRowDxfId="7" dataCellStyle="Moeda"/>
    <tableColumn id="2" name="APLICAÇÃO" dataDxfId="12" totalsRowDxfId="6" dataCellStyle="Moeda"/>
    <tableColumn id="3" name="LUCRO LÍQ" dataDxfId="17" totalsRowDxfId="5" dataCellStyle="Moeda">
      <calculatedColumnFormula>ROUND([APLICAÇÃO] * 85%, 2)</calculatedColumnFormula>
    </tableColumn>
    <tableColumn id="4" name="SALÁRIO" dataDxfId="11" totalsRowDxfId="4" dataCellStyle="Moeda">
      <calculatedColumnFormula>ROUND([LUCRO LÍQ] * 11%, 2)</calculatedColumnFormula>
    </tableColumn>
    <tableColumn id="5" name="REINVESTIR" dataDxfId="9" totalsRowDxfId="3" dataCellStyle="Moeda">
      <calculatedColumnFormula>ROUND([LUCRO LÍQ] * 9%, 2)</calculatedColumnFormula>
    </tableColumn>
    <tableColumn id="6" name="PROTEGER" dataDxfId="16" totalsRowDxfId="2" dataCellStyle="Moeda">
      <calculatedColumnFormula>[LUCRO LÍQ]-[SALÁRIO]-[REINVESTIR]</calculatedColumnFormula>
    </tableColumn>
    <tableColumn id="7" name="RF" dataDxfId="10" totalsRowDxfId="1" dataCellStyle="Moeda">
      <calculatedColumnFormula>SUMPRODUCT(N([ID]=1), [RENDA FIXA]) + SUMPRODUCT(N([ID]&lt;=Tabela1[[#This Row],[ID]]), [PROTEGER])</calculatedColumnFormula>
    </tableColumn>
    <tableColumn id="8" name="REAPLICAR" totalsRowFunction="count" dataDxfId="15" totalsRowDxfId="0" dataCellStyle="Moeda">
      <calculatedColumnFormula>[APLICAÇÃO]+[REINVESTIR]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E14" sqref="E14"/>
    </sheetView>
  </sheetViews>
  <sheetFormatPr defaultRowHeight="11.25"/>
  <cols>
    <col min="1" max="1" width="4.5703125" style="7" bestFit="1" customWidth="1"/>
    <col min="2" max="2" width="12.85546875" style="1" bestFit="1" customWidth="1"/>
    <col min="3" max="4" width="11.5703125" style="1" bestFit="1" customWidth="1"/>
    <col min="5" max="5" width="10.5703125" style="1" bestFit="1" customWidth="1"/>
    <col min="6" max="7" width="11.5703125" style="1" bestFit="1" customWidth="1"/>
    <col min="8" max="8" width="12.85546875" style="1" bestFit="1" customWidth="1"/>
    <col min="9" max="9" width="11.5703125" style="1" bestFit="1" customWidth="1"/>
    <col min="10" max="16384" width="9.140625" style="1"/>
  </cols>
  <sheetData>
    <row r="1" spans="1:9">
      <c r="A1" s="5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9">
      <c r="A2" s="6">
        <v>1</v>
      </c>
      <c r="B2" s="2">
        <v>155000</v>
      </c>
      <c r="C2" s="2">
        <v>42176.49</v>
      </c>
      <c r="D2" s="2">
        <f>ROUND([APLICAÇÃO] * 85%, 2)</f>
        <v>35850.019999999997</v>
      </c>
      <c r="E2" s="2">
        <f>ROUND([LUCRO LÍQ] * 11%, 2)</f>
        <v>3943.5</v>
      </c>
      <c r="F2" s="2">
        <f>ROUND([LUCRO LÍQ] * 9%, 2)</f>
        <v>3226.5</v>
      </c>
      <c r="G2" s="2">
        <f>[LUCRO LÍQ]-[SALÁRIO]-[REINVESTIR]</f>
        <v>28680.019999999997</v>
      </c>
      <c r="H2" s="2">
        <f>SUMPRODUCT(N([ID]=1), [RENDA FIXA]) + SUMPRODUCT(N([ID]&lt;=Tabela1[[#This Row],[ID]]), [PROTEGER])</f>
        <v>183680.02</v>
      </c>
      <c r="I2" s="2">
        <f>[APLICAÇÃO]+[REINVESTIR]</f>
        <v>45402.99</v>
      </c>
    </row>
    <row r="3" spans="1:9">
      <c r="A3" s="6">
        <v>2</v>
      </c>
      <c r="B3" s="2"/>
      <c r="C3" s="2">
        <v>56594.83</v>
      </c>
      <c r="D3" s="2">
        <f>ROUND([APLICAÇÃO] * 85%, 2)</f>
        <v>48105.61</v>
      </c>
      <c r="E3" s="2">
        <f>ROUND([LUCRO LÍQ] * 11%, 2)</f>
        <v>5291.62</v>
      </c>
      <c r="F3" s="2">
        <f>ROUND([LUCRO LÍQ] * 9%, 2)</f>
        <v>4329.5</v>
      </c>
      <c r="G3" s="2">
        <f>[LUCRO LÍQ]-[SALÁRIO]-[REINVESTIR]</f>
        <v>38484.49</v>
      </c>
      <c r="H3" s="2">
        <f>SUMPRODUCT(N([ID]=1), [RENDA FIXA]) + SUMPRODUCT(N([ID]&lt;=Tabela1[[#This Row],[ID]]), [PROTEGER])</f>
        <v>222164.51</v>
      </c>
      <c r="I3" s="2">
        <f>[APLICAÇÃO]+[REINVESTIR]</f>
        <v>60924.33</v>
      </c>
    </row>
    <row r="4" spans="1:9">
      <c r="A4" s="6">
        <v>3</v>
      </c>
      <c r="B4" s="3"/>
      <c r="C4" s="3">
        <v>60924.33</v>
      </c>
      <c r="D4" s="3">
        <f>ROUND([APLICAÇÃO] * 85%, 2)</f>
        <v>51785.68</v>
      </c>
      <c r="E4" s="3">
        <f>ROUND([LUCRO LÍQ] * 11%, 2)</f>
        <v>5696.42</v>
      </c>
      <c r="F4" s="3">
        <f>ROUND([LUCRO LÍQ] * 9%, 2)</f>
        <v>4660.71</v>
      </c>
      <c r="G4" s="3">
        <f>[LUCRO LÍQ]-[SALÁRIO]-[REINVESTIR]</f>
        <v>41428.550000000003</v>
      </c>
      <c r="H4" s="3">
        <f>SUMPRODUCT(N([ID]=1), [RENDA FIXA]) + SUMPRODUCT(N([ID]&lt;=Tabela1[[#This Row],[ID]]), [PROTEGER])</f>
        <v>263593.06</v>
      </c>
      <c r="I4" s="3">
        <f>[APLICAÇÃO]+[REINVESTIR]</f>
        <v>65585.040000000008</v>
      </c>
    </row>
    <row r="5" spans="1:9">
      <c r="A5" s="6">
        <v>4</v>
      </c>
      <c r="B5" s="2"/>
      <c r="C5" s="2">
        <v>87934.91</v>
      </c>
      <c r="D5" s="2">
        <f>ROUND([APLICAÇÃO] * 85%, 2)</f>
        <v>74744.67</v>
      </c>
      <c r="E5" s="2">
        <f>ROUND([LUCRO LÍQ] * 11%, 2)</f>
        <v>8221.91</v>
      </c>
      <c r="F5" s="2">
        <f>ROUND([LUCRO LÍQ] * 9%, 2)</f>
        <v>6727.02</v>
      </c>
      <c r="G5" s="2">
        <f>[LUCRO LÍQ]-[SALÁRIO]-[REINVESTIR]</f>
        <v>59795.739999999991</v>
      </c>
      <c r="H5" s="2">
        <f>SUMPRODUCT(N([ID]=1), [RENDA FIXA]) + SUMPRODUCT(N([ID]&lt;=Tabela1[[#This Row],[ID]]), [PROTEGER])</f>
        <v>323388.79999999999</v>
      </c>
      <c r="I5" s="2">
        <f>[APLICAÇÃO]+[REINVESTIR]</f>
        <v>94661.930000000008</v>
      </c>
    </row>
    <row r="6" spans="1:9">
      <c r="A6" s="6">
        <v>5</v>
      </c>
      <c r="B6" s="3"/>
      <c r="C6" s="3">
        <v>94661.93</v>
      </c>
      <c r="D6" s="3">
        <f>ROUND([APLICAÇÃO] * 85%, 2)</f>
        <v>80462.64</v>
      </c>
      <c r="E6" s="3">
        <f>ROUND([LUCRO LÍQ] * 11%, 2)</f>
        <v>8850.89</v>
      </c>
      <c r="F6" s="3">
        <f>ROUND([LUCRO LÍQ] * 9%, 2)</f>
        <v>7241.64</v>
      </c>
      <c r="G6" s="3">
        <f>[LUCRO LÍQ]-[SALÁRIO]-[REINVESTIR]</f>
        <v>64370.11</v>
      </c>
      <c r="H6" s="3">
        <f>SUMPRODUCT(N([ID]=1), [RENDA FIXA]) + SUMPRODUCT(N([ID]&lt;=Tabela1[[#This Row],[ID]]), [PROTEGER])</f>
        <v>387758.91</v>
      </c>
      <c r="I6" s="3">
        <f>[APLICAÇÃO]+[REINVESTIR]</f>
        <v>101903.56999999999</v>
      </c>
    </row>
    <row r="7" spans="1:9">
      <c r="A7" s="6">
        <v>6</v>
      </c>
      <c r="B7" s="3"/>
      <c r="C7" s="3">
        <v>101903.57</v>
      </c>
      <c r="D7" s="3">
        <f>ROUND([APLICAÇÃO] * 85%, 2)</f>
        <v>86618.03</v>
      </c>
      <c r="E7" s="3">
        <f>ROUND([LUCRO LÍQ] * 11%, 2)</f>
        <v>9527.98</v>
      </c>
      <c r="F7" s="3">
        <f>ROUND([LUCRO LÍQ] * 9%, 2)</f>
        <v>7795.62</v>
      </c>
      <c r="G7" s="3">
        <f>[LUCRO LÍQ]-[SALÁRIO]-[REINVESTIR]</f>
        <v>69294.430000000008</v>
      </c>
      <c r="H7" s="3">
        <f>SUMPRODUCT(N([ID]=1), [RENDA FIXA]) + SUMPRODUCT(N([ID]&lt;=Tabela1[[#This Row],[ID]]), [PROTEGER])</f>
        <v>457053.33999999997</v>
      </c>
      <c r="I7" s="3">
        <f>[APLICAÇÃO]+[REINVESTIR]</f>
        <v>109699.19</v>
      </c>
    </row>
    <row r="8" spans="1:9">
      <c r="A8" s="6">
        <v>7</v>
      </c>
      <c r="B8" s="2"/>
      <c r="C8" s="2">
        <v>109699.19</v>
      </c>
      <c r="D8" s="2">
        <f>ROUND([APLICAÇÃO] * 85%, 2)</f>
        <v>93244.31</v>
      </c>
      <c r="E8" s="2">
        <f>ROUND([LUCRO LÍQ] * 11%, 2)</f>
        <v>10256.870000000001</v>
      </c>
      <c r="F8" s="2">
        <f>ROUND([LUCRO LÍQ] * 9%, 2)</f>
        <v>8391.99</v>
      </c>
      <c r="G8" s="2">
        <f>[LUCRO LÍQ]-[SALÁRIO]-[REINVESTIR]</f>
        <v>74595.45</v>
      </c>
      <c r="H8" s="2">
        <f>SUMPRODUCT(N([ID]=1), [RENDA FIXA]) + SUMPRODUCT(N([ID]&lt;=Tabela1[[#This Row],[ID]]), [PROTEGER])</f>
        <v>531648.79</v>
      </c>
      <c r="I8" s="2">
        <f>[APLICAÇÃO]+[REINVESTIR]</f>
        <v>118091.18000000001</v>
      </c>
    </row>
    <row r="9" spans="1:9">
      <c r="A9" s="6">
        <v>8</v>
      </c>
      <c r="B9" s="2"/>
      <c r="C9" s="2">
        <v>118091.18</v>
      </c>
      <c r="D9" s="2">
        <f>ROUND([APLICAÇÃO] * 85%, 2)</f>
        <v>100377.5</v>
      </c>
      <c r="E9" s="2">
        <f>ROUND([LUCRO LÍQ] * 11%, 2)</f>
        <v>11041.53</v>
      </c>
      <c r="F9" s="2">
        <f>ROUND([LUCRO LÍQ] * 9%, 2)</f>
        <v>9033.98</v>
      </c>
      <c r="G9" s="2">
        <f>[LUCRO LÍQ]-[SALÁRIO]-[REINVESTIR]</f>
        <v>80301.990000000005</v>
      </c>
      <c r="H9" s="2">
        <f>SUMPRODUCT(N([ID]=1), [RENDA FIXA]) + SUMPRODUCT(N([ID]&lt;=Tabela1[[#This Row],[ID]]), [PROTEGER])</f>
        <v>611950.78</v>
      </c>
      <c r="I9" s="2">
        <f>[APLICAÇÃO]+[REINVESTIR]</f>
        <v>127125.15999999999</v>
      </c>
    </row>
    <row r="10" spans="1:9">
      <c r="A10" s="6">
        <v>9</v>
      </c>
      <c r="B10" s="2"/>
      <c r="C10" s="2">
        <v>127125.16</v>
      </c>
      <c r="D10" s="2">
        <f>ROUND([APLICAÇÃO] * 85%, 2)</f>
        <v>108056.39</v>
      </c>
      <c r="E10" s="2">
        <f>ROUND([LUCRO LÍQ] * 11%, 2)</f>
        <v>11886.2</v>
      </c>
      <c r="F10" s="2">
        <f>ROUND([LUCRO LÍQ] * 9%, 2)</f>
        <v>9725.08</v>
      </c>
      <c r="G10" s="2">
        <f>[LUCRO LÍQ]-[SALÁRIO]-[REINVESTIR]</f>
        <v>86445.11</v>
      </c>
      <c r="H10" s="2">
        <f>SUMPRODUCT(N([ID]=1), [RENDA FIXA]) + SUMPRODUCT(N([ID]&lt;=Tabela1[[#This Row],[ID]]), [PROTEGER])</f>
        <v>698395.89</v>
      </c>
      <c r="I10" s="2">
        <f>[APLICAÇÃO]+[REINVESTIR]</f>
        <v>136850.23999999999</v>
      </c>
    </row>
    <row r="11" spans="1:9">
      <c r="A11" s="6">
        <v>10</v>
      </c>
      <c r="B11" s="2"/>
      <c r="C11" s="2">
        <v>136850.23999999999</v>
      </c>
      <c r="D11" s="2">
        <f>ROUND([APLICAÇÃO] * 85%, 2)</f>
        <v>116322.7</v>
      </c>
      <c r="E11" s="2">
        <f>ROUND([LUCRO LÍQ] * 11%, 2)</f>
        <v>12795.5</v>
      </c>
      <c r="F11" s="2">
        <f>ROUND([LUCRO LÍQ] * 9%, 2)</f>
        <v>10469.040000000001</v>
      </c>
      <c r="G11" s="2">
        <f>[LUCRO LÍQ]-[SALÁRIO]-[REINVESTIR]</f>
        <v>93058.16</v>
      </c>
      <c r="H11" s="2">
        <f>SUMPRODUCT(N([ID]=1), [RENDA FIXA]) + SUMPRODUCT(N([ID]&lt;=Tabela1[[#This Row],[ID]]), [PROTEGER])</f>
        <v>791454.05</v>
      </c>
      <c r="I11" s="2">
        <f>[APLICAÇÃO]+[REINVESTIR]</f>
        <v>147319.28</v>
      </c>
    </row>
    <row r="12" spans="1:9">
      <c r="A12" s="6">
        <v>11</v>
      </c>
      <c r="B12" s="2"/>
      <c r="C12" s="2">
        <v>147319.28</v>
      </c>
      <c r="D12" s="2">
        <f>ROUND([APLICAÇÃO] * 85%, 2)</f>
        <v>125221.39</v>
      </c>
      <c r="E12" s="2">
        <f>ROUND([LUCRO LÍQ] * 11%, 2)</f>
        <v>13774.35</v>
      </c>
      <c r="F12" s="2">
        <f>ROUND([LUCRO LÍQ] * 9%, 2)</f>
        <v>11269.93</v>
      </c>
      <c r="G12" s="2">
        <f>[LUCRO LÍQ]-[SALÁRIO]-[REINVESTIR]</f>
        <v>100177.10999999999</v>
      </c>
      <c r="H12" s="2">
        <f>SUMPRODUCT(N([ID]=1), [RENDA FIXA]) + SUMPRODUCT(N([ID]&lt;=Tabela1[[#This Row],[ID]]), [PROTEGER])</f>
        <v>891631.16</v>
      </c>
      <c r="I12" s="2">
        <f>[APLICAÇÃO]+[REINVESTIR]</f>
        <v>158589.21</v>
      </c>
    </row>
    <row r="13" spans="1:9">
      <c r="A13" s="6">
        <v>12</v>
      </c>
      <c r="B13" s="3"/>
      <c r="C13" s="3">
        <v>158589.21</v>
      </c>
      <c r="D13" s="3">
        <f>ROUND([APLICAÇÃO] * 85%, 2)</f>
        <v>134800.82999999999</v>
      </c>
      <c r="E13" s="3">
        <f>ROUND([LUCRO LÍQ] * 11%, 2)</f>
        <v>14828.09</v>
      </c>
      <c r="F13" s="3">
        <f>ROUND([LUCRO LÍQ] * 9%, 2)</f>
        <v>12132.07</v>
      </c>
      <c r="G13" s="3">
        <f>[LUCRO LÍQ]-[SALÁRIO]-[REINVESTIR]</f>
        <v>107840.66999999998</v>
      </c>
      <c r="H13" s="3">
        <f>SUMPRODUCT(N([ID]=1), [RENDA FIXA]) + SUMPRODUCT(N([ID]&lt;=Tabela1[[#This Row],[ID]]), [PROTEGER])</f>
        <v>999471.83000000007</v>
      </c>
      <c r="I13" s="3">
        <f>[APLICAÇÃO]+[REINVESTIR]</f>
        <v>170721.28</v>
      </c>
    </row>
    <row r="14" spans="1:9">
      <c r="A14" s="5"/>
      <c r="B14" s="4" t="s">
        <v>2</v>
      </c>
      <c r="C14" s="4"/>
      <c r="D14" s="4"/>
      <c r="E14" s="4"/>
      <c r="F14" s="4"/>
      <c r="G14" s="4"/>
      <c r="H14" s="4"/>
      <c r="I14" s="4">
        <f>SUBTOTAL(103,[REAPLICAR])</f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2012-07-03T19:09:53Z</dcterms:created>
  <dcterms:modified xsi:type="dcterms:W3CDTF">2012-07-13T20:23:59Z</dcterms:modified>
</cp:coreProperties>
</file>