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960" windowHeight="852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C26" i="1"/>
  <c r="C27"/>
  <c r="C28"/>
  <c r="C29"/>
  <c r="C30"/>
  <c r="C31"/>
  <c r="C32"/>
  <c r="C33"/>
  <c r="C34"/>
  <c r="C35"/>
  <c r="C36"/>
  <c r="C37"/>
  <c r="D26"/>
  <c r="D27"/>
  <c r="D28"/>
  <c r="D29"/>
  <c r="D30"/>
  <c r="D31"/>
  <c r="D32"/>
  <c r="D33"/>
  <c r="D34"/>
  <c r="D35"/>
  <c r="D36"/>
  <c r="D37"/>
  <c r="E26"/>
  <c r="E27"/>
  <c r="E28"/>
  <c r="E29"/>
  <c r="E30"/>
  <c r="E31"/>
  <c r="E32"/>
  <c r="E33"/>
  <c r="E34"/>
  <c r="E35"/>
  <c r="E36"/>
  <c r="E37"/>
  <c r="F26"/>
  <c r="F27"/>
  <c r="F28"/>
  <c r="F29"/>
  <c r="F30"/>
  <c r="F31"/>
  <c r="F32"/>
  <c r="F33"/>
  <c r="F34"/>
  <c r="F35"/>
  <c r="F36"/>
  <c r="F37"/>
  <c r="G26"/>
  <c r="G27"/>
  <c r="G28"/>
  <c r="G29"/>
  <c r="G30"/>
  <c r="G31"/>
  <c r="G32"/>
  <c r="G33"/>
  <c r="G34"/>
  <c r="G35"/>
  <c r="G36"/>
  <c r="G37"/>
  <c r="H26"/>
  <c r="H27"/>
  <c r="H28"/>
  <c r="H29"/>
  <c r="H30"/>
  <c r="H31"/>
  <c r="H32"/>
  <c r="H33"/>
  <c r="H34"/>
  <c r="H35"/>
  <c r="H36"/>
  <c r="H37"/>
  <c r="C20" l="1"/>
  <c r="C21"/>
  <c r="C22"/>
  <c r="C23"/>
  <c r="C24"/>
  <c r="C25"/>
  <c r="D20"/>
  <c r="D21"/>
  <c r="D22"/>
  <c r="D23"/>
  <c r="D24"/>
  <c r="D25"/>
  <c r="E20"/>
  <c r="E21"/>
  <c r="E22"/>
  <c r="E23"/>
  <c r="E24"/>
  <c r="E25"/>
  <c r="F20"/>
  <c r="F21"/>
  <c r="F22"/>
  <c r="F23"/>
  <c r="F24"/>
  <c r="F25"/>
  <c r="G20"/>
  <c r="G21"/>
  <c r="G22"/>
  <c r="G23"/>
  <c r="G24"/>
  <c r="G25"/>
  <c r="H20"/>
  <c r="H21"/>
  <c r="H22"/>
  <c r="H23"/>
  <c r="H24"/>
  <c r="H25"/>
  <c r="C14"/>
  <c r="C15"/>
  <c r="C16"/>
  <c r="C17"/>
  <c r="C18"/>
  <c r="C19"/>
  <c r="D14"/>
  <c r="D15"/>
  <c r="D16"/>
  <c r="D17"/>
  <c r="D18"/>
  <c r="D19"/>
  <c r="E14"/>
  <c r="E15"/>
  <c r="E16"/>
  <c r="E17"/>
  <c r="E18"/>
  <c r="E19"/>
  <c r="F14"/>
  <c r="F15"/>
  <c r="F16"/>
  <c r="F17"/>
  <c r="F18"/>
  <c r="F19"/>
  <c r="G14"/>
  <c r="G15"/>
  <c r="G16"/>
  <c r="G17"/>
  <c r="G18"/>
  <c r="G19"/>
  <c r="H14"/>
  <c r="H15"/>
  <c r="H16"/>
  <c r="H17"/>
  <c r="H18"/>
  <c r="H19"/>
  <c r="C8"/>
  <c r="C9"/>
  <c r="C10"/>
  <c r="C11"/>
  <c r="C12"/>
  <c r="C13"/>
  <c r="D8"/>
  <c r="D9"/>
  <c r="D10"/>
  <c r="D11"/>
  <c r="D12"/>
  <c r="D13"/>
  <c r="E8"/>
  <c r="E9"/>
  <c r="E10"/>
  <c r="E11"/>
  <c r="E12"/>
  <c r="E13"/>
  <c r="F8"/>
  <c r="F9"/>
  <c r="F10"/>
  <c r="F11"/>
  <c r="F12"/>
  <c r="F13"/>
  <c r="G8"/>
  <c r="G9"/>
  <c r="G10"/>
  <c r="G11"/>
  <c r="G12"/>
  <c r="G13"/>
  <c r="H8"/>
  <c r="H9"/>
  <c r="H10"/>
  <c r="H11"/>
  <c r="H12"/>
  <c r="H13"/>
  <c r="C7"/>
  <c r="D7"/>
  <c r="E7"/>
  <c r="F7"/>
  <c r="G7"/>
  <c r="H7"/>
  <c r="C5"/>
  <c r="C6"/>
  <c r="D5"/>
  <c r="D6"/>
  <c r="E5"/>
  <c r="E6"/>
  <c r="F5"/>
  <c r="F6"/>
  <c r="G5"/>
  <c r="G6"/>
  <c r="H5"/>
  <c r="H6"/>
  <c r="C3"/>
  <c r="C4"/>
  <c r="D3"/>
  <c r="D4"/>
  <c r="E3"/>
  <c r="E4"/>
  <c r="F3"/>
  <c r="F4"/>
  <c r="G3"/>
  <c r="G4"/>
  <c r="H3"/>
  <c r="H4"/>
  <c r="C2"/>
  <c r="D2" s="1"/>
  <c r="E2" l="1"/>
  <c r="F2" l="1"/>
  <c r="G2" s="1"/>
  <c r="H2"/>
  <c r="H38" s="1"/>
</calcChain>
</file>

<file path=xl/sharedStrings.xml><?xml version="1.0" encoding="utf-8"?>
<sst xmlns="http://schemas.openxmlformats.org/spreadsheetml/2006/main" count="9" uniqueCount="9">
  <si>
    <t>RENDA FIXA</t>
  </si>
  <si>
    <t>APLICAÇÃO</t>
  </si>
  <si>
    <t>Total</t>
  </si>
  <si>
    <t>LUCRO LÍQ</t>
  </si>
  <si>
    <t>SALÁRIO</t>
  </si>
  <si>
    <t>REINVESTIR</t>
  </si>
  <si>
    <t>RF</t>
  </si>
  <si>
    <t>PROTEGER</t>
  </si>
  <si>
    <t>REAPLICAR</t>
  </si>
</sst>
</file>

<file path=xl/styles.xml><?xml version="1.0" encoding="utf-8"?>
<styleSheet xmlns="http://schemas.openxmlformats.org/spreadsheetml/2006/main">
  <numFmts count="1">
    <numFmt numFmtId="44" formatCode="_(&quot;R$ &quot;* #,##0.00_);_(&quot;R$ &quot;* \(#,##0.00\);_(&quot;R$ 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2" fillId="0" borderId="0" xfId="1" applyFont="1"/>
    <xf numFmtId="44" fontId="2" fillId="0" borderId="0" xfId="1" applyFont="1" applyBorder="1"/>
  </cellXfs>
  <cellStyles count="2">
    <cellStyle name="Moeda" xfId="1" builtinId="4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H38" totalsRowCount="1" headerRowDxfId="14" dataDxfId="15">
  <autoFilter ref="A1:H37">
    <filterColumn colId="2"/>
    <filterColumn colId="3"/>
    <filterColumn colId="4"/>
    <filterColumn colId="5"/>
    <filterColumn colId="6"/>
    <filterColumn colId="7"/>
  </autoFilter>
  <tableColumns count="8">
    <tableColumn id="1" name="RENDA FIXA" totalsRowLabel="Total" dataDxfId="17" totalsRowDxfId="7" dataCellStyle="Moeda"/>
    <tableColumn id="2" name="APLICAÇÃO" dataDxfId="16" totalsRowDxfId="6" dataCellStyle="Moeda"/>
    <tableColumn id="3" name="LUCRO LÍQ" dataDxfId="13" totalsRowDxfId="5" dataCellStyle="Moeda">
      <calculatedColumnFormula>ROUND([APLICAÇÃO] * 85%, 2)</calculatedColumnFormula>
    </tableColumn>
    <tableColumn id="4" name="SALÁRIO" dataDxfId="12" totalsRowDxfId="4" dataCellStyle="Moeda">
      <calculatedColumnFormula>ROUND([LUCRO LÍQ] * 32%, 2)</calculatedColumnFormula>
    </tableColumn>
    <tableColumn id="5" name="REINVESTIR" dataDxfId="11" totalsRowDxfId="3" dataCellStyle="Moeda">
      <calculatedColumnFormula>ROUND([LUCRO LÍQ] * 8%, 2)</calculatedColumnFormula>
    </tableColumn>
    <tableColumn id="6" name="PROTEGER" dataDxfId="10" totalsRowDxfId="2" dataCellStyle="Moeda">
      <calculatedColumnFormula>[LUCRO LÍQ]-[SALÁRIO]-[REINVESTIR]</calculatedColumnFormula>
    </tableColumn>
    <tableColumn id="7" name="RF" dataDxfId="9" totalsRowDxfId="1" dataCellStyle="Moeda">
      <calculatedColumnFormula>[RENDA FIXA]+[PROTEGER]</calculatedColumnFormula>
    </tableColumn>
    <tableColumn id="8" name="REAPLICAR" totalsRowFunction="count" dataDxfId="8" totalsRowDxfId="0" dataCellStyle="Moeda">
      <calculatedColumnFormula>[APLICAÇÃO]+[REINVESTIR]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J35" sqref="J35"/>
    </sheetView>
  </sheetViews>
  <sheetFormatPr defaultRowHeight="11.25"/>
  <cols>
    <col min="1" max="1" width="12.85546875" style="1" bestFit="1" customWidth="1"/>
    <col min="2" max="3" width="11.5703125" style="1" bestFit="1" customWidth="1"/>
    <col min="4" max="4" width="10.7109375" style="1" bestFit="1" customWidth="1"/>
    <col min="5" max="5" width="10.5703125" style="1" bestFit="1" customWidth="1"/>
    <col min="6" max="6" width="11.5703125" style="1" bestFit="1" customWidth="1"/>
    <col min="7" max="7" width="12.85546875" style="1" bestFit="1" customWidth="1"/>
    <col min="8" max="8" width="11.5703125" style="1" bestFit="1" customWidth="1"/>
    <col min="9" max="16384" width="9.140625" style="1"/>
  </cols>
  <sheetData>
    <row r="1" spans="1:8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6</v>
      </c>
      <c r="H1" s="1" t="s">
        <v>8</v>
      </c>
    </row>
    <row r="2" spans="1:8">
      <c r="A2" s="2">
        <v>280687.5</v>
      </c>
      <c r="B2" s="2">
        <v>28068.75</v>
      </c>
      <c r="C2" s="2">
        <f>ROUND([APLICAÇÃO] * 85%, 2)</f>
        <v>23858.44</v>
      </c>
      <c r="D2" s="2">
        <f>ROUND([LUCRO LÍQ] * 32%, 2)</f>
        <v>7634.7</v>
      </c>
      <c r="E2" s="2">
        <f>ROUND([LUCRO LÍQ] * 8%, 2)</f>
        <v>1908.68</v>
      </c>
      <c r="F2" s="2">
        <f>[LUCRO LÍQ]-[SALÁRIO]-[REINVESTIR]</f>
        <v>14315.059999999998</v>
      </c>
      <c r="G2" s="2">
        <f>[RENDA FIXA]+[PROTEGER]</f>
        <v>295002.56</v>
      </c>
      <c r="H2" s="2">
        <f>[APLICAÇÃO]+[REINVESTIR]</f>
        <v>29977.43</v>
      </c>
    </row>
    <row r="3" spans="1:8">
      <c r="A3" s="2">
        <v>295002.56</v>
      </c>
      <c r="B3" s="2">
        <v>29977.43</v>
      </c>
      <c r="C3" s="2">
        <f>ROUND([APLICAÇÃO] * 85%, 2)</f>
        <v>25480.82</v>
      </c>
      <c r="D3" s="2">
        <f>ROUND([LUCRO LÍQ] * 32%, 2)</f>
        <v>8153.86</v>
      </c>
      <c r="E3" s="2">
        <f>ROUND([LUCRO LÍQ] * 8%, 2)</f>
        <v>2038.47</v>
      </c>
      <c r="F3" s="2">
        <f>[LUCRO LÍQ]-[SALÁRIO]-[REINVESTIR]</f>
        <v>15288.49</v>
      </c>
      <c r="G3" s="2">
        <f>[RENDA FIXA]+[PROTEGER]</f>
        <v>310291.05</v>
      </c>
      <c r="H3" s="2">
        <f>[APLICAÇÃO]+[REINVESTIR]</f>
        <v>32015.9</v>
      </c>
    </row>
    <row r="4" spans="1:8">
      <c r="A4" s="3">
        <v>310291.05</v>
      </c>
      <c r="B4" s="3">
        <v>32015.9</v>
      </c>
      <c r="C4" s="3">
        <f>ROUND([APLICAÇÃO] * 85%, 2)</f>
        <v>27213.52</v>
      </c>
      <c r="D4" s="3">
        <f>ROUND([LUCRO LÍQ] * 32%, 2)</f>
        <v>8708.33</v>
      </c>
      <c r="E4" s="3">
        <f>ROUND([LUCRO LÍQ] * 8%, 2)</f>
        <v>2177.08</v>
      </c>
      <c r="F4" s="3">
        <f>[LUCRO LÍQ]-[SALÁRIO]-[REINVESTIR]</f>
        <v>16328.110000000002</v>
      </c>
      <c r="G4" s="3">
        <f>[RENDA FIXA]+[PROTEGER]</f>
        <v>326619.15999999997</v>
      </c>
      <c r="H4" s="3">
        <f>[APLICAÇÃO]+[REINVESTIR]</f>
        <v>34192.980000000003</v>
      </c>
    </row>
    <row r="5" spans="1:8">
      <c r="A5" s="2">
        <v>326619.15999999997</v>
      </c>
      <c r="B5" s="2">
        <v>34192.980000000003</v>
      </c>
      <c r="C5" s="2">
        <f>ROUND([APLICAÇÃO] * 85%, 2)</f>
        <v>29064.03</v>
      </c>
      <c r="D5" s="2">
        <f>ROUND([LUCRO LÍQ] * 32%, 2)</f>
        <v>9300.49</v>
      </c>
      <c r="E5" s="2">
        <f>ROUND([LUCRO LÍQ] * 8%, 2)</f>
        <v>2325.12</v>
      </c>
      <c r="F5" s="2">
        <f>[LUCRO LÍQ]-[SALÁRIO]-[REINVESTIR]</f>
        <v>17438.420000000002</v>
      </c>
      <c r="G5" s="2">
        <f>[RENDA FIXA]+[PROTEGER]</f>
        <v>344057.57999999996</v>
      </c>
      <c r="H5" s="2">
        <f>[APLICAÇÃO]+[REINVESTIR]</f>
        <v>36518.100000000006</v>
      </c>
    </row>
    <row r="6" spans="1:8">
      <c r="A6" s="3">
        <v>344057.58</v>
      </c>
      <c r="B6" s="3">
        <v>36518.1</v>
      </c>
      <c r="C6" s="3">
        <f>ROUND([APLICAÇÃO] * 85%, 2)</f>
        <v>31040.39</v>
      </c>
      <c r="D6" s="3">
        <f>ROUND([LUCRO LÍQ] * 32%, 2)</f>
        <v>9932.92</v>
      </c>
      <c r="E6" s="3">
        <f>ROUND([LUCRO LÍQ] * 8%, 2)</f>
        <v>2483.23</v>
      </c>
      <c r="F6" s="3">
        <f>[LUCRO LÍQ]-[SALÁRIO]-[REINVESTIR]</f>
        <v>18624.240000000002</v>
      </c>
      <c r="G6" s="3">
        <f>[RENDA FIXA]+[PROTEGER]</f>
        <v>362681.82</v>
      </c>
      <c r="H6" s="3">
        <f>[APLICAÇÃO]+[REINVESTIR]</f>
        <v>39001.33</v>
      </c>
    </row>
    <row r="7" spans="1:8">
      <c r="A7" s="3">
        <v>362681.82</v>
      </c>
      <c r="B7" s="3">
        <v>39001.33</v>
      </c>
      <c r="C7" s="3">
        <f>ROUND([APLICAÇÃO] * 85%, 2)</f>
        <v>33151.129999999997</v>
      </c>
      <c r="D7" s="3">
        <f>ROUND([LUCRO LÍQ] * 32%, 2)</f>
        <v>10608.36</v>
      </c>
      <c r="E7" s="3">
        <f>ROUND([LUCRO LÍQ] * 8%, 2)</f>
        <v>2652.09</v>
      </c>
      <c r="F7" s="3">
        <f>[LUCRO LÍQ]-[SALÁRIO]-[REINVESTIR]</f>
        <v>19890.679999999997</v>
      </c>
      <c r="G7" s="3">
        <f>[RENDA FIXA]+[PROTEGER]</f>
        <v>382572.5</v>
      </c>
      <c r="H7" s="3">
        <f>[APLICAÇÃO]+[REINVESTIR]</f>
        <v>41653.42</v>
      </c>
    </row>
    <row r="8" spans="1:8">
      <c r="A8" s="2">
        <v>382572.5</v>
      </c>
      <c r="B8" s="2">
        <v>41653.42</v>
      </c>
      <c r="C8" s="2">
        <f>ROUND([APLICAÇÃO] * 85%, 2)</f>
        <v>35405.410000000003</v>
      </c>
      <c r="D8" s="2">
        <f>ROUND([LUCRO LÍQ] * 32%, 2)</f>
        <v>11329.73</v>
      </c>
      <c r="E8" s="2">
        <f>ROUND([LUCRO LÍQ] * 8%, 2)</f>
        <v>2832.43</v>
      </c>
      <c r="F8" s="2">
        <f>[LUCRO LÍQ]-[SALÁRIO]-[REINVESTIR]</f>
        <v>21243.250000000004</v>
      </c>
      <c r="G8" s="2">
        <f>[RENDA FIXA]+[PROTEGER]</f>
        <v>403815.75</v>
      </c>
      <c r="H8" s="2">
        <f>[APLICAÇÃO]+[REINVESTIR]</f>
        <v>44485.85</v>
      </c>
    </row>
    <row r="9" spans="1:8">
      <c r="A9" s="2">
        <v>403815.75</v>
      </c>
      <c r="B9" s="2">
        <v>44485.85</v>
      </c>
      <c r="C9" s="2">
        <f>ROUND([APLICAÇÃO] * 85%, 2)</f>
        <v>37812.97</v>
      </c>
      <c r="D9" s="2">
        <f>ROUND([LUCRO LÍQ] * 32%, 2)</f>
        <v>12100.15</v>
      </c>
      <c r="E9" s="2">
        <f>ROUND([LUCRO LÍQ] * 8%, 2)</f>
        <v>3025.04</v>
      </c>
      <c r="F9" s="2">
        <f>[LUCRO LÍQ]-[SALÁRIO]-[REINVESTIR]</f>
        <v>22687.78</v>
      </c>
      <c r="G9" s="2">
        <f>[RENDA FIXA]+[PROTEGER]</f>
        <v>426503.53</v>
      </c>
      <c r="H9" s="2">
        <f>[APLICAÇÃO]+[REINVESTIR]</f>
        <v>47510.89</v>
      </c>
    </row>
    <row r="10" spans="1:8">
      <c r="A10" s="2">
        <v>426503.53</v>
      </c>
      <c r="B10" s="2">
        <v>47510.89</v>
      </c>
      <c r="C10" s="2">
        <f>ROUND([APLICAÇÃO] * 85%, 2)</f>
        <v>40384.26</v>
      </c>
      <c r="D10" s="2">
        <f>ROUND([LUCRO LÍQ] * 32%, 2)</f>
        <v>12922.96</v>
      </c>
      <c r="E10" s="2">
        <f>ROUND([LUCRO LÍQ] * 8%, 2)</f>
        <v>3230.74</v>
      </c>
      <c r="F10" s="2">
        <f>[LUCRO LÍQ]-[SALÁRIO]-[REINVESTIR]</f>
        <v>24230.560000000005</v>
      </c>
      <c r="G10" s="2">
        <f>[RENDA FIXA]+[PROTEGER]</f>
        <v>450734.09</v>
      </c>
      <c r="H10" s="2">
        <f>[APLICAÇÃO]+[REINVESTIR]</f>
        <v>50741.63</v>
      </c>
    </row>
    <row r="11" spans="1:8">
      <c r="A11" s="2">
        <v>450734.09</v>
      </c>
      <c r="B11" s="2">
        <v>50741.63</v>
      </c>
      <c r="C11" s="2">
        <f>ROUND([APLICAÇÃO] * 85%, 2)</f>
        <v>43130.39</v>
      </c>
      <c r="D11" s="2">
        <f>ROUND([LUCRO LÍQ] * 32%, 2)</f>
        <v>13801.72</v>
      </c>
      <c r="E11" s="2">
        <f>ROUND([LUCRO LÍQ] * 8%, 2)</f>
        <v>3450.43</v>
      </c>
      <c r="F11" s="2">
        <f>[LUCRO LÍQ]-[SALÁRIO]-[REINVESTIR]</f>
        <v>25878.239999999998</v>
      </c>
      <c r="G11" s="2">
        <f>[RENDA FIXA]+[PROTEGER]</f>
        <v>476612.33</v>
      </c>
      <c r="H11" s="2">
        <f>[APLICAÇÃO]+[REINVESTIR]</f>
        <v>54192.06</v>
      </c>
    </row>
    <row r="12" spans="1:8">
      <c r="A12" s="2">
        <v>476612.23</v>
      </c>
      <c r="B12" s="2">
        <v>54192.06</v>
      </c>
      <c r="C12" s="2">
        <f>ROUND([APLICAÇÃO] * 85%, 2)</f>
        <v>46063.25</v>
      </c>
      <c r="D12" s="2">
        <f>ROUND([LUCRO LÍQ] * 32%, 2)</f>
        <v>14740.24</v>
      </c>
      <c r="E12" s="2">
        <f>ROUND([LUCRO LÍQ] * 8%, 2)</f>
        <v>3685.06</v>
      </c>
      <c r="F12" s="2">
        <f>[LUCRO LÍQ]-[SALÁRIO]-[REINVESTIR]</f>
        <v>27637.95</v>
      </c>
      <c r="G12" s="2">
        <f>[RENDA FIXA]+[PROTEGER]</f>
        <v>504250.18</v>
      </c>
      <c r="H12" s="2">
        <f>[APLICAÇÃO]+[REINVESTIR]</f>
        <v>57877.119999999995</v>
      </c>
    </row>
    <row r="13" spans="1:8">
      <c r="A13" s="3">
        <v>504250.18</v>
      </c>
      <c r="B13" s="3">
        <v>57877.120000000003</v>
      </c>
      <c r="C13" s="3">
        <f>ROUND([APLICAÇÃO] * 85%, 2)</f>
        <v>49195.55</v>
      </c>
      <c r="D13" s="3">
        <f>ROUND([LUCRO LÍQ] * 32%, 2)</f>
        <v>15742.58</v>
      </c>
      <c r="E13" s="3">
        <f>ROUND([LUCRO LÍQ] * 8%, 2)</f>
        <v>3935.64</v>
      </c>
      <c r="F13" s="3">
        <f>[LUCRO LÍQ]-[SALÁRIO]-[REINVESTIR]</f>
        <v>29517.33</v>
      </c>
      <c r="G13" s="3">
        <f>[RENDA FIXA]+[PROTEGER]</f>
        <v>533767.51</v>
      </c>
      <c r="H13" s="3">
        <f>[APLICAÇÃO]+[REINVESTIR]</f>
        <v>61812.76</v>
      </c>
    </row>
    <row r="14" spans="1:8">
      <c r="A14" s="2">
        <v>533767.51</v>
      </c>
      <c r="B14" s="2">
        <v>61812.76</v>
      </c>
      <c r="C14" s="2">
        <f>ROUND([APLICAÇÃO] * 85%, 2)</f>
        <v>52540.85</v>
      </c>
      <c r="D14" s="2">
        <f>ROUND([LUCRO LÍQ] * 32%, 2)</f>
        <v>16813.07</v>
      </c>
      <c r="E14" s="2">
        <f>ROUND([LUCRO LÍQ] * 8%, 2)</f>
        <v>4203.2700000000004</v>
      </c>
      <c r="F14" s="2">
        <f>[LUCRO LÍQ]-[SALÁRIO]-[REINVESTIR]</f>
        <v>31524.51</v>
      </c>
      <c r="G14" s="2">
        <f>[RENDA FIXA]+[PROTEGER]</f>
        <v>565292.02</v>
      </c>
      <c r="H14" s="2">
        <f>[APLICAÇÃO]+[REINVESTIR]</f>
        <v>66016.03</v>
      </c>
    </row>
    <row r="15" spans="1:8">
      <c r="A15" s="2">
        <v>565292.02</v>
      </c>
      <c r="B15" s="2">
        <v>66016.03</v>
      </c>
      <c r="C15" s="2">
        <f>ROUND([APLICAÇÃO] * 85%, 2)</f>
        <v>56113.63</v>
      </c>
      <c r="D15" s="2">
        <f>ROUND([LUCRO LÍQ] * 32%, 2)</f>
        <v>17956.36</v>
      </c>
      <c r="E15" s="2">
        <f>ROUND([LUCRO LÍQ] * 8%, 2)</f>
        <v>4489.09</v>
      </c>
      <c r="F15" s="2">
        <f>[LUCRO LÍQ]-[SALÁRIO]-[REINVESTIR]</f>
        <v>33668.179999999993</v>
      </c>
      <c r="G15" s="2">
        <f>[RENDA FIXA]+[PROTEGER]</f>
        <v>598960.19999999995</v>
      </c>
      <c r="H15" s="2">
        <f>[APLICAÇÃO]+[REINVESTIR]</f>
        <v>70505.119999999995</v>
      </c>
    </row>
    <row r="16" spans="1:8">
      <c r="A16" s="2">
        <v>598960.19999999995</v>
      </c>
      <c r="B16" s="2">
        <v>70505.119999999995</v>
      </c>
      <c r="C16" s="2">
        <f>ROUND([APLICAÇÃO] * 85%, 2)</f>
        <v>59929.35</v>
      </c>
      <c r="D16" s="2">
        <f>ROUND([LUCRO LÍQ] * 32%, 2)</f>
        <v>19177.39</v>
      </c>
      <c r="E16" s="2">
        <f>ROUND([LUCRO LÍQ] * 8%, 2)</f>
        <v>4794.3500000000004</v>
      </c>
      <c r="F16" s="2">
        <f>[LUCRO LÍQ]-[SALÁRIO]-[REINVESTIR]</f>
        <v>35957.61</v>
      </c>
      <c r="G16" s="2">
        <f>[RENDA FIXA]+[PROTEGER]</f>
        <v>634917.80999999994</v>
      </c>
      <c r="H16" s="2">
        <f>[APLICAÇÃO]+[REINVESTIR]</f>
        <v>75299.47</v>
      </c>
    </row>
    <row r="17" spans="1:8">
      <c r="A17" s="2">
        <v>634917.81000000006</v>
      </c>
      <c r="B17" s="2">
        <v>75299.47</v>
      </c>
      <c r="C17" s="2">
        <f>ROUND([APLICAÇÃO] * 85%, 2)</f>
        <v>64004.55</v>
      </c>
      <c r="D17" s="2">
        <f>ROUND([LUCRO LÍQ] * 32%, 2)</f>
        <v>20481.46</v>
      </c>
      <c r="E17" s="2">
        <f>ROUND([LUCRO LÍQ] * 8%, 2)</f>
        <v>5120.3599999999997</v>
      </c>
      <c r="F17" s="2">
        <f>[LUCRO LÍQ]-[SALÁRIO]-[REINVESTIR]</f>
        <v>38402.730000000003</v>
      </c>
      <c r="G17" s="2">
        <f>[RENDA FIXA]+[PROTEGER]</f>
        <v>673320.54</v>
      </c>
      <c r="H17" s="2">
        <f>[APLICAÇÃO]+[REINVESTIR]</f>
        <v>80419.83</v>
      </c>
    </row>
    <row r="18" spans="1:8">
      <c r="A18" s="2">
        <v>673320.54</v>
      </c>
      <c r="B18" s="2">
        <v>80419.83</v>
      </c>
      <c r="C18" s="2">
        <f>ROUND([APLICAÇÃO] * 85%, 2)</f>
        <v>68356.86</v>
      </c>
      <c r="D18" s="2">
        <f>ROUND([LUCRO LÍQ] * 32%, 2)</f>
        <v>21874.2</v>
      </c>
      <c r="E18" s="2">
        <f>ROUND([LUCRO LÍQ] * 8%, 2)</f>
        <v>5468.55</v>
      </c>
      <c r="F18" s="2">
        <f>[LUCRO LÍQ]-[SALÁRIO]-[REINVESTIR]</f>
        <v>41014.11</v>
      </c>
      <c r="G18" s="2">
        <f>[RENDA FIXA]+[PROTEGER]</f>
        <v>714334.65</v>
      </c>
      <c r="H18" s="2">
        <f>[APLICAÇÃO]+[REINVESTIR]</f>
        <v>85888.38</v>
      </c>
    </row>
    <row r="19" spans="1:8">
      <c r="A19" s="3">
        <v>714334.65</v>
      </c>
      <c r="B19" s="3">
        <v>85888.38</v>
      </c>
      <c r="C19" s="3">
        <f>ROUND([APLICAÇÃO] * 85%, 2)</f>
        <v>73005.119999999995</v>
      </c>
      <c r="D19" s="3">
        <f>ROUND([LUCRO LÍQ] * 32%, 2)</f>
        <v>23361.64</v>
      </c>
      <c r="E19" s="3">
        <f>ROUND([LUCRO LÍQ] * 8%, 2)</f>
        <v>5840.41</v>
      </c>
      <c r="F19" s="3">
        <f>[LUCRO LÍQ]-[SALÁRIO]-[REINVESTIR]</f>
        <v>43803.069999999992</v>
      </c>
      <c r="G19" s="3">
        <f>[RENDA FIXA]+[PROTEGER]</f>
        <v>758137.72</v>
      </c>
      <c r="H19" s="3">
        <f>[APLICAÇÃO]+[REINVESTIR]</f>
        <v>91728.790000000008</v>
      </c>
    </row>
    <row r="20" spans="1:8">
      <c r="A20" s="2">
        <v>758137.72</v>
      </c>
      <c r="B20" s="2">
        <v>91728.79</v>
      </c>
      <c r="C20" s="2">
        <f>ROUND([APLICAÇÃO] * 85%, 2)</f>
        <v>77969.47</v>
      </c>
      <c r="D20" s="2">
        <f>ROUND([LUCRO LÍQ] * 32%, 2)</f>
        <v>24950.23</v>
      </c>
      <c r="E20" s="2">
        <f>ROUND([LUCRO LÍQ] * 8%, 2)</f>
        <v>6237.56</v>
      </c>
      <c r="F20" s="2">
        <f>[LUCRO LÍQ]-[SALÁRIO]-[REINVESTIR]</f>
        <v>46781.680000000008</v>
      </c>
      <c r="G20" s="2">
        <f>[RENDA FIXA]+[PROTEGER]</f>
        <v>804919.4</v>
      </c>
      <c r="H20" s="2">
        <f>[APLICAÇÃO]+[REINVESTIR]</f>
        <v>97966.349999999991</v>
      </c>
    </row>
    <row r="21" spans="1:8">
      <c r="A21" s="2">
        <v>804919.4</v>
      </c>
      <c r="B21" s="2">
        <v>97966.35</v>
      </c>
      <c r="C21" s="2">
        <f>ROUND([APLICAÇÃO] * 85%, 2)</f>
        <v>83271.399999999994</v>
      </c>
      <c r="D21" s="2">
        <f>ROUND([LUCRO LÍQ] * 32%, 2)</f>
        <v>26646.85</v>
      </c>
      <c r="E21" s="2">
        <f>ROUND([LUCRO LÍQ] * 8%, 2)</f>
        <v>6661.71</v>
      </c>
      <c r="F21" s="2">
        <f>[LUCRO LÍQ]-[SALÁRIO]-[REINVESTIR]</f>
        <v>49962.84</v>
      </c>
      <c r="G21" s="2">
        <f>[RENDA FIXA]+[PROTEGER]</f>
        <v>854882.24</v>
      </c>
      <c r="H21" s="2">
        <f>[APLICAÇÃO]+[REINVESTIR]</f>
        <v>104628.06000000001</v>
      </c>
    </row>
    <row r="22" spans="1:8">
      <c r="A22" s="2">
        <v>854882.24</v>
      </c>
      <c r="B22" s="2">
        <v>104628.06</v>
      </c>
      <c r="C22" s="2">
        <f>ROUND([APLICAÇÃO] * 85%, 2)</f>
        <v>88933.85</v>
      </c>
      <c r="D22" s="2">
        <f>ROUND([LUCRO LÍQ] * 32%, 2)</f>
        <v>28458.83</v>
      </c>
      <c r="E22" s="2">
        <f>ROUND([LUCRO LÍQ] * 8%, 2)</f>
        <v>7114.71</v>
      </c>
      <c r="F22" s="2">
        <f>[LUCRO LÍQ]-[SALÁRIO]-[REINVESTIR]</f>
        <v>53360.310000000005</v>
      </c>
      <c r="G22" s="2">
        <f>[RENDA FIXA]+[PROTEGER]</f>
        <v>908242.55</v>
      </c>
      <c r="H22" s="2">
        <f>[APLICAÇÃO]+[REINVESTIR]</f>
        <v>111742.77</v>
      </c>
    </row>
    <row r="23" spans="1:8">
      <c r="A23" s="2">
        <v>908242.55</v>
      </c>
      <c r="B23" s="2">
        <v>111742.77</v>
      </c>
      <c r="C23" s="2">
        <f>ROUND([APLICAÇÃO] * 85%, 2)</f>
        <v>94981.35</v>
      </c>
      <c r="D23" s="2">
        <f>ROUND([LUCRO LÍQ] * 32%, 2)</f>
        <v>30394.03</v>
      </c>
      <c r="E23" s="2">
        <f>ROUND([LUCRO LÍQ] * 8%, 2)</f>
        <v>7598.51</v>
      </c>
      <c r="F23" s="2">
        <f>[LUCRO LÍQ]-[SALÁRIO]-[REINVESTIR]</f>
        <v>56988.810000000005</v>
      </c>
      <c r="G23" s="2">
        <f>[RENDA FIXA]+[PROTEGER]</f>
        <v>965231.3600000001</v>
      </c>
      <c r="H23" s="2">
        <f>[APLICAÇÃO]+[REINVESTIR]</f>
        <v>119341.28</v>
      </c>
    </row>
    <row r="24" spans="1:8">
      <c r="A24" s="2">
        <v>965231.36</v>
      </c>
      <c r="B24" s="2">
        <v>119341.28</v>
      </c>
      <c r="C24" s="2">
        <f>ROUND([APLICAÇÃO] * 85%, 2)</f>
        <v>101440.09</v>
      </c>
      <c r="D24" s="2">
        <f>ROUND([LUCRO LÍQ] * 32%, 2)</f>
        <v>32460.83</v>
      </c>
      <c r="E24" s="2">
        <f>ROUND([LUCRO LÍQ] * 8%, 2)</f>
        <v>8115.21</v>
      </c>
      <c r="F24" s="2">
        <f>[LUCRO LÍQ]-[SALÁRIO]-[REINVESTIR]</f>
        <v>60864.049999999996</v>
      </c>
      <c r="G24" s="2">
        <f>[RENDA FIXA]+[PROTEGER]</f>
        <v>1026095.41</v>
      </c>
      <c r="H24" s="2">
        <f>[APLICAÇÃO]+[REINVESTIR]</f>
        <v>127456.49</v>
      </c>
    </row>
    <row r="25" spans="1:8">
      <c r="A25" s="3">
        <v>1026095.41</v>
      </c>
      <c r="B25" s="3">
        <v>127456.49</v>
      </c>
      <c r="C25" s="3">
        <f>ROUND([APLICAÇÃO] * 85%, 2)</f>
        <v>108338.02</v>
      </c>
      <c r="D25" s="3">
        <f>ROUND([LUCRO LÍQ] * 32%, 2)</f>
        <v>34668.17</v>
      </c>
      <c r="E25" s="3">
        <f>ROUND([LUCRO LÍQ] * 8%, 2)</f>
        <v>8667.0400000000009</v>
      </c>
      <c r="F25" s="3">
        <f>[LUCRO LÍQ]-[SALÁRIO]-[REINVESTIR]</f>
        <v>65002.810000000005</v>
      </c>
      <c r="G25" s="3">
        <f>[RENDA FIXA]+[PROTEGER]</f>
        <v>1091098.22</v>
      </c>
      <c r="H25" s="3">
        <f>[APLICAÇÃO]+[REINVESTIR]</f>
        <v>136123.53</v>
      </c>
    </row>
    <row r="26" spans="1:8">
      <c r="A26" s="2">
        <v>1091098.22</v>
      </c>
      <c r="B26" s="2">
        <v>136123.53</v>
      </c>
      <c r="C26" s="2">
        <f>ROUND([APLICAÇÃO] * 85%, 2)</f>
        <v>115705</v>
      </c>
      <c r="D26" s="2">
        <f>ROUND([LUCRO LÍQ] * 32%, 2)</f>
        <v>37025.599999999999</v>
      </c>
      <c r="E26" s="2">
        <f>ROUND([LUCRO LÍQ] * 8%, 2)</f>
        <v>9256.4</v>
      </c>
      <c r="F26" s="2">
        <f>[LUCRO LÍQ]-[SALÁRIO]-[REINVESTIR]</f>
        <v>69423</v>
      </c>
      <c r="G26" s="2">
        <f>[RENDA FIXA]+[PROTEGER]</f>
        <v>1160521.22</v>
      </c>
      <c r="H26" s="2">
        <f>[APLICAÇÃO]+[REINVESTIR]</f>
        <v>145379.93</v>
      </c>
    </row>
    <row r="27" spans="1:8">
      <c r="A27" s="2">
        <v>1160521.22</v>
      </c>
      <c r="B27" s="2">
        <v>145379.93</v>
      </c>
      <c r="C27" s="2">
        <f>ROUND([APLICAÇÃO] * 85%, 2)</f>
        <v>123572.94</v>
      </c>
      <c r="D27" s="2">
        <f>ROUND([LUCRO LÍQ] * 32%, 2)</f>
        <v>39543.339999999997</v>
      </c>
      <c r="E27" s="2">
        <f>ROUND([LUCRO LÍQ] * 8%, 2)</f>
        <v>9885.84</v>
      </c>
      <c r="F27" s="2">
        <f>[LUCRO LÍQ]-[SALÁRIO]-[REINVESTIR]</f>
        <v>74143.760000000009</v>
      </c>
      <c r="G27" s="2">
        <f>[RENDA FIXA]+[PROTEGER]</f>
        <v>1234664.98</v>
      </c>
      <c r="H27" s="2">
        <f>[APLICAÇÃO]+[REINVESTIR]</f>
        <v>155265.76999999999</v>
      </c>
    </row>
    <row r="28" spans="1:8">
      <c r="A28" s="2">
        <v>1234664.98</v>
      </c>
      <c r="B28" s="2">
        <v>155265.76999999999</v>
      </c>
      <c r="C28" s="2">
        <f>ROUND([APLICAÇÃO] * 85%, 2)</f>
        <v>131975.9</v>
      </c>
      <c r="D28" s="2">
        <f>ROUND([LUCRO LÍQ] * 32%, 2)</f>
        <v>42232.29</v>
      </c>
      <c r="E28" s="2">
        <f>ROUND([LUCRO LÍQ] * 8%, 2)</f>
        <v>10558.07</v>
      </c>
      <c r="F28" s="2">
        <f>[LUCRO LÍQ]-[SALÁRIO]-[REINVESTIR]</f>
        <v>79185.539999999979</v>
      </c>
      <c r="G28" s="2">
        <f>[RENDA FIXA]+[PROTEGER]</f>
        <v>1313850.52</v>
      </c>
      <c r="H28" s="2">
        <f>[APLICAÇÃO]+[REINVESTIR]</f>
        <v>165823.84</v>
      </c>
    </row>
    <row r="29" spans="1:8">
      <c r="A29" s="2">
        <v>1313850.52</v>
      </c>
      <c r="B29" s="2">
        <v>165823.84</v>
      </c>
      <c r="C29" s="2">
        <f>ROUND([APLICAÇÃO] * 85%, 2)</f>
        <v>140950.26</v>
      </c>
      <c r="D29" s="2">
        <f>ROUND([LUCRO LÍQ] * 32%, 2)</f>
        <v>45104.08</v>
      </c>
      <c r="E29" s="2">
        <f>ROUND([LUCRO LÍQ] * 8%, 2)</f>
        <v>11276.02</v>
      </c>
      <c r="F29" s="2">
        <f>[LUCRO LÍQ]-[SALÁRIO]-[REINVESTIR]</f>
        <v>84570.16</v>
      </c>
      <c r="G29" s="2">
        <f>[RENDA FIXA]+[PROTEGER]</f>
        <v>1398420.68</v>
      </c>
      <c r="H29" s="2">
        <f>[APLICAÇÃO]+[REINVESTIR]</f>
        <v>177099.86</v>
      </c>
    </row>
    <row r="30" spans="1:8">
      <c r="A30" s="2">
        <v>1398420.68</v>
      </c>
      <c r="B30" s="2">
        <v>177099.86</v>
      </c>
      <c r="C30" s="2">
        <f>ROUND([APLICAÇÃO] * 85%, 2)</f>
        <v>150534.88</v>
      </c>
      <c r="D30" s="2">
        <f>ROUND([LUCRO LÍQ] * 32%, 2)</f>
        <v>48171.16</v>
      </c>
      <c r="E30" s="2">
        <f>ROUND([LUCRO LÍQ] * 8%, 2)</f>
        <v>12042.79</v>
      </c>
      <c r="F30" s="2">
        <f>[LUCRO LÍQ]-[SALÁRIO]-[REINVESTIR]</f>
        <v>90320.93</v>
      </c>
      <c r="G30" s="2">
        <f>[RENDA FIXA]+[PROTEGER]</f>
        <v>1488741.6099999999</v>
      </c>
      <c r="H30" s="2">
        <f>[APLICAÇÃO]+[REINVESTIR]</f>
        <v>189142.65</v>
      </c>
    </row>
    <row r="31" spans="1:8">
      <c r="A31" s="2">
        <v>1488741.61</v>
      </c>
      <c r="B31" s="2">
        <v>189142.65</v>
      </c>
      <c r="C31" s="2">
        <f>ROUND([APLICAÇÃO] * 85%, 2)</f>
        <v>160771.25</v>
      </c>
      <c r="D31" s="2">
        <f>ROUND([LUCRO LÍQ] * 32%, 2)</f>
        <v>51446.8</v>
      </c>
      <c r="E31" s="2">
        <f>ROUND([LUCRO LÍQ] * 8%, 2)</f>
        <v>12861.7</v>
      </c>
      <c r="F31" s="2">
        <f>[LUCRO LÍQ]-[SALÁRIO]-[REINVESTIR]</f>
        <v>96462.75</v>
      </c>
      <c r="G31" s="2">
        <f>[RENDA FIXA]+[PROTEGER]</f>
        <v>1585204.36</v>
      </c>
      <c r="H31" s="2">
        <f>[APLICAÇÃO]+[REINVESTIR]</f>
        <v>202004.35</v>
      </c>
    </row>
    <row r="32" spans="1:8">
      <c r="A32" s="2">
        <v>1585204.36</v>
      </c>
      <c r="B32" s="2">
        <v>202004.35</v>
      </c>
      <c r="C32" s="2">
        <f>ROUND([APLICAÇÃO] * 85%, 2)</f>
        <v>171703.7</v>
      </c>
      <c r="D32" s="2">
        <f>ROUND([LUCRO LÍQ] * 32%, 2)</f>
        <v>54945.18</v>
      </c>
      <c r="E32" s="2">
        <f>ROUND([LUCRO LÍQ] * 8%, 2)</f>
        <v>13736.3</v>
      </c>
      <c r="F32" s="2">
        <f>[LUCRO LÍQ]-[SALÁRIO]-[REINVESTIR]</f>
        <v>103022.22000000002</v>
      </c>
      <c r="G32" s="2">
        <f>[RENDA FIXA]+[PROTEGER]</f>
        <v>1688226.58</v>
      </c>
      <c r="H32" s="2">
        <f>[APLICAÇÃO]+[REINVESTIR]</f>
        <v>215740.65</v>
      </c>
    </row>
    <row r="33" spans="1:8">
      <c r="A33" s="2">
        <v>1688226.58</v>
      </c>
      <c r="B33" s="2">
        <v>215740.65</v>
      </c>
      <c r="C33" s="2">
        <f>ROUND([APLICAÇÃO] * 85%, 2)</f>
        <v>183379.55</v>
      </c>
      <c r="D33" s="2">
        <f>ROUND([LUCRO LÍQ] * 32%, 2)</f>
        <v>58681.46</v>
      </c>
      <c r="E33" s="2">
        <f>ROUND([LUCRO LÍQ] * 8%, 2)</f>
        <v>14670.36</v>
      </c>
      <c r="F33" s="2">
        <f>[LUCRO LÍQ]-[SALÁRIO]-[REINVESTIR]</f>
        <v>110027.73</v>
      </c>
      <c r="G33" s="2">
        <f>[RENDA FIXA]+[PROTEGER]</f>
        <v>1798254.31</v>
      </c>
      <c r="H33" s="2">
        <f>[APLICAÇÃO]+[REINVESTIR]</f>
        <v>230411.01</v>
      </c>
    </row>
    <row r="34" spans="1:8">
      <c r="A34" s="2">
        <v>1798254.31</v>
      </c>
      <c r="B34" s="2">
        <v>230411.01</v>
      </c>
      <c r="C34" s="2">
        <f>ROUND([APLICAÇÃO] * 85%, 2)</f>
        <v>195849.36</v>
      </c>
      <c r="D34" s="2">
        <f>ROUND([LUCRO LÍQ] * 32%, 2)</f>
        <v>62671.8</v>
      </c>
      <c r="E34" s="2">
        <f>ROUND([LUCRO LÍQ] * 8%, 2)</f>
        <v>15667.95</v>
      </c>
      <c r="F34" s="2">
        <f>[LUCRO LÍQ]-[SALÁRIO]-[REINVESTIR]</f>
        <v>117509.61</v>
      </c>
      <c r="G34" s="2">
        <f>[RENDA FIXA]+[PROTEGER]</f>
        <v>1915763.9200000002</v>
      </c>
      <c r="H34" s="2">
        <f>[APLICAÇÃO]+[REINVESTIR]</f>
        <v>246078.96000000002</v>
      </c>
    </row>
    <row r="35" spans="1:8">
      <c r="A35" s="2">
        <v>1915763.92</v>
      </c>
      <c r="B35" s="2">
        <v>246078.96</v>
      </c>
      <c r="C35" s="2">
        <f>ROUND([APLICAÇÃO] * 85%, 2)</f>
        <v>209167.12</v>
      </c>
      <c r="D35" s="2">
        <f>ROUND([LUCRO LÍQ] * 32%, 2)</f>
        <v>66933.48</v>
      </c>
      <c r="E35" s="2">
        <f>ROUND([LUCRO LÍQ] * 8%, 2)</f>
        <v>16733.37</v>
      </c>
      <c r="F35" s="2">
        <f>[LUCRO LÍQ]-[SALÁRIO]-[REINVESTIR]</f>
        <v>125500.27000000002</v>
      </c>
      <c r="G35" s="2">
        <f>[RENDA FIXA]+[PROTEGER]</f>
        <v>2041264.19</v>
      </c>
      <c r="H35" s="2">
        <f>[APLICAÇÃO]+[REINVESTIR]</f>
        <v>262812.33</v>
      </c>
    </row>
    <row r="36" spans="1:8">
      <c r="A36" s="2">
        <v>2041264.19</v>
      </c>
      <c r="B36" s="2">
        <v>262812.33</v>
      </c>
      <c r="C36" s="2">
        <f>ROUND([APLICAÇÃO] * 85%, 2)</f>
        <v>223390.48</v>
      </c>
      <c r="D36" s="2">
        <f>ROUND([LUCRO LÍQ] * 32%, 2)</f>
        <v>71484.95</v>
      </c>
      <c r="E36" s="2">
        <f>ROUND([LUCRO LÍQ] * 8%, 2)</f>
        <v>17871.240000000002</v>
      </c>
      <c r="F36" s="2">
        <f>[LUCRO LÍQ]-[SALÁRIO]-[REINVESTIR]</f>
        <v>134034.29000000004</v>
      </c>
      <c r="G36" s="2">
        <f>[RENDA FIXA]+[PROTEGER]</f>
        <v>2175298.48</v>
      </c>
      <c r="H36" s="2">
        <f>[APLICAÇÃO]+[REINVESTIR]</f>
        <v>280683.57</v>
      </c>
    </row>
    <row r="37" spans="1:8">
      <c r="A37" s="3">
        <v>2175298.48</v>
      </c>
      <c r="B37" s="3">
        <v>280683.57</v>
      </c>
      <c r="C37" s="3">
        <f>ROUND([APLICAÇÃO] * 85%, 2)</f>
        <v>238581.03</v>
      </c>
      <c r="D37" s="3">
        <f>ROUND([LUCRO LÍQ] * 32%, 2)</f>
        <v>76345.929999999993</v>
      </c>
      <c r="E37" s="3">
        <f>ROUND([LUCRO LÍQ] * 8%, 2)</f>
        <v>19086.48</v>
      </c>
      <c r="F37" s="3">
        <f>[LUCRO LÍQ]-[SALÁRIO]-[REINVESTIR]</f>
        <v>143148.62</v>
      </c>
      <c r="G37" s="3">
        <f>[RENDA FIXA]+[PROTEGER]</f>
        <v>2318447.1</v>
      </c>
      <c r="H37" s="3">
        <f>[APLICAÇÃO]+[REINVESTIR]</f>
        <v>299770.05</v>
      </c>
    </row>
    <row r="38" spans="1:8">
      <c r="A38" s="1" t="s">
        <v>2</v>
      </c>
      <c r="H38" s="1">
        <f>SUBTOTAL(103,[REAPLICAR])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Engelbert</dc:creator>
  <cp:lastModifiedBy>Engelbert</cp:lastModifiedBy>
  <dcterms:created xsi:type="dcterms:W3CDTF">2012-07-03T19:09:53Z</dcterms:created>
  <dcterms:modified xsi:type="dcterms:W3CDTF">2012-07-05T20:13:57Z</dcterms:modified>
</cp:coreProperties>
</file>