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A10" i="2"/>
  <c r="B10" l="1"/>
  <c r="C10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0" i="2" l="1"/>
  <c r="E10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0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<sst xmlns="http://schemas.openxmlformats.org/spreadsheetml/2006/main" count="26" uniqueCount="24">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</sst>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</numFmts>
  <fonts count="5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2" fillId="0" borderId="0" xfId="0" applyNumberFormat="1" applyFont="1"/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0" totalsRowCount="1" headerRowDxfId="10" dataDxfId="9">
  <autoFilter ref="A1:E9"/>
  <tableColumns count="5">
    <tableColumn id="1" name="DATA" totalsRowFunction="count" dataDxfId="8" totalsRowDxfId="4"/>
    <tableColumn id="20" name="APLICAÇÃO" totalsRowFunction="sum" totalsRowDxfId="3" dataCellStyle="Moeda"/>
    <tableColumn id="22" name="LUCRO" totalsRowFunction="sum" dataDxfId="7" totalsRowDxfId="2" dataCellStyle="Moeda"/>
    <tableColumn id="25" name="MONTANTE" totalsRowFunction="custom" dataDxfId="6" totalsRowDxfId="1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5" totalsRowDxfId="0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E20" sqref="E20"/>
    </sheetView>
  </sheetViews>
  <sheetFormatPr defaultColWidth="11.5703125" defaultRowHeight="11.25"/>
  <cols>
    <col min="1" max="1" width="9" style="2" bestFit="1" customWidth="1"/>
    <col min="2" max="2" width="11" style="2" bestFit="1" customWidth="1"/>
    <col min="3" max="3" width="9.85546875" style="2" bestFit="1" customWidth="1"/>
    <col min="4" max="4" width="13.7109375" style="9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10" t="s">
        <v>23</v>
      </c>
    </row>
    <row r="2" spans="1:7" s="1" customFormat="1">
      <c r="A2" s="7">
        <v>40817</v>
      </c>
      <c r="B2" s="8">
        <v>2099.15</v>
      </c>
      <c r="C2" s="8">
        <v>6.08</v>
      </c>
      <c r="D2" s="8">
        <f>SUMPRODUCT(N([DATA]&lt;=Tabela22[[#This Row],[DATA]]),[APLICAÇÃO]) + SUMPRODUCT(N([DATA]&lt;=Tabela22[[#This Row],[DATA]]),[LUCRO])</f>
        <v>2105.23</v>
      </c>
      <c r="E2" s="9">
        <f>[LUCRO]/([MONTANTE] - [LUCRO])</f>
        <v>2.8964104518495581E-3</v>
      </c>
    </row>
    <row r="3" spans="1:7">
      <c r="A3" s="7">
        <v>40848</v>
      </c>
      <c r="B3" s="8">
        <v>2607.9899999999998</v>
      </c>
      <c r="C3" s="8">
        <v>14.22</v>
      </c>
      <c r="D3" s="8">
        <f>SUMPRODUCT(N([DATA]&lt;=Tabela22[[#This Row],[DATA]]),[APLICAÇÃO]) + SUMPRODUCT(N([DATA]&lt;=Tabela22[[#This Row],[DATA]]),[LUCRO])</f>
        <v>4727.4399999999996</v>
      </c>
      <c r="E3" s="9">
        <f>[LUCRO]/([MONTANTE] - [LUCRO])</f>
        <v>3.0170456715366569E-3</v>
      </c>
    </row>
    <row r="4" spans="1:7">
      <c r="A4" s="7">
        <v>40878</v>
      </c>
      <c r="B4" s="8">
        <v>1319.32</v>
      </c>
      <c r="C4" s="8">
        <v>297.39999999999998</v>
      </c>
      <c r="D4" s="11">
        <f>SUMPRODUCT(N([DATA]&lt;=Tabela22[[#This Row],[DATA]]),[APLICAÇÃO]) + SUMPRODUCT(N([DATA]&lt;=Tabela22[[#This Row],[DATA]]),[LUCRO])</f>
        <v>6344.1599999999989</v>
      </c>
      <c r="E4" s="9">
        <f>[LUCRO]/([MONTANTE] - [LUCRO])</f>
        <v>4.9183364314112021E-2</v>
      </c>
    </row>
    <row r="5" spans="1:7">
      <c r="A5" s="7">
        <v>40909</v>
      </c>
      <c r="B5" s="8">
        <v>572.30999999999995</v>
      </c>
      <c r="C5" s="8">
        <v>-466.58</v>
      </c>
      <c r="D5" s="11">
        <f>SUMPRODUCT(N([DATA]&lt;=Tabela22[[#This Row],[DATA]]),[APLICAÇÃO]) + SUMPRODUCT(N([DATA]&lt;=Tabela22[[#This Row],[DATA]]),[LUCRO])</f>
        <v>6449.8899999999985</v>
      </c>
      <c r="E5" s="9">
        <f>[LUCRO]/([MONTANTE] - [LUCRO])</f>
        <v>-6.7459267516522176E-2</v>
      </c>
    </row>
    <row r="6" spans="1:7">
      <c r="A6" s="7">
        <v>40940</v>
      </c>
      <c r="B6" s="8">
        <v>167</v>
      </c>
      <c r="C6" s="8">
        <v>-1345.15</v>
      </c>
      <c r="D6" s="11">
        <f>SUMPRODUCT(N([DATA]&lt;=Tabela22[[#This Row],[DATA]]),[APLICAÇÃO]) + SUMPRODUCT(N([DATA]&lt;=Tabela22[[#This Row],[DATA]]),[LUCRO])</f>
        <v>5271.739999999998</v>
      </c>
      <c r="E6" s="9">
        <f>[LUCRO]/([MONTANTE] - [LUCRO])</f>
        <v>-0.20329036752915652</v>
      </c>
    </row>
    <row r="7" spans="1:7">
      <c r="A7" s="7">
        <v>40969</v>
      </c>
      <c r="B7" s="8">
        <v>0</v>
      </c>
      <c r="C7" s="8">
        <v>-554.19000000000005</v>
      </c>
      <c r="D7" s="11">
        <f>SUMPRODUCT(N([DATA]&lt;=Tabela22[[#This Row],[DATA]]),[APLICAÇÃO]) + SUMPRODUCT(N([DATA]&lt;=Tabela22[[#This Row],[DATA]]),[LUCRO])</f>
        <v>4717.5499999999984</v>
      </c>
      <c r="E7" s="9">
        <f>[LUCRO]/([MONTANTE] - [LUCRO])</f>
        <v>-0.10512468369077388</v>
      </c>
    </row>
    <row r="8" spans="1:7">
      <c r="A8" s="7">
        <v>41000</v>
      </c>
      <c r="B8" s="8">
        <v>0</v>
      </c>
      <c r="C8" s="8">
        <v>-1162.72</v>
      </c>
      <c r="D8" s="11">
        <f>SUMPRODUCT(N([DATA]&lt;=Tabela22[[#This Row],[DATA]]),[APLICAÇÃO]) + SUMPRODUCT(N([DATA]&lt;=Tabela22[[#This Row],[DATA]]),[LUCRO])</f>
        <v>3554.8299999999981</v>
      </c>
      <c r="E8" s="9">
        <f>[LUCRO]/([MONTANTE] - [LUCRO])</f>
        <v>-0.24646691608991964</v>
      </c>
      <c r="G8" s="14"/>
    </row>
    <row r="9" spans="1:7">
      <c r="A9" s="7">
        <v>41030</v>
      </c>
      <c r="B9" s="8">
        <v>735.79</v>
      </c>
      <c r="C9" s="8">
        <v>218.3</v>
      </c>
      <c r="D9" s="11">
        <f>SUMPRODUCT(N([DATA]&lt;=Tabela22[[#This Row],[DATA]]),[APLICAÇÃO]) + SUMPRODUCT(N([DATA]&lt;=Tabela22[[#This Row],[DATA]]),[LUCRO])</f>
        <v>4508.9199999999983</v>
      </c>
      <c r="E9" s="9">
        <f>[LUCRO]/([MONTANTE] - [LUCRO])</f>
        <v>5.087842782628154E-2</v>
      </c>
    </row>
    <row r="10" spans="1:7">
      <c r="A10" s="2">
        <f>SUBTOTAL(103,[DATA])</f>
        <v>8</v>
      </c>
      <c r="B10" s="12">
        <f>SUBTOTAL(109,[APLICAÇÃO])</f>
        <v>7501.5599999999986</v>
      </c>
      <c r="C10" s="12">
        <f>SUBTOTAL(109,[LUCRO])</f>
        <v>-2992.6400000000003</v>
      </c>
      <c r="D10" s="9">
        <f>SUMPRODUCT(PRODUCT([RENT. % a.m.]+1)-1)</f>
        <v>-0.44435041336131875</v>
      </c>
      <c r="E10" s="4">
        <f>(1+SUMPRODUCT(PRODUCT([RENT. % a.m.]+1)-1))^(1/Tabela22[[#Totals],[DATA]])-1</f>
        <v>-7.0819419913012771E-2</v>
      </c>
    </row>
    <row r="14" spans="1:7">
      <c r="C14" s="12"/>
      <c r="D14" s="15"/>
    </row>
    <row r="15" spans="1:7">
      <c r="D15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2012-05-16T20:12:18Z</dcterms:modified>
</cp:coreProperties>
</file>