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autoCompressPictures="0"/>
  <mc:AlternateContent xmlns:mc="http://schemas.openxmlformats.org/markup-compatibility/2006">
    <mc:Choice Requires="x15">
      <x15ac:absPath xmlns:x15ac="http://schemas.microsoft.com/office/spreadsheetml/2010/11/ac" url="C:\Users\jiturbe\Dropbox\Profesor Hora\Fundamentos de Ciberseguridad\NIST CSF\"/>
    </mc:Choice>
  </mc:AlternateContent>
  <xr:revisionPtr revIDLastSave="0" documentId="8_{D83D3483-0AAC-40C5-82F7-FA165BA056B4}" xr6:coauthVersionLast="36" xr6:coauthVersionMax="36" xr10:uidLastSave="{00000000-0000-0000-0000-000000000000}"/>
  <workbookProtection workbookAlgorithmName="SHA-512" workbookHashValue="LVCijrm8clkUdExgCMLvBD3fz1+JMyd68YHtqo0jy3xXafsDHgtP4fuFFXCAn8lxNfXYPm2rM86HI3RyDKZi/A==" workbookSaltValue="jC8DMekIzwo95R0st/KTqQ==" workbookSpinCount="100000" lockStructure="1"/>
  <bookViews>
    <workbookView xWindow="0" yWindow="0" windowWidth="21570" windowHeight="7980" tabRatio="839" activeTab="6" xr2:uid="{00000000-000D-0000-FFFF-FFFF00000000}"/>
  </bookViews>
  <sheets>
    <sheet name="Support" sheetId="19" r:id="rId1"/>
    <sheet name="Instructions" sheetId="1" r:id="rId2"/>
    <sheet name="Department Info" sheetId="2" r:id="rId3"/>
    <sheet name="People" sheetId="18" r:id="rId4"/>
    <sheet name="Process" sheetId="10" r:id="rId5"/>
    <sheet name="Technology" sheetId="17" r:id="rId6"/>
    <sheet name="Target Goals" sheetId="20" r:id="rId7"/>
    <sheet name="Dashboard" sheetId="9" r:id="rId8"/>
    <sheet name="Radar Chart" sheetId="7" r:id="rId9"/>
    <sheet name="DataSheet_Hide" sheetId="8" state="hidden" r:id="rId10"/>
    <sheet name="Metrics_Hide" sheetId="12" state="hidden" r:id="rId11"/>
    <sheet name="Questions_Hide" sheetId="14" state="hidden" r:id="rId12"/>
    <sheet name="Lookup Tables_Hide" sheetId="15" state="hidden" r:id="rId13"/>
  </sheets>
  <definedNames>
    <definedName name="_xlnm._FilterDatabase" localSheetId="11" hidden="1">Questions_Hide!$A$3:$P$197</definedName>
    <definedName name="Applicability">Questions_Hide!$H$4:$H$96</definedName>
    <definedName name="Categories">'Lookup Tables_Hide'!$K$7:$K$32</definedName>
    <definedName name="Category2Function">'Lookup Tables_Hide'!$K$7:$L$32</definedName>
    <definedName name="CategoryTable">'Lookup Tables_Hide'!$F$2:$G$109</definedName>
    <definedName name="DomainID">Questions_Hide!$G$3:$G$292</definedName>
    <definedName name="DomainTable">'Lookup Tables_Hide'!$K$2:$L$4</definedName>
    <definedName name="FunctionSorter">Questions_Hide!$O$2:$P$6</definedName>
    <definedName name="FunctionTable">'Lookup Tables_Hide'!$B$2:$C$108</definedName>
    <definedName name="PeopleOptions">People!$E$2:$E$6</definedName>
    <definedName name="PeopleTable">People!$E$2:$F$6</definedName>
    <definedName name="ProcessOptions">Process!$E$2:$E$6</definedName>
    <definedName name="ProcessTable">Process!$E$2:$F$6</definedName>
    <definedName name="QuestionID">Questions_Hide!$B$4:$B$292</definedName>
    <definedName name="QuestionIDs">Questions_Hide!$B$4:$B$197</definedName>
    <definedName name="Questions">Questions_Hide!$B$4:$K$292</definedName>
    <definedName name="TechOptions" localSheetId="5">Technology!$E$2:$E$6</definedName>
    <definedName name="TechTable">Technology!$E$2:$F$6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B29" i="20" l="1"/>
  <c r="B28" i="20"/>
  <c r="B27" i="20"/>
  <c r="B26" i="20"/>
  <c r="B25" i="20"/>
  <c r="B24" i="20"/>
  <c r="B23" i="20"/>
  <c r="B22" i="20"/>
  <c r="B21" i="20"/>
  <c r="B20" i="20"/>
  <c r="B19" i="20"/>
  <c r="B18" i="20"/>
  <c r="B17" i="20"/>
  <c r="B16" i="20"/>
  <c r="B15" i="20"/>
  <c r="B14" i="20"/>
  <c r="B13" i="20"/>
  <c r="B12" i="20"/>
  <c r="B11" i="20"/>
  <c r="B10" i="20"/>
  <c r="B9" i="20"/>
  <c r="B8" i="20"/>
  <c r="B7" i="20"/>
  <c r="D3" i="12"/>
  <c r="D4" i="12"/>
  <c r="D5" i="12"/>
  <c r="D6" i="12"/>
  <c r="D7" i="12"/>
  <c r="D8" i="12"/>
  <c r="D9" i="12"/>
  <c r="D10" i="12"/>
  <c r="D11" i="12"/>
  <c r="D12" i="12"/>
  <c r="D13" i="12"/>
  <c r="D14" i="12"/>
  <c r="D15" i="12"/>
  <c r="D16" i="12"/>
  <c r="D17" i="12"/>
  <c r="D18" i="12"/>
  <c r="D19" i="12"/>
  <c r="D20" i="12"/>
  <c r="D21" i="12"/>
  <c r="D22" i="12"/>
  <c r="D23" i="12"/>
  <c r="D24" i="12"/>
  <c r="D2" i="12"/>
  <c r="B21" i="12"/>
  <c r="B22" i="12"/>
  <c r="B23" i="12"/>
  <c r="B24" i="12"/>
  <c r="F107" i="15"/>
  <c r="F105" i="15"/>
  <c r="F104" i="15"/>
  <c r="F108" i="15"/>
  <c r="F106" i="15"/>
  <c r="C36" i="14"/>
  <c r="C37" i="14"/>
  <c r="C38" i="14"/>
  <c r="D197" i="14" l="1"/>
  <c r="E4" i="14"/>
  <c r="E5" i="14"/>
  <c r="D5" i="14" s="1"/>
  <c r="E6" i="14"/>
  <c r="D6" i="14" s="1"/>
  <c r="E7" i="14"/>
  <c r="E8" i="14"/>
  <c r="E9" i="14"/>
  <c r="D9" i="14" s="1"/>
  <c r="E10" i="14"/>
  <c r="D10" i="14" s="1"/>
  <c r="E11" i="14"/>
  <c r="E12" i="14"/>
  <c r="E13" i="14"/>
  <c r="D13" i="14" s="1"/>
  <c r="E14" i="14"/>
  <c r="D14" i="14" s="1"/>
  <c r="E15" i="14"/>
  <c r="E16" i="14"/>
  <c r="E17" i="14"/>
  <c r="E18" i="14"/>
  <c r="D18" i="14" s="1"/>
  <c r="E19" i="14"/>
  <c r="E20" i="14"/>
  <c r="E21" i="14"/>
  <c r="D21" i="14" s="1"/>
  <c r="E22" i="14"/>
  <c r="D22" i="14" s="1"/>
  <c r="E23" i="14"/>
  <c r="E24" i="14"/>
  <c r="E25" i="14"/>
  <c r="D25" i="14" s="1"/>
  <c r="E26" i="14"/>
  <c r="D26" i="14" s="1"/>
  <c r="E27" i="14"/>
  <c r="E28" i="14"/>
  <c r="E29" i="14"/>
  <c r="E30" i="14"/>
  <c r="D30" i="14" s="1"/>
  <c r="E31" i="14"/>
  <c r="E32" i="14"/>
  <c r="E33" i="14"/>
  <c r="D33" i="14" s="1"/>
  <c r="E34" i="14"/>
  <c r="D34" i="14" s="1"/>
  <c r="E35" i="14"/>
  <c r="E36" i="14"/>
  <c r="E37" i="14"/>
  <c r="D37" i="14" s="1"/>
  <c r="E38" i="14"/>
  <c r="D38" i="14" s="1"/>
  <c r="E39" i="14"/>
  <c r="E40" i="14"/>
  <c r="E41" i="14"/>
  <c r="D41" i="14" s="1"/>
  <c r="E42" i="14"/>
  <c r="D42" i="14" s="1"/>
  <c r="E43" i="14"/>
  <c r="E44" i="14"/>
  <c r="E45" i="14"/>
  <c r="D45" i="14" s="1"/>
  <c r="E46" i="14"/>
  <c r="D46" i="14" s="1"/>
  <c r="E47" i="14"/>
  <c r="E48" i="14"/>
  <c r="E49" i="14"/>
  <c r="E50" i="14"/>
  <c r="D50" i="14" s="1"/>
  <c r="E51" i="14"/>
  <c r="E52" i="14"/>
  <c r="E53" i="14"/>
  <c r="D53" i="14" s="1"/>
  <c r="E54" i="14"/>
  <c r="D54" i="14" s="1"/>
  <c r="E55" i="14"/>
  <c r="E56" i="14"/>
  <c r="E57" i="14"/>
  <c r="D57" i="14" s="1"/>
  <c r="E58" i="14"/>
  <c r="D58" i="14" s="1"/>
  <c r="E59" i="14"/>
  <c r="E60" i="14"/>
  <c r="E61" i="14"/>
  <c r="E62" i="14"/>
  <c r="D62" i="14" s="1"/>
  <c r="E63" i="14"/>
  <c r="E64" i="14"/>
  <c r="E65" i="14"/>
  <c r="D65" i="14" s="1"/>
  <c r="E66" i="14"/>
  <c r="D66" i="14" s="1"/>
  <c r="E67" i="14"/>
  <c r="E68" i="14"/>
  <c r="E69" i="14"/>
  <c r="D69" i="14" s="1"/>
  <c r="E70" i="14"/>
  <c r="D70" i="14" s="1"/>
  <c r="E71" i="14"/>
  <c r="E72" i="14"/>
  <c r="E73" i="14"/>
  <c r="D73" i="14" s="1"/>
  <c r="E74" i="14"/>
  <c r="D74" i="14" s="1"/>
  <c r="E75" i="14"/>
  <c r="E76" i="14"/>
  <c r="E77" i="14"/>
  <c r="D77" i="14" s="1"/>
  <c r="E78" i="14"/>
  <c r="D78" i="14" s="1"/>
  <c r="E79" i="14"/>
  <c r="E80" i="14"/>
  <c r="E81" i="14"/>
  <c r="D81" i="14" s="1"/>
  <c r="E82" i="14"/>
  <c r="D82" i="14" s="1"/>
  <c r="E83" i="14"/>
  <c r="E84" i="14"/>
  <c r="E85" i="14"/>
  <c r="D85" i="14" s="1"/>
  <c r="E86" i="14"/>
  <c r="D86" i="14" s="1"/>
  <c r="E87" i="14"/>
  <c r="E88" i="14"/>
  <c r="E89" i="14"/>
  <c r="D89" i="14" s="1"/>
  <c r="E90" i="14"/>
  <c r="D90" i="14" s="1"/>
  <c r="E91" i="14"/>
  <c r="E92" i="14"/>
  <c r="E93" i="14"/>
  <c r="D93" i="14" s="1"/>
  <c r="E94" i="14"/>
  <c r="D94" i="14" s="1"/>
  <c r="E95" i="14"/>
  <c r="E96" i="14"/>
  <c r="D96" i="14" s="1"/>
  <c r="E97" i="14"/>
  <c r="D97" i="14" s="1"/>
  <c r="E98" i="14"/>
  <c r="D98" i="14" s="1"/>
  <c r="E99" i="14"/>
  <c r="E100" i="14"/>
  <c r="D100" i="14" s="1"/>
  <c r="E101" i="14"/>
  <c r="E102" i="14"/>
  <c r="D102" i="14" s="1"/>
  <c r="E103" i="14"/>
  <c r="E104" i="14"/>
  <c r="E105" i="14"/>
  <c r="D105" i="14" s="1"/>
  <c r="E106" i="14"/>
  <c r="D106" i="14" s="1"/>
  <c r="E107" i="14"/>
  <c r="D107" i="14" s="1"/>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4" i="14"/>
  <c r="D103" i="14"/>
  <c r="D99" i="14"/>
  <c r="D95" i="14"/>
  <c r="D92" i="14"/>
  <c r="D91" i="14"/>
  <c r="D87" i="14"/>
  <c r="D84" i="14"/>
  <c r="D83" i="14"/>
  <c r="D80" i="14"/>
  <c r="D79" i="14"/>
  <c r="D76" i="14"/>
  <c r="D75" i="14"/>
  <c r="D72" i="14"/>
  <c r="D71" i="14"/>
  <c r="D68" i="14"/>
  <c r="D67" i="14"/>
  <c r="D64" i="14"/>
  <c r="D63" i="14"/>
  <c r="D61" i="14"/>
  <c r="D60" i="14"/>
  <c r="D59" i="14"/>
  <c r="D56" i="14"/>
  <c r="D55" i="14"/>
  <c r="D52" i="14"/>
  <c r="D51" i="14"/>
  <c r="D49" i="14"/>
  <c r="D48" i="14"/>
  <c r="D47" i="14"/>
  <c r="D44" i="14"/>
  <c r="D43" i="14"/>
  <c r="D40" i="14"/>
  <c r="D39" i="14"/>
  <c r="D36" i="14"/>
  <c r="D35" i="14"/>
  <c r="D32" i="14"/>
  <c r="D31" i="14"/>
  <c r="D29" i="14"/>
  <c r="D28" i="14"/>
  <c r="D27" i="14"/>
  <c r="D24" i="14"/>
  <c r="D23" i="14"/>
  <c r="D20" i="14"/>
  <c r="D19" i="14"/>
  <c r="D17" i="14"/>
  <c r="D16" i="14"/>
  <c r="D15" i="14"/>
  <c r="D12" i="14"/>
  <c r="D11" i="14"/>
  <c r="D8" i="14"/>
  <c r="D7" i="14"/>
  <c r="D4" i="14"/>
  <c r="F102" i="15"/>
  <c r="F99" i="15"/>
  <c r="F94" i="15"/>
  <c r="F89" i="15"/>
  <c r="F88" i="15"/>
  <c r="F83" i="15"/>
  <c r="F75" i="15"/>
  <c r="F70" i="15"/>
  <c r="F65" i="15"/>
  <c r="F63" i="15"/>
  <c r="F51" i="15"/>
  <c r="F43" i="15"/>
  <c r="F38" i="15"/>
  <c r="F31" i="15"/>
  <c r="F26" i="15"/>
  <c r="F23" i="15"/>
  <c r="F17" i="15"/>
  <c r="F13" i="15"/>
  <c r="F8" i="15"/>
  <c r="F2" i="15"/>
  <c r="B44" i="18"/>
  <c r="A44" i="18" s="1"/>
  <c r="B45" i="18"/>
  <c r="A45" i="18" s="1"/>
  <c r="B46" i="18"/>
  <c r="A46" i="18" s="1"/>
  <c r="B47" i="18"/>
  <c r="A47" i="18" s="1"/>
  <c r="B48" i="18"/>
  <c r="A48" i="18" s="1"/>
  <c r="B49" i="18"/>
  <c r="A49" i="18" s="1"/>
  <c r="B50" i="18"/>
  <c r="A50" i="18" s="1"/>
  <c r="B51" i="18"/>
  <c r="A51" i="18" s="1"/>
  <c r="B52" i="18"/>
  <c r="A52" i="18" s="1"/>
  <c r="B53" i="18"/>
  <c r="A53" i="18" s="1"/>
  <c r="B54" i="18"/>
  <c r="A54" i="18" s="1"/>
  <c r="B55" i="18"/>
  <c r="A55" i="18" s="1"/>
  <c r="B56" i="18"/>
  <c r="A56" i="18" s="1"/>
  <c r="B57" i="18"/>
  <c r="A57" i="18" s="1"/>
  <c r="B58" i="18"/>
  <c r="A58" i="18" s="1"/>
  <c r="B59" i="18"/>
  <c r="A59" i="18" s="1"/>
  <c r="B60" i="18"/>
  <c r="A60" i="18" s="1"/>
  <c r="B61" i="18"/>
  <c r="A61" i="18" s="1"/>
  <c r="B62" i="18"/>
  <c r="A62" i="18" s="1"/>
  <c r="B63" i="18"/>
  <c r="A63" i="18" s="1"/>
  <c r="B64" i="18"/>
  <c r="A64" i="18" s="1"/>
  <c r="B65" i="18"/>
  <c r="A65" i="18" s="1"/>
  <c r="B66" i="18"/>
  <c r="A66" i="18" s="1"/>
  <c r="B67" i="18"/>
  <c r="A67" i="18" s="1"/>
  <c r="B68" i="18"/>
  <c r="A68" i="18" s="1"/>
  <c r="B69" i="18"/>
  <c r="A69" i="18" s="1"/>
  <c r="B70" i="18"/>
  <c r="A70" i="18" s="1"/>
  <c r="B71" i="18"/>
  <c r="A71" i="18" s="1"/>
  <c r="B72" i="18"/>
  <c r="A72" i="18" s="1"/>
  <c r="B73" i="18"/>
  <c r="A73" i="18" s="1"/>
  <c r="B74" i="18"/>
  <c r="A74" i="18" s="1"/>
  <c r="B75" i="18"/>
  <c r="A75" i="18" s="1"/>
  <c r="B76" i="18"/>
  <c r="A76" i="18" s="1"/>
  <c r="B77" i="18"/>
  <c r="A77" i="18" s="1"/>
  <c r="B78" i="18"/>
  <c r="A78" i="18" s="1"/>
  <c r="B79" i="18"/>
  <c r="A79" i="18" s="1"/>
  <c r="B80" i="18"/>
  <c r="A80" i="18" s="1"/>
  <c r="B81" i="18"/>
  <c r="A81" i="18" s="1"/>
  <c r="B82" i="18"/>
  <c r="A82" i="18" s="1"/>
  <c r="B83" i="18"/>
  <c r="A83" i="18" s="1"/>
  <c r="B84" i="18"/>
  <c r="A84" i="18" s="1"/>
  <c r="B85" i="18"/>
  <c r="A85" i="18" s="1"/>
  <c r="B86" i="18"/>
  <c r="A86" i="18" s="1"/>
  <c r="B87" i="18"/>
  <c r="A87" i="18" s="1"/>
  <c r="B88" i="18"/>
  <c r="A88" i="18" s="1"/>
  <c r="B89" i="18"/>
  <c r="A89" i="18" s="1"/>
  <c r="B90" i="18"/>
  <c r="A90" i="18" s="1"/>
  <c r="B91" i="18"/>
  <c r="A91" i="18" s="1"/>
  <c r="B92" i="18"/>
  <c r="A92" i="18" s="1"/>
  <c r="B93" i="18"/>
  <c r="A93" i="18" s="1"/>
  <c r="B94" i="18"/>
  <c r="A94" i="18" s="1"/>
  <c r="B95" i="18"/>
  <c r="A95" i="18" s="1"/>
  <c r="B96" i="18"/>
  <c r="A96" i="18" s="1"/>
  <c r="B97" i="18"/>
  <c r="A97" i="18" s="1"/>
  <c r="B98" i="18"/>
  <c r="A98" i="18" s="1"/>
  <c r="B99" i="18"/>
  <c r="A99" i="18" s="1"/>
  <c r="B100" i="18"/>
  <c r="A100" i="18" s="1"/>
  <c r="B101" i="18"/>
  <c r="A101" i="18" s="1"/>
  <c r="B102" i="18"/>
  <c r="A102" i="18" s="1"/>
  <c r="B103" i="18"/>
  <c r="A103" i="18" s="1"/>
  <c r="B104" i="18"/>
  <c r="A104" i="18" s="1"/>
  <c r="B105" i="18"/>
  <c r="A105" i="18" s="1"/>
  <c r="B106" i="18"/>
  <c r="A106" i="18" s="1"/>
  <c r="B107" i="18"/>
  <c r="A107" i="18" s="1"/>
  <c r="B108" i="18"/>
  <c r="A108" i="18" s="1"/>
  <c r="B109" i="18"/>
  <c r="A109" i="18" s="1"/>
  <c r="B110" i="18"/>
  <c r="A110" i="18" s="1"/>
  <c r="B111" i="18"/>
  <c r="A111" i="18" s="1"/>
  <c r="B112" i="18"/>
  <c r="A112" i="18" s="1"/>
  <c r="B113" i="18"/>
  <c r="A113" i="18" s="1"/>
  <c r="B114" i="18"/>
  <c r="A114" i="18" s="1"/>
  <c r="B115" i="18"/>
  <c r="A115" i="18" s="1"/>
  <c r="B116" i="18"/>
  <c r="A116" i="18" s="1"/>
  <c r="B117" i="18"/>
  <c r="A117" i="18" s="1"/>
  <c r="B118" i="18"/>
  <c r="A118" i="18" s="1"/>
  <c r="B119" i="18"/>
  <c r="A119" i="18" s="1"/>
  <c r="B120" i="18"/>
  <c r="A120" i="18" s="1"/>
  <c r="B121" i="18"/>
  <c r="A121" i="18" s="1"/>
  <c r="B122" i="18"/>
  <c r="A122" i="18" s="1"/>
  <c r="B123" i="18"/>
  <c r="A123" i="18" s="1"/>
  <c r="B124" i="18"/>
  <c r="A124" i="18" s="1"/>
  <c r="B125" i="18"/>
  <c r="A125" i="18" s="1"/>
  <c r="B126" i="18"/>
  <c r="A126" i="18" s="1"/>
  <c r="B127" i="18"/>
  <c r="A127" i="18" s="1"/>
  <c r="B128" i="18"/>
  <c r="A128" i="18" s="1"/>
  <c r="B129" i="18"/>
  <c r="A129" i="18" s="1"/>
  <c r="B130" i="18"/>
  <c r="A130" i="18" s="1"/>
  <c r="B131" i="18"/>
  <c r="A131" i="18" s="1"/>
  <c r="B132" i="18"/>
  <c r="A132" i="18" s="1"/>
  <c r="B133" i="18"/>
  <c r="A133" i="18" s="1"/>
  <c r="B134" i="18"/>
  <c r="A134" i="18" s="1"/>
  <c r="B135" i="18"/>
  <c r="A135" i="18" s="1"/>
  <c r="B136" i="18"/>
  <c r="A136" i="18" s="1"/>
  <c r="B137" i="18"/>
  <c r="A137" i="18" s="1"/>
  <c r="B138" i="18"/>
  <c r="A138" i="18" s="1"/>
  <c r="B139" i="18"/>
  <c r="A139" i="18" s="1"/>
  <c r="B140" i="18"/>
  <c r="A140" i="18" s="1"/>
  <c r="B141" i="18"/>
  <c r="A141" i="18" s="1"/>
  <c r="B142" i="18"/>
  <c r="A142" i="18" s="1"/>
  <c r="B143" i="18"/>
  <c r="A143" i="18" s="1"/>
  <c r="B144" i="18"/>
  <c r="A144" i="18" s="1"/>
  <c r="B145" i="18"/>
  <c r="A145" i="18" s="1"/>
  <c r="B146" i="18"/>
  <c r="A146" i="18" s="1"/>
  <c r="B147" i="18"/>
  <c r="A147" i="18" s="1"/>
  <c r="B148" i="18"/>
  <c r="A148" i="18" s="1"/>
  <c r="B149" i="18"/>
  <c r="A149" i="18" s="1"/>
  <c r="B150" i="18"/>
  <c r="A150" i="18" s="1"/>
  <c r="B151" i="18"/>
  <c r="A151" i="18" s="1"/>
  <c r="B152" i="18"/>
  <c r="A152" i="18" s="1"/>
  <c r="B153" i="18"/>
  <c r="A153" i="18" s="1"/>
  <c r="B154" i="18"/>
  <c r="A154" i="18" s="1"/>
  <c r="B155" i="18"/>
  <c r="A155" i="18" s="1"/>
  <c r="B156" i="18"/>
  <c r="A156" i="18" s="1"/>
  <c r="B157" i="18"/>
  <c r="A157" i="18" s="1"/>
  <c r="B158" i="18"/>
  <c r="A158" i="18" s="1"/>
  <c r="B159" i="18"/>
  <c r="A159" i="18" s="1"/>
  <c r="B160" i="18"/>
  <c r="A160" i="18" s="1"/>
  <c r="B161" i="18"/>
  <c r="A161" i="18" s="1"/>
  <c r="B162" i="18"/>
  <c r="A162" i="18" s="1"/>
  <c r="B163" i="18"/>
  <c r="A163" i="18" s="1"/>
  <c r="B164" i="18"/>
  <c r="A164" i="18" s="1"/>
  <c r="B165" i="18"/>
  <c r="A165" i="18" s="1"/>
  <c r="B166" i="18"/>
  <c r="A166" i="18" s="1"/>
  <c r="B167" i="18"/>
  <c r="A167" i="18" s="1"/>
  <c r="B168" i="18"/>
  <c r="A168" i="18" s="1"/>
  <c r="B169" i="18"/>
  <c r="A169" i="18" s="1"/>
  <c r="B170" i="18"/>
  <c r="A170" i="18" s="1"/>
  <c r="B171" i="18"/>
  <c r="A171" i="18" s="1"/>
  <c r="B172" i="18"/>
  <c r="A172" i="18" s="1"/>
  <c r="B173" i="18"/>
  <c r="A173" i="18" s="1"/>
  <c r="B174" i="18"/>
  <c r="A174" i="18" s="1"/>
  <c r="B175" i="18"/>
  <c r="A175" i="18" s="1"/>
  <c r="B176" i="18"/>
  <c r="A176" i="18" s="1"/>
  <c r="B177" i="18"/>
  <c r="A177" i="18" s="1"/>
  <c r="B178" i="18"/>
  <c r="A178" i="18" s="1"/>
  <c r="B179" i="18"/>
  <c r="A179" i="18" s="1"/>
  <c r="B180" i="18"/>
  <c r="A180" i="18" s="1"/>
  <c r="B181" i="18"/>
  <c r="A181" i="18" s="1"/>
  <c r="B182" i="18"/>
  <c r="A182" i="18" s="1"/>
  <c r="B183" i="18"/>
  <c r="A183" i="18" s="1"/>
  <c r="B184" i="18"/>
  <c r="A184" i="18" s="1"/>
  <c r="B185" i="18"/>
  <c r="A185" i="18" s="1"/>
  <c r="B186" i="18"/>
  <c r="A186" i="18" s="1"/>
  <c r="B187" i="18"/>
  <c r="A187" i="18" s="1"/>
  <c r="B188" i="18"/>
  <c r="A188" i="18" s="1"/>
  <c r="B189" i="18"/>
  <c r="A189" i="18" s="1"/>
  <c r="B190" i="18"/>
  <c r="A190" i="18" s="1"/>
  <c r="B191" i="18"/>
  <c r="A191" i="18" s="1"/>
  <c r="B192" i="18"/>
  <c r="A192" i="18" s="1"/>
  <c r="B193" i="18"/>
  <c r="A193" i="18" s="1"/>
  <c r="B194" i="18"/>
  <c r="A194" i="18" s="1"/>
  <c r="B195" i="18"/>
  <c r="A195" i="18" s="1"/>
  <c r="B196" i="18"/>
  <c r="A196" i="18" s="1"/>
  <c r="B197" i="18"/>
  <c r="A197" i="18" s="1"/>
  <c r="B198" i="18"/>
  <c r="A198" i="18" s="1"/>
  <c r="B199" i="18"/>
  <c r="B200" i="18"/>
  <c r="A200" i="18" s="1"/>
  <c r="B9" i="17"/>
  <c r="A9" i="17" s="1"/>
  <c r="B10" i="17"/>
  <c r="A10" i="17" s="1"/>
  <c r="B11" i="17"/>
  <c r="A11" i="17" s="1"/>
  <c r="B12" i="17"/>
  <c r="A12" i="17" s="1"/>
  <c r="B13" i="17"/>
  <c r="A13" i="17" s="1"/>
  <c r="B14" i="17"/>
  <c r="A14" i="17" s="1"/>
  <c r="B15" i="17"/>
  <c r="A15" i="17" s="1"/>
  <c r="B16" i="17"/>
  <c r="A16" i="17" s="1"/>
  <c r="B17" i="17"/>
  <c r="A17" i="17" s="1"/>
  <c r="B18" i="17"/>
  <c r="A18" i="17" s="1"/>
  <c r="B19" i="17"/>
  <c r="A19" i="17" s="1"/>
  <c r="B20" i="17"/>
  <c r="A20" i="17" s="1"/>
  <c r="B21" i="17"/>
  <c r="A21" i="17" s="1"/>
  <c r="B22" i="17"/>
  <c r="A22" i="17" s="1"/>
  <c r="B23" i="17"/>
  <c r="A23" i="17" s="1"/>
  <c r="B24" i="17"/>
  <c r="A24" i="17" s="1"/>
  <c r="B25" i="17"/>
  <c r="A25" i="17" s="1"/>
  <c r="B26" i="17"/>
  <c r="A26" i="17" s="1"/>
  <c r="B27" i="17"/>
  <c r="A27" i="17" s="1"/>
  <c r="B28" i="17"/>
  <c r="A28" i="17" s="1"/>
  <c r="B29" i="17"/>
  <c r="A29" i="17" s="1"/>
  <c r="B30" i="17"/>
  <c r="A30" i="17" s="1"/>
  <c r="B31" i="17"/>
  <c r="A31" i="17" s="1"/>
  <c r="B32" i="17"/>
  <c r="A32" i="17" s="1"/>
  <c r="B33" i="17"/>
  <c r="A33" i="17" s="1"/>
  <c r="B34" i="17"/>
  <c r="A34" i="17" s="1"/>
  <c r="B35" i="17"/>
  <c r="A35" i="17" s="1"/>
  <c r="B36" i="17"/>
  <c r="A36" i="17" s="1"/>
  <c r="B37" i="17"/>
  <c r="A37" i="17" s="1"/>
  <c r="B38" i="17"/>
  <c r="A38" i="17" s="1"/>
  <c r="B39" i="17"/>
  <c r="A39" i="17" s="1"/>
  <c r="B40" i="17"/>
  <c r="A40" i="17" s="1"/>
  <c r="B41" i="17"/>
  <c r="A41" i="17" s="1"/>
  <c r="B42" i="17"/>
  <c r="A42" i="17" s="1"/>
  <c r="B43" i="17"/>
  <c r="A43" i="17" s="1"/>
  <c r="B44" i="17"/>
  <c r="A44" i="17" s="1"/>
  <c r="B45" i="17"/>
  <c r="A45" i="17" s="1"/>
  <c r="B46" i="17"/>
  <c r="A46" i="17" s="1"/>
  <c r="B47" i="17"/>
  <c r="A47" i="17" s="1"/>
  <c r="B48" i="17"/>
  <c r="A48" i="17" s="1"/>
  <c r="B49" i="17"/>
  <c r="A49" i="17" s="1"/>
  <c r="B50" i="17"/>
  <c r="A50" i="17" s="1"/>
  <c r="B51" i="17"/>
  <c r="A51" i="17" s="1"/>
  <c r="B52" i="17"/>
  <c r="A52" i="17" s="1"/>
  <c r="B53" i="17"/>
  <c r="A53" i="17" s="1"/>
  <c r="B54" i="17"/>
  <c r="A54" i="17" s="1"/>
  <c r="B55" i="17"/>
  <c r="A55" i="17" s="1"/>
  <c r="B56" i="17"/>
  <c r="A56" i="17" s="1"/>
  <c r="B57" i="17"/>
  <c r="A57" i="17" s="1"/>
  <c r="B58" i="17"/>
  <c r="A58" i="17" s="1"/>
  <c r="B59" i="17"/>
  <c r="A59" i="17" s="1"/>
  <c r="B60" i="17"/>
  <c r="A60" i="17" s="1"/>
  <c r="B61" i="17"/>
  <c r="A61" i="17" s="1"/>
  <c r="B62" i="17"/>
  <c r="A62" i="17" s="1"/>
  <c r="B63" i="17"/>
  <c r="A63" i="17" s="1"/>
  <c r="B64" i="17"/>
  <c r="A64" i="17" s="1"/>
  <c r="B65" i="17"/>
  <c r="A65" i="17" s="1"/>
  <c r="B66" i="17"/>
  <c r="A66" i="17" s="1"/>
  <c r="B67" i="17"/>
  <c r="A67" i="17" s="1"/>
  <c r="B68" i="17"/>
  <c r="A68" i="17" s="1"/>
  <c r="B69" i="17"/>
  <c r="A69" i="17" s="1"/>
  <c r="B70" i="17"/>
  <c r="A70" i="17" s="1"/>
  <c r="B71" i="17"/>
  <c r="A71" i="17" s="1"/>
  <c r="B72" i="17"/>
  <c r="A72" i="17" s="1"/>
  <c r="B73" i="17"/>
  <c r="A73" i="17" s="1"/>
  <c r="B74" i="17"/>
  <c r="A74" i="17" s="1"/>
  <c r="B75" i="17"/>
  <c r="A75" i="17" s="1"/>
  <c r="B76" i="17"/>
  <c r="A76" i="17" s="1"/>
  <c r="B102" i="17"/>
  <c r="A102" i="17" s="1"/>
  <c r="B103" i="17"/>
  <c r="A103" i="17" s="1"/>
  <c r="B104" i="17"/>
  <c r="A104" i="17" s="1"/>
  <c r="B108" i="17"/>
  <c r="A108" i="17" s="1"/>
  <c r="B109" i="17"/>
  <c r="A109" i="17" s="1"/>
  <c r="B110" i="17"/>
  <c r="A110" i="17" s="1"/>
  <c r="B111" i="17"/>
  <c r="A111" i="17" s="1"/>
  <c r="B112" i="17"/>
  <c r="A112" i="17" s="1"/>
  <c r="B113" i="17"/>
  <c r="A113" i="17" s="1"/>
  <c r="B114" i="17"/>
  <c r="A114" i="17" s="1"/>
  <c r="B115" i="17"/>
  <c r="A115" i="17" s="1"/>
  <c r="B116" i="17"/>
  <c r="A116" i="17" s="1"/>
  <c r="B117" i="17"/>
  <c r="A117" i="17" s="1"/>
  <c r="B118" i="17"/>
  <c r="A118" i="17" s="1"/>
  <c r="B119" i="17"/>
  <c r="A119" i="17" s="1"/>
  <c r="B120" i="17"/>
  <c r="A120" i="17" s="1"/>
  <c r="B121" i="17"/>
  <c r="A121" i="17" s="1"/>
  <c r="B122" i="17"/>
  <c r="A122" i="17" s="1"/>
  <c r="B123" i="17"/>
  <c r="A123" i="17" s="1"/>
  <c r="B124" i="17"/>
  <c r="A124" i="17" s="1"/>
  <c r="B125" i="17"/>
  <c r="A125" i="17" s="1"/>
  <c r="B126" i="17"/>
  <c r="A126" i="17" s="1"/>
  <c r="B127" i="17"/>
  <c r="A127" i="17" s="1"/>
  <c r="B128" i="17"/>
  <c r="A128" i="17" s="1"/>
  <c r="B129" i="17"/>
  <c r="A129" i="17" s="1"/>
  <c r="B130" i="17"/>
  <c r="A130" i="17" s="1"/>
  <c r="B131" i="17"/>
  <c r="A131" i="17" s="1"/>
  <c r="B132" i="17"/>
  <c r="A132" i="17" s="1"/>
  <c r="B133" i="17"/>
  <c r="A133" i="17" s="1"/>
  <c r="B134" i="17"/>
  <c r="A134" i="17" s="1"/>
  <c r="B135" i="17"/>
  <c r="A135" i="17" s="1"/>
  <c r="B136" i="17"/>
  <c r="A136" i="17" s="1"/>
  <c r="B137" i="17"/>
  <c r="A137" i="17" s="1"/>
  <c r="B138" i="17"/>
  <c r="A138" i="17" s="1"/>
  <c r="B139" i="17"/>
  <c r="A139" i="17" s="1"/>
  <c r="B140" i="17"/>
  <c r="A140" i="17" s="1"/>
  <c r="B141" i="17"/>
  <c r="A141" i="17" s="1"/>
  <c r="B142" i="17"/>
  <c r="A142" i="17" s="1"/>
  <c r="B143" i="17"/>
  <c r="A143" i="17" s="1"/>
  <c r="B144" i="17"/>
  <c r="A144" i="17" s="1"/>
  <c r="B145" i="17"/>
  <c r="A145" i="17" s="1"/>
  <c r="B146" i="17"/>
  <c r="A146" i="17" s="1"/>
  <c r="B147" i="17"/>
  <c r="A147" i="17" s="1"/>
  <c r="B148" i="17"/>
  <c r="A148" i="17" s="1"/>
  <c r="B149" i="17"/>
  <c r="A149" i="17" s="1"/>
  <c r="B150" i="17"/>
  <c r="A150" i="17" s="1"/>
  <c r="B151" i="17"/>
  <c r="A151" i="17" s="1"/>
  <c r="B152" i="17"/>
  <c r="A152" i="17" s="1"/>
  <c r="B153" i="17"/>
  <c r="A153" i="17" s="1"/>
  <c r="B154" i="17"/>
  <c r="A154" i="17" s="1"/>
  <c r="B155" i="17"/>
  <c r="A155" i="17" s="1"/>
  <c r="B156" i="17"/>
  <c r="A156" i="17" s="1"/>
  <c r="B157" i="17"/>
  <c r="A157" i="17" s="1"/>
  <c r="B158" i="17"/>
  <c r="A158" i="17" s="1"/>
  <c r="B159" i="17"/>
  <c r="A159" i="17" s="1"/>
  <c r="B160" i="17"/>
  <c r="A160" i="17" s="1"/>
  <c r="B161" i="17"/>
  <c r="A161" i="17" s="1"/>
  <c r="B162" i="17"/>
  <c r="A162" i="17" s="1"/>
  <c r="B163" i="17"/>
  <c r="A163" i="17" s="1"/>
  <c r="B164" i="17"/>
  <c r="A164" i="17" s="1"/>
  <c r="B165" i="17"/>
  <c r="A165" i="17" s="1"/>
  <c r="B166" i="17"/>
  <c r="A166" i="17" s="1"/>
  <c r="B167" i="17"/>
  <c r="A167" i="17" s="1"/>
  <c r="B168" i="17"/>
  <c r="A168" i="17" s="1"/>
  <c r="B169" i="17"/>
  <c r="A169" i="17" s="1"/>
  <c r="B170" i="17"/>
  <c r="A170" i="17" s="1"/>
  <c r="B171" i="17"/>
  <c r="A171" i="17" s="1"/>
  <c r="B172" i="17"/>
  <c r="A172" i="17" s="1"/>
  <c r="B173" i="17"/>
  <c r="A173" i="17" s="1"/>
  <c r="B174" i="17"/>
  <c r="A174" i="17" s="1"/>
  <c r="B175" i="17"/>
  <c r="A175" i="17" s="1"/>
  <c r="B176" i="17"/>
  <c r="A176" i="17" s="1"/>
  <c r="B177" i="17"/>
  <c r="A177" i="17" s="1"/>
  <c r="B178" i="17"/>
  <c r="A178" i="17" s="1"/>
  <c r="B179" i="17"/>
  <c r="A179" i="17" s="1"/>
  <c r="B180" i="17"/>
  <c r="A180" i="17" s="1"/>
  <c r="B181" i="17"/>
  <c r="A181" i="17" s="1"/>
  <c r="B182" i="17"/>
  <c r="A182" i="17" s="1"/>
  <c r="B183" i="17"/>
  <c r="A183" i="17" s="1"/>
  <c r="B184" i="17"/>
  <c r="A184" i="17" s="1"/>
  <c r="B185" i="17"/>
  <c r="A185" i="17" s="1"/>
  <c r="B186" i="17"/>
  <c r="A186" i="17" s="1"/>
  <c r="B187" i="17"/>
  <c r="A187" i="17" s="1"/>
  <c r="B188" i="17"/>
  <c r="A188" i="17" s="1"/>
  <c r="B189" i="17"/>
  <c r="A189" i="17" s="1"/>
  <c r="B190" i="17"/>
  <c r="A190" i="17" s="1"/>
  <c r="B191" i="17"/>
  <c r="A191" i="17" s="1"/>
  <c r="B192" i="17"/>
  <c r="A192" i="17" s="1"/>
  <c r="B193" i="17"/>
  <c r="A193" i="17" s="1"/>
  <c r="B194" i="17"/>
  <c r="A194" i="17" s="1"/>
  <c r="B195" i="17"/>
  <c r="A195" i="17" s="1"/>
  <c r="B196" i="17"/>
  <c r="A196" i="17" s="1"/>
  <c r="B197" i="17"/>
  <c r="A197" i="17" s="1"/>
  <c r="B198" i="17"/>
  <c r="A198" i="17" s="1"/>
  <c r="B199" i="17"/>
  <c r="A199" i="17" s="1"/>
  <c r="B200" i="17"/>
  <c r="A200" i="17" s="1"/>
  <c r="B9" i="10"/>
  <c r="A9" i="10" s="1"/>
  <c r="B10" i="10"/>
  <c r="A10" i="10" s="1"/>
  <c r="B11" i="10"/>
  <c r="A11" i="10" s="1"/>
  <c r="B12" i="10"/>
  <c r="A12" i="10" s="1"/>
  <c r="B13" i="10"/>
  <c r="A13" i="10" s="1"/>
  <c r="B14" i="10"/>
  <c r="A14" i="10" s="1"/>
  <c r="B15" i="10"/>
  <c r="A15" i="10" s="1"/>
  <c r="B16" i="10"/>
  <c r="A16" i="10" s="1"/>
  <c r="B17" i="10"/>
  <c r="A17" i="10" s="1"/>
  <c r="B18" i="10"/>
  <c r="A18" i="10" s="1"/>
  <c r="B19" i="10"/>
  <c r="A19" i="10" s="1"/>
  <c r="B20" i="10"/>
  <c r="A20" i="10" s="1"/>
  <c r="B21" i="10"/>
  <c r="A21" i="10" s="1"/>
  <c r="B22" i="10"/>
  <c r="A22" i="10" s="1"/>
  <c r="B23" i="10"/>
  <c r="A23" i="10" s="1"/>
  <c r="B24" i="10"/>
  <c r="A24" i="10" s="1"/>
  <c r="B25" i="10"/>
  <c r="A25" i="10" s="1"/>
  <c r="B26" i="10"/>
  <c r="A26" i="10" s="1"/>
  <c r="B27" i="10"/>
  <c r="A27" i="10" s="1"/>
  <c r="B28" i="10"/>
  <c r="A28" i="10" s="1"/>
  <c r="B29" i="10"/>
  <c r="A29" i="10" s="1"/>
  <c r="B30" i="10"/>
  <c r="A30" i="10" s="1"/>
  <c r="B31" i="10"/>
  <c r="A31" i="10" s="1"/>
  <c r="B32" i="10"/>
  <c r="A32" i="10" s="1"/>
  <c r="B33" i="10"/>
  <c r="A33" i="10" s="1"/>
  <c r="B34" i="10"/>
  <c r="A34" i="10" s="1"/>
  <c r="B35" i="10"/>
  <c r="A35" i="10" s="1"/>
  <c r="B36" i="10"/>
  <c r="A36" i="10" s="1"/>
  <c r="B37" i="10"/>
  <c r="A37" i="10" s="1"/>
  <c r="B38" i="10"/>
  <c r="A38" i="10" s="1"/>
  <c r="B39" i="10"/>
  <c r="A39" i="10" s="1"/>
  <c r="B40" i="10"/>
  <c r="A40" i="10" s="1"/>
  <c r="B41" i="10"/>
  <c r="A41" i="10" s="1"/>
  <c r="B42" i="10"/>
  <c r="A42" i="10" s="1"/>
  <c r="B43" i="10"/>
  <c r="A43" i="10" s="1"/>
  <c r="B77" i="10"/>
  <c r="A77" i="10" s="1"/>
  <c r="B78" i="10"/>
  <c r="A78" i="10" s="1"/>
  <c r="B79" i="10"/>
  <c r="A79" i="10" s="1"/>
  <c r="B80" i="10"/>
  <c r="A80" i="10" s="1"/>
  <c r="B81" i="10"/>
  <c r="A81" i="10" s="1"/>
  <c r="B82" i="10"/>
  <c r="A82" i="10" s="1"/>
  <c r="B83" i="10"/>
  <c r="A83" i="10" s="1"/>
  <c r="B84" i="10"/>
  <c r="A84" i="10" s="1"/>
  <c r="B85" i="10"/>
  <c r="A85" i="10" s="1"/>
  <c r="B86" i="10"/>
  <c r="A86" i="10" s="1"/>
  <c r="B87" i="10"/>
  <c r="A87" i="10" s="1"/>
  <c r="B88" i="10"/>
  <c r="A88" i="10" s="1"/>
  <c r="B89" i="10"/>
  <c r="A89" i="10" s="1"/>
  <c r="B90" i="10"/>
  <c r="A90" i="10" s="1"/>
  <c r="B91" i="10"/>
  <c r="A91" i="10" s="1"/>
  <c r="B92" i="10"/>
  <c r="A92" i="10" s="1"/>
  <c r="B93" i="10"/>
  <c r="A93" i="10" s="1"/>
  <c r="B94" i="10"/>
  <c r="A94" i="10" s="1"/>
  <c r="B95" i="10"/>
  <c r="A95" i="10" s="1"/>
  <c r="B96" i="10"/>
  <c r="A96" i="10" s="1"/>
  <c r="B97" i="10"/>
  <c r="A97" i="10" s="1"/>
  <c r="B98" i="10"/>
  <c r="A98" i="10" s="1"/>
  <c r="B99" i="10"/>
  <c r="A99" i="10" s="1"/>
  <c r="B100" i="10"/>
  <c r="A100" i="10" s="1"/>
  <c r="B101" i="10"/>
  <c r="A101" i="10" s="1"/>
  <c r="B102" i="10"/>
  <c r="A102" i="10" s="1"/>
  <c r="B103" i="10"/>
  <c r="A103" i="10" s="1"/>
  <c r="B104" i="10"/>
  <c r="A104" i="10" s="1"/>
  <c r="B105" i="10"/>
  <c r="A105" i="10" s="1"/>
  <c r="B106" i="10"/>
  <c r="A106" i="10" s="1"/>
  <c r="B107" i="10"/>
  <c r="A107" i="10" s="1"/>
  <c r="B108" i="10"/>
  <c r="A108" i="10" s="1"/>
  <c r="B109" i="10"/>
  <c r="A109" i="10" s="1"/>
  <c r="B110" i="10"/>
  <c r="A110" i="10" s="1"/>
  <c r="B111" i="10"/>
  <c r="A111" i="10" s="1"/>
  <c r="B112" i="10"/>
  <c r="A112" i="10" s="1"/>
  <c r="B113" i="10"/>
  <c r="A113" i="10" s="1"/>
  <c r="B114" i="10"/>
  <c r="A114" i="10" s="1"/>
  <c r="B115" i="10"/>
  <c r="A115" i="10" s="1"/>
  <c r="B116" i="10"/>
  <c r="A116" i="10" s="1"/>
  <c r="B117" i="10"/>
  <c r="A117" i="10" s="1"/>
  <c r="B118" i="10"/>
  <c r="A118" i="10" s="1"/>
  <c r="B119" i="10"/>
  <c r="A119" i="10" s="1"/>
  <c r="B120" i="10"/>
  <c r="A120" i="10" s="1"/>
  <c r="B121" i="10"/>
  <c r="A121" i="10" s="1"/>
  <c r="B122" i="10"/>
  <c r="A122" i="10" s="1"/>
  <c r="B123" i="10"/>
  <c r="A123" i="10" s="1"/>
  <c r="B124" i="10"/>
  <c r="A124" i="10" s="1"/>
  <c r="B125" i="10"/>
  <c r="A125" i="10" s="1"/>
  <c r="B126" i="10"/>
  <c r="A126" i="10" s="1"/>
  <c r="B127" i="10"/>
  <c r="A127" i="10" s="1"/>
  <c r="B128" i="10"/>
  <c r="A128" i="10" s="1"/>
  <c r="B129" i="10"/>
  <c r="A129" i="10" s="1"/>
  <c r="B130" i="10"/>
  <c r="A130" i="10" s="1"/>
  <c r="B131" i="10"/>
  <c r="A131" i="10" s="1"/>
  <c r="B132" i="10"/>
  <c r="A132" i="10" s="1"/>
  <c r="B133" i="10"/>
  <c r="A133" i="10" s="1"/>
  <c r="B134" i="10"/>
  <c r="A134" i="10" s="1"/>
  <c r="B135" i="10"/>
  <c r="A135" i="10" s="1"/>
  <c r="B136" i="10"/>
  <c r="A136" i="10" s="1"/>
  <c r="B137" i="10"/>
  <c r="A137" i="10" s="1"/>
  <c r="B138" i="10"/>
  <c r="A138" i="10" s="1"/>
  <c r="B139" i="10"/>
  <c r="A139" i="10" s="1"/>
  <c r="B140" i="10"/>
  <c r="A140" i="10" s="1"/>
  <c r="B141" i="10"/>
  <c r="A141" i="10" s="1"/>
  <c r="B142" i="10"/>
  <c r="A142" i="10" s="1"/>
  <c r="B143" i="10"/>
  <c r="A143" i="10" s="1"/>
  <c r="B144" i="10"/>
  <c r="A144" i="10" s="1"/>
  <c r="B145" i="10"/>
  <c r="A145" i="10" s="1"/>
  <c r="B146" i="10"/>
  <c r="A146" i="10" s="1"/>
  <c r="B147" i="10"/>
  <c r="A147" i="10" s="1"/>
  <c r="B148" i="10"/>
  <c r="A148" i="10" s="1"/>
  <c r="B149" i="10"/>
  <c r="A149" i="10" s="1"/>
  <c r="B150" i="10"/>
  <c r="A150" i="10" s="1"/>
  <c r="B151" i="10"/>
  <c r="A151" i="10" s="1"/>
  <c r="B152" i="10"/>
  <c r="A152" i="10" s="1"/>
  <c r="B153" i="10"/>
  <c r="A153" i="10" s="1"/>
  <c r="B154" i="10"/>
  <c r="A154" i="10" s="1"/>
  <c r="B155" i="10"/>
  <c r="A155" i="10" s="1"/>
  <c r="B156" i="10"/>
  <c r="A156" i="10" s="1"/>
  <c r="B157" i="10"/>
  <c r="A157" i="10" s="1"/>
  <c r="B158" i="10"/>
  <c r="A158" i="10" s="1"/>
  <c r="B159" i="10"/>
  <c r="A159" i="10" s="1"/>
  <c r="B160" i="10"/>
  <c r="A160" i="10" s="1"/>
  <c r="B161" i="10"/>
  <c r="A161" i="10" s="1"/>
  <c r="B162" i="10"/>
  <c r="A162" i="10" s="1"/>
  <c r="B163" i="10"/>
  <c r="A163" i="10" s="1"/>
  <c r="B164" i="10"/>
  <c r="A164" i="10" s="1"/>
  <c r="B165" i="10"/>
  <c r="A165" i="10" s="1"/>
  <c r="B166" i="10"/>
  <c r="A166" i="10" s="1"/>
  <c r="B167" i="10"/>
  <c r="A167" i="10" s="1"/>
  <c r="B168" i="10"/>
  <c r="A168" i="10" s="1"/>
  <c r="B169" i="10"/>
  <c r="A169" i="10" s="1"/>
  <c r="B170" i="10"/>
  <c r="A170" i="10" s="1"/>
  <c r="B171" i="10"/>
  <c r="A171" i="10" s="1"/>
  <c r="B172" i="10"/>
  <c r="A172" i="10" s="1"/>
  <c r="B173" i="10"/>
  <c r="A173" i="10" s="1"/>
  <c r="B174" i="10"/>
  <c r="A174" i="10" s="1"/>
  <c r="B175" i="10"/>
  <c r="A175" i="10" s="1"/>
  <c r="B176" i="10"/>
  <c r="A176" i="10" s="1"/>
  <c r="B177" i="10"/>
  <c r="A177" i="10" s="1"/>
  <c r="B178" i="10"/>
  <c r="A178" i="10" s="1"/>
  <c r="B179" i="10"/>
  <c r="A179" i="10" s="1"/>
  <c r="B180" i="10"/>
  <c r="A180" i="10" s="1"/>
  <c r="B181" i="10"/>
  <c r="A181" i="10" s="1"/>
  <c r="B182" i="10"/>
  <c r="A182" i="10" s="1"/>
  <c r="B183" i="10"/>
  <c r="A183" i="10" s="1"/>
  <c r="B184" i="10"/>
  <c r="A184" i="10" s="1"/>
  <c r="B185" i="10"/>
  <c r="A185" i="10" s="1"/>
  <c r="B186" i="10"/>
  <c r="A186" i="10" s="1"/>
  <c r="B187" i="10"/>
  <c r="A187" i="10" s="1"/>
  <c r="B188" i="10"/>
  <c r="A188" i="10" s="1"/>
  <c r="B189" i="10"/>
  <c r="A189" i="10" s="1"/>
  <c r="B190" i="10"/>
  <c r="A190" i="10" s="1"/>
  <c r="B191" i="10"/>
  <c r="A191" i="10" s="1"/>
  <c r="B192" i="10"/>
  <c r="A192" i="10" s="1"/>
  <c r="B193" i="10"/>
  <c r="A193" i="10" s="1"/>
  <c r="B194" i="10"/>
  <c r="A194" i="10" s="1"/>
  <c r="B195" i="10"/>
  <c r="A195" i="10" s="1"/>
  <c r="B196" i="10"/>
  <c r="A196" i="10" s="1"/>
  <c r="B197" i="10"/>
  <c r="A197" i="10" s="1"/>
  <c r="B198" i="10"/>
  <c r="A198" i="10" s="1"/>
  <c r="B199" i="10"/>
  <c r="A199" i="10" s="1"/>
  <c r="B200" i="10"/>
  <c r="A200" i="10" s="1"/>
  <c r="B2" i="12"/>
  <c r="C2" i="8"/>
  <c r="G2" i="8"/>
  <c r="K2" i="8"/>
  <c r="C34" i="8"/>
  <c r="G32" i="8"/>
  <c r="B20" i="12"/>
  <c r="C30" i="8"/>
  <c r="G28" i="8"/>
  <c r="B8" i="12"/>
  <c r="C11" i="8"/>
  <c r="G8" i="8"/>
  <c r="B6" i="12"/>
  <c r="C9" i="8"/>
  <c r="G6" i="8"/>
  <c r="B4" i="12"/>
  <c r="C6" i="8"/>
  <c r="C7" i="8"/>
  <c r="G4" i="8"/>
  <c r="B3" i="12"/>
  <c r="C3" i="8"/>
  <c r="C4" i="8"/>
  <c r="C5" i="8"/>
  <c r="G3" i="8"/>
  <c r="L64" i="8"/>
  <c r="L65" i="8"/>
  <c r="L66" i="8"/>
  <c r="L67" i="8"/>
  <c r="L68" i="8"/>
  <c r="L69" i="8"/>
  <c r="L70" i="8"/>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2" i="8"/>
  <c r="C22" i="8"/>
  <c r="K3" i="8"/>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H3" i="8"/>
  <c r="H4" i="8"/>
  <c r="G5" i="8"/>
  <c r="H5" i="8"/>
  <c r="H6" i="8"/>
  <c r="G7" i="8"/>
  <c r="H7" i="8"/>
  <c r="H8" i="8"/>
  <c r="G9" i="8"/>
  <c r="H9" i="8"/>
  <c r="G10" i="8"/>
  <c r="H10" i="8"/>
  <c r="G11" i="8"/>
  <c r="H11" i="8"/>
  <c r="G12" i="8"/>
  <c r="H12" i="8"/>
  <c r="G13" i="8"/>
  <c r="H13" i="8"/>
  <c r="G14" i="8"/>
  <c r="H14" i="8"/>
  <c r="G15" i="8"/>
  <c r="H15" i="8"/>
  <c r="G16" i="8"/>
  <c r="H16" i="8"/>
  <c r="G17" i="8"/>
  <c r="H17" i="8"/>
  <c r="G18" i="8"/>
  <c r="H18" i="8"/>
  <c r="G19" i="8"/>
  <c r="H19" i="8"/>
  <c r="G20" i="8"/>
  <c r="H20" i="8"/>
  <c r="G21" i="8"/>
  <c r="H21" i="8"/>
  <c r="G22" i="8"/>
  <c r="H22" i="8"/>
  <c r="G23" i="8"/>
  <c r="H23" i="8"/>
  <c r="G24" i="8"/>
  <c r="H24" i="8"/>
  <c r="G25" i="8"/>
  <c r="H25" i="8"/>
  <c r="G26" i="8"/>
  <c r="H26" i="8"/>
  <c r="G27" i="8"/>
  <c r="H27" i="8"/>
  <c r="H28" i="8"/>
  <c r="G29" i="8"/>
  <c r="H29" i="8"/>
  <c r="G30" i="8"/>
  <c r="H30" i="8"/>
  <c r="G31" i="8"/>
  <c r="H31" i="8"/>
  <c r="H32" i="8"/>
  <c r="G33" i="8"/>
  <c r="H33" i="8"/>
  <c r="G34" i="8"/>
  <c r="H34" i="8"/>
  <c r="G35" i="8"/>
  <c r="H35" i="8"/>
  <c r="G36" i="8"/>
  <c r="H36" i="8"/>
  <c r="G37" i="8"/>
  <c r="H37" i="8"/>
  <c r="G38" i="8"/>
  <c r="H38" i="8"/>
  <c r="G39" i="8"/>
  <c r="H39" i="8"/>
  <c r="G40" i="8"/>
  <c r="H40" i="8"/>
  <c r="G41" i="8"/>
  <c r="H41" i="8"/>
  <c r="G42" i="8"/>
  <c r="H42" i="8"/>
  <c r="G43" i="8"/>
  <c r="H43" i="8"/>
  <c r="G44" i="8"/>
  <c r="H44" i="8"/>
  <c r="G45" i="8"/>
  <c r="H45" i="8"/>
  <c r="G46" i="8"/>
  <c r="H46" i="8"/>
  <c r="G47" i="8"/>
  <c r="H47" i="8"/>
  <c r="G48" i="8"/>
  <c r="H48" i="8"/>
  <c r="G49" i="8"/>
  <c r="H49" i="8"/>
  <c r="G50" i="8"/>
  <c r="H50" i="8"/>
  <c r="G51" i="8"/>
  <c r="H51" i="8"/>
  <c r="G52" i="8"/>
  <c r="H52" i="8"/>
  <c r="G53" i="8"/>
  <c r="H53" i="8"/>
  <c r="G54" i="8"/>
  <c r="H54" i="8"/>
  <c r="G55" i="8"/>
  <c r="H55" i="8"/>
  <c r="G56" i="8"/>
  <c r="H56" i="8"/>
  <c r="G57" i="8"/>
  <c r="H57" i="8"/>
  <c r="G58" i="8"/>
  <c r="H58" i="8"/>
  <c r="G59" i="8"/>
  <c r="H59" i="8"/>
  <c r="G60" i="8"/>
  <c r="H60" i="8"/>
  <c r="G61" i="8"/>
  <c r="H61" i="8"/>
  <c r="G62" i="8"/>
  <c r="H62" i="8"/>
  <c r="G63" i="8"/>
  <c r="H63" i="8"/>
  <c r="G64" i="8"/>
  <c r="H64" i="8"/>
  <c r="G65" i="8"/>
  <c r="H65" i="8"/>
  <c r="G66" i="8"/>
  <c r="H66" i="8"/>
  <c r="G67" i="8"/>
  <c r="H67" i="8"/>
  <c r="G68" i="8"/>
  <c r="H68" i="8"/>
  <c r="G69" i="8"/>
  <c r="H69" i="8"/>
  <c r="G70" i="8"/>
  <c r="H70" i="8"/>
  <c r="D3" i="8"/>
  <c r="D4" i="8"/>
  <c r="D5" i="8"/>
  <c r="D6" i="8"/>
  <c r="D7" i="8"/>
  <c r="C8" i="8"/>
  <c r="D8" i="8"/>
  <c r="D9" i="8"/>
  <c r="C10" i="8"/>
  <c r="D10" i="8"/>
  <c r="D11" i="8"/>
  <c r="C12" i="8"/>
  <c r="D12" i="8"/>
  <c r="C13" i="8"/>
  <c r="D13" i="8"/>
  <c r="C14" i="8"/>
  <c r="D14" i="8"/>
  <c r="C15" i="8"/>
  <c r="D15" i="8"/>
  <c r="C16" i="8"/>
  <c r="D16" i="8"/>
  <c r="C17" i="8"/>
  <c r="D17" i="8"/>
  <c r="C18" i="8"/>
  <c r="D18" i="8"/>
  <c r="C19" i="8"/>
  <c r="D19" i="8"/>
  <c r="C20" i="8"/>
  <c r="D20" i="8"/>
  <c r="C21" i="8"/>
  <c r="D21" i="8"/>
  <c r="D22" i="8"/>
  <c r="C23" i="8"/>
  <c r="D23" i="8"/>
  <c r="C24" i="8"/>
  <c r="D24" i="8"/>
  <c r="C25" i="8"/>
  <c r="D25" i="8"/>
  <c r="C26" i="8"/>
  <c r="D26" i="8"/>
  <c r="C27" i="8"/>
  <c r="D27" i="8"/>
  <c r="C28" i="8"/>
  <c r="D28" i="8"/>
  <c r="C29" i="8"/>
  <c r="D29" i="8"/>
  <c r="D30" i="8"/>
  <c r="C31" i="8"/>
  <c r="D31" i="8"/>
  <c r="C32" i="8"/>
  <c r="D32" i="8"/>
  <c r="C33" i="8"/>
  <c r="D33" i="8"/>
  <c r="D34" i="8"/>
  <c r="C35" i="8"/>
  <c r="D35" i="8"/>
  <c r="C36" i="8"/>
  <c r="D36" i="8"/>
  <c r="B5" i="12"/>
  <c r="B7" i="12"/>
  <c r="B9" i="12"/>
  <c r="B10" i="12"/>
  <c r="B11" i="12"/>
  <c r="B12" i="12"/>
  <c r="B13" i="12"/>
  <c r="B14" i="12"/>
  <c r="B15" i="12"/>
  <c r="B16" i="12"/>
  <c r="B17" i="12"/>
  <c r="B18" i="12"/>
  <c r="B19" i="12"/>
  <c r="D2" i="8"/>
  <c r="B4" i="7"/>
  <c r="B2" i="7"/>
  <c r="P2" i="8" s="1"/>
  <c r="K65" i="8"/>
  <c r="K66" i="8"/>
  <c r="K67" i="8"/>
  <c r="K68" i="8"/>
  <c r="K69" i="8"/>
  <c r="K70"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A199" i="18"/>
  <c r="B3" i="7"/>
  <c r="P3" i="8" s="1"/>
  <c r="H71" i="8"/>
  <c r="H2" i="8"/>
  <c r="A1" i="9"/>
  <c r="N2" i="8"/>
  <c r="C1" i="12" s="1"/>
  <c r="N3" i="8"/>
  <c r="N4" i="8"/>
  <c r="N5" i="8"/>
  <c r="N6" i="8"/>
  <c r="N7" i="8"/>
  <c r="N8" i="8"/>
  <c r="N9" i="8"/>
  <c r="N10" i="8"/>
  <c r="N11" i="8"/>
  <c r="N12" i="8"/>
  <c r="C2" i="9"/>
  <c r="P4" i="8"/>
  <c r="C180" i="14" l="1"/>
  <c r="C45" i="14"/>
  <c r="C88" i="14"/>
  <c r="D88" i="14"/>
  <c r="C26" i="14"/>
  <c r="C58" i="14"/>
  <c r="C90" i="14"/>
  <c r="C110" i="14"/>
  <c r="C132" i="14"/>
  <c r="C153" i="14"/>
  <c r="C174" i="14"/>
  <c r="C196" i="14"/>
  <c r="C34" i="14"/>
  <c r="C116" i="14"/>
  <c r="C66" i="14"/>
  <c r="C137" i="14"/>
  <c r="C98" i="14"/>
  <c r="C158" i="14"/>
  <c r="C13" i="14"/>
  <c r="C18" i="14"/>
  <c r="C77" i="14"/>
  <c r="C101" i="14"/>
  <c r="C69" i="14"/>
  <c r="C5" i="14"/>
  <c r="C190" i="14"/>
  <c r="C169" i="14"/>
  <c r="C148" i="14"/>
  <c r="C126" i="14"/>
  <c r="C104" i="14"/>
  <c r="C93" i="14"/>
  <c r="C82" i="14"/>
  <c r="C61" i="14"/>
  <c r="C50" i="14"/>
  <c r="C29" i="14"/>
  <c r="C197" i="14"/>
  <c r="C111" i="14"/>
  <c r="C115" i="14"/>
  <c r="C119" i="14"/>
  <c r="C123" i="14"/>
  <c r="C127" i="14"/>
  <c r="C131" i="14"/>
  <c r="C135" i="14"/>
  <c r="C139" i="14"/>
  <c r="C143" i="14"/>
  <c r="C147" i="14"/>
  <c r="C151" i="14"/>
  <c r="C155" i="14"/>
  <c r="C159" i="14"/>
  <c r="C163" i="14"/>
  <c r="C167" i="14"/>
  <c r="C171" i="14"/>
  <c r="C175" i="14"/>
  <c r="C179" i="14"/>
  <c r="C183" i="14"/>
  <c r="C187" i="14"/>
  <c r="C191" i="14"/>
  <c r="C195" i="14"/>
  <c r="C8" i="14"/>
  <c r="C16" i="14"/>
  <c r="C24" i="14"/>
  <c r="C32" i="14"/>
  <c r="C40" i="14"/>
  <c r="C48" i="14"/>
  <c r="C56" i="14"/>
  <c r="C64" i="14"/>
  <c r="C72" i="14"/>
  <c r="C80" i="14"/>
  <c r="C112" i="14"/>
  <c r="C117" i="14"/>
  <c r="C122" i="14"/>
  <c r="C128" i="14"/>
  <c r="C133" i="14"/>
  <c r="C138" i="14"/>
  <c r="C144" i="14"/>
  <c r="C149" i="14"/>
  <c r="C154" i="14"/>
  <c r="C160" i="14"/>
  <c r="C165" i="14"/>
  <c r="C170" i="14"/>
  <c r="C176" i="14"/>
  <c r="C181" i="14"/>
  <c r="C186" i="14"/>
  <c r="C192" i="14"/>
  <c r="C6" i="14"/>
  <c r="C14" i="14"/>
  <c r="C22" i="14"/>
  <c r="C30" i="14"/>
  <c r="C46" i="14"/>
  <c r="C54" i="14"/>
  <c r="C62" i="14"/>
  <c r="C70" i="14"/>
  <c r="C78" i="14"/>
  <c r="C86" i="14"/>
  <c r="C94" i="14"/>
  <c r="C102" i="14"/>
  <c r="C108" i="14"/>
  <c r="C113" i="14"/>
  <c r="C118" i="14"/>
  <c r="C124" i="14"/>
  <c r="C129" i="14"/>
  <c r="C134" i="14"/>
  <c r="C140" i="14"/>
  <c r="C145" i="14"/>
  <c r="C150" i="14"/>
  <c r="C156" i="14"/>
  <c r="C161" i="14"/>
  <c r="C166" i="14"/>
  <c r="C172" i="14"/>
  <c r="C177" i="14"/>
  <c r="C182" i="14"/>
  <c r="C188" i="14"/>
  <c r="C193" i="14"/>
  <c r="C4" i="14"/>
  <c r="C12" i="14"/>
  <c r="C20" i="14"/>
  <c r="C28" i="14"/>
  <c r="C44" i="14"/>
  <c r="C52" i="14"/>
  <c r="C60" i="14"/>
  <c r="C68" i="14"/>
  <c r="C76" i="14"/>
  <c r="C84" i="14"/>
  <c r="C92" i="14"/>
  <c r="C100" i="14"/>
  <c r="C109" i="14"/>
  <c r="C114" i="14"/>
  <c r="C120" i="14"/>
  <c r="C125" i="14"/>
  <c r="C130" i="14"/>
  <c r="C136" i="14"/>
  <c r="C141" i="14"/>
  <c r="C146" i="14"/>
  <c r="C152" i="14"/>
  <c r="C157" i="14"/>
  <c r="C162" i="14"/>
  <c r="C168" i="14"/>
  <c r="C173" i="14"/>
  <c r="C178" i="14"/>
  <c r="C184" i="14"/>
  <c r="C189" i="14"/>
  <c r="C194" i="14"/>
  <c r="D101" i="14"/>
  <c r="C185" i="14"/>
  <c r="C164" i="14"/>
  <c r="C142" i="14"/>
  <c r="C121" i="14"/>
  <c r="C106" i="14"/>
  <c r="C96" i="14"/>
  <c r="C85" i="14"/>
  <c r="C74" i="14"/>
  <c r="C53" i="14"/>
  <c r="C42" i="14"/>
  <c r="C21" i="14"/>
  <c r="C10" i="14"/>
  <c r="C103" i="14"/>
  <c r="C95" i="14"/>
  <c r="C87" i="14"/>
  <c r="C79" i="14"/>
  <c r="C71" i="14"/>
  <c r="C63" i="14"/>
  <c r="C55" i="14"/>
  <c r="C47" i="14"/>
  <c r="C39" i="14"/>
  <c r="C31" i="14"/>
  <c r="C23" i="14"/>
  <c r="C15" i="14"/>
  <c r="C7" i="14"/>
  <c r="C105" i="14"/>
  <c r="C97" i="14"/>
  <c r="C89" i="14"/>
  <c r="C81" i="14"/>
  <c r="C73" i="14"/>
  <c r="C65" i="14"/>
  <c r="C57" i="14"/>
  <c r="C49" i="14"/>
  <c r="C41" i="14"/>
  <c r="C33" i="14"/>
  <c r="C25" i="14"/>
  <c r="C17" i="14"/>
  <c r="C9" i="14"/>
  <c r="C107" i="14"/>
  <c r="C99" i="14"/>
  <c r="C91" i="14"/>
  <c r="C83" i="14"/>
  <c r="C75" i="14"/>
  <c r="C67" i="14"/>
  <c r="C59" i="14"/>
  <c r="C51" i="14"/>
  <c r="C43" i="14"/>
  <c r="C35" i="14"/>
  <c r="C27" i="14"/>
  <c r="C19" i="14"/>
  <c r="C11" i="14"/>
  <c r="B4" i="14" l="1"/>
  <c r="B36" i="14"/>
  <c r="B38" i="14"/>
  <c r="B37" i="14"/>
  <c r="A37" i="14" s="1"/>
  <c r="B42" i="18" s="1"/>
  <c r="A42" i="18" s="1"/>
  <c r="B7" i="14"/>
  <c r="A7" i="14" s="1"/>
  <c r="B12" i="18" s="1"/>
  <c r="A12" i="18" s="1"/>
  <c r="B19" i="14"/>
  <c r="A19" i="14" s="1"/>
  <c r="B24" i="18" s="1"/>
  <c r="A24" i="18" s="1"/>
  <c r="B9" i="14"/>
  <c r="A9" i="14" s="1"/>
  <c r="B14" i="18" s="1"/>
  <c r="A14" i="18" s="1"/>
  <c r="B104" i="14"/>
  <c r="A104" i="14" s="1"/>
  <c r="B51" i="14"/>
  <c r="A51" i="14" s="1"/>
  <c r="B56" i="10" s="1"/>
  <c r="A56" i="10" s="1"/>
  <c r="B83" i="14"/>
  <c r="A83" i="14" s="1"/>
  <c r="B88" i="17" s="1"/>
  <c r="A88" i="17" s="1"/>
  <c r="B41" i="14"/>
  <c r="A41" i="14" s="1"/>
  <c r="B46" i="10" s="1"/>
  <c r="A46" i="10" s="1"/>
  <c r="B73" i="14"/>
  <c r="A73" i="14" s="1"/>
  <c r="B78" i="17" s="1"/>
  <c r="A78" i="17" s="1"/>
  <c r="B105" i="14"/>
  <c r="A105" i="14" s="1"/>
  <c r="B31" i="14"/>
  <c r="A31" i="14" s="1"/>
  <c r="B36" i="18" s="1"/>
  <c r="A36" i="18" s="1"/>
  <c r="B63" i="14"/>
  <c r="A63" i="14" s="1"/>
  <c r="B68" i="10" s="1"/>
  <c r="A68" i="10" s="1"/>
  <c r="B95" i="14"/>
  <c r="A95" i="14" s="1"/>
  <c r="B100" i="17" s="1"/>
  <c r="A100" i="17" s="1"/>
  <c r="B42" i="14"/>
  <c r="A42" i="14" s="1"/>
  <c r="B47" i="10" s="1"/>
  <c r="A47" i="10" s="1"/>
  <c r="B96" i="14"/>
  <c r="A96" i="14" s="1"/>
  <c r="B101" i="17" s="1"/>
  <c r="A101" i="17" s="1"/>
  <c r="B164" i="14"/>
  <c r="A164" i="14" s="1"/>
  <c r="B189" i="14"/>
  <c r="A189" i="14" s="1"/>
  <c r="B168" i="14"/>
  <c r="A168" i="14" s="1"/>
  <c r="B146" i="14"/>
  <c r="A146" i="14" s="1"/>
  <c r="B125" i="14"/>
  <c r="A125" i="14" s="1"/>
  <c r="B100" i="14"/>
  <c r="A100" i="14" s="1"/>
  <c r="B68" i="14"/>
  <c r="A68" i="14" s="1"/>
  <c r="B73" i="10" s="1"/>
  <c r="A73" i="10" s="1"/>
  <c r="A36" i="14"/>
  <c r="B41" i="18" s="1"/>
  <c r="A41" i="18" s="1"/>
  <c r="B177" i="14"/>
  <c r="A177" i="14" s="1"/>
  <c r="B156" i="14"/>
  <c r="A156" i="14" s="1"/>
  <c r="B134" i="14"/>
  <c r="A134" i="14" s="1"/>
  <c r="B113" i="14"/>
  <c r="A113" i="14" s="1"/>
  <c r="B86" i="14"/>
  <c r="A86" i="14" s="1"/>
  <c r="B91" i="17" s="1"/>
  <c r="A91" i="17" s="1"/>
  <c r="B54" i="14"/>
  <c r="A54" i="14" s="1"/>
  <c r="B59" i="10" s="1"/>
  <c r="A59" i="10" s="1"/>
  <c r="B22" i="14"/>
  <c r="A22" i="14" s="1"/>
  <c r="B27" i="18" s="1"/>
  <c r="A27" i="18" s="1"/>
  <c r="B186" i="14"/>
  <c r="A186" i="14" s="1"/>
  <c r="B165" i="14"/>
  <c r="A165" i="14" s="1"/>
  <c r="B144" i="14"/>
  <c r="A144" i="14" s="1"/>
  <c r="B122" i="14"/>
  <c r="A122" i="14" s="1"/>
  <c r="B72" i="14"/>
  <c r="A72" i="14" s="1"/>
  <c r="B77" i="17" s="1"/>
  <c r="B40" i="14"/>
  <c r="A40" i="14" s="1"/>
  <c r="B45" i="10" s="1"/>
  <c r="A45" i="10" s="1"/>
  <c r="B8" i="14"/>
  <c r="A8" i="14" s="1"/>
  <c r="B13" i="18" s="1"/>
  <c r="A13" i="18" s="1"/>
  <c r="B183" i="14"/>
  <c r="A183" i="14" s="1"/>
  <c r="B167" i="14"/>
  <c r="A167" i="14" s="1"/>
  <c r="B151" i="14"/>
  <c r="A151" i="14" s="1"/>
  <c r="B135" i="14"/>
  <c r="A135" i="14" s="1"/>
  <c r="B119" i="14"/>
  <c r="A119" i="14" s="1"/>
  <c r="B29" i="14"/>
  <c r="A29" i="14" s="1"/>
  <c r="B34" i="18" s="1"/>
  <c r="A34" i="18" s="1"/>
  <c r="B93" i="14"/>
  <c r="A93" i="14" s="1"/>
  <c r="B98" i="17" s="1"/>
  <c r="A98" i="17" s="1"/>
  <c r="B148" i="14"/>
  <c r="A148" i="14" s="1"/>
  <c r="B5" i="14"/>
  <c r="A5" i="14" s="1"/>
  <c r="B10" i="18" s="1"/>
  <c r="A10" i="18" s="1"/>
  <c r="B77" i="14"/>
  <c r="A77" i="14" s="1"/>
  <c r="B82" i="17" s="1"/>
  <c r="A82" i="17" s="1"/>
  <c r="B13" i="14"/>
  <c r="A13" i="14" s="1"/>
  <c r="B18" i="18" s="1"/>
  <c r="A18" i="18" s="1"/>
  <c r="B98" i="14"/>
  <c r="A98" i="14" s="1"/>
  <c r="B106" i="17" s="1"/>
  <c r="A106" i="17" s="1"/>
  <c r="B34" i="14"/>
  <c r="A34" i="14" s="1"/>
  <c r="B39" i="18" s="1"/>
  <c r="A39" i="18" s="1"/>
  <c r="B132" i="14"/>
  <c r="A132" i="14" s="1"/>
  <c r="B26" i="14"/>
  <c r="A26" i="14" s="1"/>
  <c r="B31" i="18" s="1"/>
  <c r="A31" i="18" s="1"/>
  <c r="B180" i="14"/>
  <c r="A180" i="14" s="1"/>
  <c r="B27" i="14"/>
  <c r="A27" i="14" s="1"/>
  <c r="B32" i="18" s="1"/>
  <c r="A32" i="18" s="1"/>
  <c r="B59" i="14"/>
  <c r="A59" i="14" s="1"/>
  <c r="B64" i="10" s="1"/>
  <c r="A64" i="10" s="1"/>
  <c r="B91" i="14"/>
  <c r="A91" i="14" s="1"/>
  <c r="B96" i="17" s="1"/>
  <c r="A96" i="17" s="1"/>
  <c r="B17" i="14"/>
  <c r="A17" i="14" s="1"/>
  <c r="B22" i="18" s="1"/>
  <c r="A22" i="18" s="1"/>
  <c r="B49" i="14"/>
  <c r="A49" i="14" s="1"/>
  <c r="B54" i="10" s="1"/>
  <c r="A54" i="10" s="1"/>
  <c r="B81" i="14"/>
  <c r="A81" i="14" s="1"/>
  <c r="B86" i="17" s="1"/>
  <c r="A86" i="17" s="1"/>
  <c r="B39" i="14"/>
  <c r="A39" i="14" s="1"/>
  <c r="B44" i="10" s="1"/>
  <c r="B71" i="14"/>
  <c r="A71" i="14" s="1"/>
  <c r="B76" i="10" s="1"/>
  <c r="A76" i="10" s="1"/>
  <c r="B103" i="14"/>
  <c r="A103" i="14" s="1"/>
  <c r="B53" i="14"/>
  <c r="A53" i="14" s="1"/>
  <c r="B58" i="10" s="1"/>
  <c r="A58" i="10" s="1"/>
  <c r="B106" i="14"/>
  <c r="A106" i="14" s="1"/>
  <c r="B185" i="14"/>
  <c r="A185" i="14" s="1"/>
  <c r="B184" i="14"/>
  <c r="A184" i="14" s="1"/>
  <c r="B162" i="14"/>
  <c r="A162" i="14" s="1"/>
  <c r="B141" i="14"/>
  <c r="A141" i="14" s="1"/>
  <c r="B120" i="14"/>
  <c r="A120" i="14" s="1"/>
  <c r="B92" i="14"/>
  <c r="A92" i="14" s="1"/>
  <c r="B97" i="17" s="1"/>
  <c r="A97" i="17" s="1"/>
  <c r="B60" i="14"/>
  <c r="A60" i="14" s="1"/>
  <c r="B65" i="10" s="1"/>
  <c r="A65" i="10" s="1"/>
  <c r="B28" i="14"/>
  <c r="A28" i="14" s="1"/>
  <c r="B33" i="18" s="1"/>
  <c r="A33" i="18" s="1"/>
  <c r="B193" i="14"/>
  <c r="A193" i="14" s="1"/>
  <c r="B172" i="14"/>
  <c r="A172" i="14" s="1"/>
  <c r="B150" i="14"/>
  <c r="A150" i="14" s="1"/>
  <c r="B129" i="14"/>
  <c r="A129" i="14" s="1"/>
  <c r="B108" i="14"/>
  <c r="A108" i="14" s="1"/>
  <c r="B78" i="14"/>
  <c r="A78" i="14" s="1"/>
  <c r="B83" i="17" s="1"/>
  <c r="A83" i="17" s="1"/>
  <c r="B46" i="14"/>
  <c r="A46" i="14" s="1"/>
  <c r="B51" i="10" s="1"/>
  <c r="A51" i="10" s="1"/>
  <c r="B14" i="14"/>
  <c r="A14" i="14" s="1"/>
  <c r="B19" i="18" s="1"/>
  <c r="A19" i="18" s="1"/>
  <c r="B181" i="14"/>
  <c r="A181" i="14" s="1"/>
  <c r="B160" i="14"/>
  <c r="A160" i="14" s="1"/>
  <c r="B138" i="14"/>
  <c r="A138" i="14" s="1"/>
  <c r="B117" i="14"/>
  <c r="A117" i="14" s="1"/>
  <c r="B64" i="14"/>
  <c r="A64" i="14" s="1"/>
  <c r="B69" i="10" s="1"/>
  <c r="A69" i="10" s="1"/>
  <c r="B32" i="14"/>
  <c r="A32" i="14" s="1"/>
  <c r="B37" i="18" s="1"/>
  <c r="A37" i="18" s="1"/>
  <c r="B195" i="14"/>
  <c r="A195" i="14" s="1"/>
  <c r="B179" i="14"/>
  <c r="A179" i="14" s="1"/>
  <c r="B163" i="14"/>
  <c r="A163" i="14" s="1"/>
  <c r="B147" i="14"/>
  <c r="A147" i="14" s="1"/>
  <c r="B131" i="14"/>
  <c r="A131" i="14" s="1"/>
  <c r="B115" i="14"/>
  <c r="A115" i="14" s="1"/>
  <c r="B50" i="14"/>
  <c r="A50" i="14" s="1"/>
  <c r="B55" i="10" s="1"/>
  <c r="A55" i="10" s="1"/>
  <c r="B169" i="14"/>
  <c r="A169" i="14" s="1"/>
  <c r="B18" i="14"/>
  <c r="A18" i="14" s="1"/>
  <c r="B23" i="18" s="1"/>
  <c r="A23" i="18" s="1"/>
  <c r="B137" i="14"/>
  <c r="A137" i="14" s="1"/>
  <c r="B196" i="14"/>
  <c r="A196" i="14" s="1"/>
  <c r="B110" i="14"/>
  <c r="A110" i="14" s="1"/>
  <c r="B35" i="14"/>
  <c r="A35" i="14" s="1"/>
  <c r="B40" i="18" s="1"/>
  <c r="A40" i="18" s="1"/>
  <c r="B67" i="14"/>
  <c r="A67" i="14" s="1"/>
  <c r="B72" i="10" s="1"/>
  <c r="A72" i="10" s="1"/>
  <c r="B99" i="14"/>
  <c r="A99" i="14" s="1"/>
  <c r="B107" i="17" s="1"/>
  <c r="A107" i="17" s="1"/>
  <c r="B25" i="14"/>
  <c r="A25" i="14" s="1"/>
  <c r="B30" i="18" s="1"/>
  <c r="A30" i="18" s="1"/>
  <c r="B57" i="14"/>
  <c r="A57" i="14" s="1"/>
  <c r="B62" i="10" s="1"/>
  <c r="A62" i="10" s="1"/>
  <c r="B89" i="14"/>
  <c r="A89" i="14" s="1"/>
  <c r="B94" i="17" s="1"/>
  <c r="A94" i="17" s="1"/>
  <c r="B15" i="14"/>
  <c r="A15" i="14" s="1"/>
  <c r="B20" i="18" s="1"/>
  <c r="A20" i="18" s="1"/>
  <c r="B47" i="14"/>
  <c r="A47" i="14" s="1"/>
  <c r="B52" i="10" s="1"/>
  <c r="A52" i="10" s="1"/>
  <c r="B79" i="14"/>
  <c r="A79" i="14" s="1"/>
  <c r="B84" i="17" s="1"/>
  <c r="A84" i="17" s="1"/>
  <c r="B10" i="14"/>
  <c r="A10" i="14" s="1"/>
  <c r="B15" i="18" s="1"/>
  <c r="A15" i="18" s="1"/>
  <c r="B74" i="14"/>
  <c r="A74" i="14" s="1"/>
  <c r="B79" i="17" s="1"/>
  <c r="A79" i="17" s="1"/>
  <c r="B121" i="14"/>
  <c r="A121" i="14" s="1"/>
  <c r="B178" i="14"/>
  <c r="A178" i="14" s="1"/>
  <c r="B157" i="14"/>
  <c r="A157" i="14" s="1"/>
  <c r="B136" i="14"/>
  <c r="A136" i="14" s="1"/>
  <c r="B114" i="14"/>
  <c r="A114" i="14" s="1"/>
  <c r="B84" i="14"/>
  <c r="A84" i="14" s="1"/>
  <c r="B89" i="17" s="1"/>
  <c r="A89" i="17" s="1"/>
  <c r="B52" i="14"/>
  <c r="A52" i="14" s="1"/>
  <c r="B57" i="10" s="1"/>
  <c r="A57" i="10" s="1"/>
  <c r="B20" i="14"/>
  <c r="A20" i="14" s="1"/>
  <c r="B25" i="18" s="1"/>
  <c r="A25" i="18" s="1"/>
  <c r="B188" i="14"/>
  <c r="A188" i="14" s="1"/>
  <c r="B166" i="14"/>
  <c r="A166" i="14" s="1"/>
  <c r="B145" i="14"/>
  <c r="A145" i="14" s="1"/>
  <c r="B124" i="14"/>
  <c r="A124" i="14" s="1"/>
  <c r="B102" i="14"/>
  <c r="A102" i="14" s="1"/>
  <c r="B70" i="14"/>
  <c r="A70" i="14" s="1"/>
  <c r="B75" i="10" s="1"/>
  <c r="A75" i="10" s="1"/>
  <c r="A38" i="14"/>
  <c r="B43" i="18" s="1"/>
  <c r="A43" i="18" s="1"/>
  <c r="B6" i="14"/>
  <c r="A6" i="14" s="1"/>
  <c r="B11" i="18" s="1"/>
  <c r="A11" i="18" s="1"/>
  <c r="B176" i="14"/>
  <c r="A176" i="14" s="1"/>
  <c r="B154" i="14"/>
  <c r="A154" i="14" s="1"/>
  <c r="B133" i="14"/>
  <c r="A133" i="14" s="1"/>
  <c r="B112" i="14"/>
  <c r="A112" i="14" s="1"/>
  <c r="B56" i="14"/>
  <c r="A56" i="14" s="1"/>
  <c r="B61" i="10" s="1"/>
  <c r="A61" i="10" s="1"/>
  <c r="B24" i="14"/>
  <c r="A24" i="14" s="1"/>
  <c r="B29" i="18" s="1"/>
  <c r="A29" i="18" s="1"/>
  <c r="B191" i="14"/>
  <c r="A191" i="14" s="1"/>
  <c r="B175" i="14"/>
  <c r="A175" i="14" s="1"/>
  <c r="B159" i="14"/>
  <c r="A159" i="14" s="1"/>
  <c r="B143" i="14"/>
  <c r="A143" i="14" s="1"/>
  <c r="B127" i="14"/>
  <c r="A127" i="14" s="1"/>
  <c r="B111" i="14"/>
  <c r="A111" i="14" s="1"/>
  <c r="B61" i="14"/>
  <c r="A61" i="14" s="1"/>
  <c r="B66" i="10" s="1"/>
  <c r="A66" i="10" s="1"/>
  <c r="B190" i="14"/>
  <c r="A190" i="14" s="1"/>
  <c r="B69" i="14"/>
  <c r="A69" i="14" s="1"/>
  <c r="B74" i="10" s="1"/>
  <c r="A74" i="10" s="1"/>
  <c r="A4" i="14"/>
  <c r="B9" i="18" s="1"/>
  <c r="B66" i="14"/>
  <c r="A66" i="14" s="1"/>
  <c r="B71" i="10" s="1"/>
  <c r="A71" i="10" s="1"/>
  <c r="B174" i="14"/>
  <c r="A174" i="14" s="1"/>
  <c r="B90" i="14"/>
  <c r="A90" i="14" s="1"/>
  <c r="B95" i="17" s="1"/>
  <c r="A95" i="17" s="1"/>
  <c r="B88" i="14"/>
  <c r="A88" i="14" s="1"/>
  <c r="B93" i="17" s="1"/>
  <c r="A93" i="17" s="1"/>
  <c r="B45" i="14"/>
  <c r="A45" i="14" s="1"/>
  <c r="B50" i="10" s="1"/>
  <c r="A50" i="10" s="1"/>
  <c r="B11" i="14"/>
  <c r="A11" i="14" s="1"/>
  <c r="B16" i="18" s="1"/>
  <c r="A16" i="18" s="1"/>
  <c r="B43" i="14"/>
  <c r="A43" i="14" s="1"/>
  <c r="B48" i="10" s="1"/>
  <c r="A48" i="10" s="1"/>
  <c r="B75" i="14"/>
  <c r="A75" i="14" s="1"/>
  <c r="B80" i="17" s="1"/>
  <c r="A80" i="17" s="1"/>
  <c r="B107" i="14"/>
  <c r="A107" i="14" s="1"/>
  <c r="B33" i="14"/>
  <c r="A33" i="14" s="1"/>
  <c r="B38" i="18" s="1"/>
  <c r="A38" i="18" s="1"/>
  <c r="B65" i="14"/>
  <c r="A65" i="14" s="1"/>
  <c r="B70" i="10" s="1"/>
  <c r="A70" i="10" s="1"/>
  <c r="B97" i="14"/>
  <c r="A97" i="14" s="1"/>
  <c r="B105" i="17" s="1"/>
  <c r="A105" i="17" s="1"/>
  <c r="B23" i="14"/>
  <c r="A23" i="14" s="1"/>
  <c r="B28" i="18" s="1"/>
  <c r="A28" i="18" s="1"/>
  <c r="B55" i="14"/>
  <c r="A55" i="14" s="1"/>
  <c r="B60" i="10" s="1"/>
  <c r="A60" i="10" s="1"/>
  <c r="B87" i="14"/>
  <c r="A87" i="14" s="1"/>
  <c r="B92" i="17" s="1"/>
  <c r="A92" i="17" s="1"/>
  <c r="B21" i="14"/>
  <c r="A21" i="14" s="1"/>
  <c r="B26" i="18" s="1"/>
  <c r="A26" i="18" s="1"/>
  <c r="B85" i="14"/>
  <c r="A85" i="14" s="1"/>
  <c r="B90" i="17" s="1"/>
  <c r="A90" i="17" s="1"/>
  <c r="B142" i="14"/>
  <c r="A142" i="14" s="1"/>
  <c r="B194" i="14"/>
  <c r="A194" i="14" s="1"/>
  <c r="B173" i="14"/>
  <c r="A173" i="14" s="1"/>
  <c r="B152" i="14"/>
  <c r="A152" i="14" s="1"/>
  <c r="B130" i="14"/>
  <c r="A130" i="14" s="1"/>
  <c r="B109" i="14"/>
  <c r="A109" i="14" s="1"/>
  <c r="B76" i="14"/>
  <c r="A76" i="14" s="1"/>
  <c r="B81" i="17" s="1"/>
  <c r="A81" i="17" s="1"/>
  <c r="B44" i="14"/>
  <c r="A44" i="14" s="1"/>
  <c r="B49" i="10" s="1"/>
  <c r="A49" i="10" s="1"/>
  <c r="B12" i="14"/>
  <c r="A12" i="14" s="1"/>
  <c r="B17" i="18" s="1"/>
  <c r="A17" i="18" s="1"/>
  <c r="B182" i="14"/>
  <c r="A182" i="14" s="1"/>
  <c r="B161" i="14"/>
  <c r="A161" i="14" s="1"/>
  <c r="B140" i="14"/>
  <c r="A140" i="14" s="1"/>
  <c r="B118" i="14"/>
  <c r="A118" i="14" s="1"/>
  <c r="B94" i="14"/>
  <c r="A94" i="14" s="1"/>
  <c r="B99" i="17" s="1"/>
  <c r="A99" i="17" s="1"/>
  <c r="B62" i="14"/>
  <c r="A62" i="14" s="1"/>
  <c r="B67" i="10" s="1"/>
  <c r="A67" i="10" s="1"/>
  <c r="B30" i="14"/>
  <c r="A30" i="14" s="1"/>
  <c r="B35" i="18" s="1"/>
  <c r="A35" i="18" s="1"/>
  <c r="B192" i="14"/>
  <c r="A192" i="14" s="1"/>
  <c r="B170" i="14"/>
  <c r="A170" i="14" s="1"/>
  <c r="B149" i="14"/>
  <c r="A149" i="14" s="1"/>
  <c r="B128" i="14"/>
  <c r="A128" i="14" s="1"/>
  <c r="B80" i="14"/>
  <c r="A80" i="14" s="1"/>
  <c r="B85" i="17" s="1"/>
  <c r="A85" i="17" s="1"/>
  <c r="B48" i="14"/>
  <c r="A48" i="14" s="1"/>
  <c r="B53" i="10" s="1"/>
  <c r="A53" i="10" s="1"/>
  <c r="B16" i="14"/>
  <c r="A16" i="14" s="1"/>
  <c r="B21" i="18" s="1"/>
  <c r="A21" i="18" s="1"/>
  <c r="B187" i="14"/>
  <c r="A187" i="14" s="1"/>
  <c r="B171" i="14"/>
  <c r="A171" i="14" s="1"/>
  <c r="B155" i="14"/>
  <c r="A155" i="14" s="1"/>
  <c r="B139" i="14"/>
  <c r="A139" i="14" s="1"/>
  <c r="B123" i="14"/>
  <c r="A123" i="14" s="1"/>
  <c r="B197" i="14"/>
  <c r="A197" i="14" s="1"/>
  <c r="B82" i="14"/>
  <c r="A82" i="14" s="1"/>
  <c r="B87" i="17" s="1"/>
  <c r="A87" i="17" s="1"/>
  <c r="B126" i="14"/>
  <c r="A126" i="14" s="1"/>
  <c r="B101" i="14"/>
  <c r="A101" i="14" s="1"/>
  <c r="B158" i="14"/>
  <c r="A158" i="14" s="1"/>
  <c r="B116" i="14"/>
  <c r="A116" i="14" s="1"/>
  <c r="B153" i="14"/>
  <c r="A153" i="14" s="1"/>
  <c r="B58" i="14"/>
  <c r="A58" i="14" s="1"/>
  <c r="B63" i="10" s="1"/>
  <c r="A63" i="10" s="1"/>
  <c r="C41" i="18" l="1" a="1"/>
  <c r="C41" i="18" s="1"/>
  <c r="C78" i="18" a="1"/>
  <c r="C78" i="18" s="1"/>
  <c r="D78" i="18" s="1"/>
  <c r="C75" i="18" a="1"/>
  <c r="C75" i="18" s="1"/>
  <c r="D75" i="18" s="1"/>
  <c r="C74" i="18" a="1"/>
  <c r="C74" i="18" s="1"/>
  <c r="D74" i="18" s="1"/>
  <c r="C70" i="18" a="1"/>
  <c r="C70" i="18" s="1"/>
  <c r="D70" i="18" s="1"/>
  <c r="C66" i="18" a="1"/>
  <c r="C66" i="18" s="1"/>
  <c r="D66" i="18" s="1"/>
  <c r="C62" i="18" a="1"/>
  <c r="C62" i="18" s="1"/>
  <c r="D62" i="18" s="1"/>
  <c r="C58" i="18" a="1"/>
  <c r="C58" i="18" s="1"/>
  <c r="D58" i="18" s="1"/>
  <c r="C54" i="18" a="1"/>
  <c r="C54" i="18" s="1"/>
  <c r="D54" i="18" s="1"/>
  <c r="C77" i="18" a="1"/>
  <c r="C77" i="18" s="1"/>
  <c r="D77" i="18" s="1"/>
  <c r="C71" i="18" a="1"/>
  <c r="C71" i="18" s="1"/>
  <c r="D71" i="18" s="1"/>
  <c r="C68" i="18" a="1"/>
  <c r="C68" i="18" s="1"/>
  <c r="D68" i="18" s="1"/>
  <c r="C65" i="18" a="1"/>
  <c r="C65" i="18" s="1"/>
  <c r="D65" i="18" s="1"/>
  <c r="C55" i="18" a="1"/>
  <c r="C55" i="18" s="1"/>
  <c r="D55" i="18" s="1"/>
  <c r="C51" i="18" a="1"/>
  <c r="C51" i="18" s="1"/>
  <c r="D51" i="18" s="1"/>
  <c r="C47" i="18" a="1"/>
  <c r="C47" i="18" s="1"/>
  <c r="D47" i="18" s="1"/>
  <c r="C43" i="18" a="1"/>
  <c r="C43" i="18" s="1"/>
  <c r="D43" i="18" s="1"/>
  <c r="C39" i="18" a="1"/>
  <c r="C39" i="18" s="1"/>
  <c r="D39" i="18" s="1"/>
  <c r="C35" i="18" a="1"/>
  <c r="C35" i="18" s="1"/>
  <c r="D35" i="18" s="1"/>
  <c r="C31" i="18" a="1"/>
  <c r="C31" i="18" s="1"/>
  <c r="D31" i="18" s="1"/>
  <c r="C27" i="18" a="1"/>
  <c r="C27" i="18" s="1"/>
  <c r="D27" i="18" s="1"/>
  <c r="C23" i="18" a="1"/>
  <c r="C23" i="18" s="1"/>
  <c r="D23" i="18" s="1"/>
  <c r="C19" i="18" a="1"/>
  <c r="C19" i="18" s="1"/>
  <c r="D19" i="18" s="1"/>
  <c r="C15" i="18" a="1"/>
  <c r="C15" i="18" s="1"/>
  <c r="D15" i="18" s="1"/>
  <c r="C76" i="18" a="1"/>
  <c r="C76" i="18" s="1"/>
  <c r="D76" i="18" s="1"/>
  <c r="C69" i="18" a="1"/>
  <c r="C69" i="18" s="1"/>
  <c r="D69" i="18" s="1"/>
  <c r="C59" i="18" a="1"/>
  <c r="C59" i="18" s="1"/>
  <c r="D59" i="18" s="1"/>
  <c r="C56" i="18" a="1"/>
  <c r="C56" i="18" s="1"/>
  <c r="D56" i="18" s="1"/>
  <c r="C50" i="18" a="1"/>
  <c r="C50" i="18" s="1"/>
  <c r="D50" i="18" s="1"/>
  <c r="C46" i="18" a="1"/>
  <c r="C46" i="18" s="1"/>
  <c r="D46" i="18" s="1"/>
  <c r="C42" i="18" a="1"/>
  <c r="C42" i="18" s="1"/>
  <c r="D42" i="18" s="1"/>
  <c r="C38" i="18" a="1"/>
  <c r="C38" i="18" s="1"/>
  <c r="D38" i="18" s="1"/>
  <c r="C34" i="18" a="1"/>
  <c r="C34" i="18" s="1"/>
  <c r="D34" i="18" s="1"/>
  <c r="C30" i="18" a="1"/>
  <c r="C30" i="18" s="1"/>
  <c r="D30" i="18" s="1"/>
  <c r="C26" i="18" a="1"/>
  <c r="C26" i="18" s="1"/>
  <c r="D26" i="18" s="1"/>
  <c r="C22" i="18" a="1"/>
  <c r="C22" i="18" s="1"/>
  <c r="D22" i="18" s="1"/>
  <c r="C18" i="18" a="1"/>
  <c r="C18" i="18" s="1"/>
  <c r="D18" i="18" s="1"/>
  <c r="C14" i="18" a="1"/>
  <c r="C14" i="18" s="1"/>
  <c r="D14" i="18" s="1"/>
  <c r="C64" i="18" a="1"/>
  <c r="C64" i="18" s="1"/>
  <c r="D64" i="18" s="1"/>
  <c r="C48" i="18" a="1"/>
  <c r="C48" i="18" s="1"/>
  <c r="D48" i="18" s="1"/>
  <c r="C40" i="18" a="1"/>
  <c r="C40" i="18" s="1"/>
  <c r="D40" i="18" s="1"/>
  <c r="C32" i="18" a="1"/>
  <c r="C32" i="18" s="1"/>
  <c r="D32" i="18" s="1"/>
  <c r="C24" i="18" a="1"/>
  <c r="C24" i="18" s="1"/>
  <c r="D24" i="18" s="1"/>
  <c r="C16" i="18" a="1"/>
  <c r="C16" i="18" s="1"/>
  <c r="D16" i="18" s="1"/>
  <c r="C9" i="18" a="1"/>
  <c r="C9" i="18" s="1"/>
  <c r="D9" i="18" s="1"/>
  <c r="C60" i="18" a="1"/>
  <c r="C60" i="18" s="1"/>
  <c r="D60" i="18" s="1"/>
  <c r="C57" i="18" a="1"/>
  <c r="C57" i="18" s="1"/>
  <c r="D57" i="18" s="1"/>
  <c r="C49" i="18" a="1"/>
  <c r="C49" i="18" s="1"/>
  <c r="D49" i="18" s="1"/>
  <c r="C37" i="18" a="1"/>
  <c r="C37" i="18" s="1"/>
  <c r="D37" i="18" s="1"/>
  <c r="C36" i="18" a="1"/>
  <c r="C36" i="18" s="1"/>
  <c r="D36" i="18" s="1"/>
  <c r="C17" i="18" a="1"/>
  <c r="C17" i="18" s="1"/>
  <c r="D17" i="18" s="1"/>
  <c r="C73" i="18" a="1"/>
  <c r="C73" i="18" s="1"/>
  <c r="D73" i="18" s="1"/>
  <c r="C63" i="18" a="1"/>
  <c r="C63" i="18" s="1"/>
  <c r="D63" i="18" s="1"/>
  <c r="C45" i="18" a="1"/>
  <c r="C45" i="18" s="1"/>
  <c r="D45" i="18" s="1"/>
  <c r="C44" i="18" a="1"/>
  <c r="C44" i="18" s="1"/>
  <c r="D44" i="18" s="1"/>
  <c r="C25" i="18" a="1"/>
  <c r="C25" i="18" s="1"/>
  <c r="D25" i="18" s="1"/>
  <c r="C13" i="18" a="1"/>
  <c r="C13" i="18" s="1"/>
  <c r="D13" i="18" s="1"/>
  <c r="C12" i="18" a="1"/>
  <c r="C12" i="18" s="1"/>
  <c r="D12" i="18" s="1"/>
  <c r="C67" i="18" a="1"/>
  <c r="C67" i="18" s="1"/>
  <c r="D67" i="18" s="1"/>
  <c r="C28" i="18" a="1"/>
  <c r="C28" i="18" s="1"/>
  <c r="D28" i="18" s="1"/>
  <c r="C53" i="18" a="1"/>
  <c r="C53" i="18" s="1"/>
  <c r="D53" i="18" s="1"/>
  <c r="C20" i="18" a="1"/>
  <c r="C20" i="18" s="1"/>
  <c r="D20" i="18" s="1"/>
  <c r="C10" i="18" a="1"/>
  <c r="C10" i="18" s="1"/>
  <c r="D10" i="18" s="1"/>
  <c r="C72" i="18" a="1"/>
  <c r="C72" i="18" s="1"/>
  <c r="D72" i="18" s="1"/>
  <c r="D41" i="18"/>
  <c r="C29" i="18" a="1"/>
  <c r="C29" i="18" s="1"/>
  <c r="D29" i="18" s="1"/>
  <c r="C11" i="18" a="1"/>
  <c r="C11" i="18" s="1"/>
  <c r="D11" i="18" s="1"/>
  <c r="C52" i="18" a="1"/>
  <c r="C52" i="18" s="1"/>
  <c r="D52" i="18" s="1"/>
  <c r="C33" i="18" a="1"/>
  <c r="C33" i="18" s="1"/>
  <c r="D33" i="18" s="1"/>
  <c r="C200" i="18" a="1"/>
  <c r="C200" i="18" s="1"/>
  <c r="D200" i="18" s="1"/>
  <c r="C199" i="18" a="1"/>
  <c r="C199" i="18" s="1"/>
  <c r="D199" i="18" s="1"/>
  <c r="C198" i="18" a="1"/>
  <c r="C198" i="18" s="1"/>
  <c r="D198" i="18" s="1"/>
  <c r="C197" i="18" a="1"/>
  <c r="C197" i="18" s="1"/>
  <c r="D197" i="18" s="1"/>
  <c r="C196" i="18" a="1"/>
  <c r="C196" i="18" s="1"/>
  <c r="D196" i="18" s="1"/>
  <c r="C195" i="18" a="1"/>
  <c r="C195" i="18" s="1"/>
  <c r="D195" i="18" s="1"/>
  <c r="C194" i="18" a="1"/>
  <c r="C194" i="18" s="1"/>
  <c r="D194" i="18" s="1"/>
  <c r="C193" i="18" a="1"/>
  <c r="C193" i="18" s="1"/>
  <c r="D193" i="18" s="1"/>
  <c r="C192" i="18" a="1"/>
  <c r="C192" i="18" s="1"/>
  <c r="D192" i="18" s="1"/>
  <c r="C191" i="18" a="1"/>
  <c r="C191" i="18" s="1"/>
  <c r="D191" i="18" s="1"/>
  <c r="C190" i="18" a="1"/>
  <c r="C190" i="18" s="1"/>
  <c r="D190" i="18" s="1"/>
  <c r="C189" i="18" a="1"/>
  <c r="C189" i="18" s="1"/>
  <c r="D189" i="18" s="1"/>
  <c r="C188" i="18" a="1"/>
  <c r="C188" i="18" s="1"/>
  <c r="D188" i="18" s="1"/>
  <c r="C187" i="18" a="1"/>
  <c r="C187" i="18" s="1"/>
  <c r="D187" i="18" s="1"/>
  <c r="C186" i="18" a="1"/>
  <c r="C186" i="18" s="1"/>
  <c r="D186" i="18" s="1"/>
  <c r="C185" i="18" a="1"/>
  <c r="C185" i="18" s="1"/>
  <c r="D185" i="18" s="1"/>
  <c r="C184" i="18" a="1"/>
  <c r="C184" i="18" s="1"/>
  <c r="D184" i="18" s="1"/>
  <c r="C183" i="18" a="1"/>
  <c r="C183" i="18" s="1"/>
  <c r="D183" i="18" s="1"/>
  <c r="C182" i="18" a="1"/>
  <c r="C182" i="18" s="1"/>
  <c r="D182" i="18" s="1"/>
  <c r="C181" i="18" a="1"/>
  <c r="C181" i="18" s="1"/>
  <c r="D181" i="18" s="1"/>
  <c r="C180" i="18" a="1"/>
  <c r="C180" i="18" s="1"/>
  <c r="D180" i="18" s="1"/>
  <c r="C179" i="18" a="1"/>
  <c r="C179" i="18" s="1"/>
  <c r="D179" i="18" s="1"/>
  <c r="C178" i="18" a="1"/>
  <c r="C178" i="18" s="1"/>
  <c r="D178" i="18" s="1"/>
  <c r="C177" i="18" a="1"/>
  <c r="C177" i="18" s="1"/>
  <c r="D177" i="18" s="1"/>
  <c r="C176" i="18" a="1"/>
  <c r="C176" i="18" s="1"/>
  <c r="D176" i="18" s="1"/>
  <c r="C175" i="18" a="1"/>
  <c r="C175" i="18" s="1"/>
  <c r="D175" i="18" s="1"/>
  <c r="C174" i="18" a="1"/>
  <c r="C174" i="18" s="1"/>
  <c r="D174" i="18" s="1"/>
  <c r="C173" i="18" a="1"/>
  <c r="C173" i="18" s="1"/>
  <c r="D173" i="18" s="1"/>
  <c r="C172" i="18" a="1"/>
  <c r="C172" i="18" s="1"/>
  <c r="D172" i="18" s="1"/>
  <c r="C171" i="18" a="1"/>
  <c r="C171" i="18" s="1"/>
  <c r="D171" i="18" s="1"/>
  <c r="C170" i="18" a="1"/>
  <c r="C170" i="18" s="1"/>
  <c r="D170" i="18" s="1"/>
  <c r="C169" i="18" a="1"/>
  <c r="C169" i="18" s="1"/>
  <c r="D169" i="18" s="1"/>
  <c r="C168" i="18" a="1"/>
  <c r="C168" i="18" s="1"/>
  <c r="D168" i="18" s="1"/>
  <c r="C167" i="18" a="1"/>
  <c r="C167" i="18" s="1"/>
  <c r="D167" i="18" s="1"/>
  <c r="C166" i="18" a="1"/>
  <c r="C166" i="18" s="1"/>
  <c r="D166" i="18" s="1"/>
  <c r="C165" i="18" a="1"/>
  <c r="C165" i="18" s="1"/>
  <c r="D165" i="18" s="1"/>
  <c r="C164" i="18" a="1"/>
  <c r="C164" i="18" s="1"/>
  <c r="D164" i="18" s="1"/>
  <c r="C163" i="18" a="1"/>
  <c r="C163" i="18" s="1"/>
  <c r="D163" i="18" s="1"/>
  <c r="C162" i="18" a="1"/>
  <c r="C162" i="18" s="1"/>
  <c r="D162" i="18" s="1"/>
  <c r="C161" i="18" a="1"/>
  <c r="C161" i="18" s="1"/>
  <c r="D161" i="18" s="1"/>
  <c r="C160" i="18" a="1"/>
  <c r="C160" i="18" s="1"/>
  <c r="D160" i="18" s="1"/>
  <c r="C159" i="18" a="1"/>
  <c r="C159" i="18" s="1"/>
  <c r="D159" i="18" s="1"/>
  <c r="C158" i="18" a="1"/>
  <c r="C158" i="18" s="1"/>
  <c r="D158" i="18" s="1"/>
  <c r="C157" i="18" a="1"/>
  <c r="C157" i="18" s="1"/>
  <c r="D157" i="18" s="1"/>
  <c r="C156" i="18" a="1"/>
  <c r="C156" i="18" s="1"/>
  <c r="D156" i="18" s="1"/>
  <c r="C155" i="18" a="1"/>
  <c r="C155" i="18" s="1"/>
  <c r="D155" i="18" s="1"/>
  <c r="C154" i="18" a="1"/>
  <c r="C154" i="18" s="1"/>
  <c r="D154" i="18" s="1"/>
  <c r="C153" i="18" a="1"/>
  <c r="C153" i="18" s="1"/>
  <c r="D153" i="18" s="1"/>
  <c r="C152" i="18" a="1"/>
  <c r="C152" i="18" s="1"/>
  <c r="D152" i="18" s="1"/>
  <c r="C151" i="18" a="1"/>
  <c r="C151" i="18" s="1"/>
  <c r="D151" i="18" s="1"/>
  <c r="C150" i="18" a="1"/>
  <c r="C150" i="18" s="1"/>
  <c r="D150" i="18" s="1"/>
  <c r="C149" i="18" a="1"/>
  <c r="C149" i="18" s="1"/>
  <c r="D149" i="18" s="1"/>
  <c r="C148" i="18" a="1"/>
  <c r="C148" i="18" s="1"/>
  <c r="D148" i="18" s="1"/>
  <c r="C147" i="18" a="1"/>
  <c r="C147" i="18" s="1"/>
  <c r="D147" i="18" s="1"/>
  <c r="C61" i="18" a="1"/>
  <c r="C61" i="18" s="1"/>
  <c r="D61" i="18" s="1"/>
  <c r="C21" i="18" a="1"/>
  <c r="C21" i="18" s="1"/>
  <c r="D21" i="18" s="1"/>
  <c r="C143" i="18" a="1"/>
  <c r="C143" i="18" s="1"/>
  <c r="D143" i="18" s="1"/>
  <c r="C139" i="18" a="1"/>
  <c r="C139" i="18" s="1"/>
  <c r="D139" i="18" s="1"/>
  <c r="C135" i="18" a="1"/>
  <c r="C135" i="18" s="1"/>
  <c r="D135" i="18" s="1"/>
  <c r="C131" i="18" a="1"/>
  <c r="C131" i="18" s="1"/>
  <c r="D131" i="18" s="1"/>
  <c r="C127" i="18" a="1"/>
  <c r="C127" i="18" s="1"/>
  <c r="D127" i="18" s="1"/>
  <c r="C123" i="18" a="1"/>
  <c r="C123" i="18" s="1"/>
  <c r="D123" i="18" s="1"/>
  <c r="C119" i="18" a="1"/>
  <c r="C119" i="18" s="1"/>
  <c r="D119" i="18" s="1"/>
  <c r="C115" i="18" a="1"/>
  <c r="C115" i="18" s="1"/>
  <c r="D115" i="18" s="1"/>
  <c r="C111" i="18" a="1"/>
  <c r="C111" i="18" s="1"/>
  <c r="D111" i="18" s="1"/>
  <c r="C107" i="18" a="1"/>
  <c r="C107" i="18" s="1"/>
  <c r="D107" i="18" s="1"/>
  <c r="C103" i="18" a="1"/>
  <c r="C103" i="18" s="1"/>
  <c r="D103" i="18" s="1"/>
  <c r="C99" i="18" a="1"/>
  <c r="C99" i="18" s="1"/>
  <c r="D99" i="18" s="1"/>
  <c r="C145" i="18" a="1"/>
  <c r="C145" i="18" s="1"/>
  <c r="D145" i="18" s="1"/>
  <c r="C141" i="18" a="1"/>
  <c r="C141" i="18" s="1"/>
  <c r="D141" i="18" s="1"/>
  <c r="C137" i="18" a="1"/>
  <c r="C137" i="18" s="1"/>
  <c r="D137" i="18" s="1"/>
  <c r="C133" i="18" a="1"/>
  <c r="C133" i="18" s="1"/>
  <c r="D133" i="18" s="1"/>
  <c r="C129" i="18" a="1"/>
  <c r="C129" i="18" s="1"/>
  <c r="D129" i="18" s="1"/>
  <c r="C125" i="18" a="1"/>
  <c r="C125" i="18" s="1"/>
  <c r="D125" i="18" s="1"/>
  <c r="C121" i="18" a="1"/>
  <c r="C121" i="18" s="1"/>
  <c r="D121" i="18" s="1"/>
  <c r="C117" i="18" a="1"/>
  <c r="C117" i="18" s="1"/>
  <c r="D117" i="18" s="1"/>
  <c r="C113" i="18" a="1"/>
  <c r="C113" i="18" s="1"/>
  <c r="D113" i="18" s="1"/>
  <c r="C109" i="18" a="1"/>
  <c r="C109" i="18" s="1"/>
  <c r="D109" i="18" s="1"/>
  <c r="C94" i="18" a="1"/>
  <c r="C94" i="18" s="1"/>
  <c r="D94" i="18" s="1"/>
  <c r="C90" i="18" a="1"/>
  <c r="C90" i="18" s="1"/>
  <c r="D90" i="18" s="1"/>
  <c r="C86" i="18" a="1"/>
  <c r="C86" i="18" s="1"/>
  <c r="D86" i="18" s="1"/>
  <c r="C82" i="18" a="1"/>
  <c r="C82" i="18" s="1"/>
  <c r="D82" i="18" s="1"/>
  <c r="A9" i="18"/>
  <c r="C144" i="18" a="1"/>
  <c r="C144" i="18" s="1"/>
  <c r="D144" i="18" s="1"/>
  <c r="C140" i="18" a="1"/>
  <c r="C140" i="18" s="1"/>
  <c r="D140" i="18" s="1"/>
  <c r="C136" i="18" a="1"/>
  <c r="C136" i="18" s="1"/>
  <c r="D136" i="18" s="1"/>
  <c r="C132" i="18" a="1"/>
  <c r="C132" i="18" s="1"/>
  <c r="D132" i="18" s="1"/>
  <c r="C128" i="18" a="1"/>
  <c r="C128" i="18" s="1"/>
  <c r="D128" i="18" s="1"/>
  <c r="C124" i="18" a="1"/>
  <c r="C124" i="18" s="1"/>
  <c r="D124" i="18" s="1"/>
  <c r="C120" i="18" a="1"/>
  <c r="C120" i="18" s="1"/>
  <c r="D120" i="18" s="1"/>
  <c r="C116" i="18" a="1"/>
  <c r="C116" i="18" s="1"/>
  <c r="D116" i="18" s="1"/>
  <c r="C112" i="18" a="1"/>
  <c r="C112" i="18" s="1"/>
  <c r="D112" i="18" s="1"/>
  <c r="C108" i="18" a="1"/>
  <c r="C108" i="18" s="1"/>
  <c r="D108" i="18" s="1"/>
  <c r="C93" i="18" a="1"/>
  <c r="C93" i="18" s="1"/>
  <c r="D93" i="18" s="1"/>
  <c r="C89" i="18" a="1"/>
  <c r="C89" i="18" s="1"/>
  <c r="D89" i="18" s="1"/>
  <c r="C85" i="18" a="1"/>
  <c r="C85" i="18" s="1"/>
  <c r="D85" i="18" s="1"/>
  <c r="C81" i="18" a="1"/>
  <c r="C81" i="18" s="1"/>
  <c r="D81" i="18" s="1"/>
  <c r="C105" i="18" a="1"/>
  <c r="C105" i="18" s="1"/>
  <c r="D105" i="18" s="1"/>
  <c r="C104" i="18" a="1"/>
  <c r="C104" i="18" s="1"/>
  <c r="D104" i="18" s="1"/>
  <c r="C102" i="18" a="1"/>
  <c r="C102" i="18" s="1"/>
  <c r="D102" i="18" s="1"/>
  <c r="C101" i="18" a="1"/>
  <c r="C101" i="18" s="1"/>
  <c r="D101" i="18" s="1"/>
  <c r="C100" i="18" a="1"/>
  <c r="C100" i="18" s="1"/>
  <c r="D100" i="18" s="1"/>
  <c r="C98" i="18" a="1"/>
  <c r="C98" i="18" s="1"/>
  <c r="D98" i="18" s="1"/>
  <c r="C97" i="18" a="1"/>
  <c r="C97" i="18" s="1"/>
  <c r="D97" i="18" s="1"/>
  <c r="C96" i="18" a="1"/>
  <c r="C96" i="18" s="1"/>
  <c r="D96" i="18" s="1"/>
  <c r="C92" i="18" a="1"/>
  <c r="C92" i="18" s="1"/>
  <c r="D92" i="18" s="1"/>
  <c r="C88" i="18" a="1"/>
  <c r="C88" i="18" s="1"/>
  <c r="D88" i="18" s="1"/>
  <c r="C84" i="18" a="1"/>
  <c r="C84" i="18" s="1"/>
  <c r="D84" i="18" s="1"/>
  <c r="C80" i="18" a="1"/>
  <c r="C80" i="18" s="1"/>
  <c r="D80" i="18" s="1"/>
  <c r="C146" i="18" a="1"/>
  <c r="C146" i="18" s="1"/>
  <c r="D146" i="18" s="1"/>
  <c r="C142" i="18" a="1"/>
  <c r="C142" i="18" s="1"/>
  <c r="D142" i="18" s="1"/>
  <c r="C138" i="18" a="1"/>
  <c r="C138" i="18" s="1"/>
  <c r="D138" i="18" s="1"/>
  <c r="C134" i="18" a="1"/>
  <c r="C134" i="18" s="1"/>
  <c r="D134" i="18" s="1"/>
  <c r="C130" i="18" a="1"/>
  <c r="C130" i="18" s="1"/>
  <c r="D130" i="18" s="1"/>
  <c r="C126" i="18" a="1"/>
  <c r="C126" i="18" s="1"/>
  <c r="D126" i="18" s="1"/>
  <c r="C122" i="18" a="1"/>
  <c r="C122" i="18" s="1"/>
  <c r="D122" i="18" s="1"/>
  <c r="C118" i="18" a="1"/>
  <c r="C118" i="18" s="1"/>
  <c r="D118" i="18" s="1"/>
  <c r="C114" i="18" a="1"/>
  <c r="C114" i="18" s="1"/>
  <c r="D114" i="18" s="1"/>
  <c r="C110" i="18" a="1"/>
  <c r="C110" i="18" s="1"/>
  <c r="D110" i="18" s="1"/>
  <c r="C106" i="18" a="1"/>
  <c r="C106" i="18" s="1"/>
  <c r="D106" i="18" s="1"/>
  <c r="C95" i="18" a="1"/>
  <c r="C95" i="18" s="1"/>
  <c r="D95" i="18" s="1"/>
  <c r="C91" i="18" a="1"/>
  <c r="C91" i="18" s="1"/>
  <c r="D91" i="18" s="1"/>
  <c r="C87" i="18" a="1"/>
  <c r="C87" i="18" s="1"/>
  <c r="D87" i="18" s="1"/>
  <c r="C83" i="18" a="1"/>
  <c r="C83" i="18" s="1"/>
  <c r="D83" i="18" s="1"/>
  <c r="C79" i="18" a="1"/>
  <c r="C79" i="18" s="1"/>
  <c r="D79" i="18" s="1"/>
  <c r="C70" i="17" a="1"/>
  <c r="C70" i="17" s="1"/>
  <c r="D70" i="17" s="1"/>
  <c r="C67" i="17" a="1"/>
  <c r="C67" i="17" s="1"/>
  <c r="D67" i="17" s="1"/>
  <c r="C35" i="17" a="1"/>
  <c r="C35" i="17" s="1"/>
  <c r="D35" i="17" s="1"/>
  <c r="C23" i="17" a="1"/>
  <c r="C23" i="17" s="1"/>
  <c r="D23" i="17" s="1"/>
  <c r="C22" i="17" a="1"/>
  <c r="C22" i="17" s="1"/>
  <c r="D22" i="17" s="1"/>
  <c r="C10" i="17" a="1"/>
  <c r="C10" i="17" s="1"/>
  <c r="D10" i="17" s="1"/>
  <c r="C51" i="17" a="1"/>
  <c r="C51" i="17" s="1"/>
  <c r="D51" i="17" s="1"/>
  <c r="C39" i="17" a="1"/>
  <c r="C39" i="17" s="1"/>
  <c r="D39" i="17" s="1"/>
  <c r="C43" i="17" a="1"/>
  <c r="C43" i="17" s="1"/>
  <c r="D43" i="17" s="1"/>
  <c r="C31" i="17" a="1"/>
  <c r="C31" i="17" s="1"/>
  <c r="D31" i="17" s="1"/>
  <c r="C38" i="17" a="1"/>
  <c r="C38" i="17" s="1"/>
  <c r="D38" i="17" s="1"/>
  <c r="C19" i="17" a="1"/>
  <c r="C19" i="17" s="1"/>
  <c r="D19" i="17" s="1"/>
  <c r="C57" i="17" a="1"/>
  <c r="C57" i="17" s="1"/>
  <c r="D57" i="17" s="1"/>
  <c r="C200" i="17" a="1"/>
  <c r="C200" i="17" s="1"/>
  <c r="D200" i="17" s="1"/>
  <c r="C199" i="17" a="1"/>
  <c r="C199" i="17" s="1"/>
  <c r="D199" i="17" s="1"/>
  <c r="C198" i="17" a="1"/>
  <c r="C198" i="17" s="1"/>
  <c r="D198" i="17" s="1"/>
  <c r="C197" i="17" a="1"/>
  <c r="C197" i="17" s="1"/>
  <c r="D197" i="17" s="1"/>
  <c r="C196" i="17" a="1"/>
  <c r="C196" i="17" s="1"/>
  <c r="D196" i="17" s="1"/>
  <c r="C195" i="17" a="1"/>
  <c r="C195" i="17" s="1"/>
  <c r="D195" i="17" s="1"/>
  <c r="C194" i="17" a="1"/>
  <c r="C194" i="17" s="1"/>
  <c r="D194" i="17" s="1"/>
  <c r="C193" i="17" a="1"/>
  <c r="C193" i="17" s="1"/>
  <c r="D193" i="17" s="1"/>
  <c r="C192" i="17" a="1"/>
  <c r="C192" i="17" s="1"/>
  <c r="D192" i="17" s="1"/>
  <c r="C191" i="17" a="1"/>
  <c r="C191" i="17" s="1"/>
  <c r="D191" i="17" s="1"/>
  <c r="C54" i="17" a="1"/>
  <c r="C54" i="17" s="1"/>
  <c r="D54" i="17" s="1"/>
  <c r="C30" i="17" a="1"/>
  <c r="C30" i="17" s="1"/>
  <c r="D30" i="17" s="1"/>
  <c r="C189" i="17" a="1"/>
  <c r="C189" i="17" s="1"/>
  <c r="D189" i="17" s="1"/>
  <c r="C187" i="17" a="1"/>
  <c r="C187" i="17" s="1"/>
  <c r="D187" i="17" s="1"/>
  <c r="C185" i="17" a="1"/>
  <c r="C185" i="17" s="1"/>
  <c r="D185" i="17" s="1"/>
  <c r="C190" i="17" a="1"/>
  <c r="C190" i="17" s="1"/>
  <c r="D190" i="17" s="1"/>
  <c r="C188" i="17" a="1"/>
  <c r="C188" i="17" s="1"/>
  <c r="D188" i="17" s="1"/>
  <c r="C186" i="17" a="1"/>
  <c r="C186" i="17" s="1"/>
  <c r="D186" i="17" s="1"/>
  <c r="C184" i="17" a="1"/>
  <c r="C184" i="17" s="1"/>
  <c r="D184" i="17" s="1"/>
  <c r="C183" i="17" a="1"/>
  <c r="C183" i="17" s="1"/>
  <c r="D183" i="17" s="1"/>
  <c r="C182" i="17" a="1"/>
  <c r="C182" i="17" s="1"/>
  <c r="D182" i="17" s="1"/>
  <c r="C181" i="17" a="1"/>
  <c r="C181" i="17" s="1"/>
  <c r="D181" i="17" s="1"/>
  <c r="C180" i="17" a="1"/>
  <c r="C180" i="17" s="1"/>
  <c r="D180" i="17" s="1"/>
  <c r="C179" i="17" a="1"/>
  <c r="C179" i="17" s="1"/>
  <c r="D179" i="17" s="1"/>
  <c r="C176" i="17" a="1"/>
  <c r="C176" i="17" s="1"/>
  <c r="D176" i="17" s="1"/>
  <c r="C172" i="17" a="1"/>
  <c r="C172" i="17" s="1"/>
  <c r="D172" i="17" s="1"/>
  <c r="C168" i="17" a="1"/>
  <c r="C168" i="17" s="1"/>
  <c r="D168" i="17" s="1"/>
  <c r="C164" i="17" a="1"/>
  <c r="C164" i="17" s="1"/>
  <c r="D164" i="17" s="1"/>
  <c r="C160" i="17" a="1"/>
  <c r="C160" i="17" s="1"/>
  <c r="D160" i="17" s="1"/>
  <c r="C156" i="17" a="1"/>
  <c r="C156" i="17" s="1"/>
  <c r="D156" i="17" s="1"/>
  <c r="C152" i="17" a="1"/>
  <c r="C152" i="17" s="1"/>
  <c r="D152" i="17" s="1"/>
  <c r="C148" i="17" a="1"/>
  <c r="C148" i="17" s="1"/>
  <c r="D148" i="17" s="1"/>
  <c r="C144" i="17" a="1"/>
  <c r="C144" i="17" s="1"/>
  <c r="D144" i="17" s="1"/>
  <c r="C140" i="17" a="1"/>
  <c r="C140" i="17" s="1"/>
  <c r="D140" i="17" s="1"/>
  <c r="C136" i="17" a="1"/>
  <c r="C136" i="17" s="1"/>
  <c r="D136" i="17" s="1"/>
  <c r="C132" i="17" a="1"/>
  <c r="C132" i="17" s="1"/>
  <c r="D132" i="17" s="1"/>
  <c r="C128" i="17" a="1"/>
  <c r="C128" i="17" s="1"/>
  <c r="D128" i="17" s="1"/>
  <c r="C124" i="17" a="1"/>
  <c r="C124" i="17" s="1"/>
  <c r="D124" i="17" s="1"/>
  <c r="C120" i="17" a="1"/>
  <c r="C120" i="17" s="1"/>
  <c r="D120" i="17" s="1"/>
  <c r="C116" i="17" a="1"/>
  <c r="C116" i="17" s="1"/>
  <c r="D116" i="17" s="1"/>
  <c r="C112" i="17" a="1"/>
  <c r="C112" i="17" s="1"/>
  <c r="D112" i="17" s="1"/>
  <c r="C108" i="17" a="1"/>
  <c r="C108" i="17" s="1"/>
  <c r="D108" i="17" s="1"/>
  <c r="C103" i="17" a="1"/>
  <c r="C103" i="17" s="1"/>
  <c r="D103" i="17" s="1"/>
  <c r="C100" i="17" a="1"/>
  <c r="C100" i="17" s="1"/>
  <c r="D100" i="17" s="1"/>
  <c r="C98" i="17" a="1"/>
  <c r="C98" i="17" s="1"/>
  <c r="D98" i="17" s="1"/>
  <c r="C96" i="17" a="1"/>
  <c r="C96" i="17" s="1"/>
  <c r="D96" i="17" s="1"/>
  <c r="C94" i="17" a="1"/>
  <c r="C94" i="17" s="1"/>
  <c r="D94" i="17" s="1"/>
  <c r="C92" i="17" a="1"/>
  <c r="C92" i="17" s="1"/>
  <c r="D92" i="17" s="1"/>
  <c r="C90" i="17" a="1"/>
  <c r="C90" i="17" s="1"/>
  <c r="D90" i="17" s="1"/>
  <c r="C88" i="17" a="1"/>
  <c r="C88" i="17" s="1"/>
  <c r="D88" i="17" s="1"/>
  <c r="C86" i="17" a="1"/>
  <c r="C86" i="17" s="1"/>
  <c r="D86" i="17" s="1"/>
  <c r="C84" i="17" a="1"/>
  <c r="C84" i="17" s="1"/>
  <c r="D84" i="17" s="1"/>
  <c r="C82" i="17" a="1"/>
  <c r="C82" i="17" s="1"/>
  <c r="D82" i="17" s="1"/>
  <c r="C80" i="17" a="1"/>
  <c r="C80" i="17" s="1"/>
  <c r="D80" i="17" s="1"/>
  <c r="C78" i="17" a="1"/>
  <c r="C78" i="17" s="1"/>
  <c r="D78" i="17" s="1"/>
  <c r="C177" i="17" a="1"/>
  <c r="C177" i="17" s="1"/>
  <c r="D177" i="17" s="1"/>
  <c r="C173" i="17" a="1"/>
  <c r="C173" i="17" s="1"/>
  <c r="D173" i="17" s="1"/>
  <c r="C169" i="17" a="1"/>
  <c r="C169" i="17" s="1"/>
  <c r="D169" i="17" s="1"/>
  <c r="C165" i="17" a="1"/>
  <c r="C165" i="17" s="1"/>
  <c r="D165" i="17" s="1"/>
  <c r="C161" i="17" a="1"/>
  <c r="C161" i="17" s="1"/>
  <c r="D161" i="17" s="1"/>
  <c r="C157" i="17" a="1"/>
  <c r="C157" i="17" s="1"/>
  <c r="D157" i="17" s="1"/>
  <c r="C153" i="17" a="1"/>
  <c r="C153" i="17" s="1"/>
  <c r="D153" i="17" s="1"/>
  <c r="C149" i="17" a="1"/>
  <c r="C149" i="17" s="1"/>
  <c r="D149" i="17" s="1"/>
  <c r="C145" i="17" a="1"/>
  <c r="C145" i="17" s="1"/>
  <c r="D145" i="17" s="1"/>
  <c r="C141" i="17" a="1"/>
  <c r="C141" i="17" s="1"/>
  <c r="D141" i="17" s="1"/>
  <c r="C137" i="17" a="1"/>
  <c r="C137" i="17" s="1"/>
  <c r="D137" i="17" s="1"/>
  <c r="C133" i="17" a="1"/>
  <c r="C133" i="17" s="1"/>
  <c r="D133" i="17" s="1"/>
  <c r="C129" i="17" a="1"/>
  <c r="C129" i="17" s="1"/>
  <c r="D129" i="17" s="1"/>
  <c r="C125" i="17" a="1"/>
  <c r="C125" i="17" s="1"/>
  <c r="D125" i="17" s="1"/>
  <c r="C121" i="17" a="1"/>
  <c r="C121" i="17" s="1"/>
  <c r="D121" i="17" s="1"/>
  <c r="C117" i="17" a="1"/>
  <c r="C117" i="17" s="1"/>
  <c r="D117" i="17" s="1"/>
  <c r="C113" i="17" a="1"/>
  <c r="C113" i="17" s="1"/>
  <c r="D113" i="17" s="1"/>
  <c r="C109" i="17" a="1"/>
  <c r="C109" i="17" s="1"/>
  <c r="D109" i="17" s="1"/>
  <c r="C106" i="17" a="1"/>
  <c r="C106" i="17" s="1"/>
  <c r="D106" i="17" s="1"/>
  <c r="C104" i="17" a="1"/>
  <c r="C104" i="17" s="1"/>
  <c r="D104" i="17" s="1"/>
  <c r="C178" i="17" a="1"/>
  <c r="C178" i="17" s="1"/>
  <c r="D178" i="17" s="1"/>
  <c r="C174" i="17" a="1"/>
  <c r="C174" i="17" s="1"/>
  <c r="D174" i="17" s="1"/>
  <c r="C170" i="17" a="1"/>
  <c r="C170" i="17" s="1"/>
  <c r="D170" i="17" s="1"/>
  <c r="C166" i="17" a="1"/>
  <c r="C166" i="17" s="1"/>
  <c r="D166" i="17" s="1"/>
  <c r="C162" i="17" a="1"/>
  <c r="C162" i="17" s="1"/>
  <c r="D162" i="17" s="1"/>
  <c r="C158" i="17" a="1"/>
  <c r="C158" i="17" s="1"/>
  <c r="D158" i="17" s="1"/>
  <c r="C154" i="17" a="1"/>
  <c r="C154" i="17" s="1"/>
  <c r="D154" i="17" s="1"/>
  <c r="C150" i="17" a="1"/>
  <c r="C150" i="17" s="1"/>
  <c r="D150" i="17" s="1"/>
  <c r="C146" i="17" a="1"/>
  <c r="C146" i="17" s="1"/>
  <c r="D146" i="17" s="1"/>
  <c r="C142" i="17" a="1"/>
  <c r="C142" i="17" s="1"/>
  <c r="D142" i="17" s="1"/>
  <c r="C138" i="17" a="1"/>
  <c r="C138" i="17" s="1"/>
  <c r="D138" i="17" s="1"/>
  <c r="C134" i="17" a="1"/>
  <c r="C134" i="17" s="1"/>
  <c r="D134" i="17" s="1"/>
  <c r="C130" i="17" a="1"/>
  <c r="C130" i="17" s="1"/>
  <c r="D130" i="17" s="1"/>
  <c r="C126" i="17" a="1"/>
  <c r="C126" i="17" s="1"/>
  <c r="D126" i="17" s="1"/>
  <c r="C122" i="17" a="1"/>
  <c r="C122" i="17" s="1"/>
  <c r="D122" i="17" s="1"/>
  <c r="C118" i="17" a="1"/>
  <c r="C118" i="17" s="1"/>
  <c r="D118" i="17" s="1"/>
  <c r="C114" i="17" a="1"/>
  <c r="C114" i="17" s="1"/>
  <c r="D114" i="17" s="1"/>
  <c r="C110" i="17" a="1"/>
  <c r="C110" i="17" s="1"/>
  <c r="D110" i="17" s="1"/>
  <c r="C101" i="17" a="1"/>
  <c r="C101" i="17" s="1"/>
  <c r="D101" i="17" s="1"/>
  <c r="C99" i="17" a="1"/>
  <c r="C99" i="17" s="1"/>
  <c r="D99" i="17" s="1"/>
  <c r="C97" i="17" a="1"/>
  <c r="C97" i="17" s="1"/>
  <c r="D97" i="17" s="1"/>
  <c r="C95" i="17" a="1"/>
  <c r="C95" i="17" s="1"/>
  <c r="D95" i="17" s="1"/>
  <c r="C93" i="17" a="1"/>
  <c r="C93" i="17" s="1"/>
  <c r="D93" i="17" s="1"/>
  <c r="C91" i="17" a="1"/>
  <c r="C91" i="17" s="1"/>
  <c r="D91" i="17" s="1"/>
  <c r="C89" i="17" a="1"/>
  <c r="C89" i="17" s="1"/>
  <c r="D89" i="17" s="1"/>
  <c r="C87" i="17" a="1"/>
  <c r="C87" i="17" s="1"/>
  <c r="D87" i="17" s="1"/>
  <c r="C85" i="17" a="1"/>
  <c r="C85" i="17" s="1"/>
  <c r="D85" i="17" s="1"/>
  <c r="C83" i="17" a="1"/>
  <c r="C83" i="17" s="1"/>
  <c r="D83" i="17" s="1"/>
  <c r="C81" i="17" a="1"/>
  <c r="C81" i="17" s="1"/>
  <c r="D81" i="17" s="1"/>
  <c r="C79" i="17" a="1"/>
  <c r="C79" i="17" s="1"/>
  <c r="D79" i="17" s="1"/>
  <c r="C175" i="17" a="1"/>
  <c r="C175" i="17" s="1"/>
  <c r="D175" i="17" s="1"/>
  <c r="C171" i="17" a="1"/>
  <c r="C171" i="17" s="1"/>
  <c r="D171" i="17" s="1"/>
  <c r="C167" i="17" a="1"/>
  <c r="C167" i="17" s="1"/>
  <c r="D167" i="17" s="1"/>
  <c r="C163" i="17" a="1"/>
  <c r="C163" i="17" s="1"/>
  <c r="D163" i="17" s="1"/>
  <c r="C159" i="17" a="1"/>
  <c r="C159" i="17" s="1"/>
  <c r="D159" i="17" s="1"/>
  <c r="C155" i="17" a="1"/>
  <c r="C155" i="17" s="1"/>
  <c r="D155" i="17" s="1"/>
  <c r="C151" i="17" a="1"/>
  <c r="C151" i="17" s="1"/>
  <c r="D151" i="17" s="1"/>
  <c r="C147" i="17" a="1"/>
  <c r="C147" i="17" s="1"/>
  <c r="D147" i="17" s="1"/>
  <c r="C143" i="17" a="1"/>
  <c r="C143" i="17" s="1"/>
  <c r="D143" i="17" s="1"/>
  <c r="C139" i="17" a="1"/>
  <c r="C139" i="17" s="1"/>
  <c r="D139" i="17" s="1"/>
  <c r="C135" i="17" a="1"/>
  <c r="C135" i="17" s="1"/>
  <c r="D135" i="17" s="1"/>
  <c r="C131" i="17" a="1"/>
  <c r="C131" i="17" s="1"/>
  <c r="D131" i="17" s="1"/>
  <c r="C127" i="17" a="1"/>
  <c r="C127" i="17" s="1"/>
  <c r="D127" i="17" s="1"/>
  <c r="C123" i="17" a="1"/>
  <c r="C123" i="17" s="1"/>
  <c r="D123" i="17" s="1"/>
  <c r="C119" i="17" a="1"/>
  <c r="C119" i="17" s="1"/>
  <c r="D119" i="17" s="1"/>
  <c r="C115" i="17" a="1"/>
  <c r="C115" i="17" s="1"/>
  <c r="D115" i="17" s="1"/>
  <c r="C111" i="17" a="1"/>
  <c r="C111" i="17" s="1"/>
  <c r="D111" i="17" s="1"/>
  <c r="C107" i="17" a="1"/>
  <c r="C107" i="17" s="1"/>
  <c r="D107" i="17" s="1"/>
  <c r="C105" i="17" a="1"/>
  <c r="C105" i="17" s="1"/>
  <c r="D105" i="17" s="1"/>
  <c r="C102" i="17" a="1"/>
  <c r="C102" i="17" s="1"/>
  <c r="D102" i="17" s="1"/>
  <c r="A77" i="17"/>
  <c r="C9" i="17" a="1"/>
  <c r="C9" i="17" s="1"/>
  <c r="D9" i="17" s="1"/>
  <c r="C46" i="17" a="1"/>
  <c r="C46" i="17" s="1"/>
  <c r="D46" i="17" s="1"/>
  <c r="C59" i="17" a="1"/>
  <c r="C59" i="17" s="1"/>
  <c r="D59" i="17" s="1"/>
  <c r="C37" i="17" a="1"/>
  <c r="C37" i="17" s="1"/>
  <c r="D37" i="17" s="1"/>
  <c r="C21" i="17" a="1"/>
  <c r="C21" i="17" s="1"/>
  <c r="D21" i="17" s="1"/>
  <c r="C66" i="17" a="1"/>
  <c r="C66" i="17" s="1"/>
  <c r="D66" i="17" s="1"/>
  <c r="C48" i="17" a="1"/>
  <c r="C48" i="17" s="1"/>
  <c r="D48" i="17" s="1"/>
  <c r="C32" i="17" a="1"/>
  <c r="C32" i="17" s="1"/>
  <c r="D32" i="17" s="1"/>
  <c r="C16" i="17" a="1"/>
  <c r="C16" i="17" s="1"/>
  <c r="D16" i="17" s="1"/>
  <c r="C55" i="17" a="1"/>
  <c r="C55" i="17" s="1"/>
  <c r="D55" i="17" s="1"/>
  <c r="C26" i="17" a="1"/>
  <c r="C26" i="17" s="1"/>
  <c r="D26" i="17" s="1"/>
  <c r="C76" i="17" a="1"/>
  <c r="C76" i="17" s="1"/>
  <c r="D76" i="17" s="1"/>
  <c r="C60" i="17" a="1"/>
  <c r="C60" i="17" s="1"/>
  <c r="D60" i="17" s="1"/>
  <c r="C14" i="17" a="1"/>
  <c r="C14" i="17" s="1"/>
  <c r="D14" i="17" s="1"/>
  <c r="C47" i="17" a="1"/>
  <c r="C47" i="17" s="1"/>
  <c r="D47" i="17" s="1"/>
  <c r="C71" i="17" a="1"/>
  <c r="C71" i="17" s="1"/>
  <c r="D71" i="17" s="1"/>
  <c r="C49" i="17" a="1"/>
  <c r="C49" i="17" s="1"/>
  <c r="D49" i="17" s="1"/>
  <c r="C33" i="17" a="1"/>
  <c r="C33" i="17" s="1"/>
  <c r="D33" i="17" s="1"/>
  <c r="C17" i="17" a="1"/>
  <c r="C17" i="17" s="1"/>
  <c r="D17" i="17" s="1"/>
  <c r="C63" i="17" a="1"/>
  <c r="C63" i="17" s="1"/>
  <c r="D63" i="17" s="1"/>
  <c r="C44" i="17" a="1"/>
  <c r="C44" i="17" s="1"/>
  <c r="D44" i="17" s="1"/>
  <c r="C28" i="17" a="1"/>
  <c r="C28" i="17" s="1"/>
  <c r="D28" i="17" s="1"/>
  <c r="C12" i="17" a="1"/>
  <c r="C12" i="17" s="1"/>
  <c r="D12" i="17" s="1"/>
  <c r="C50" i="17" a="1"/>
  <c r="C50" i="17" s="1"/>
  <c r="D50" i="17" s="1"/>
  <c r="C18" i="17" a="1"/>
  <c r="C18" i="17" s="1"/>
  <c r="D18" i="17" s="1"/>
  <c r="C72" i="17" a="1"/>
  <c r="C72" i="17" s="1"/>
  <c r="D72" i="17" s="1"/>
  <c r="C56" i="17" a="1"/>
  <c r="C56" i="17" s="1"/>
  <c r="D56" i="17" s="1"/>
  <c r="C15" i="17" a="1"/>
  <c r="C15" i="17" s="1"/>
  <c r="D15" i="17" s="1"/>
  <c r="C58" i="17" a="1"/>
  <c r="C58" i="17" s="1"/>
  <c r="D58" i="17" s="1"/>
  <c r="C65" i="17" a="1"/>
  <c r="C65" i="17" s="1"/>
  <c r="D65" i="17" s="1"/>
  <c r="C45" i="17" a="1"/>
  <c r="C45" i="17" s="1"/>
  <c r="D45" i="17" s="1"/>
  <c r="C29" i="17" a="1"/>
  <c r="C29" i="17" s="1"/>
  <c r="D29" i="17" s="1"/>
  <c r="C13" i="17" a="1"/>
  <c r="C13" i="17" s="1"/>
  <c r="D13" i="17" s="1"/>
  <c r="C53" i="17" a="1"/>
  <c r="C53" i="17" s="1"/>
  <c r="D53" i="17" s="1"/>
  <c r="C40" i="17" a="1"/>
  <c r="C40" i="17" s="1"/>
  <c r="D40" i="17" s="1"/>
  <c r="C24" i="17" a="1"/>
  <c r="C24" i="17" s="1"/>
  <c r="D24" i="17" s="1"/>
  <c r="C74" i="17" a="1"/>
  <c r="C74" i="17" s="1"/>
  <c r="D74" i="17" s="1"/>
  <c r="C42" i="17" a="1"/>
  <c r="C42" i="17" s="1"/>
  <c r="D42" i="17" s="1"/>
  <c r="C11" i="17" a="1"/>
  <c r="C11" i="17" s="1"/>
  <c r="D11" i="17" s="1"/>
  <c r="C73" i="17" a="1"/>
  <c r="C73" i="17" s="1"/>
  <c r="D73" i="17" s="1"/>
  <c r="C68" i="17" a="1"/>
  <c r="C68" i="17" s="1"/>
  <c r="D68" i="17" s="1"/>
  <c r="C27" i="17" a="1"/>
  <c r="C27" i="17" s="1"/>
  <c r="D27" i="17" s="1"/>
  <c r="C75" i="17" a="1"/>
  <c r="C75" i="17" s="1"/>
  <c r="D75" i="17" s="1"/>
  <c r="C62" i="17" a="1"/>
  <c r="C62" i="17" s="1"/>
  <c r="D62" i="17" s="1"/>
  <c r="C41" i="17" a="1"/>
  <c r="C41" i="17" s="1"/>
  <c r="D41" i="17" s="1"/>
  <c r="C25" i="17" a="1"/>
  <c r="C25" i="17" s="1"/>
  <c r="D25" i="17" s="1"/>
  <c r="C69" i="17" a="1"/>
  <c r="C69" i="17" s="1"/>
  <c r="D69" i="17" s="1"/>
  <c r="C52" i="17" a="1"/>
  <c r="C52" i="17" s="1"/>
  <c r="D52" i="17" s="1"/>
  <c r="C36" i="17" a="1"/>
  <c r="C36" i="17" s="1"/>
  <c r="D36" i="17" s="1"/>
  <c r="C20" i="17" a="1"/>
  <c r="C20" i="17" s="1"/>
  <c r="D20" i="17" s="1"/>
  <c r="C61" i="17" a="1"/>
  <c r="C61" i="17" s="1"/>
  <c r="D61" i="17" s="1"/>
  <c r="C34" i="17" a="1"/>
  <c r="C34" i="17" s="1"/>
  <c r="D34" i="17" s="1"/>
  <c r="C77" i="17" a="1"/>
  <c r="C77" i="17" s="1"/>
  <c r="D77" i="17" s="1"/>
  <c r="C64" i="17" a="1"/>
  <c r="C64" i="17" s="1"/>
  <c r="D64" i="17" s="1"/>
  <c r="C38" i="10" a="1"/>
  <c r="C38" i="10" s="1"/>
  <c r="D38" i="10" s="1"/>
  <c r="C26" i="10" a="1"/>
  <c r="C26" i="10" s="1"/>
  <c r="D26" i="10" s="1"/>
  <c r="C25" i="10" a="1"/>
  <c r="C25" i="10" s="1"/>
  <c r="D25" i="10" s="1"/>
  <c r="C69" i="10" a="1"/>
  <c r="C69" i="10" s="1"/>
  <c r="D69" i="10" s="1"/>
  <c r="C46" i="10" a="1"/>
  <c r="C46" i="10" s="1"/>
  <c r="D46" i="10" s="1"/>
  <c r="C34" i="10" a="1"/>
  <c r="C34" i="10" s="1"/>
  <c r="D34" i="10" s="1"/>
  <c r="C33" i="10" a="1"/>
  <c r="C33" i="10" s="1"/>
  <c r="D33" i="10" s="1"/>
  <c r="C14" i="10" a="1"/>
  <c r="C14" i="10" s="1"/>
  <c r="D14" i="10" s="1"/>
  <c r="C11" i="10" a="1"/>
  <c r="C11" i="10" s="1"/>
  <c r="D11" i="10" s="1"/>
  <c r="C49" i="10" a="1"/>
  <c r="C49" i="10" s="1"/>
  <c r="D49" i="10" s="1"/>
  <c r="C30" i="10" a="1"/>
  <c r="C30" i="10" s="1"/>
  <c r="D30" i="10" s="1"/>
  <c r="C18" i="10" a="1"/>
  <c r="C18" i="10" s="1"/>
  <c r="D18" i="10" s="1"/>
  <c r="C77" i="10" a="1"/>
  <c r="C77" i="10" s="1"/>
  <c r="D77" i="10" s="1"/>
  <c r="C62" i="10" a="1"/>
  <c r="C62" i="10" s="1"/>
  <c r="D62" i="10" s="1"/>
  <c r="C56" i="10" a="1"/>
  <c r="C56" i="10" s="1"/>
  <c r="D56" i="10" s="1"/>
  <c r="C41" i="10" a="1"/>
  <c r="C41" i="10" s="1"/>
  <c r="D41" i="10" s="1"/>
  <c r="C22" i="10" a="1"/>
  <c r="C22" i="10" s="1"/>
  <c r="D22" i="10" s="1"/>
  <c r="C68" i="10" a="1"/>
  <c r="C68" i="10" s="1"/>
  <c r="D68" i="10" s="1"/>
  <c r="C65" i="10" a="1"/>
  <c r="C65" i="10" s="1"/>
  <c r="D65" i="10" s="1"/>
  <c r="C50" i="10" a="1"/>
  <c r="C50" i="10" s="1"/>
  <c r="D50" i="10" s="1"/>
  <c r="C17" i="10" a="1"/>
  <c r="C17" i="10" s="1"/>
  <c r="D17" i="10" s="1"/>
  <c r="C9" i="10" a="1"/>
  <c r="C9" i="10" s="1"/>
  <c r="D9" i="10" s="1"/>
  <c r="C42" i="10" a="1"/>
  <c r="C42" i="10" s="1"/>
  <c r="D42" i="10" s="1"/>
  <c r="C199" i="10" a="1"/>
  <c r="C199" i="10" s="1"/>
  <c r="D199" i="10" s="1"/>
  <c r="A44" i="10"/>
  <c r="C157" i="10" a="1"/>
  <c r="C157" i="10" s="1"/>
  <c r="D157" i="10" s="1"/>
  <c r="C163" i="10" a="1"/>
  <c r="C163" i="10" s="1"/>
  <c r="D163" i="10" s="1"/>
  <c r="C167" i="10" a="1"/>
  <c r="C167" i="10" s="1"/>
  <c r="D167" i="10" s="1"/>
  <c r="C173" i="10" a="1"/>
  <c r="C173" i="10" s="1"/>
  <c r="D173" i="10" s="1"/>
  <c r="C175" i="10" a="1"/>
  <c r="C175" i="10" s="1"/>
  <c r="D175" i="10" s="1"/>
  <c r="C179" i="10" a="1"/>
  <c r="C179" i="10" s="1"/>
  <c r="D179" i="10" s="1"/>
  <c r="C183" i="10" a="1"/>
  <c r="C183" i="10" s="1"/>
  <c r="D183" i="10" s="1"/>
  <c r="C187" i="10" a="1"/>
  <c r="C187" i="10" s="1"/>
  <c r="D187" i="10" s="1"/>
  <c r="C193" i="10" a="1"/>
  <c r="C193" i="10" s="1"/>
  <c r="D193" i="10" s="1"/>
  <c r="C198" i="10" a="1"/>
  <c r="C198" i="10" s="1"/>
  <c r="D198" i="10" s="1"/>
  <c r="C79" i="10" a="1"/>
  <c r="C79" i="10" s="1"/>
  <c r="D79" i="10" s="1"/>
  <c r="C81" i="10" a="1"/>
  <c r="C81" i="10" s="1"/>
  <c r="D81" i="10" s="1"/>
  <c r="C83" i="10" a="1"/>
  <c r="C83" i="10" s="1"/>
  <c r="D83" i="10" s="1"/>
  <c r="C85" i="10" a="1"/>
  <c r="C85" i="10" s="1"/>
  <c r="D85" i="10" s="1"/>
  <c r="C87" i="10" a="1"/>
  <c r="C87" i="10" s="1"/>
  <c r="D87" i="10" s="1"/>
  <c r="C89" i="10" a="1"/>
  <c r="C89" i="10" s="1"/>
  <c r="D89" i="10" s="1"/>
  <c r="C91" i="10" a="1"/>
  <c r="C91" i="10" s="1"/>
  <c r="D91" i="10" s="1"/>
  <c r="C93" i="10" a="1"/>
  <c r="C93" i="10" s="1"/>
  <c r="D93" i="10" s="1"/>
  <c r="C95" i="10" a="1"/>
  <c r="C95" i="10" s="1"/>
  <c r="D95" i="10" s="1"/>
  <c r="C97" i="10" a="1"/>
  <c r="C97" i="10" s="1"/>
  <c r="D97" i="10" s="1"/>
  <c r="C99" i="10" a="1"/>
  <c r="C99" i="10" s="1"/>
  <c r="D99" i="10" s="1"/>
  <c r="C101" i="10" a="1"/>
  <c r="C101" i="10" s="1"/>
  <c r="D101" i="10" s="1"/>
  <c r="C103" i="10" a="1"/>
  <c r="C103" i="10" s="1"/>
  <c r="D103" i="10" s="1"/>
  <c r="C105" i="10" a="1"/>
  <c r="C105" i="10" s="1"/>
  <c r="D105" i="10" s="1"/>
  <c r="C107" i="10" a="1"/>
  <c r="C107" i="10" s="1"/>
  <c r="D107" i="10" s="1"/>
  <c r="C109" i="10" a="1"/>
  <c r="C109" i="10" s="1"/>
  <c r="D109" i="10" s="1"/>
  <c r="C111" i="10" a="1"/>
  <c r="C111" i="10" s="1"/>
  <c r="D111" i="10" s="1"/>
  <c r="C113" i="10" a="1"/>
  <c r="C113" i="10" s="1"/>
  <c r="D113" i="10" s="1"/>
  <c r="C115" i="10" a="1"/>
  <c r="C115" i="10" s="1"/>
  <c r="D115" i="10" s="1"/>
  <c r="C117" i="10" a="1"/>
  <c r="C117" i="10" s="1"/>
  <c r="D117" i="10" s="1"/>
  <c r="C119" i="10" a="1"/>
  <c r="C119" i="10" s="1"/>
  <c r="D119" i="10" s="1"/>
  <c r="C121" i="10" a="1"/>
  <c r="C121" i="10" s="1"/>
  <c r="D121" i="10" s="1"/>
  <c r="C123" i="10" a="1"/>
  <c r="C123" i="10" s="1"/>
  <c r="D123" i="10" s="1"/>
  <c r="C125" i="10" a="1"/>
  <c r="C125" i="10" s="1"/>
  <c r="D125" i="10" s="1"/>
  <c r="C127" i="10" a="1"/>
  <c r="C127" i="10" s="1"/>
  <c r="D127" i="10" s="1"/>
  <c r="C129" i="10" a="1"/>
  <c r="C129" i="10" s="1"/>
  <c r="D129" i="10" s="1"/>
  <c r="C131" i="10" a="1"/>
  <c r="C131" i="10" s="1"/>
  <c r="D131" i="10" s="1"/>
  <c r="C133" i="10" a="1"/>
  <c r="C133" i="10" s="1"/>
  <c r="D133" i="10" s="1"/>
  <c r="C135" i="10" a="1"/>
  <c r="C135" i="10" s="1"/>
  <c r="D135" i="10" s="1"/>
  <c r="C137" i="10" a="1"/>
  <c r="C137" i="10" s="1"/>
  <c r="D137" i="10" s="1"/>
  <c r="C139" i="10" a="1"/>
  <c r="C139" i="10" s="1"/>
  <c r="D139" i="10" s="1"/>
  <c r="C141" i="10" a="1"/>
  <c r="C141" i="10" s="1"/>
  <c r="D141" i="10" s="1"/>
  <c r="C143" i="10" a="1"/>
  <c r="C143" i="10" s="1"/>
  <c r="D143" i="10" s="1"/>
  <c r="C145" i="10" a="1"/>
  <c r="C145" i="10" s="1"/>
  <c r="D145" i="10" s="1"/>
  <c r="C147" i="10" a="1"/>
  <c r="C147" i="10" s="1"/>
  <c r="D147" i="10" s="1"/>
  <c r="C149" i="10" a="1"/>
  <c r="C149" i="10" s="1"/>
  <c r="D149" i="10" s="1"/>
  <c r="C151" i="10" a="1"/>
  <c r="C151" i="10" s="1"/>
  <c r="D151" i="10" s="1"/>
  <c r="C153" i="10" a="1"/>
  <c r="C153" i="10" s="1"/>
  <c r="D153" i="10" s="1"/>
  <c r="C155" i="10" a="1"/>
  <c r="C155" i="10" s="1"/>
  <c r="D155" i="10" s="1"/>
  <c r="C159" i="10" a="1"/>
  <c r="C159" i="10" s="1"/>
  <c r="D159" i="10" s="1"/>
  <c r="C161" i="10" a="1"/>
  <c r="C161" i="10" s="1"/>
  <c r="D161" i="10" s="1"/>
  <c r="C165" i="10" a="1"/>
  <c r="C165" i="10" s="1"/>
  <c r="D165" i="10" s="1"/>
  <c r="C169" i="10" a="1"/>
  <c r="C169" i="10" s="1"/>
  <c r="D169" i="10" s="1"/>
  <c r="C171" i="10" a="1"/>
  <c r="C171" i="10" s="1"/>
  <c r="D171" i="10" s="1"/>
  <c r="C177" i="10" a="1"/>
  <c r="C177" i="10" s="1"/>
  <c r="D177" i="10" s="1"/>
  <c r="C181" i="10" a="1"/>
  <c r="C181" i="10" s="1"/>
  <c r="D181" i="10" s="1"/>
  <c r="C185" i="10" a="1"/>
  <c r="C185" i="10" s="1"/>
  <c r="D185" i="10" s="1"/>
  <c r="C189" i="10" a="1"/>
  <c r="C189" i="10" s="1"/>
  <c r="D189" i="10" s="1"/>
  <c r="C191" i="10" a="1"/>
  <c r="C191" i="10" s="1"/>
  <c r="D191" i="10" s="1"/>
  <c r="C195" i="10" a="1"/>
  <c r="C195" i="10" s="1"/>
  <c r="D195" i="10" s="1"/>
  <c r="C197" i="10" a="1"/>
  <c r="C197" i="10" s="1"/>
  <c r="D197" i="10" s="1"/>
  <c r="C144" i="10" a="1"/>
  <c r="C144" i="10" s="1"/>
  <c r="D144" i="10" s="1"/>
  <c r="C150" i="10" a="1"/>
  <c r="C150" i="10" s="1"/>
  <c r="D150" i="10" s="1"/>
  <c r="C154" i="10" a="1"/>
  <c r="C154" i="10" s="1"/>
  <c r="D154" i="10" s="1"/>
  <c r="C158" i="10" a="1"/>
  <c r="C158" i="10" s="1"/>
  <c r="D158" i="10" s="1"/>
  <c r="C162" i="10" a="1"/>
  <c r="C162" i="10" s="1"/>
  <c r="D162" i="10" s="1"/>
  <c r="C166" i="10" a="1"/>
  <c r="C166" i="10" s="1"/>
  <c r="D166" i="10" s="1"/>
  <c r="C170" i="10" a="1"/>
  <c r="C170" i="10" s="1"/>
  <c r="D170" i="10" s="1"/>
  <c r="C174" i="10" a="1"/>
  <c r="C174" i="10" s="1"/>
  <c r="D174" i="10" s="1"/>
  <c r="C178" i="10" a="1"/>
  <c r="C178" i="10" s="1"/>
  <c r="D178" i="10" s="1"/>
  <c r="C182" i="10" a="1"/>
  <c r="C182" i="10" s="1"/>
  <c r="D182" i="10" s="1"/>
  <c r="C186" i="10" a="1"/>
  <c r="C186" i="10" s="1"/>
  <c r="D186" i="10" s="1"/>
  <c r="C190" i="10" a="1"/>
  <c r="C190" i="10" s="1"/>
  <c r="D190" i="10" s="1"/>
  <c r="C194" i="10" a="1"/>
  <c r="C194" i="10" s="1"/>
  <c r="D194" i="10" s="1"/>
  <c r="C200" i="10" a="1"/>
  <c r="C200" i="10" s="1"/>
  <c r="D200" i="10" s="1"/>
  <c r="C78" i="10" a="1"/>
  <c r="C78" i="10" s="1"/>
  <c r="D78" i="10" s="1"/>
  <c r="C80" i="10" a="1"/>
  <c r="C80" i="10" s="1"/>
  <c r="D80" i="10" s="1"/>
  <c r="C82" i="10" a="1"/>
  <c r="C82" i="10" s="1"/>
  <c r="D82" i="10" s="1"/>
  <c r="C84" i="10" a="1"/>
  <c r="C84" i="10" s="1"/>
  <c r="D84" i="10" s="1"/>
  <c r="C86" i="10" a="1"/>
  <c r="C86" i="10" s="1"/>
  <c r="D86" i="10" s="1"/>
  <c r="C88" i="10" a="1"/>
  <c r="C88" i="10" s="1"/>
  <c r="D88" i="10" s="1"/>
  <c r="C90" i="10" a="1"/>
  <c r="C90" i="10" s="1"/>
  <c r="D90" i="10" s="1"/>
  <c r="C92" i="10" a="1"/>
  <c r="C92" i="10" s="1"/>
  <c r="D92" i="10" s="1"/>
  <c r="C94" i="10" a="1"/>
  <c r="C94" i="10" s="1"/>
  <c r="D94" i="10" s="1"/>
  <c r="C96" i="10" a="1"/>
  <c r="C96" i="10" s="1"/>
  <c r="D96" i="10" s="1"/>
  <c r="C98" i="10" a="1"/>
  <c r="C98" i="10" s="1"/>
  <c r="D98" i="10" s="1"/>
  <c r="C100" i="10" a="1"/>
  <c r="C100" i="10" s="1"/>
  <c r="D100" i="10" s="1"/>
  <c r="C102" i="10" a="1"/>
  <c r="C102" i="10" s="1"/>
  <c r="D102" i="10" s="1"/>
  <c r="C104" i="10" a="1"/>
  <c r="C104" i="10" s="1"/>
  <c r="D104" i="10" s="1"/>
  <c r="C106" i="10" a="1"/>
  <c r="C106" i="10" s="1"/>
  <c r="D106" i="10" s="1"/>
  <c r="C108" i="10" a="1"/>
  <c r="C108" i="10" s="1"/>
  <c r="D108" i="10" s="1"/>
  <c r="C110" i="10" a="1"/>
  <c r="C110" i="10" s="1"/>
  <c r="D110" i="10" s="1"/>
  <c r="C112" i="10" a="1"/>
  <c r="C112" i="10" s="1"/>
  <c r="D112" i="10" s="1"/>
  <c r="C114" i="10" a="1"/>
  <c r="C114" i="10" s="1"/>
  <c r="D114" i="10" s="1"/>
  <c r="C116" i="10" a="1"/>
  <c r="C116" i="10" s="1"/>
  <c r="D116" i="10" s="1"/>
  <c r="C118" i="10" a="1"/>
  <c r="C118" i="10" s="1"/>
  <c r="D118" i="10" s="1"/>
  <c r="C120" i="10" a="1"/>
  <c r="C120" i="10" s="1"/>
  <c r="D120" i="10" s="1"/>
  <c r="C122" i="10" a="1"/>
  <c r="C122" i="10" s="1"/>
  <c r="D122" i="10" s="1"/>
  <c r="C124" i="10" a="1"/>
  <c r="C124" i="10" s="1"/>
  <c r="D124" i="10" s="1"/>
  <c r="C126" i="10" a="1"/>
  <c r="C126" i="10" s="1"/>
  <c r="D126" i="10" s="1"/>
  <c r="C128" i="10" a="1"/>
  <c r="C128" i="10" s="1"/>
  <c r="D128" i="10" s="1"/>
  <c r="C130" i="10" a="1"/>
  <c r="C130" i="10" s="1"/>
  <c r="D130" i="10" s="1"/>
  <c r="C132" i="10" a="1"/>
  <c r="C132" i="10" s="1"/>
  <c r="D132" i="10" s="1"/>
  <c r="C134" i="10" a="1"/>
  <c r="C134" i="10" s="1"/>
  <c r="D134" i="10" s="1"/>
  <c r="C136" i="10" a="1"/>
  <c r="C136" i="10" s="1"/>
  <c r="D136" i="10" s="1"/>
  <c r="C138" i="10" a="1"/>
  <c r="C138" i="10" s="1"/>
  <c r="D138" i="10" s="1"/>
  <c r="C140" i="10" a="1"/>
  <c r="C140" i="10" s="1"/>
  <c r="D140" i="10" s="1"/>
  <c r="C142" i="10" a="1"/>
  <c r="C142" i="10" s="1"/>
  <c r="D142" i="10" s="1"/>
  <c r="C146" i="10" a="1"/>
  <c r="C146" i="10" s="1"/>
  <c r="D146" i="10" s="1"/>
  <c r="C148" i="10" a="1"/>
  <c r="C148" i="10" s="1"/>
  <c r="D148" i="10" s="1"/>
  <c r="C152" i="10" a="1"/>
  <c r="C152" i="10" s="1"/>
  <c r="D152" i="10" s="1"/>
  <c r="C156" i="10" a="1"/>
  <c r="C156" i="10" s="1"/>
  <c r="D156" i="10" s="1"/>
  <c r="C160" i="10" a="1"/>
  <c r="C160" i="10" s="1"/>
  <c r="D160" i="10" s="1"/>
  <c r="C164" i="10" a="1"/>
  <c r="C164" i="10" s="1"/>
  <c r="D164" i="10" s="1"/>
  <c r="C168" i="10" a="1"/>
  <c r="C168" i="10" s="1"/>
  <c r="D168" i="10" s="1"/>
  <c r="C172" i="10" a="1"/>
  <c r="C172" i="10" s="1"/>
  <c r="D172" i="10" s="1"/>
  <c r="C176" i="10" a="1"/>
  <c r="C176" i="10" s="1"/>
  <c r="D176" i="10" s="1"/>
  <c r="C180" i="10" a="1"/>
  <c r="C180" i="10" s="1"/>
  <c r="D180" i="10" s="1"/>
  <c r="C184" i="10" a="1"/>
  <c r="C184" i="10" s="1"/>
  <c r="D184" i="10" s="1"/>
  <c r="C188" i="10" a="1"/>
  <c r="C188" i="10" s="1"/>
  <c r="D188" i="10" s="1"/>
  <c r="C192" i="10" a="1"/>
  <c r="C192" i="10" s="1"/>
  <c r="D192" i="10" s="1"/>
  <c r="C196" i="10" a="1"/>
  <c r="C196" i="10" s="1"/>
  <c r="D196" i="10" s="1"/>
  <c r="C10" i="10" a="1"/>
  <c r="C10" i="10" s="1"/>
  <c r="D10" i="10" s="1"/>
  <c r="C45" i="10" a="1"/>
  <c r="C45" i="10" s="1"/>
  <c r="D45" i="10" s="1"/>
  <c r="C60" i="10" a="1"/>
  <c r="C60" i="10" s="1"/>
  <c r="D60" i="10" s="1"/>
  <c r="C48" i="10" a="1"/>
  <c r="C48" i="10" s="1"/>
  <c r="D48" i="10" s="1"/>
  <c r="C32" i="10" a="1"/>
  <c r="C32" i="10" s="1"/>
  <c r="D32" i="10" s="1"/>
  <c r="C16" i="10" a="1"/>
  <c r="C16" i="10" s="1"/>
  <c r="D16" i="10" s="1"/>
  <c r="C58" i="10" a="1"/>
  <c r="C58" i="10" s="1"/>
  <c r="D58" i="10" s="1"/>
  <c r="C39" i="10" a="1"/>
  <c r="C39" i="10" s="1"/>
  <c r="D39" i="10" s="1"/>
  <c r="C23" i="10" a="1"/>
  <c r="C23" i="10" s="1"/>
  <c r="D23" i="10" s="1"/>
  <c r="C75" i="10" a="1"/>
  <c r="C75" i="10" s="1"/>
  <c r="D75" i="10" s="1"/>
  <c r="C59" i="10" a="1"/>
  <c r="C59" i="10" s="1"/>
  <c r="D59" i="10" s="1"/>
  <c r="C73" i="10" a="1"/>
  <c r="C73" i="10" s="1"/>
  <c r="D73" i="10" s="1"/>
  <c r="C13" i="10" a="1"/>
  <c r="C13" i="10" s="1"/>
  <c r="D13" i="10" s="1"/>
  <c r="C53" i="10" a="1"/>
  <c r="C53" i="10" s="1"/>
  <c r="D53" i="10" s="1"/>
  <c r="C57" i="10" a="1"/>
  <c r="C57" i="10" s="1"/>
  <c r="D57" i="10" s="1"/>
  <c r="C44" i="10" a="1"/>
  <c r="C44" i="10" s="1"/>
  <c r="D44" i="10" s="1"/>
  <c r="C28" i="10" a="1"/>
  <c r="C28" i="10" s="1"/>
  <c r="D28" i="10" s="1"/>
  <c r="C12" i="10" a="1"/>
  <c r="C12" i="10" s="1"/>
  <c r="D12" i="10" s="1"/>
  <c r="C51" i="10" a="1"/>
  <c r="C51" i="10" s="1"/>
  <c r="D51" i="10" s="1"/>
  <c r="C35" i="10" a="1"/>
  <c r="C35" i="10" s="1"/>
  <c r="D35" i="10" s="1"/>
  <c r="C19" i="10" a="1"/>
  <c r="C19" i="10" s="1"/>
  <c r="D19" i="10" s="1"/>
  <c r="C71" i="10" a="1"/>
  <c r="C71" i="10" s="1"/>
  <c r="D71" i="10" s="1"/>
  <c r="C55" i="10" a="1"/>
  <c r="C55" i="10" s="1"/>
  <c r="D55" i="10" s="1"/>
  <c r="C21" i="10" a="1"/>
  <c r="C21" i="10" s="1"/>
  <c r="D21" i="10" s="1"/>
  <c r="C66" i="10" a="1"/>
  <c r="C66" i="10" s="1"/>
  <c r="D66" i="10" s="1"/>
  <c r="C74" i="10" a="1"/>
  <c r="C74" i="10" s="1"/>
  <c r="D74" i="10" s="1"/>
  <c r="C54" i="10" a="1"/>
  <c r="C54" i="10" s="1"/>
  <c r="D54" i="10" s="1"/>
  <c r="C40" i="10" a="1"/>
  <c r="C40" i="10" s="1"/>
  <c r="D40" i="10" s="1"/>
  <c r="C24" i="10" a="1"/>
  <c r="C24" i="10" s="1"/>
  <c r="D24" i="10" s="1"/>
  <c r="C64" i="10" a="1"/>
  <c r="C64" i="10" s="1"/>
  <c r="D64" i="10" s="1"/>
  <c r="C47" i="10" a="1"/>
  <c r="C47" i="10" s="1"/>
  <c r="D47" i="10" s="1"/>
  <c r="C31" i="10" a="1"/>
  <c r="C31" i="10" s="1"/>
  <c r="D31" i="10" s="1"/>
  <c r="C15" i="10" a="1"/>
  <c r="C15" i="10" s="1"/>
  <c r="D15" i="10" s="1"/>
  <c r="C76" i="10" a="1"/>
  <c r="C76" i="10" s="1"/>
  <c r="D76" i="10" s="1"/>
  <c r="C67" i="10" a="1"/>
  <c r="C67" i="10" s="1"/>
  <c r="D67" i="10" s="1"/>
  <c r="C29" i="10" a="1"/>
  <c r="C29" i="10" s="1"/>
  <c r="D29" i="10" s="1"/>
  <c r="C37" i="10" a="1"/>
  <c r="C37" i="10" s="1"/>
  <c r="D37" i="10" s="1"/>
  <c r="C70" i="10" a="1"/>
  <c r="C70" i="10" s="1"/>
  <c r="D70" i="10" s="1"/>
  <c r="C52" i="10" a="1"/>
  <c r="C52" i="10" s="1"/>
  <c r="D52" i="10" s="1"/>
  <c r="C36" i="10" a="1"/>
  <c r="C36" i="10" s="1"/>
  <c r="D36" i="10" s="1"/>
  <c r="C20" i="10" a="1"/>
  <c r="C20" i="10" s="1"/>
  <c r="D20" i="10" s="1"/>
  <c r="C61" i="10" a="1"/>
  <c r="C61" i="10" s="1"/>
  <c r="D61" i="10" s="1"/>
  <c r="C43" i="10" a="1"/>
  <c r="C43" i="10" s="1"/>
  <c r="D43" i="10" s="1"/>
  <c r="C27" i="10" a="1"/>
  <c r="C27" i="10" s="1"/>
  <c r="D27" i="10" s="1"/>
  <c r="C72" i="10" a="1"/>
  <c r="C72" i="10" s="1"/>
  <c r="D72" i="10" s="1"/>
  <c r="C63" i="10" a="1"/>
  <c r="C63" i="10" s="1"/>
  <c r="D63" i="10" s="1"/>
  <c r="T164" i="8"/>
  <c r="T178" i="8"/>
  <c r="V193" i="8"/>
  <c r="T99" i="8"/>
  <c r="T109" i="8"/>
  <c r="V118" i="8"/>
  <c r="V189" i="8"/>
  <c r="V159" i="8"/>
  <c r="U86" i="8"/>
  <c r="V143" i="8"/>
  <c r="T166" i="8"/>
  <c r="V89" i="8"/>
  <c r="T126" i="8"/>
  <c r="V95" i="8"/>
  <c r="V126" i="8"/>
  <c r="V88" i="8"/>
  <c r="U85" i="8"/>
  <c r="V73" i="8"/>
  <c r="V192" i="8"/>
  <c r="U92" i="8"/>
  <c r="T132" i="8"/>
  <c r="T121" i="8"/>
  <c r="V136" i="8"/>
  <c r="T124" i="8"/>
  <c r="V132" i="8"/>
  <c r="T145" i="8"/>
  <c r="T123" i="8"/>
  <c r="U138" i="8"/>
  <c r="V106" i="8"/>
  <c r="U72" i="8"/>
  <c r="T184" i="8"/>
  <c r="U94" i="8"/>
  <c r="V171" i="8"/>
  <c r="U163" i="8"/>
  <c r="T86" i="8"/>
  <c r="T154" i="8"/>
  <c r="V183" i="8"/>
  <c r="T127" i="8"/>
  <c r="T151" i="8"/>
  <c r="V138" i="8"/>
  <c r="T140" i="8"/>
  <c r="U171" i="8"/>
  <c r="U102" i="8"/>
  <c r="U145" i="8"/>
  <c r="V163" i="8"/>
  <c r="V87" i="8"/>
  <c r="U164" i="8"/>
  <c r="V178" i="8"/>
  <c r="U116" i="8"/>
  <c r="U80" i="8"/>
  <c r="U103" i="8"/>
  <c r="V164" i="8"/>
  <c r="U125" i="8"/>
  <c r="T157" i="8"/>
  <c r="U109" i="8"/>
  <c r="U162" i="8"/>
  <c r="U132" i="8"/>
  <c r="T176" i="8"/>
  <c r="U177" i="8"/>
  <c r="T191" i="8"/>
  <c r="V149" i="8"/>
  <c r="T125" i="8"/>
  <c r="U186" i="8"/>
  <c r="U98" i="8"/>
  <c r="U191" i="8"/>
  <c r="V72" i="8"/>
  <c r="V111" i="8"/>
  <c r="U165" i="8"/>
  <c r="U124" i="8"/>
  <c r="U169" i="8"/>
  <c r="V115" i="8"/>
  <c r="T170" i="8"/>
  <c r="T147" i="8"/>
  <c r="U101" i="8"/>
  <c r="V191" i="8"/>
  <c r="T144" i="8"/>
  <c r="U185" i="8"/>
  <c r="V114" i="8"/>
  <c r="U190" i="8"/>
  <c r="T153" i="8"/>
  <c r="V195" i="8"/>
  <c r="V155" i="8"/>
  <c r="U196" i="8"/>
  <c r="U134" i="8"/>
  <c r="V81" i="8"/>
  <c r="U114" i="8"/>
  <c r="V97" i="8"/>
  <c r="T111" i="8"/>
  <c r="V79" i="8"/>
  <c r="T107" i="8"/>
  <c r="T162" i="8"/>
  <c r="V190" i="8"/>
  <c r="T75" i="8"/>
  <c r="U74" i="8"/>
  <c r="T193" i="8"/>
  <c r="T150" i="8"/>
  <c r="V194" i="8"/>
  <c r="V134" i="8"/>
  <c r="V100" i="8"/>
  <c r="V176" i="8"/>
  <c r="V94" i="8"/>
  <c r="T88" i="8"/>
  <c r="V128" i="8"/>
  <c r="T78" i="8"/>
  <c r="T199" i="8"/>
  <c r="U159" i="8"/>
  <c r="U83" i="8"/>
  <c r="V127" i="8"/>
  <c r="U148" i="8"/>
  <c r="V85" i="8"/>
  <c r="T185" i="8"/>
  <c r="T160" i="8"/>
  <c r="U73" i="8"/>
  <c r="V91" i="8"/>
  <c r="U176" i="8"/>
  <c r="T94" i="8"/>
  <c r="T90" i="8"/>
  <c r="U113" i="8"/>
  <c r="V156" i="8"/>
  <c r="T92" i="8"/>
  <c r="T192" i="8"/>
  <c r="T187" i="8"/>
  <c r="T105" i="8"/>
  <c r="T134" i="8"/>
  <c r="T167" i="8"/>
  <c r="U122" i="8"/>
  <c r="T110" i="8"/>
  <c r="U131" i="8"/>
  <c r="V98" i="8"/>
  <c r="U104" i="8"/>
  <c r="U153" i="8"/>
  <c r="T196" i="8"/>
  <c r="V119" i="8"/>
  <c r="T128" i="8"/>
  <c r="V131" i="8"/>
  <c r="T116" i="8"/>
  <c r="V170" i="8"/>
  <c r="U197" i="8"/>
  <c r="T83" i="8"/>
  <c r="V135" i="8"/>
  <c r="V77" i="8"/>
  <c r="U161" i="8"/>
  <c r="T81" i="8"/>
  <c r="T163" i="8"/>
  <c r="T101" i="8"/>
  <c r="V78" i="8"/>
  <c r="T186" i="8"/>
  <c r="V157" i="8"/>
  <c r="U75" i="8"/>
  <c r="V121" i="8"/>
  <c r="V199" i="8"/>
  <c r="U112" i="8"/>
  <c r="V162" i="8"/>
  <c r="T189" i="8"/>
  <c r="U82" i="8"/>
  <c r="T159" i="8"/>
  <c r="T183" i="8"/>
  <c r="U93" i="8"/>
  <c r="U130" i="8"/>
  <c r="T139" i="8"/>
  <c r="T168" i="8"/>
  <c r="U88" i="8"/>
  <c r="V184" i="8"/>
  <c r="V153" i="8"/>
  <c r="V146" i="8"/>
  <c r="V200" i="8"/>
  <c r="V103" i="8"/>
  <c r="V117" i="8"/>
  <c r="T180" i="8"/>
  <c r="T200" i="8"/>
  <c r="V175" i="8"/>
  <c r="V182" i="8"/>
  <c r="V141" i="8"/>
  <c r="T198" i="8"/>
  <c r="V137" i="8"/>
  <c r="V142" i="8"/>
  <c r="U180" i="8"/>
  <c r="U136" i="8"/>
  <c r="U95" i="8"/>
  <c r="V167" i="8"/>
  <c r="T112" i="8"/>
  <c r="V84" i="8"/>
  <c r="T146" i="8"/>
  <c r="T117" i="8"/>
  <c r="U181" i="8"/>
  <c r="V86" i="8"/>
  <c r="T135" i="8"/>
  <c r="T108" i="8"/>
  <c r="V152" i="8"/>
  <c r="V166" i="8"/>
  <c r="T161" i="8"/>
  <c r="U129" i="8"/>
  <c r="V185" i="8"/>
  <c r="T156" i="8"/>
  <c r="U119" i="8"/>
  <c r="U105" i="8"/>
  <c r="V197" i="8"/>
  <c r="U200" i="8"/>
  <c r="T85" i="8"/>
  <c r="U155" i="8"/>
  <c r="T133" i="8"/>
  <c r="T89" i="8"/>
  <c r="U173" i="8"/>
  <c r="U142" i="8"/>
  <c r="U166" i="8"/>
  <c r="T137" i="8"/>
  <c r="T120" i="8"/>
  <c r="T97" i="8"/>
  <c r="U78" i="8"/>
  <c r="T95" i="8"/>
  <c r="U175" i="8"/>
  <c r="U133" i="8"/>
  <c r="T80" i="8"/>
  <c r="V129" i="8"/>
  <c r="U137" i="8"/>
  <c r="T141" i="8"/>
  <c r="V130" i="8"/>
  <c r="T119" i="8"/>
  <c r="V187" i="8"/>
  <c r="T188" i="8"/>
  <c r="T91" i="8"/>
  <c r="V173" i="8"/>
  <c r="V101" i="8"/>
  <c r="T177" i="8"/>
  <c r="T149" i="8"/>
  <c r="U71" i="8"/>
  <c r="T103" i="8"/>
  <c r="T114" i="8"/>
  <c r="T179" i="8"/>
  <c r="T138" i="8"/>
  <c r="U99" i="8"/>
  <c r="U151" i="8"/>
  <c r="T131" i="8"/>
  <c r="T190" i="8"/>
  <c r="U117" i="8"/>
  <c r="V188" i="8"/>
  <c r="U160" i="8"/>
  <c r="U182" i="8"/>
  <c r="V150" i="8"/>
  <c r="V71" i="8"/>
  <c r="U146" i="8"/>
  <c r="U187" i="8"/>
  <c r="V133" i="8"/>
  <c r="T115" i="8"/>
  <c r="U128" i="8"/>
  <c r="T113" i="8"/>
  <c r="U174" i="8"/>
  <c r="V147" i="8"/>
  <c r="T197" i="8"/>
  <c r="T77" i="8"/>
  <c r="V154" i="8"/>
  <c r="T142" i="8"/>
  <c r="T155" i="8"/>
  <c r="V108" i="8"/>
  <c r="V179" i="8"/>
  <c r="V172" i="8"/>
  <c r="U150" i="8"/>
  <c r="U184" i="8"/>
  <c r="T130" i="8"/>
  <c r="U123" i="8"/>
  <c r="T172" i="8"/>
  <c r="U76" i="8"/>
  <c r="T106" i="8"/>
  <c r="V110" i="8"/>
  <c r="U120" i="8"/>
  <c r="T122" i="8"/>
  <c r="V116" i="8"/>
  <c r="U183" i="8"/>
  <c r="V107" i="8"/>
  <c r="U188" i="8"/>
  <c r="U91" i="8"/>
  <c r="T174" i="8"/>
  <c r="V92" i="8"/>
  <c r="T129" i="8"/>
  <c r="U147" i="8"/>
  <c r="V76" i="8"/>
  <c r="U140" i="8"/>
  <c r="U77" i="8"/>
  <c r="T96" i="8"/>
  <c r="U115" i="8"/>
  <c r="U89" i="8"/>
  <c r="U152" i="8"/>
  <c r="V180" i="8"/>
  <c r="T102" i="8"/>
  <c r="V96" i="8"/>
  <c r="U81" i="8"/>
  <c r="U143" i="8"/>
  <c r="T181" i="8"/>
  <c r="U167" i="8"/>
  <c r="U154" i="8"/>
  <c r="V144" i="8"/>
  <c r="T98" i="8"/>
  <c r="U144" i="8"/>
  <c r="U90" i="8"/>
  <c r="T74" i="8"/>
  <c r="T73" i="8"/>
  <c r="T152" i="8"/>
  <c r="V122" i="8"/>
  <c r="V196" i="8"/>
  <c r="T143" i="8"/>
  <c r="U193" i="8"/>
  <c r="U178" i="8"/>
  <c r="V168" i="8"/>
  <c r="V124" i="8"/>
  <c r="T79" i="8"/>
  <c r="U118" i="8"/>
  <c r="T175" i="8"/>
  <c r="T118" i="8"/>
  <c r="U149" i="8"/>
  <c r="U158" i="8"/>
  <c r="V165" i="8"/>
  <c r="V140" i="8"/>
  <c r="T165" i="8"/>
  <c r="V125" i="8"/>
  <c r="T194" i="8"/>
  <c r="V82" i="8"/>
  <c r="T87" i="8"/>
  <c r="U198" i="8"/>
  <c r="T173" i="8"/>
  <c r="U157" i="8"/>
  <c r="U87" i="8"/>
  <c r="V177" i="8"/>
  <c r="U111" i="8"/>
  <c r="V120" i="8"/>
  <c r="U127" i="8"/>
  <c r="V139" i="8"/>
  <c r="V83" i="8"/>
  <c r="V102" i="8"/>
  <c r="V74" i="8"/>
  <c r="U84" i="8"/>
  <c r="T93" i="8"/>
  <c r="V174" i="8"/>
  <c r="T158" i="8"/>
  <c r="V151" i="8"/>
  <c r="V112" i="8"/>
  <c r="U108" i="8"/>
  <c r="T182" i="8"/>
  <c r="V161" i="8"/>
  <c r="U172" i="8"/>
  <c r="V158" i="8"/>
  <c r="U156" i="8"/>
  <c r="V169" i="8"/>
  <c r="V160" i="8"/>
  <c r="V104" i="8"/>
  <c r="U97" i="8"/>
  <c r="U110" i="8"/>
  <c r="U195" i="8"/>
  <c r="U139" i="8"/>
  <c r="U199" i="8"/>
  <c r="T72" i="8"/>
  <c r="T76" i="8"/>
  <c r="U121" i="8"/>
  <c r="U141" i="8"/>
  <c r="T84" i="8"/>
  <c r="V99" i="8"/>
  <c r="U192" i="8"/>
  <c r="U107" i="8"/>
  <c r="V198" i="8"/>
  <c r="V181" i="8"/>
  <c r="V105" i="8"/>
  <c r="T82" i="8"/>
  <c r="T171" i="8"/>
  <c r="V113" i="8"/>
  <c r="V123" i="8"/>
  <c r="U170" i="8"/>
  <c r="T169" i="8"/>
  <c r="V90" i="8"/>
  <c r="V93" i="8"/>
  <c r="V145" i="8"/>
  <c r="U194" i="8"/>
  <c r="T148" i="8"/>
  <c r="U106" i="8"/>
  <c r="U100" i="8"/>
  <c r="T136" i="8"/>
  <c r="V75" i="8"/>
  <c r="T195" i="8"/>
  <c r="U135" i="8"/>
  <c r="V80" i="8"/>
  <c r="T100" i="8"/>
  <c r="U189" i="8"/>
  <c r="T104" i="8"/>
  <c r="U168" i="8"/>
  <c r="U96" i="8"/>
  <c r="U179" i="8"/>
  <c r="V148" i="8"/>
  <c r="V109" i="8"/>
  <c r="U126" i="8"/>
  <c r="U79" i="8"/>
  <c r="V186" i="8"/>
  <c r="E30" i="8" l="1"/>
  <c r="E37" i="10"/>
  <c r="K37" i="10"/>
  <c r="I37" i="10"/>
  <c r="F37" i="10"/>
  <c r="E21" i="8"/>
  <c r="I28" i="10"/>
  <c r="F28" i="10"/>
  <c r="K28" i="10"/>
  <c r="E28" i="10"/>
  <c r="E56" i="8"/>
  <c r="I63" i="10"/>
  <c r="F63" i="10"/>
  <c r="E63" i="10"/>
  <c r="K63" i="10"/>
  <c r="E54" i="8"/>
  <c r="E61" i="10"/>
  <c r="K61" i="10"/>
  <c r="F61" i="10"/>
  <c r="I61" i="10"/>
  <c r="E63" i="8"/>
  <c r="F70" i="10"/>
  <c r="K70" i="10"/>
  <c r="I70" i="10"/>
  <c r="E70" i="10"/>
  <c r="E69" i="8"/>
  <c r="I76" i="10"/>
  <c r="F76" i="10"/>
  <c r="K76" i="10"/>
  <c r="E76" i="10"/>
  <c r="E57" i="8"/>
  <c r="I64" i="10"/>
  <c r="K64" i="10"/>
  <c r="E64" i="10"/>
  <c r="F64" i="10"/>
  <c r="E67" i="8"/>
  <c r="F74" i="10"/>
  <c r="I74" i="10"/>
  <c r="K74" i="10"/>
  <c r="E74" i="10"/>
  <c r="E64" i="8"/>
  <c r="I71" i="10"/>
  <c r="F71" i="10"/>
  <c r="E71" i="10"/>
  <c r="K71" i="10"/>
  <c r="E5" i="8"/>
  <c r="I12" i="10"/>
  <c r="F12" i="10"/>
  <c r="K12" i="10"/>
  <c r="E12" i="10"/>
  <c r="E46" i="8"/>
  <c r="E53" i="10"/>
  <c r="K53" i="10"/>
  <c r="I53" i="10"/>
  <c r="F53" i="10"/>
  <c r="E68" i="8"/>
  <c r="I75" i="10"/>
  <c r="E75" i="10"/>
  <c r="F75" i="10"/>
  <c r="K75" i="10"/>
  <c r="E9" i="8"/>
  <c r="I16" i="10"/>
  <c r="K16" i="10"/>
  <c r="E16" i="10"/>
  <c r="F16" i="10"/>
  <c r="E38" i="8"/>
  <c r="E45" i="10"/>
  <c r="F45" i="10"/>
  <c r="K45" i="10"/>
  <c r="I45" i="10"/>
  <c r="I188" i="10"/>
  <c r="F188" i="10"/>
  <c r="K188" i="10"/>
  <c r="E188" i="10"/>
  <c r="I172" i="10"/>
  <c r="F172" i="10"/>
  <c r="K172" i="10"/>
  <c r="E172" i="10"/>
  <c r="I156" i="10"/>
  <c r="F156" i="10"/>
  <c r="K156" i="10"/>
  <c r="E156" i="10"/>
  <c r="F142" i="10"/>
  <c r="I142" i="10"/>
  <c r="K142" i="10"/>
  <c r="E142" i="10"/>
  <c r="F134" i="10"/>
  <c r="I134" i="10"/>
  <c r="K134" i="10"/>
  <c r="E134" i="10"/>
  <c r="F126" i="10"/>
  <c r="I126" i="10"/>
  <c r="K126" i="10"/>
  <c r="E126" i="10"/>
  <c r="F118" i="10"/>
  <c r="I118" i="10"/>
  <c r="K118" i="10"/>
  <c r="E118" i="10"/>
  <c r="F110" i="10"/>
  <c r="I110" i="10"/>
  <c r="K110" i="10"/>
  <c r="E110" i="10"/>
  <c r="F102" i="10"/>
  <c r="I102" i="10"/>
  <c r="K102" i="10"/>
  <c r="E102" i="10"/>
  <c r="F94" i="10"/>
  <c r="I94" i="10"/>
  <c r="K94" i="10"/>
  <c r="E94" i="10"/>
  <c r="F86" i="10"/>
  <c r="I86" i="10"/>
  <c r="K86" i="10"/>
  <c r="E86" i="10"/>
  <c r="F78" i="10"/>
  <c r="I78" i="10"/>
  <c r="K78" i="10"/>
  <c r="E78" i="10"/>
  <c r="I186" i="10"/>
  <c r="F186" i="10"/>
  <c r="K186" i="10"/>
  <c r="E186" i="10"/>
  <c r="F170" i="10"/>
  <c r="I170" i="10"/>
  <c r="K170" i="10"/>
  <c r="E170" i="10"/>
  <c r="F154" i="10"/>
  <c r="I154" i="10"/>
  <c r="K154" i="10"/>
  <c r="E154" i="10"/>
  <c r="I195" i="10"/>
  <c r="E195" i="10"/>
  <c r="F195" i="10"/>
  <c r="K195" i="10"/>
  <c r="E181" i="10"/>
  <c r="F181" i="10"/>
  <c r="K181" i="10"/>
  <c r="I181" i="10"/>
  <c r="E165" i="10"/>
  <c r="K165" i="10"/>
  <c r="I165" i="10"/>
  <c r="F165" i="10"/>
  <c r="E153" i="10"/>
  <c r="K153" i="10"/>
  <c r="I153" i="10"/>
  <c r="F153" i="10"/>
  <c r="F145" i="10"/>
  <c r="E145" i="10"/>
  <c r="K145" i="10"/>
  <c r="I145" i="10"/>
  <c r="E137" i="10"/>
  <c r="K137" i="10"/>
  <c r="I137" i="10"/>
  <c r="F137" i="10"/>
  <c r="F129" i="10"/>
  <c r="E129" i="10"/>
  <c r="K129" i="10"/>
  <c r="I129" i="10"/>
  <c r="E121" i="10"/>
  <c r="K121" i="10"/>
  <c r="I121" i="10"/>
  <c r="F121" i="10"/>
  <c r="F113" i="10"/>
  <c r="E113" i="10"/>
  <c r="K113" i="10"/>
  <c r="I113" i="10"/>
  <c r="E105" i="10"/>
  <c r="K105" i="10"/>
  <c r="I105" i="10"/>
  <c r="F105" i="10"/>
  <c r="F97" i="10"/>
  <c r="E97" i="10"/>
  <c r="K97" i="10"/>
  <c r="I97" i="10"/>
  <c r="E89" i="10"/>
  <c r="K89" i="10"/>
  <c r="I89" i="10"/>
  <c r="F89" i="10"/>
  <c r="F81" i="10"/>
  <c r="E81" i="10"/>
  <c r="K81" i="10"/>
  <c r="I81" i="10"/>
  <c r="I187" i="10"/>
  <c r="E187" i="10"/>
  <c r="F187" i="10"/>
  <c r="K187" i="10"/>
  <c r="E173" i="10"/>
  <c r="F173" i="10"/>
  <c r="K173" i="10"/>
  <c r="I173" i="10"/>
  <c r="E10" i="8"/>
  <c r="I17" i="10"/>
  <c r="F17" i="10"/>
  <c r="E17" i="10"/>
  <c r="K17" i="10"/>
  <c r="E15" i="8"/>
  <c r="F22" i="10"/>
  <c r="K22" i="10"/>
  <c r="I22" i="10"/>
  <c r="E22" i="10"/>
  <c r="E70" i="8"/>
  <c r="E77" i="10"/>
  <c r="F77" i="10"/>
  <c r="K77" i="10"/>
  <c r="I77" i="10"/>
  <c r="E4" i="8"/>
  <c r="I11" i="10"/>
  <c r="E11" i="10"/>
  <c r="K11" i="10"/>
  <c r="F11" i="10"/>
  <c r="E39" i="8"/>
  <c r="F46" i="10"/>
  <c r="K46" i="10"/>
  <c r="I46" i="10"/>
  <c r="E46" i="10"/>
  <c r="E31" i="8"/>
  <c r="F38" i="10"/>
  <c r="K38" i="10"/>
  <c r="I38" i="10"/>
  <c r="E38" i="10"/>
  <c r="I70" i="8"/>
  <c r="I77" i="17"/>
  <c r="F77" i="17"/>
  <c r="E77" i="17"/>
  <c r="K77" i="17"/>
  <c r="I29" i="8"/>
  <c r="K36" i="17"/>
  <c r="I36" i="17"/>
  <c r="F36" i="17"/>
  <c r="E36" i="17"/>
  <c r="I34" i="8"/>
  <c r="I41" i="17"/>
  <c r="F41" i="17"/>
  <c r="E41" i="17"/>
  <c r="K41" i="17"/>
  <c r="I61" i="8"/>
  <c r="K68" i="17"/>
  <c r="I68" i="17"/>
  <c r="F68" i="17"/>
  <c r="E68" i="17"/>
  <c r="I67" i="8"/>
  <c r="F74" i="17"/>
  <c r="E74" i="17"/>
  <c r="K74" i="17"/>
  <c r="I74" i="17"/>
  <c r="I6" i="8"/>
  <c r="I13" i="17"/>
  <c r="F13" i="17"/>
  <c r="E13" i="17"/>
  <c r="K13" i="17"/>
  <c r="I51" i="8"/>
  <c r="F58" i="17"/>
  <c r="E58" i="17"/>
  <c r="K58" i="17"/>
  <c r="I58" i="17"/>
  <c r="I11" i="8"/>
  <c r="F18" i="17"/>
  <c r="E18" i="17"/>
  <c r="K18" i="17"/>
  <c r="I18" i="17"/>
  <c r="I37" i="8"/>
  <c r="K44" i="17"/>
  <c r="I44" i="17"/>
  <c r="F44" i="17"/>
  <c r="E44" i="17"/>
  <c r="I42" i="8"/>
  <c r="I49" i="17"/>
  <c r="F49" i="17"/>
  <c r="E49" i="17"/>
  <c r="K49" i="17"/>
  <c r="I53" i="8"/>
  <c r="K60" i="17"/>
  <c r="I60" i="17"/>
  <c r="F60" i="17"/>
  <c r="E60" i="17"/>
  <c r="I9" i="8"/>
  <c r="K16" i="17"/>
  <c r="I16" i="17"/>
  <c r="F16" i="17"/>
  <c r="E16" i="17"/>
  <c r="I14" i="8"/>
  <c r="I21" i="17"/>
  <c r="F21" i="17"/>
  <c r="E21" i="17"/>
  <c r="K21" i="17"/>
  <c r="I2" i="8"/>
  <c r="E9" i="17"/>
  <c r="I9" i="17"/>
  <c r="F9" i="17"/>
  <c r="K9" i="17"/>
  <c r="F107" i="17"/>
  <c r="E107" i="17"/>
  <c r="K107" i="17"/>
  <c r="I107" i="17"/>
  <c r="F123" i="17"/>
  <c r="E123" i="17"/>
  <c r="K123" i="17"/>
  <c r="I123" i="17"/>
  <c r="F139" i="17"/>
  <c r="E139" i="17"/>
  <c r="K139" i="17"/>
  <c r="I139" i="17"/>
  <c r="F155" i="17"/>
  <c r="E155" i="17"/>
  <c r="K155" i="17"/>
  <c r="I155" i="17"/>
  <c r="F171" i="17"/>
  <c r="E171" i="17"/>
  <c r="K171" i="17"/>
  <c r="I171" i="17"/>
  <c r="F83" i="17"/>
  <c r="E83" i="17"/>
  <c r="K83" i="17"/>
  <c r="I83" i="17"/>
  <c r="F91" i="17"/>
  <c r="E91" i="17"/>
  <c r="K91" i="17"/>
  <c r="I91" i="17"/>
  <c r="F99" i="17"/>
  <c r="E99" i="17"/>
  <c r="K99" i="17"/>
  <c r="I99" i="17"/>
  <c r="F118" i="17"/>
  <c r="E118" i="17"/>
  <c r="K118" i="17"/>
  <c r="I118" i="17"/>
  <c r="F134" i="17"/>
  <c r="E134" i="17"/>
  <c r="K134" i="17"/>
  <c r="I134" i="17"/>
  <c r="F150" i="17"/>
  <c r="E150" i="17"/>
  <c r="K150" i="17"/>
  <c r="I150" i="17"/>
  <c r="F166" i="17"/>
  <c r="E166" i="17"/>
  <c r="K166" i="17"/>
  <c r="I166" i="17"/>
  <c r="F104" i="17"/>
  <c r="E104" i="17"/>
  <c r="K104" i="17"/>
  <c r="I104" i="17"/>
  <c r="F117" i="17"/>
  <c r="E117" i="17"/>
  <c r="K117" i="17"/>
  <c r="I117" i="17"/>
  <c r="F133" i="17"/>
  <c r="E133" i="17"/>
  <c r="K133" i="17"/>
  <c r="I133" i="17"/>
  <c r="F149" i="17"/>
  <c r="E149" i="17"/>
  <c r="K149" i="17"/>
  <c r="I149" i="17"/>
  <c r="F165" i="17"/>
  <c r="E165" i="17"/>
  <c r="K165" i="17"/>
  <c r="I165" i="17"/>
  <c r="F78" i="17"/>
  <c r="E78" i="17"/>
  <c r="K78" i="17"/>
  <c r="I78" i="17"/>
  <c r="F86" i="17"/>
  <c r="E86" i="17"/>
  <c r="K86" i="17"/>
  <c r="I86" i="17"/>
  <c r="F94" i="17"/>
  <c r="E94" i="17"/>
  <c r="K94" i="17"/>
  <c r="I94" i="17"/>
  <c r="F103" i="17"/>
  <c r="E103" i="17"/>
  <c r="K103" i="17"/>
  <c r="I103" i="17"/>
  <c r="F120" i="17"/>
  <c r="E120" i="17"/>
  <c r="K120" i="17"/>
  <c r="I120" i="17"/>
  <c r="F136" i="17"/>
  <c r="E136" i="17"/>
  <c r="K136" i="17"/>
  <c r="I136" i="17"/>
  <c r="F152" i="17"/>
  <c r="E152" i="17"/>
  <c r="K152" i="17"/>
  <c r="I152" i="17"/>
  <c r="F168" i="17"/>
  <c r="E168" i="17"/>
  <c r="K168" i="17"/>
  <c r="I168" i="17"/>
  <c r="F180" i="17"/>
  <c r="E180" i="17"/>
  <c r="K180" i="17"/>
  <c r="I180" i="17"/>
  <c r="F184" i="17"/>
  <c r="E184" i="17"/>
  <c r="K184" i="17"/>
  <c r="I184" i="17"/>
  <c r="F185" i="17"/>
  <c r="E185" i="17"/>
  <c r="K185" i="17"/>
  <c r="I185" i="17"/>
  <c r="I47" i="8"/>
  <c r="F54" i="17"/>
  <c r="E54" i="17"/>
  <c r="K54" i="17"/>
  <c r="I54" i="17"/>
  <c r="I194" i="17"/>
  <c r="F194" i="17"/>
  <c r="K194" i="17"/>
  <c r="E194" i="17"/>
  <c r="I198" i="17"/>
  <c r="F198" i="17"/>
  <c r="K198" i="17"/>
  <c r="E198" i="17"/>
  <c r="I12" i="8"/>
  <c r="E19" i="17"/>
  <c r="K19" i="17"/>
  <c r="I19" i="17"/>
  <c r="F19" i="17"/>
  <c r="I32" i="8"/>
  <c r="E39" i="17"/>
  <c r="K39" i="17"/>
  <c r="I39" i="17"/>
  <c r="F39" i="17"/>
  <c r="I16" i="8"/>
  <c r="E23" i="17"/>
  <c r="K23" i="17"/>
  <c r="I23" i="17"/>
  <c r="F23" i="17"/>
  <c r="E79" i="18"/>
  <c r="K79" i="18"/>
  <c r="I79" i="18"/>
  <c r="F79" i="18"/>
  <c r="E95" i="18"/>
  <c r="K95" i="18"/>
  <c r="I95" i="18"/>
  <c r="F95" i="18"/>
  <c r="E118" i="18"/>
  <c r="K118" i="18"/>
  <c r="F118" i="18"/>
  <c r="I118" i="18"/>
  <c r="E134" i="18"/>
  <c r="K134" i="18"/>
  <c r="F134" i="18"/>
  <c r="I134" i="18"/>
  <c r="E80" i="18"/>
  <c r="K80" i="18"/>
  <c r="I80" i="18"/>
  <c r="F80" i="18"/>
  <c r="E96" i="18"/>
  <c r="K96" i="18"/>
  <c r="I96" i="18"/>
  <c r="F96" i="18"/>
  <c r="E101" i="18"/>
  <c r="K101" i="18"/>
  <c r="I101" i="18"/>
  <c r="F101" i="18"/>
  <c r="E81" i="18"/>
  <c r="K81" i="18"/>
  <c r="F81" i="18"/>
  <c r="I81" i="18"/>
  <c r="E108" i="18"/>
  <c r="K108" i="18"/>
  <c r="F108" i="18"/>
  <c r="I108" i="18"/>
  <c r="E124" i="18"/>
  <c r="K124" i="18"/>
  <c r="F124" i="18"/>
  <c r="I124" i="18"/>
  <c r="E140" i="18"/>
  <c r="K140" i="18"/>
  <c r="F140" i="18"/>
  <c r="I140" i="18"/>
  <c r="E86" i="18"/>
  <c r="K86" i="18"/>
  <c r="I86" i="18"/>
  <c r="F86" i="18"/>
  <c r="E113" i="18"/>
  <c r="K113" i="18"/>
  <c r="I113" i="18"/>
  <c r="F113" i="18"/>
  <c r="E129" i="18"/>
  <c r="K129" i="18"/>
  <c r="I129" i="18"/>
  <c r="F129" i="18"/>
  <c r="E145" i="18"/>
  <c r="K145" i="18"/>
  <c r="I145" i="18"/>
  <c r="F145" i="18"/>
  <c r="E111" i="18"/>
  <c r="K111" i="18"/>
  <c r="I111" i="18"/>
  <c r="F111" i="18"/>
  <c r="E127" i="18"/>
  <c r="K127" i="18"/>
  <c r="I127" i="18"/>
  <c r="F127" i="18"/>
  <c r="E143" i="18"/>
  <c r="K143" i="18"/>
  <c r="I143" i="18"/>
  <c r="F143" i="18"/>
  <c r="E148" i="18"/>
  <c r="K148" i="18"/>
  <c r="I148" i="18"/>
  <c r="F148" i="18"/>
  <c r="E152" i="18"/>
  <c r="K152" i="18"/>
  <c r="I152" i="18"/>
  <c r="F152" i="18"/>
  <c r="E156" i="18"/>
  <c r="K156" i="18"/>
  <c r="I156" i="18"/>
  <c r="F156" i="18"/>
  <c r="E160" i="18"/>
  <c r="K160" i="18"/>
  <c r="I160" i="18"/>
  <c r="F160" i="18"/>
  <c r="E164" i="18"/>
  <c r="K164" i="18"/>
  <c r="I164" i="18"/>
  <c r="F164" i="18"/>
  <c r="E168" i="18"/>
  <c r="K168" i="18"/>
  <c r="I168" i="18"/>
  <c r="F168" i="18"/>
  <c r="E172" i="18"/>
  <c r="K172" i="18"/>
  <c r="I172" i="18"/>
  <c r="F172" i="18"/>
  <c r="E176" i="18"/>
  <c r="K176" i="18"/>
  <c r="I176" i="18"/>
  <c r="F176" i="18"/>
  <c r="E180" i="18"/>
  <c r="K180" i="18"/>
  <c r="I180" i="18"/>
  <c r="F180" i="18"/>
  <c r="E184" i="18"/>
  <c r="K184" i="18"/>
  <c r="I184" i="18"/>
  <c r="F184" i="18"/>
  <c r="E188" i="18"/>
  <c r="K188" i="18"/>
  <c r="I188" i="18"/>
  <c r="F188" i="18"/>
  <c r="E192" i="18"/>
  <c r="K192" i="18"/>
  <c r="I192" i="18"/>
  <c r="F192" i="18"/>
  <c r="E196" i="18"/>
  <c r="K196" i="18"/>
  <c r="I196" i="18"/>
  <c r="F196" i="18"/>
  <c r="E200" i="18"/>
  <c r="K200" i="18"/>
  <c r="I200" i="18"/>
  <c r="F200" i="18"/>
  <c r="A22" i="8"/>
  <c r="I29" i="18"/>
  <c r="F29" i="18"/>
  <c r="K29" i="18"/>
  <c r="E29" i="18"/>
  <c r="A13" i="8"/>
  <c r="K20" i="18"/>
  <c r="I20" i="18"/>
  <c r="E20" i="18"/>
  <c r="F20" i="18"/>
  <c r="A5" i="8"/>
  <c r="K12" i="18"/>
  <c r="I12" i="18"/>
  <c r="E12" i="18"/>
  <c r="F12" i="18"/>
  <c r="A38" i="8"/>
  <c r="I45" i="18"/>
  <c r="F45" i="18"/>
  <c r="E45" i="18"/>
  <c r="K45" i="18"/>
  <c r="A29" i="8"/>
  <c r="K36" i="18"/>
  <c r="I36" i="18"/>
  <c r="E36" i="18"/>
  <c r="F36" i="18"/>
  <c r="A53" i="8"/>
  <c r="K60" i="18"/>
  <c r="I60" i="18"/>
  <c r="F60" i="18"/>
  <c r="E60" i="18"/>
  <c r="A25" i="8"/>
  <c r="K32" i="18"/>
  <c r="I32" i="18"/>
  <c r="F32" i="18"/>
  <c r="E32" i="18"/>
  <c r="A7" i="8"/>
  <c r="F14" i="18"/>
  <c r="E14" i="18"/>
  <c r="K14" i="18"/>
  <c r="I14" i="18"/>
  <c r="A23" i="8"/>
  <c r="F30" i="18"/>
  <c r="E30" i="18"/>
  <c r="K30" i="18"/>
  <c r="I30" i="18"/>
  <c r="A39" i="8"/>
  <c r="F46" i="18"/>
  <c r="E46" i="18"/>
  <c r="K46" i="18"/>
  <c r="I46" i="18"/>
  <c r="A62" i="8"/>
  <c r="I69" i="18"/>
  <c r="F69" i="18"/>
  <c r="E69" i="18"/>
  <c r="K69" i="18"/>
  <c r="E23" i="18"/>
  <c r="A16" i="8"/>
  <c r="K23" i="18"/>
  <c r="F23" i="18"/>
  <c r="I23" i="18"/>
  <c r="E39" i="18"/>
  <c r="A32" i="8"/>
  <c r="K39" i="18"/>
  <c r="F39" i="18"/>
  <c r="I39" i="18"/>
  <c r="E55" i="18"/>
  <c r="A48" i="8"/>
  <c r="K55" i="18"/>
  <c r="I55" i="18"/>
  <c r="F55" i="18"/>
  <c r="A70" i="8"/>
  <c r="I77" i="18"/>
  <c r="F77" i="18"/>
  <c r="E77" i="18"/>
  <c r="K77" i="18"/>
  <c r="A59" i="8"/>
  <c r="F66" i="18"/>
  <c r="E66" i="18"/>
  <c r="K66" i="18"/>
  <c r="I66" i="18"/>
  <c r="A71" i="8"/>
  <c r="F78" i="18"/>
  <c r="E78" i="18"/>
  <c r="K78" i="18"/>
  <c r="I78" i="18"/>
  <c r="E17" i="8"/>
  <c r="I24" i="10"/>
  <c r="K24" i="10"/>
  <c r="F24" i="10"/>
  <c r="E24" i="10"/>
  <c r="E59" i="8"/>
  <c r="F66" i="10"/>
  <c r="I66" i="10"/>
  <c r="K66" i="10"/>
  <c r="E66" i="10"/>
  <c r="E16" i="8"/>
  <c r="I23" i="10"/>
  <c r="F23" i="10"/>
  <c r="E23" i="10"/>
  <c r="K23" i="10"/>
  <c r="E25" i="8"/>
  <c r="I32" i="10"/>
  <c r="K32" i="10"/>
  <c r="E32" i="10"/>
  <c r="F32" i="10"/>
  <c r="E3" i="8"/>
  <c r="F10" i="10"/>
  <c r="I10" i="10"/>
  <c r="K10" i="10"/>
  <c r="E10" i="10"/>
  <c r="I184" i="10"/>
  <c r="F184" i="10"/>
  <c r="K184" i="10"/>
  <c r="E184" i="10"/>
  <c r="I168" i="10"/>
  <c r="K168" i="10"/>
  <c r="F168" i="10"/>
  <c r="E168" i="10"/>
  <c r="I152" i="10"/>
  <c r="K152" i="10"/>
  <c r="F152" i="10"/>
  <c r="E152" i="10"/>
  <c r="I140" i="10"/>
  <c r="F140" i="10"/>
  <c r="K140" i="10"/>
  <c r="E140" i="10"/>
  <c r="I132" i="10"/>
  <c r="K132" i="10"/>
  <c r="F132" i="10"/>
  <c r="E132" i="10"/>
  <c r="I124" i="10"/>
  <c r="F124" i="10"/>
  <c r="K124" i="10"/>
  <c r="E124" i="10"/>
  <c r="I116" i="10"/>
  <c r="K116" i="10"/>
  <c r="F116" i="10"/>
  <c r="E116" i="10"/>
  <c r="I108" i="10"/>
  <c r="F108" i="10"/>
  <c r="K108" i="10"/>
  <c r="E108" i="10"/>
  <c r="I100" i="10"/>
  <c r="K100" i="10"/>
  <c r="F100" i="10"/>
  <c r="E100" i="10"/>
  <c r="I92" i="10"/>
  <c r="F92" i="10"/>
  <c r="K92" i="10"/>
  <c r="E92" i="10"/>
  <c r="I84" i="10"/>
  <c r="K84" i="10"/>
  <c r="F84" i="10"/>
  <c r="E84" i="10"/>
  <c r="F200" i="10"/>
  <c r="K200" i="10"/>
  <c r="I200" i="10"/>
  <c r="E200" i="10"/>
  <c r="I182" i="10"/>
  <c r="F182" i="10"/>
  <c r="K182" i="10"/>
  <c r="E182" i="10"/>
  <c r="F166" i="10"/>
  <c r="I166" i="10"/>
  <c r="K166" i="10"/>
  <c r="E166" i="10"/>
  <c r="F150" i="10"/>
  <c r="I150" i="10"/>
  <c r="K150" i="10"/>
  <c r="E150" i="10"/>
  <c r="I191" i="10"/>
  <c r="E191" i="10"/>
  <c r="F191" i="10"/>
  <c r="K191" i="10"/>
  <c r="E177" i="10"/>
  <c r="K177" i="10"/>
  <c r="F177" i="10"/>
  <c r="I177" i="10"/>
  <c r="F161" i="10"/>
  <c r="E161" i="10"/>
  <c r="K161" i="10"/>
  <c r="I161" i="10"/>
  <c r="F151" i="10"/>
  <c r="I151" i="10"/>
  <c r="E151" i="10"/>
  <c r="K151" i="10"/>
  <c r="I143" i="10"/>
  <c r="F143" i="10"/>
  <c r="E143" i="10"/>
  <c r="K143" i="10"/>
  <c r="F135" i="10"/>
  <c r="I135" i="10"/>
  <c r="E135" i="10"/>
  <c r="K135" i="10"/>
  <c r="I127" i="10"/>
  <c r="F127" i="10"/>
  <c r="E127" i="10"/>
  <c r="K127" i="10"/>
  <c r="F119" i="10"/>
  <c r="I119" i="10"/>
  <c r="E119" i="10"/>
  <c r="K119" i="10"/>
  <c r="I111" i="10"/>
  <c r="F111" i="10"/>
  <c r="E111" i="10"/>
  <c r="K111" i="10"/>
  <c r="F103" i="10"/>
  <c r="I103" i="10"/>
  <c r="E103" i="10"/>
  <c r="K103" i="10"/>
  <c r="I95" i="10"/>
  <c r="F95" i="10"/>
  <c r="E95" i="10"/>
  <c r="K95" i="10"/>
  <c r="F87" i="10"/>
  <c r="I87" i="10"/>
  <c r="E87" i="10"/>
  <c r="K87" i="10"/>
  <c r="I79" i="10"/>
  <c r="F79" i="10"/>
  <c r="E79" i="10"/>
  <c r="K79" i="10"/>
  <c r="I183" i="10"/>
  <c r="E183" i="10"/>
  <c r="F183" i="10"/>
  <c r="K183" i="10"/>
  <c r="F167" i="10"/>
  <c r="I167" i="10"/>
  <c r="E167" i="10"/>
  <c r="K167" i="10"/>
  <c r="I199" i="10"/>
  <c r="E199" i="10"/>
  <c r="F199" i="10"/>
  <c r="K199" i="10"/>
  <c r="E43" i="8"/>
  <c r="F50" i="10"/>
  <c r="I50" i="10"/>
  <c r="K50" i="10"/>
  <c r="E50" i="10"/>
  <c r="E34" i="8"/>
  <c r="I41" i="10"/>
  <c r="E41" i="10"/>
  <c r="K41" i="10"/>
  <c r="F41" i="10"/>
  <c r="E11" i="8"/>
  <c r="F18" i="10"/>
  <c r="I18" i="10"/>
  <c r="K18" i="10"/>
  <c r="E18" i="10"/>
  <c r="E7" i="8"/>
  <c r="F14" i="10"/>
  <c r="I14" i="10"/>
  <c r="K14" i="10"/>
  <c r="E14" i="10"/>
  <c r="E62" i="8"/>
  <c r="E69" i="10"/>
  <c r="K69" i="10"/>
  <c r="I69" i="10"/>
  <c r="F69" i="10"/>
  <c r="I27" i="8"/>
  <c r="F34" i="17"/>
  <c r="E34" i="17"/>
  <c r="K34" i="17"/>
  <c r="I34" i="17"/>
  <c r="I45" i="8"/>
  <c r="K52" i="17"/>
  <c r="I52" i="17"/>
  <c r="F52" i="17"/>
  <c r="E52" i="17"/>
  <c r="I55" i="8"/>
  <c r="F62" i="17"/>
  <c r="E62" i="17"/>
  <c r="K62" i="17"/>
  <c r="I62" i="17"/>
  <c r="I66" i="8"/>
  <c r="I73" i="17"/>
  <c r="F73" i="17"/>
  <c r="E73" i="17"/>
  <c r="K73" i="17"/>
  <c r="I17" i="8"/>
  <c r="K24" i="17"/>
  <c r="I24" i="17"/>
  <c r="F24" i="17"/>
  <c r="E24" i="17"/>
  <c r="I22" i="8"/>
  <c r="I29" i="17"/>
  <c r="F29" i="17"/>
  <c r="E29" i="17"/>
  <c r="K29" i="17"/>
  <c r="I8" i="8"/>
  <c r="E15" i="17"/>
  <c r="K15" i="17"/>
  <c r="I15" i="17"/>
  <c r="F15" i="17"/>
  <c r="I43" i="8"/>
  <c r="F50" i="17"/>
  <c r="E50" i="17"/>
  <c r="K50" i="17"/>
  <c r="I50" i="17"/>
  <c r="I56" i="8"/>
  <c r="E63" i="17"/>
  <c r="K63" i="17"/>
  <c r="I63" i="17"/>
  <c r="F63" i="17"/>
  <c r="I64" i="8"/>
  <c r="E71" i="17"/>
  <c r="K71" i="17"/>
  <c r="I71" i="17"/>
  <c r="F71" i="17"/>
  <c r="I69" i="8"/>
  <c r="K76" i="17"/>
  <c r="I76" i="17"/>
  <c r="F76" i="17"/>
  <c r="E76" i="17"/>
  <c r="I25" i="8"/>
  <c r="K32" i="17"/>
  <c r="I32" i="17"/>
  <c r="F32" i="17"/>
  <c r="E32" i="17"/>
  <c r="I30" i="8"/>
  <c r="I37" i="17"/>
  <c r="F37" i="17"/>
  <c r="E37" i="17"/>
  <c r="K37" i="17"/>
  <c r="F111" i="17"/>
  <c r="E111" i="17"/>
  <c r="K111" i="17"/>
  <c r="I111" i="17"/>
  <c r="F127" i="17"/>
  <c r="E127" i="17"/>
  <c r="K127" i="17"/>
  <c r="I127" i="17"/>
  <c r="F143" i="17"/>
  <c r="E143" i="17"/>
  <c r="K143" i="17"/>
  <c r="I143" i="17"/>
  <c r="F159" i="17"/>
  <c r="E159" i="17"/>
  <c r="K159" i="17"/>
  <c r="I159" i="17"/>
  <c r="F175" i="17"/>
  <c r="E175" i="17"/>
  <c r="K175" i="17"/>
  <c r="I175" i="17"/>
  <c r="F85" i="17"/>
  <c r="E85" i="17"/>
  <c r="K85" i="17"/>
  <c r="I85" i="17"/>
  <c r="F93" i="17"/>
  <c r="E93" i="17"/>
  <c r="K93" i="17"/>
  <c r="I93" i="17"/>
  <c r="F101" i="17"/>
  <c r="E101" i="17"/>
  <c r="K101" i="17"/>
  <c r="I101" i="17"/>
  <c r="F122" i="17"/>
  <c r="E122" i="17"/>
  <c r="K122" i="17"/>
  <c r="I122" i="17"/>
  <c r="F138" i="17"/>
  <c r="E138" i="17"/>
  <c r="K138" i="17"/>
  <c r="I138" i="17"/>
  <c r="F154" i="17"/>
  <c r="E154" i="17"/>
  <c r="K154" i="17"/>
  <c r="I154" i="17"/>
  <c r="F170" i="17"/>
  <c r="E170" i="17"/>
  <c r="K170" i="17"/>
  <c r="I170" i="17"/>
  <c r="F106" i="17"/>
  <c r="E106" i="17"/>
  <c r="K106" i="17"/>
  <c r="I106" i="17"/>
  <c r="F121" i="17"/>
  <c r="E121" i="17"/>
  <c r="K121" i="17"/>
  <c r="I121" i="17"/>
  <c r="F137" i="17"/>
  <c r="E137" i="17"/>
  <c r="K137" i="17"/>
  <c r="I137" i="17"/>
  <c r="F153" i="17"/>
  <c r="E153" i="17"/>
  <c r="K153" i="17"/>
  <c r="I153" i="17"/>
  <c r="F169" i="17"/>
  <c r="E169" i="17"/>
  <c r="K169" i="17"/>
  <c r="I169" i="17"/>
  <c r="F80" i="17"/>
  <c r="E80" i="17"/>
  <c r="K80" i="17"/>
  <c r="I80" i="17"/>
  <c r="F88" i="17"/>
  <c r="E88" i="17"/>
  <c r="K88" i="17"/>
  <c r="I88" i="17"/>
  <c r="F96" i="17"/>
  <c r="E96" i="17"/>
  <c r="K96" i="17"/>
  <c r="I96" i="17"/>
  <c r="F108" i="17"/>
  <c r="E108" i="17"/>
  <c r="K108" i="17"/>
  <c r="I108" i="17"/>
  <c r="F124" i="17"/>
  <c r="E124" i="17"/>
  <c r="K124" i="17"/>
  <c r="I124" i="17"/>
  <c r="F140" i="17"/>
  <c r="E140" i="17"/>
  <c r="K140" i="17"/>
  <c r="I140" i="17"/>
  <c r="F156" i="17"/>
  <c r="E156" i="17"/>
  <c r="K156" i="17"/>
  <c r="I156" i="17"/>
  <c r="F172" i="17"/>
  <c r="E172" i="17"/>
  <c r="K172" i="17"/>
  <c r="I172" i="17"/>
  <c r="F181" i="17"/>
  <c r="E181" i="17"/>
  <c r="K181" i="17"/>
  <c r="I181" i="17"/>
  <c r="F186" i="17"/>
  <c r="K186" i="17"/>
  <c r="I186" i="17"/>
  <c r="E186" i="17"/>
  <c r="F187" i="17"/>
  <c r="E187" i="17"/>
  <c r="K187" i="17"/>
  <c r="I187" i="17"/>
  <c r="F191" i="17"/>
  <c r="E191" i="17"/>
  <c r="K191" i="17"/>
  <c r="I191" i="17"/>
  <c r="I195" i="17"/>
  <c r="F195" i="17"/>
  <c r="K195" i="17"/>
  <c r="E195" i="17"/>
  <c r="I199" i="17"/>
  <c r="F199" i="17"/>
  <c r="K199" i="17"/>
  <c r="E199" i="17"/>
  <c r="I31" i="8"/>
  <c r="F38" i="17"/>
  <c r="E38" i="17"/>
  <c r="K38" i="17"/>
  <c r="I38" i="17"/>
  <c r="I44" i="8"/>
  <c r="E51" i="17"/>
  <c r="K51" i="17"/>
  <c r="I51" i="17"/>
  <c r="F51" i="17"/>
  <c r="I28" i="8"/>
  <c r="E35" i="17"/>
  <c r="K35" i="17"/>
  <c r="I35" i="17"/>
  <c r="F35" i="17"/>
  <c r="E83" i="18"/>
  <c r="K83" i="18"/>
  <c r="I83" i="18"/>
  <c r="F83" i="18"/>
  <c r="E106" i="18"/>
  <c r="K106" i="18"/>
  <c r="F106" i="18"/>
  <c r="I106" i="18"/>
  <c r="E122" i="18"/>
  <c r="K122" i="18"/>
  <c r="F122" i="18"/>
  <c r="I122" i="18"/>
  <c r="E138" i="18"/>
  <c r="K138" i="18"/>
  <c r="F138" i="18"/>
  <c r="I138" i="18"/>
  <c r="E84" i="18"/>
  <c r="K84" i="18"/>
  <c r="I84" i="18"/>
  <c r="F84" i="18"/>
  <c r="E97" i="18"/>
  <c r="K97" i="18"/>
  <c r="I97" i="18"/>
  <c r="F97" i="18"/>
  <c r="E102" i="18"/>
  <c r="K102" i="18"/>
  <c r="F102" i="18"/>
  <c r="I102" i="18"/>
  <c r="E85" i="18"/>
  <c r="K85" i="18"/>
  <c r="F85" i="18"/>
  <c r="I85" i="18"/>
  <c r="E112" i="18"/>
  <c r="K112" i="18"/>
  <c r="F112" i="18"/>
  <c r="I112" i="18"/>
  <c r="E128" i="18"/>
  <c r="K128" i="18"/>
  <c r="F128" i="18"/>
  <c r="I128" i="18"/>
  <c r="E144" i="18"/>
  <c r="K144" i="18"/>
  <c r="F144" i="18"/>
  <c r="I144" i="18"/>
  <c r="E90" i="18"/>
  <c r="K90" i="18"/>
  <c r="I90" i="18"/>
  <c r="F90" i="18"/>
  <c r="E117" i="18"/>
  <c r="K117" i="18"/>
  <c r="I117" i="18"/>
  <c r="F117" i="18"/>
  <c r="E133" i="18"/>
  <c r="K133" i="18"/>
  <c r="I133" i="18"/>
  <c r="F133" i="18"/>
  <c r="E99" i="18"/>
  <c r="K99" i="18"/>
  <c r="F99" i="18"/>
  <c r="I99" i="18"/>
  <c r="E115" i="18"/>
  <c r="K115" i="18"/>
  <c r="I115" i="18"/>
  <c r="F115" i="18"/>
  <c r="E131" i="18"/>
  <c r="K131" i="18"/>
  <c r="I131" i="18"/>
  <c r="F131" i="18"/>
  <c r="A14" i="8"/>
  <c r="I21" i="18"/>
  <c r="F21" i="18"/>
  <c r="K21" i="18"/>
  <c r="E21" i="18"/>
  <c r="E149" i="18"/>
  <c r="K149" i="18"/>
  <c r="I149" i="18"/>
  <c r="F149" i="18"/>
  <c r="E153" i="18"/>
  <c r="K153" i="18"/>
  <c r="I153" i="18"/>
  <c r="F153" i="18"/>
  <c r="E157" i="18"/>
  <c r="K157" i="18"/>
  <c r="I157" i="18"/>
  <c r="F157" i="18"/>
  <c r="E161" i="18"/>
  <c r="K161" i="18"/>
  <c r="I161" i="18"/>
  <c r="F161" i="18"/>
  <c r="E165" i="18"/>
  <c r="K165" i="18"/>
  <c r="I165" i="18"/>
  <c r="F165" i="18"/>
  <c r="E169" i="18"/>
  <c r="K169" i="18"/>
  <c r="I169" i="18"/>
  <c r="F169" i="18"/>
  <c r="E173" i="18"/>
  <c r="K173" i="18"/>
  <c r="I173" i="18"/>
  <c r="F173" i="18"/>
  <c r="E177" i="18"/>
  <c r="K177" i="18"/>
  <c r="I177" i="18"/>
  <c r="F177" i="18"/>
  <c r="E181" i="18"/>
  <c r="K181" i="18"/>
  <c r="I181" i="18"/>
  <c r="F181" i="18"/>
  <c r="E185" i="18"/>
  <c r="K185" i="18"/>
  <c r="I185" i="18"/>
  <c r="F185" i="18"/>
  <c r="E189" i="18"/>
  <c r="K189" i="18"/>
  <c r="I189" i="18"/>
  <c r="F189" i="18"/>
  <c r="E193" i="18"/>
  <c r="K193" i="18"/>
  <c r="I193" i="18"/>
  <c r="F193" i="18"/>
  <c r="E197" i="18"/>
  <c r="K197" i="18"/>
  <c r="I197" i="18"/>
  <c r="F197" i="18"/>
  <c r="A26" i="8"/>
  <c r="I33" i="18"/>
  <c r="F33" i="18"/>
  <c r="K33" i="18"/>
  <c r="E33" i="18"/>
  <c r="A34" i="8"/>
  <c r="I41" i="18"/>
  <c r="F41" i="18"/>
  <c r="K41" i="18"/>
  <c r="E41" i="18"/>
  <c r="A46" i="8"/>
  <c r="I53" i="18"/>
  <c r="F53" i="18"/>
  <c r="E53" i="18"/>
  <c r="K53" i="18"/>
  <c r="A6" i="8"/>
  <c r="I13" i="18"/>
  <c r="F13" i="18"/>
  <c r="K13" i="18"/>
  <c r="E13" i="18"/>
  <c r="E63" i="18"/>
  <c r="K63" i="18"/>
  <c r="A56" i="8"/>
  <c r="I63" i="18"/>
  <c r="F63" i="18"/>
  <c r="A30" i="8"/>
  <c r="I37" i="18"/>
  <c r="F37" i="18"/>
  <c r="K37" i="18"/>
  <c r="E37" i="18"/>
  <c r="A2" i="8"/>
  <c r="I9" i="18"/>
  <c r="F9" i="18"/>
  <c r="K9" i="18"/>
  <c r="E9" i="18"/>
  <c r="A33" i="8"/>
  <c r="K40" i="18"/>
  <c r="I40" i="18"/>
  <c r="F40" i="18"/>
  <c r="E40" i="18"/>
  <c r="A11" i="8"/>
  <c r="F18" i="18"/>
  <c r="E18" i="18"/>
  <c r="I18" i="18"/>
  <c r="K18" i="18"/>
  <c r="A27" i="8"/>
  <c r="F34" i="18"/>
  <c r="E34" i="18"/>
  <c r="I34" i="18"/>
  <c r="K34" i="18"/>
  <c r="A43" i="8"/>
  <c r="F50" i="18"/>
  <c r="E50" i="18"/>
  <c r="K50" i="18"/>
  <c r="I50" i="18"/>
  <c r="A69" i="8"/>
  <c r="K76" i="18"/>
  <c r="I76" i="18"/>
  <c r="F76" i="18"/>
  <c r="E76" i="18"/>
  <c r="E27" i="18"/>
  <c r="K27" i="18"/>
  <c r="A20" i="8"/>
  <c r="I27" i="18"/>
  <c r="F27" i="18"/>
  <c r="E43" i="18"/>
  <c r="K43" i="18"/>
  <c r="A36" i="8"/>
  <c r="I43" i="18"/>
  <c r="F43" i="18"/>
  <c r="A58" i="8"/>
  <c r="I65" i="18"/>
  <c r="F65" i="18"/>
  <c r="E65" i="18"/>
  <c r="K65" i="18"/>
  <c r="A47" i="8"/>
  <c r="F54" i="18"/>
  <c r="E54" i="18"/>
  <c r="K54" i="18"/>
  <c r="I54" i="18"/>
  <c r="A63" i="8"/>
  <c r="F70" i="18"/>
  <c r="E70" i="18"/>
  <c r="K70" i="18"/>
  <c r="I70" i="18"/>
  <c r="E13" i="8"/>
  <c r="I20" i="10"/>
  <c r="K20" i="10"/>
  <c r="F20" i="10"/>
  <c r="E20" i="10"/>
  <c r="E12" i="8"/>
  <c r="I19" i="10"/>
  <c r="F19" i="10"/>
  <c r="E19" i="10"/>
  <c r="K19" i="10"/>
  <c r="E20" i="8"/>
  <c r="I27" i="10"/>
  <c r="E27" i="10"/>
  <c r="F27" i="10"/>
  <c r="K27" i="10"/>
  <c r="E22" i="8"/>
  <c r="E29" i="10"/>
  <c r="K29" i="10"/>
  <c r="F29" i="10"/>
  <c r="I29" i="10"/>
  <c r="E24" i="8"/>
  <c r="I31" i="10"/>
  <c r="F31" i="10"/>
  <c r="E31" i="10"/>
  <c r="K31" i="10"/>
  <c r="E33" i="8"/>
  <c r="I40" i="10"/>
  <c r="K40" i="10"/>
  <c r="F40" i="10"/>
  <c r="E40" i="10"/>
  <c r="E14" i="8"/>
  <c r="I21" i="10"/>
  <c r="E21" i="10"/>
  <c r="K21" i="10"/>
  <c r="F21" i="10"/>
  <c r="E28" i="8"/>
  <c r="I35" i="10"/>
  <c r="F35" i="10"/>
  <c r="E35" i="10"/>
  <c r="K35" i="10"/>
  <c r="E37" i="8"/>
  <c r="I44" i="10"/>
  <c r="F44" i="10"/>
  <c r="K44" i="10"/>
  <c r="E44" i="10"/>
  <c r="E66" i="8"/>
  <c r="I73" i="10"/>
  <c r="E73" i="10"/>
  <c r="K73" i="10"/>
  <c r="F73" i="10"/>
  <c r="E32" i="8"/>
  <c r="I39" i="10"/>
  <c r="F39" i="10"/>
  <c r="E39" i="10"/>
  <c r="K39" i="10"/>
  <c r="E41" i="8"/>
  <c r="I48" i="10"/>
  <c r="K48" i="10"/>
  <c r="E48" i="10"/>
  <c r="F48" i="10"/>
  <c r="F196" i="10"/>
  <c r="K196" i="10"/>
  <c r="I196" i="10"/>
  <c r="E196" i="10"/>
  <c r="I180" i="10"/>
  <c r="F180" i="10"/>
  <c r="K180" i="10"/>
  <c r="E180" i="10"/>
  <c r="I164" i="10"/>
  <c r="K164" i="10"/>
  <c r="F164" i="10"/>
  <c r="E164" i="10"/>
  <c r="I148" i="10"/>
  <c r="K148" i="10"/>
  <c r="F148" i="10"/>
  <c r="E148" i="10"/>
  <c r="F138" i="10"/>
  <c r="I138" i="10"/>
  <c r="K138" i="10"/>
  <c r="E138" i="10"/>
  <c r="F130" i="10"/>
  <c r="I130" i="10"/>
  <c r="K130" i="10"/>
  <c r="E130" i="10"/>
  <c r="F122" i="10"/>
  <c r="I122" i="10"/>
  <c r="K122" i="10"/>
  <c r="E122" i="10"/>
  <c r="F114" i="10"/>
  <c r="I114" i="10"/>
  <c r="K114" i="10"/>
  <c r="E114" i="10"/>
  <c r="F106" i="10"/>
  <c r="I106" i="10"/>
  <c r="K106" i="10"/>
  <c r="E106" i="10"/>
  <c r="F98" i="10"/>
  <c r="I98" i="10"/>
  <c r="K98" i="10"/>
  <c r="E98" i="10"/>
  <c r="F90" i="10"/>
  <c r="I90" i="10"/>
  <c r="K90" i="10"/>
  <c r="E90" i="10"/>
  <c r="F82" i="10"/>
  <c r="I82" i="10"/>
  <c r="K82" i="10"/>
  <c r="E82" i="10"/>
  <c r="I194" i="10"/>
  <c r="F194" i="10"/>
  <c r="K194" i="10"/>
  <c r="E194" i="10"/>
  <c r="I178" i="10"/>
  <c r="F178" i="10"/>
  <c r="K178" i="10"/>
  <c r="E178" i="10"/>
  <c r="F162" i="10"/>
  <c r="I162" i="10"/>
  <c r="K162" i="10"/>
  <c r="E162" i="10"/>
  <c r="I144" i="10"/>
  <c r="K144" i="10"/>
  <c r="F144" i="10"/>
  <c r="E144" i="10"/>
  <c r="E189" i="10"/>
  <c r="F189" i="10"/>
  <c r="K189" i="10"/>
  <c r="I189" i="10"/>
  <c r="I171" i="10"/>
  <c r="E171" i="10"/>
  <c r="F171" i="10"/>
  <c r="K171" i="10"/>
  <c r="I159" i="10"/>
  <c r="F159" i="10"/>
  <c r="E159" i="10"/>
  <c r="K159" i="10"/>
  <c r="E149" i="10"/>
  <c r="K149" i="10"/>
  <c r="I149" i="10"/>
  <c r="F149" i="10"/>
  <c r="E141" i="10"/>
  <c r="F141" i="10"/>
  <c r="K141" i="10"/>
  <c r="I141" i="10"/>
  <c r="E133" i="10"/>
  <c r="K133" i="10"/>
  <c r="I133" i="10"/>
  <c r="F133" i="10"/>
  <c r="E125" i="10"/>
  <c r="F125" i="10"/>
  <c r="K125" i="10"/>
  <c r="I125" i="10"/>
  <c r="E117" i="10"/>
  <c r="K117" i="10"/>
  <c r="I117" i="10"/>
  <c r="F117" i="10"/>
  <c r="E109" i="10"/>
  <c r="F109" i="10"/>
  <c r="K109" i="10"/>
  <c r="I109" i="10"/>
  <c r="E101" i="10"/>
  <c r="K101" i="10"/>
  <c r="I101" i="10"/>
  <c r="F101" i="10"/>
  <c r="E93" i="10"/>
  <c r="F93" i="10"/>
  <c r="K93" i="10"/>
  <c r="I93" i="10"/>
  <c r="E85" i="10"/>
  <c r="K85" i="10"/>
  <c r="I85" i="10"/>
  <c r="F85" i="10"/>
  <c r="F198" i="10"/>
  <c r="K198" i="10"/>
  <c r="I198" i="10"/>
  <c r="E198" i="10"/>
  <c r="I179" i="10"/>
  <c r="E179" i="10"/>
  <c r="F179" i="10"/>
  <c r="K179" i="10"/>
  <c r="F163" i="10"/>
  <c r="I163" i="10"/>
  <c r="E163" i="10"/>
  <c r="K163" i="10"/>
  <c r="E35" i="8"/>
  <c r="F42" i="10"/>
  <c r="I42" i="10"/>
  <c r="K42" i="10"/>
  <c r="E42" i="10"/>
  <c r="E58" i="8"/>
  <c r="I65" i="10"/>
  <c r="F65" i="10"/>
  <c r="E65" i="10"/>
  <c r="K65" i="10"/>
  <c r="E49" i="8"/>
  <c r="I56" i="10"/>
  <c r="K56" i="10"/>
  <c r="F56" i="10"/>
  <c r="E56" i="10"/>
  <c r="E23" i="8"/>
  <c r="F30" i="10"/>
  <c r="K30" i="10"/>
  <c r="I30" i="10"/>
  <c r="E30" i="10"/>
  <c r="E26" i="8"/>
  <c r="I33" i="10"/>
  <c r="F33" i="10"/>
  <c r="E33" i="10"/>
  <c r="K33" i="10"/>
  <c r="E18" i="8"/>
  <c r="I25" i="10"/>
  <c r="E25" i="10"/>
  <c r="K25" i="10"/>
  <c r="F25" i="10"/>
  <c r="I54" i="8"/>
  <c r="I61" i="17"/>
  <c r="F61" i="17"/>
  <c r="E61" i="17"/>
  <c r="K61" i="17"/>
  <c r="I62" i="8"/>
  <c r="I69" i="17"/>
  <c r="F69" i="17"/>
  <c r="E69" i="17"/>
  <c r="K69" i="17"/>
  <c r="I68" i="8"/>
  <c r="E75" i="17"/>
  <c r="K75" i="17"/>
  <c r="I75" i="17"/>
  <c r="F75" i="17"/>
  <c r="I4" i="8"/>
  <c r="E11" i="17"/>
  <c r="K11" i="17"/>
  <c r="I11" i="17"/>
  <c r="F11" i="17"/>
  <c r="I33" i="8"/>
  <c r="K40" i="17"/>
  <c r="I40" i="17"/>
  <c r="F40" i="17"/>
  <c r="E40" i="17"/>
  <c r="I38" i="8"/>
  <c r="I45" i="17"/>
  <c r="F45" i="17"/>
  <c r="E45" i="17"/>
  <c r="K45" i="17"/>
  <c r="I49" i="8"/>
  <c r="K56" i="17"/>
  <c r="I56" i="17"/>
  <c r="F56" i="17"/>
  <c r="E56" i="17"/>
  <c r="I5" i="8"/>
  <c r="K12" i="17"/>
  <c r="I12" i="17"/>
  <c r="F12" i="17"/>
  <c r="E12" i="17"/>
  <c r="I10" i="8"/>
  <c r="I17" i="17"/>
  <c r="F17" i="17"/>
  <c r="E17" i="17"/>
  <c r="K17" i="17"/>
  <c r="I40" i="8"/>
  <c r="E47" i="17"/>
  <c r="K47" i="17"/>
  <c r="I47" i="17"/>
  <c r="F47" i="17"/>
  <c r="I19" i="8"/>
  <c r="F26" i="17"/>
  <c r="E26" i="17"/>
  <c r="K26" i="17"/>
  <c r="I26" i="17"/>
  <c r="I41" i="8"/>
  <c r="K48" i="17"/>
  <c r="I48" i="17"/>
  <c r="F48" i="17"/>
  <c r="E48" i="17"/>
  <c r="I52" i="8"/>
  <c r="E59" i="17"/>
  <c r="K59" i="17"/>
  <c r="I59" i="17"/>
  <c r="F59" i="17"/>
  <c r="F102" i="17"/>
  <c r="E102" i="17"/>
  <c r="K102" i="17"/>
  <c r="I102" i="17"/>
  <c r="F115" i="17"/>
  <c r="E115" i="17"/>
  <c r="K115" i="17"/>
  <c r="I115" i="17"/>
  <c r="F131" i="17"/>
  <c r="E131" i="17"/>
  <c r="K131" i="17"/>
  <c r="I131" i="17"/>
  <c r="F147" i="17"/>
  <c r="E147" i="17"/>
  <c r="K147" i="17"/>
  <c r="I147" i="17"/>
  <c r="F163" i="17"/>
  <c r="E163" i="17"/>
  <c r="K163" i="17"/>
  <c r="I163" i="17"/>
  <c r="F79" i="17"/>
  <c r="E79" i="17"/>
  <c r="K79" i="17"/>
  <c r="I79" i="17"/>
  <c r="F87" i="17"/>
  <c r="E87" i="17"/>
  <c r="K87" i="17"/>
  <c r="I87" i="17"/>
  <c r="F95" i="17"/>
  <c r="E95" i="17"/>
  <c r="K95" i="17"/>
  <c r="I95" i="17"/>
  <c r="F110" i="17"/>
  <c r="E110" i="17"/>
  <c r="K110" i="17"/>
  <c r="I110" i="17"/>
  <c r="F126" i="17"/>
  <c r="E126" i="17"/>
  <c r="K126" i="17"/>
  <c r="I126" i="17"/>
  <c r="F142" i="17"/>
  <c r="E142" i="17"/>
  <c r="K142" i="17"/>
  <c r="I142" i="17"/>
  <c r="F158" i="17"/>
  <c r="E158" i="17"/>
  <c r="K158" i="17"/>
  <c r="I158" i="17"/>
  <c r="F174" i="17"/>
  <c r="E174" i="17"/>
  <c r="K174" i="17"/>
  <c r="I174" i="17"/>
  <c r="F109" i="17"/>
  <c r="E109" i="17"/>
  <c r="K109" i="17"/>
  <c r="I109" i="17"/>
  <c r="F125" i="17"/>
  <c r="E125" i="17"/>
  <c r="K125" i="17"/>
  <c r="I125" i="17"/>
  <c r="F141" i="17"/>
  <c r="E141" i="17"/>
  <c r="K141" i="17"/>
  <c r="I141" i="17"/>
  <c r="F157" i="17"/>
  <c r="E157" i="17"/>
  <c r="K157" i="17"/>
  <c r="I157" i="17"/>
  <c r="F173" i="17"/>
  <c r="E173" i="17"/>
  <c r="K173" i="17"/>
  <c r="I173" i="17"/>
  <c r="F82" i="17"/>
  <c r="E82" i="17"/>
  <c r="K82" i="17"/>
  <c r="I82" i="17"/>
  <c r="F90" i="17"/>
  <c r="E90" i="17"/>
  <c r="K90" i="17"/>
  <c r="I90" i="17"/>
  <c r="F98" i="17"/>
  <c r="E98" i="17"/>
  <c r="K98" i="17"/>
  <c r="I98" i="17"/>
  <c r="F112" i="17"/>
  <c r="E112" i="17"/>
  <c r="K112" i="17"/>
  <c r="I112" i="17"/>
  <c r="F128" i="17"/>
  <c r="E128" i="17"/>
  <c r="K128" i="17"/>
  <c r="I128" i="17"/>
  <c r="F144" i="17"/>
  <c r="E144" i="17"/>
  <c r="K144" i="17"/>
  <c r="I144" i="17"/>
  <c r="F160" i="17"/>
  <c r="E160" i="17"/>
  <c r="K160" i="17"/>
  <c r="I160" i="17"/>
  <c r="F176" i="17"/>
  <c r="E176" i="17"/>
  <c r="K176" i="17"/>
  <c r="I176" i="17"/>
  <c r="F182" i="17"/>
  <c r="E182" i="17"/>
  <c r="K182" i="17"/>
  <c r="I182" i="17"/>
  <c r="F188" i="17"/>
  <c r="K188" i="17"/>
  <c r="I188" i="17"/>
  <c r="E188" i="17"/>
  <c r="F189" i="17"/>
  <c r="E189" i="17"/>
  <c r="K189" i="17"/>
  <c r="I189" i="17"/>
  <c r="I192" i="17"/>
  <c r="F192" i="17"/>
  <c r="K192" i="17"/>
  <c r="E192" i="17"/>
  <c r="I196" i="17"/>
  <c r="F196" i="17"/>
  <c r="K196" i="17"/>
  <c r="E196" i="17"/>
  <c r="I200" i="17"/>
  <c r="F200" i="17"/>
  <c r="K200" i="17"/>
  <c r="E200" i="17"/>
  <c r="I24" i="8"/>
  <c r="E31" i="17"/>
  <c r="K31" i="17"/>
  <c r="I31" i="17"/>
  <c r="F31" i="17"/>
  <c r="I3" i="8"/>
  <c r="F10" i="17"/>
  <c r="E10" i="17"/>
  <c r="K10" i="17"/>
  <c r="I10" i="17"/>
  <c r="I60" i="8"/>
  <c r="E67" i="17"/>
  <c r="K67" i="17"/>
  <c r="I67" i="17"/>
  <c r="F67" i="17"/>
  <c r="E87" i="18"/>
  <c r="K87" i="18"/>
  <c r="I87" i="18"/>
  <c r="F87" i="18"/>
  <c r="E110" i="18"/>
  <c r="K110" i="18"/>
  <c r="F110" i="18"/>
  <c r="I110" i="18"/>
  <c r="E126" i="18"/>
  <c r="K126" i="18"/>
  <c r="F126" i="18"/>
  <c r="I126" i="18"/>
  <c r="E142" i="18"/>
  <c r="K142" i="18"/>
  <c r="F142" i="18"/>
  <c r="I142" i="18"/>
  <c r="E88" i="18"/>
  <c r="K88" i="18"/>
  <c r="I88" i="18"/>
  <c r="F88" i="18"/>
  <c r="E98" i="18"/>
  <c r="K98" i="18"/>
  <c r="F98" i="18"/>
  <c r="I98" i="18"/>
  <c r="E104" i="18"/>
  <c r="K104" i="18"/>
  <c r="F104" i="18"/>
  <c r="I104" i="18"/>
  <c r="E89" i="18"/>
  <c r="K89" i="18"/>
  <c r="F89" i="18"/>
  <c r="I89" i="18"/>
  <c r="E116" i="18"/>
  <c r="K116" i="18"/>
  <c r="F116" i="18"/>
  <c r="I116" i="18"/>
  <c r="E132" i="18"/>
  <c r="K132" i="18"/>
  <c r="F132" i="18"/>
  <c r="I132" i="18"/>
  <c r="E94" i="18"/>
  <c r="K94" i="18"/>
  <c r="I94" i="18"/>
  <c r="F94" i="18"/>
  <c r="E121" i="18"/>
  <c r="K121" i="18"/>
  <c r="I121" i="18"/>
  <c r="F121" i="18"/>
  <c r="E137" i="18"/>
  <c r="K137" i="18"/>
  <c r="I137" i="18"/>
  <c r="F137" i="18"/>
  <c r="E103" i="18"/>
  <c r="K103" i="18"/>
  <c r="F103" i="18"/>
  <c r="I103" i="18"/>
  <c r="E119" i="18"/>
  <c r="K119" i="18"/>
  <c r="I119" i="18"/>
  <c r="F119" i="18"/>
  <c r="E135" i="18"/>
  <c r="K135" i="18"/>
  <c r="I135" i="18"/>
  <c r="F135" i="18"/>
  <c r="A54" i="8"/>
  <c r="I61" i="18"/>
  <c r="F61" i="18"/>
  <c r="E61" i="18"/>
  <c r="K61" i="18"/>
  <c r="E150" i="18"/>
  <c r="K150" i="18"/>
  <c r="I150" i="18"/>
  <c r="F150" i="18"/>
  <c r="E154" i="18"/>
  <c r="K154" i="18"/>
  <c r="I154" i="18"/>
  <c r="F154" i="18"/>
  <c r="E158" i="18"/>
  <c r="K158" i="18"/>
  <c r="I158" i="18"/>
  <c r="F158" i="18"/>
  <c r="E162" i="18"/>
  <c r="K162" i="18"/>
  <c r="I162" i="18"/>
  <c r="F162" i="18"/>
  <c r="E166" i="18"/>
  <c r="K166" i="18"/>
  <c r="I166" i="18"/>
  <c r="F166" i="18"/>
  <c r="E170" i="18"/>
  <c r="K170" i="18"/>
  <c r="I170" i="18"/>
  <c r="F170" i="18"/>
  <c r="E174" i="18"/>
  <c r="K174" i="18"/>
  <c r="I174" i="18"/>
  <c r="F174" i="18"/>
  <c r="E178" i="18"/>
  <c r="K178" i="18"/>
  <c r="I178" i="18"/>
  <c r="F178" i="18"/>
  <c r="E182" i="18"/>
  <c r="K182" i="18"/>
  <c r="I182" i="18"/>
  <c r="F182" i="18"/>
  <c r="E186" i="18"/>
  <c r="K186" i="18"/>
  <c r="I186" i="18"/>
  <c r="F186" i="18"/>
  <c r="E190" i="18"/>
  <c r="K190" i="18"/>
  <c r="I190" i="18"/>
  <c r="F190" i="18"/>
  <c r="E194" i="18"/>
  <c r="K194" i="18"/>
  <c r="I194" i="18"/>
  <c r="F194" i="18"/>
  <c r="E198" i="18"/>
  <c r="K198" i="18"/>
  <c r="I198" i="18"/>
  <c r="F198" i="18"/>
  <c r="A45" i="8"/>
  <c r="K52" i="18"/>
  <c r="I52" i="18"/>
  <c r="F52" i="18"/>
  <c r="E52" i="18"/>
  <c r="A65" i="8"/>
  <c r="K72" i="18"/>
  <c r="I72" i="18"/>
  <c r="F72" i="18"/>
  <c r="E72" i="18"/>
  <c r="A21" i="8"/>
  <c r="K28" i="18"/>
  <c r="I28" i="18"/>
  <c r="E28" i="18"/>
  <c r="F28" i="18"/>
  <c r="A18" i="8"/>
  <c r="I25" i="18"/>
  <c r="F25" i="18"/>
  <c r="K25" i="18"/>
  <c r="E25" i="18"/>
  <c r="A66" i="8"/>
  <c r="I73" i="18"/>
  <c r="F73" i="18"/>
  <c r="E73" i="18"/>
  <c r="K73" i="18"/>
  <c r="A42" i="8"/>
  <c r="I49" i="18"/>
  <c r="F49" i="18"/>
  <c r="E49" i="18"/>
  <c r="K49" i="18"/>
  <c r="A9" i="8"/>
  <c r="K16" i="18"/>
  <c r="I16" i="18"/>
  <c r="F16" i="18"/>
  <c r="E16" i="18"/>
  <c r="A41" i="8"/>
  <c r="K48" i="18"/>
  <c r="I48" i="18"/>
  <c r="F48" i="18"/>
  <c r="E48" i="18"/>
  <c r="A15" i="8"/>
  <c r="F22" i="18"/>
  <c r="E22" i="18"/>
  <c r="K22" i="18"/>
  <c r="I22" i="18"/>
  <c r="A31" i="8"/>
  <c r="F38" i="18"/>
  <c r="E38" i="18"/>
  <c r="K38" i="18"/>
  <c r="I38" i="18"/>
  <c r="A49" i="8"/>
  <c r="K56" i="18"/>
  <c r="I56" i="18"/>
  <c r="F56" i="18"/>
  <c r="E56" i="18"/>
  <c r="E15" i="18"/>
  <c r="K15" i="18"/>
  <c r="A8" i="8"/>
  <c r="F15" i="18"/>
  <c r="I15" i="18"/>
  <c r="E31" i="18"/>
  <c r="K31" i="18"/>
  <c r="A24" i="8"/>
  <c r="F31" i="18"/>
  <c r="I31" i="18"/>
  <c r="E47" i="18"/>
  <c r="K47" i="18"/>
  <c r="A40" i="8"/>
  <c r="I47" i="18"/>
  <c r="F47" i="18"/>
  <c r="A61" i="8"/>
  <c r="K68" i="18"/>
  <c r="I68" i="18"/>
  <c r="F68" i="18"/>
  <c r="E68" i="18"/>
  <c r="A51" i="8"/>
  <c r="F58" i="18"/>
  <c r="E58" i="18"/>
  <c r="K58" i="18"/>
  <c r="I58" i="18"/>
  <c r="A67" i="8"/>
  <c r="F74" i="18"/>
  <c r="E74" i="18"/>
  <c r="K74" i="18"/>
  <c r="I74" i="18"/>
  <c r="E65" i="8"/>
  <c r="I72" i="10"/>
  <c r="K72" i="10"/>
  <c r="F72" i="10"/>
  <c r="E72" i="10"/>
  <c r="E8" i="8"/>
  <c r="I15" i="10"/>
  <c r="F15" i="10"/>
  <c r="E15" i="10"/>
  <c r="K15" i="10"/>
  <c r="E6" i="8"/>
  <c r="I13" i="10"/>
  <c r="E13" i="10"/>
  <c r="F13" i="10"/>
  <c r="K13" i="10"/>
  <c r="E29" i="8"/>
  <c r="I36" i="10"/>
  <c r="K36" i="10"/>
  <c r="F36" i="10"/>
  <c r="E36" i="10"/>
  <c r="E36" i="8"/>
  <c r="I43" i="10"/>
  <c r="E43" i="10"/>
  <c r="F43" i="10"/>
  <c r="K43" i="10"/>
  <c r="E45" i="8"/>
  <c r="I52" i="10"/>
  <c r="K52" i="10"/>
  <c r="F52" i="10"/>
  <c r="E52" i="10"/>
  <c r="E60" i="8"/>
  <c r="I67" i="10"/>
  <c r="F67" i="10"/>
  <c r="E67" i="10"/>
  <c r="K67" i="10"/>
  <c r="E40" i="8"/>
  <c r="I47" i="10"/>
  <c r="F47" i="10"/>
  <c r="E47" i="10"/>
  <c r="K47" i="10"/>
  <c r="E47" i="8"/>
  <c r="F54" i="10"/>
  <c r="K54" i="10"/>
  <c r="I54" i="10"/>
  <c r="E54" i="10"/>
  <c r="E48" i="8"/>
  <c r="I55" i="10"/>
  <c r="F55" i="10"/>
  <c r="E55" i="10"/>
  <c r="K55" i="10"/>
  <c r="E44" i="8"/>
  <c r="I51" i="10"/>
  <c r="F51" i="10"/>
  <c r="E51" i="10"/>
  <c r="K51" i="10"/>
  <c r="E50" i="8"/>
  <c r="I57" i="10"/>
  <c r="E57" i="10"/>
  <c r="K57" i="10"/>
  <c r="F57" i="10"/>
  <c r="E52" i="8"/>
  <c r="I59" i="10"/>
  <c r="E59" i="10"/>
  <c r="F59" i="10"/>
  <c r="K59" i="10"/>
  <c r="E51" i="8"/>
  <c r="F58" i="10"/>
  <c r="I58" i="10"/>
  <c r="K58" i="10"/>
  <c r="E58" i="10"/>
  <c r="E53" i="8"/>
  <c r="I60" i="10"/>
  <c r="F60" i="10"/>
  <c r="K60" i="10"/>
  <c r="E60" i="10"/>
  <c r="I192" i="10"/>
  <c r="F192" i="10"/>
  <c r="K192" i="10"/>
  <c r="E192" i="10"/>
  <c r="I176" i="10"/>
  <c r="F176" i="10"/>
  <c r="K176" i="10"/>
  <c r="E176" i="10"/>
  <c r="I160" i="10"/>
  <c r="K160" i="10"/>
  <c r="F160" i="10"/>
  <c r="E160" i="10"/>
  <c r="F146" i="10"/>
  <c r="I146" i="10"/>
  <c r="K146" i="10"/>
  <c r="E146" i="10"/>
  <c r="I136" i="10"/>
  <c r="K136" i="10"/>
  <c r="F136" i="10"/>
  <c r="E136" i="10"/>
  <c r="I128" i="10"/>
  <c r="K128" i="10"/>
  <c r="F128" i="10"/>
  <c r="E128" i="10"/>
  <c r="I120" i="10"/>
  <c r="K120" i="10"/>
  <c r="F120" i="10"/>
  <c r="E120" i="10"/>
  <c r="I112" i="10"/>
  <c r="K112" i="10"/>
  <c r="F112" i="10"/>
  <c r="E112" i="10"/>
  <c r="I104" i="10"/>
  <c r="K104" i="10"/>
  <c r="F104" i="10"/>
  <c r="E104" i="10"/>
  <c r="I96" i="10"/>
  <c r="K96" i="10"/>
  <c r="F96" i="10"/>
  <c r="E96" i="10"/>
  <c r="I88" i="10"/>
  <c r="K88" i="10"/>
  <c r="F88" i="10"/>
  <c r="E88" i="10"/>
  <c r="I80" i="10"/>
  <c r="K80" i="10"/>
  <c r="E80" i="10"/>
  <c r="F80" i="10"/>
  <c r="I190" i="10"/>
  <c r="F190" i="10"/>
  <c r="K190" i="10"/>
  <c r="E190" i="10"/>
  <c r="I174" i="10"/>
  <c r="F174" i="10"/>
  <c r="K174" i="10"/>
  <c r="E174" i="10"/>
  <c r="F158" i="10"/>
  <c r="I158" i="10"/>
  <c r="K158" i="10"/>
  <c r="E158" i="10"/>
  <c r="I197" i="10"/>
  <c r="E197" i="10"/>
  <c r="F197" i="10"/>
  <c r="K197" i="10"/>
  <c r="E185" i="10"/>
  <c r="K185" i="10"/>
  <c r="F185" i="10"/>
  <c r="I185" i="10"/>
  <c r="E169" i="10"/>
  <c r="K169" i="10"/>
  <c r="I169" i="10"/>
  <c r="F169" i="10"/>
  <c r="I155" i="10"/>
  <c r="E155" i="10"/>
  <c r="K155" i="10"/>
  <c r="F155" i="10"/>
  <c r="F147" i="10"/>
  <c r="I147" i="10"/>
  <c r="E147" i="10"/>
  <c r="K147" i="10"/>
  <c r="I139" i="10"/>
  <c r="E139" i="10"/>
  <c r="F139" i="10"/>
  <c r="K139" i="10"/>
  <c r="F131" i="10"/>
  <c r="I131" i="10"/>
  <c r="E131" i="10"/>
  <c r="K131" i="10"/>
  <c r="I123" i="10"/>
  <c r="E123" i="10"/>
  <c r="F123" i="10"/>
  <c r="K123" i="10"/>
  <c r="F115" i="10"/>
  <c r="I115" i="10"/>
  <c r="E115" i="10"/>
  <c r="K115" i="10"/>
  <c r="I107" i="10"/>
  <c r="E107" i="10"/>
  <c r="K107" i="10"/>
  <c r="F107" i="10"/>
  <c r="F99" i="10"/>
  <c r="I99" i="10"/>
  <c r="E99" i="10"/>
  <c r="K99" i="10"/>
  <c r="I91" i="10"/>
  <c r="E91" i="10"/>
  <c r="K91" i="10"/>
  <c r="F91" i="10"/>
  <c r="F83" i="10"/>
  <c r="I83" i="10"/>
  <c r="E83" i="10"/>
  <c r="K83" i="10"/>
  <c r="E193" i="10"/>
  <c r="K193" i="10"/>
  <c r="F193" i="10"/>
  <c r="I193" i="10"/>
  <c r="I175" i="10"/>
  <c r="E175" i="10"/>
  <c r="F175" i="10"/>
  <c r="K175" i="10"/>
  <c r="E157" i="10"/>
  <c r="F157" i="10"/>
  <c r="K157" i="10"/>
  <c r="I157" i="10"/>
  <c r="E2" i="8"/>
  <c r="K9" i="10"/>
  <c r="F9" i="10"/>
  <c r="I9" i="10"/>
  <c r="E9" i="10"/>
  <c r="E61" i="8"/>
  <c r="I68" i="10"/>
  <c r="K68" i="10"/>
  <c r="F68" i="10"/>
  <c r="E68" i="10"/>
  <c r="E55" i="8"/>
  <c r="F62" i="10"/>
  <c r="K62" i="10"/>
  <c r="I62" i="10"/>
  <c r="E62" i="10"/>
  <c r="E42" i="8"/>
  <c r="I49" i="10"/>
  <c r="F49" i="10"/>
  <c r="E49" i="10"/>
  <c r="K49" i="10"/>
  <c r="E27" i="8"/>
  <c r="F34" i="10"/>
  <c r="I34" i="10"/>
  <c r="K34" i="10"/>
  <c r="E34" i="10"/>
  <c r="E19" i="8"/>
  <c r="F26" i="10"/>
  <c r="I26" i="10"/>
  <c r="K26" i="10"/>
  <c r="E26" i="10"/>
  <c r="I57" i="8"/>
  <c r="K64" i="17"/>
  <c r="I64" i="17"/>
  <c r="F64" i="17"/>
  <c r="E64" i="17"/>
  <c r="I13" i="8"/>
  <c r="K20" i="17"/>
  <c r="I20" i="17"/>
  <c r="F20" i="17"/>
  <c r="E20" i="17"/>
  <c r="I18" i="8"/>
  <c r="I25" i="17"/>
  <c r="F25" i="17"/>
  <c r="E25" i="17"/>
  <c r="K25" i="17"/>
  <c r="I20" i="8"/>
  <c r="E27" i="17"/>
  <c r="K27" i="17"/>
  <c r="I27" i="17"/>
  <c r="F27" i="17"/>
  <c r="I35" i="8"/>
  <c r="F42" i="17"/>
  <c r="E42" i="17"/>
  <c r="K42" i="17"/>
  <c r="I42" i="17"/>
  <c r="I46" i="8"/>
  <c r="I53" i="17"/>
  <c r="F53" i="17"/>
  <c r="E53" i="17"/>
  <c r="K53" i="17"/>
  <c r="I58" i="8"/>
  <c r="I65" i="17"/>
  <c r="F65" i="17"/>
  <c r="E65" i="17"/>
  <c r="K65" i="17"/>
  <c r="I65" i="8"/>
  <c r="K72" i="17"/>
  <c r="I72" i="17"/>
  <c r="F72" i="17"/>
  <c r="E72" i="17"/>
  <c r="I21" i="8"/>
  <c r="K28" i="17"/>
  <c r="I28" i="17"/>
  <c r="F28" i="17"/>
  <c r="E28" i="17"/>
  <c r="I26" i="8"/>
  <c r="I33" i="17"/>
  <c r="F33" i="17"/>
  <c r="E33" i="17"/>
  <c r="K33" i="17"/>
  <c r="I7" i="8"/>
  <c r="F14" i="17"/>
  <c r="E14" i="17"/>
  <c r="K14" i="17"/>
  <c r="I14" i="17"/>
  <c r="I48" i="8"/>
  <c r="E55" i="17"/>
  <c r="K55" i="17"/>
  <c r="I55" i="17"/>
  <c r="F55" i="17"/>
  <c r="I59" i="8"/>
  <c r="F66" i="17"/>
  <c r="E66" i="17"/>
  <c r="K66" i="17"/>
  <c r="I66" i="17"/>
  <c r="I39" i="8"/>
  <c r="F46" i="17"/>
  <c r="E46" i="17"/>
  <c r="K46" i="17"/>
  <c r="I46" i="17"/>
  <c r="F105" i="17"/>
  <c r="E105" i="17"/>
  <c r="K105" i="17"/>
  <c r="I105" i="17"/>
  <c r="F119" i="17"/>
  <c r="E119" i="17"/>
  <c r="K119" i="17"/>
  <c r="I119" i="17"/>
  <c r="F135" i="17"/>
  <c r="E135" i="17"/>
  <c r="K135" i="17"/>
  <c r="I135" i="17"/>
  <c r="F151" i="17"/>
  <c r="E151" i="17"/>
  <c r="K151" i="17"/>
  <c r="I151" i="17"/>
  <c r="F167" i="17"/>
  <c r="E167" i="17"/>
  <c r="K167" i="17"/>
  <c r="I167" i="17"/>
  <c r="F81" i="17"/>
  <c r="E81" i="17"/>
  <c r="K81" i="17"/>
  <c r="I81" i="17"/>
  <c r="F89" i="17"/>
  <c r="E89" i="17"/>
  <c r="K89" i="17"/>
  <c r="I89" i="17"/>
  <c r="F97" i="17"/>
  <c r="E97" i="17"/>
  <c r="K97" i="17"/>
  <c r="I97" i="17"/>
  <c r="F114" i="17"/>
  <c r="E114" i="17"/>
  <c r="K114" i="17"/>
  <c r="I114" i="17"/>
  <c r="F130" i="17"/>
  <c r="E130" i="17"/>
  <c r="K130" i="17"/>
  <c r="I130" i="17"/>
  <c r="F146" i="17"/>
  <c r="E146" i="17"/>
  <c r="K146" i="17"/>
  <c r="I146" i="17"/>
  <c r="F162" i="17"/>
  <c r="E162" i="17"/>
  <c r="K162" i="17"/>
  <c r="I162" i="17"/>
  <c r="F178" i="17"/>
  <c r="E178" i="17"/>
  <c r="K178" i="17"/>
  <c r="I178" i="17"/>
  <c r="F113" i="17"/>
  <c r="E113" i="17"/>
  <c r="K113" i="17"/>
  <c r="I113" i="17"/>
  <c r="F129" i="17"/>
  <c r="E129" i="17"/>
  <c r="K129" i="17"/>
  <c r="I129" i="17"/>
  <c r="F145" i="17"/>
  <c r="E145" i="17"/>
  <c r="K145" i="17"/>
  <c r="I145" i="17"/>
  <c r="F161" i="17"/>
  <c r="E161" i="17"/>
  <c r="K161" i="17"/>
  <c r="I161" i="17"/>
  <c r="F177" i="17"/>
  <c r="E177" i="17"/>
  <c r="K177" i="17"/>
  <c r="I177" i="17"/>
  <c r="F84" i="17"/>
  <c r="E84" i="17"/>
  <c r="K84" i="17"/>
  <c r="I84" i="17"/>
  <c r="F92" i="17"/>
  <c r="E92" i="17"/>
  <c r="K92" i="17"/>
  <c r="I92" i="17"/>
  <c r="F100" i="17"/>
  <c r="E100" i="17"/>
  <c r="K100" i="17"/>
  <c r="I100" i="17"/>
  <c r="F116" i="17"/>
  <c r="E116" i="17"/>
  <c r="K116" i="17"/>
  <c r="I116" i="17"/>
  <c r="F132" i="17"/>
  <c r="E132" i="17"/>
  <c r="K132" i="17"/>
  <c r="I132" i="17"/>
  <c r="F148" i="17"/>
  <c r="E148" i="17"/>
  <c r="K148" i="17"/>
  <c r="I148" i="17"/>
  <c r="F164" i="17"/>
  <c r="E164" i="17"/>
  <c r="K164" i="17"/>
  <c r="I164" i="17"/>
  <c r="F179" i="17"/>
  <c r="E179" i="17"/>
  <c r="K179" i="17"/>
  <c r="I179" i="17"/>
  <c r="F183" i="17"/>
  <c r="E183" i="17"/>
  <c r="K183" i="17"/>
  <c r="I183" i="17"/>
  <c r="F190" i="17"/>
  <c r="K190" i="17"/>
  <c r="I190" i="17"/>
  <c r="E190" i="17"/>
  <c r="I23" i="8"/>
  <c r="F30" i="17"/>
  <c r="E30" i="17"/>
  <c r="K30" i="17"/>
  <c r="I30" i="17"/>
  <c r="I193" i="17"/>
  <c r="F193" i="17"/>
  <c r="K193" i="17"/>
  <c r="E193" i="17"/>
  <c r="I197" i="17"/>
  <c r="F197" i="17"/>
  <c r="K197" i="17"/>
  <c r="E197" i="17"/>
  <c r="I50" i="8"/>
  <c r="I57" i="17"/>
  <c r="F57" i="17"/>
  <c r="E57" i="17"/>
  <c r="K57" i="17"/>
  <c r="I36" i="8"/>
  <c r="E43" i="17"/>
  <c r="K43" i="17"/>
  <c r="I43" i="17"/>
  <c r="F43" i="17"/>
  <c r="I15" i="8"/>
  <c r="F22" i="17"/>
  <c r="E22" i="17"/>
  <c r="K22" i="17"/>
  <c r="I22" i="17"/>
  <c r="I63" i="8"/>
  <c r="F70" i="17"/>
  <c r="E70" i="17"/>
  <c r="K70" i="17"/>
  <c r="I70" i="17"/>
  <c r="E91" i="18"/>
  <c r="K91" i="18"/>
  <c r="I91" i="18"/>
  <c r="F91" i="18"/>
  <c r="E114" i="18"/>
  <c r="K114" i="18"/>
  <c r="F114" i="18"/>
  <c r="I114" i="18"/>
  <c r="E130" i="18"/>
  <c r="K130" i="18"/>
  <c r="F130" i="18"/>
  <c r="I130" i="18"/>
  <c r="E146" i="18"/>
  <c r="K146" i="18"/>
  <c r="F146" i="18"/>
  <c r="I146" i="18"/>
  <c r="E92" i="18"/>
  <c r="K92" i="18"/>
  <c r="I92" i="18"/>
  <c r="F92" i="18"/>
  <c r="E100" i="18"/>
  <c r="K100" i="18"/>
  <c r="F100" i="18"/>
  <c r="I100" i="18"/>
  <c r="E105" i="18"/>
  <c r="K105" i="18"/>
  <c r="I105" i="18"/>
  <c r="F105" i="18"/>
  <c r="E93" i="18"/>
  <c r="K93" i="18"/>
  <c r="F93" i="18"/>
  <c r="I93" i="18"/>
  <c r="E120" i="18"/>
  <c r="K120" i="18"/>
  <c r="F120" i="18"/>
  <c r="I120" i="18"/>
  <c r="E136" i="18"/>
  <c r="K136" i="18"/>
  <c r="F136" i="18"/>
  <c r="I136" i="18"/>
  <c r="E82" i="18"/>
  <c r="K82" i="18"/>
  <c r="I82" i="18"/>
  <c r="F82" i="18"/>
  <c r="E109" i="18"/>
  <c r="K109" i="18"/>
  <c r="I109" i="18"/>
  <c r="F109" i="18"/>
  <c r="E125" i="18"/>
  <c r="K125" i="18"/>
  <c r="I125" i="18"/>
  <c r="F125" i="18"/>
  <c r="E141" i="18"/>
  <c r="K141" i="18"/>
  <c r="I141" i="18"/>
  <c r="F141" i="18"/>
  <c r="E107" i="18"/>
  <c r="K107" i="18"/>
  <c r="I107" i="18"/>
  <c r="F107" i="18"/>
  <c r="E123" i="18"/>
  <c r="K123" i="18"/>
  <c r="I123" i="18"/>
  <c r="F123" i="18"/>
  <c r="E139" i="18"/>
  <c r="K139" i="18"/>
  <c r="I139" i="18"/>
  <c r="F139" i="18"/>
  <c r="E147" i="18"/>
  <c r="K147" i="18"/>
  <c r="I147" i="18"/>
  <c r="F147" i="18"/>
  <c r="E151" i="18"/>
  <c r="K151" i="18"/>
  <c r="I151" i="18"/>
  <c r="F151" i="18"/>
  <c r="E155" i="18"/>
  <c r="K155" i="18"/>
  <c r="I155" i="18"/>
  <c r="F155" i="18"/>
  <c r="E159" i="18"/>
  <c r="K159" i="18"/>
  <c r="I159" i="18"/>
  <c r="F159" i="18"/>
  <c r="E163" i="18"/>
  <c r="K163" i="18"/>
  <c r="I163" i="18"/>
  <c r="F163" i="18"/>
  <c r="E167" i="18"/>
  <c r="K167" i="18"/>
  <c r="I167" i="18"/>
  <c r="F167" i="18"/>
  <c r="E171" i="18"/>
  <c r="K171" i="18"/>
  <c r="I171" i="18"/>
  <c r="F171" i="18"/>
  <c r="E175" i="18"/>
  <c r="K175" i="18"/>
  <c r="I175" i="18"/>
  <c r="F175" i="18"/>
  <c r="E179" i="18"/>
  <c r="K179" i="18"/>
  <c r="I179" i="18"/>
  <c r="F179" i="18"/>
  <c r="E183" i="18"/>
  <c r="K183" i="18"/>
  <c r="I183" i="18"/>
  <c r="F183" i="18"/>
  <c r="E187" i="18"/>
  <c r="K187" i="18"/>
  <c r="I187" i="18"/>
  <c r="F187" i="18"/>
  <c r="E191" i="18"/>
  <c r="K191" i="18"/>
  <c r="I191" i="18"/>
  <c r="F191" i="18"/>
  <c r="E195" i="18"/>
  <c r="K195" i="18"/>
  <c r="I195" i="18"/>
  <c r="F195" i="18"/>
  <c r="E199" i="18"/>
  <c r="K199" i="18"/>
  <c r="I199" i="18"/>
  <c r="F199" i="18"/>
  <c r="E11" i="18"/>
  <c r="K11" i="18"/>
  <c r="A4" i="8"/>
  <c r="I11" i="18"/>
  <c r="F11" i="18"/>
  <c r="A3" i="8"/>
  <c r="F10" i="18"/>
  <c r="E10" i="18"/>
  <c r="I10" i="18"/>
  <c r="K10" i="18"/>
  <c r="A60" i="8"/>
  <c r="E67" i="18"/>
  <c r="K67" i="18"/>
  <c r="I67" i="18"/>
  <c r="F67" i="18"/>
  <c r="A37" i="8"/>
  <c r="K44" i="18"/>
  <c r="I44" i="18"/>
  <c r="F44" i="18"/>
  <c r="E44" i="18"/>
  <c r="A10" i="8"/>
  <c r="I17" i="18"/>
  <c r="F17" i="18"/>
  <c r="K17" i="18"/>
  <c r="E17" i="18"/>
  <c r="A50" i="8"/>
  <c r="I57" i="18"/>
  <c r="F57" i="18"/>
  <c r="E57" i="18"/>
  <c r="K57" i="18"/>
  <c r="A17" i="8"/>
  <c r="K24" i="18"/>
  <c r="I24" i="18"/>
  <c r="F24" i="18"/>
  <c r="E24" i="18"/>
  <c r="A57" i="8"/>
  <c r="K64" i="18"/>
  <c r="I64" i="18"/>
  <c r="F64" i="18"/>
  <c r="E64" i="18"/>
  <c r="A19" i="8"/>
  <c r="F26" i="18"/>
  <c r="E26" i="18"/>
  <c r="I26" i="18"/>
  <c r="K26" i="18"/>
  <c r="A35" i="8"/>
  <c r="F42" i="18"/>
  <c r="E42" i="18"/>
  <c r="I42" i="18"/>
  <c r="K42" i="18"/>
  <c r="E59" i="18"/>
  <c r="K59" i="18"/>
  <c r="A52" i="8"/>
  <c r="I59" i="18"/>
  <c r="F59" i="18"/>
  <c r="A12" i="8"/>
  <c r="E19" i="18"/>
  <c r="K19" i="18"/>
  <c r="I19" i="18"/>
  <c r="F19" i="18"/>
  <c r="A28" i="8"/>
  <c r="E35" i="18"/>
  <c r="K35" i="18"/>
  <c r="I35" i="18"/>
  <c r="F35" i="18"/>
  <c r="A44" i="8"/>
  <c r="E51" i="18"/>
  <c r="K51" i="18"/>
  <c r="I51" i="18"/>
  <c r="F51" i="18"/>
  <c r="E71" i="18"/>
  <c r="A64" i="8"/>
  <c r="K71" i="18"/>
  <c r="I71" i="18"/>
  <c r="F71" i="18"/>
  <c r="A55" i="8"/>
  <c r="F62" i="18"/>
  <c r="E62" i="18"/>
  <c r="K62" i="18"/>
  <c r="I62" i="18"/>
  <c r="E75" i="18"/>
  <c r="K75" i="18"/>
  <c r="A68" i="8"/>
  <c r="I75" i="18"/>
  <c r="F75" i="18"/>
  <c r="T71" i="8"/>
  <c r="B28" i="8" l="1"/>
  <c r="B52" i="8"/>
  <c r="B19" i="8"/>
  <c r="B10" i="8"/>
  <c r="J50" i="8"/>
  <c r="J48" i="8"/>
  <c r="J65" i="8"/>
  <c r="J20" i="8"/>
  <c r="F19" i="8"/>
  <c r="F61" i="8"/>
  <c r="F52" i="8"/>
  <c r="F47" i="8"/>
  <c r="F36" i="8"/>
  <c r="F65" i="8"/>
  <c r="B8" i="8"/>
  <c r="B31" i="8"/>
  <c r="B42" i="8"/>
  <c r="B65" i="8"/>
  <c r="J3" i="8"/>
  <c r="J19" i="8"/>
  <c r="J49" i="8"/>
  <c r="J68" i="8"/>
  <c r="F26" i="8"/>
  <c r="F35" i="8"/>
  <c r="F37" i="8"/>
  <c r="F24" i="8"/>
  <c r="F13" i="8"/>
  <c r="B27" i="8"/>
  <c r="B30" i="8"/>
  <c r="B34" i="8"/>
  <c r="J44" i="8"/>
  <c r="J69" i="8"/>
  <c r="J8" i="8"/>
  <c r="J55" i="8"/>
  <c r="F7" i="8"/>
  <c r="F3" i="8"/>
  <c r="F17" i="8"/>
  <c r="B32" i="8"/>
  <c r="B39" i="8"/>
  <c r="B53" i="8"/>
  <c r="B13" i="8"/>
  <c r="J12" i="8"/>
  <c r="J9" i="8"/>
  <c r="J11" i="8"/>
  <c r="J61" i="8"/>
  <c r="F31" i="8"/>
  <c r="F15" i="8"/>
  <c r="F68" i="8"/>
  <c r="F67" i="8"/>
  <c r="F54" i="8"/>
  <c r="B55" i="8"/>
  <c r="B64" i="8"/>
  <c r="B12" i="8"/>
  <c r="B57" i="8"/>
  <c r="B37" i="8"/>
  <c r="J63" i="8"/>
  <c r="J23" i="8"/>
  <c r="J7" i="8"/>
  <c r="J58" i="8"/>
  <c r="J18" i="8"/>
  <c r="F27" i="8"/>
  <c r="F2" i="8"/>
  <c r="F50" i="8"/>
  <c r="F40" i="8"/>
  <c r="F29" i="8"/>
  <c r="B67" i="8"/>
  <c r="B15" i="8"/>
  <c r="B66" i="8"/>
  <c r="B45" i="8"/>
  <c r="J24" i="8"/>
  <c r="J40" i="8"/>
  <c r="J38" i="8"/>
  <c r="J62" i="8"/>
  <c r="F23" i="8"/>
  <c r="F41" i="8"/>
  <c r="F28" i="8"/>
  <c r="F22" i="8"/>
  <c r="B63" i="8"/>
  <c r="B11" i="8"/>
  <c r="B26" i="8"/>
  <c r="J31" i="8"/>
  <c r="J64" i="8"/>
  <c r="J22" i="8"/>
  <c r="J45" i="8"/>
  <c r="F11" i="8"/>
  <c r="F25" i="8"/>
  <c r="B16" i="8"/>
  <c r="B23" i="8"/>
  <c r="B29" i="8"/>
  <c r="B22" i="8"/>
  <c r="J47" i="8"/>
  <c r="J53" i="8"/>
  <c r="J51" i="8"/>
  <c r="J34" i="8"/>
  <c r="F39" i="8"/>
  <c r="F10" i="8"/>
  <c r="F46" i="8"/>
  <c r="F57" i="8"/>
  <c r="F56" i="8"/>
  <c r="B68" i="8"/>
  <c r="B17" i="8"/>
  <c r="B60" i="8"/>
  <c r="B4" i="8"/>
  <c r="J15" i="8"/>
  <c r="J39" i="8"/>
  <c r="J26" i="8"/>
  <c r="J46" i="8"/>
  <c r="J13" i="8"/>
  <c r="F42" i="8"/>
  <c r="F53" i="8"/>
  <c r="F44" i="8"/>
  <c r="F60" i="8"/>
  <c r="F6" i="8"/>
  <c r="B51" i="8"/>
  <c r="B40" i="8"/>
  <c r="B41" i="8"/>
  <c r="B18" i="8"/>
  <c r="B54" i="8"/>
  <c r="J52" i="8"/>
  <c r="J10" i="8"/>
  <c r="J33" i="8"/>
  <c r="J54" i="8"/>
  <c r="F49" i="8"/>
  <c r="F32" i="8"/>
  <c r="F14" i="8"/>
  <c r="F20" i="8"/>
  <c r="B47" i="8"/>
  <c r="B36" i="8"/>
  <c r="B69" i="8"/>
  <c r="B33" i="8"/>
  <c r="B6" i="8"/>
  <c r="B14" i="8"/>
  <c r="J30" i="8"/>
  <c r="J56" i="8"/>
  <c r="J17" i="8"/>
  <c r="J27" i="8"/>
  <c r="F34" i="8"/>
  <c r="F16" i="8"/>
  <c r="B59" i="8"/>
  <c r="B7" i="8"/>
  <c r="B38" i="8"/>
  <c r="J16" i="8"/>
  <c r="J2" i="8"/>
  <c r="J42" i="8"/>
  <c r="J6" i="8"/>
  <c r="J29" i="8"/>
  <c r="F4" i="8"/>
  <c r="F38" i="8"/>
  <c r="F5" i="8"/>
  <c r="F69" i="8"/>
  <c r="F21" i="8"/>
  <c r="B44" i="8"/>
  <c r="B35" i="8"/>
  <c r="B50" i="8"/>
  <c r="B3" i="8"/>
  <c r="J36" i="8"/>
  <c r="J59" i="8"/>
  <c r="J21" i="8"/>
  <c r="J35" i="8"/>
  <c r="J57" i="8"/>
  <c r="F55" i="8"/>
  <c r="F51" i="8"/>
  <c r="F48" i="8"/>
  <c r="F45" i="8"/>
  <c r="F8" i="8"/>
  <c r="B61" i="8"/>
  <c r="B24" i="8"/>
  <c r="B49" i="8"/>
  <c r="B9" i="8"/>
  <c r="B21" i="8"/>
  <c r="J60" i="8"/>
  <c r="J41" i="8"/>
  <c r="J5" i="8"/>
  <c r="J4" i="8"/>
  <c r="F18" i="8"/>
  <c r="F58" i="8"/>
  <c r="F66" i="8"/>
  <c r="F33" i="8"/>
  <c r="F12" i="8"/>
  <c r="B58" i="8"/>
  <c r="B20" i="8"/>
  <c r="B43" i="8"/>
  <c r="B2" i="8"/>
  <c r="B56" i="8"/>
  <c r="B46" i="8"/>
  <c r="J28" i="8"/>
  <c r="J25" i="8"/>
  <c r="J43" i="8"/>
  <c r="J66" i="8"/>
  <c r="F62" i="8"/>
  <c r="F43" i="8"/>
  <c r="F59" i="8"/>
  <c r="B70" i="8"/>
  <c r="B48" i="8"/>
  <c r="B62" i="8"/>
  <c r="B25" i="8"/>
  <c r="B5" i="8"/>
  <c r="J32" i="8"/>
  <c r="J14" i="8"/>
  <c r="J37" i="8"/>
  <c r="J67" i="8"/>
  <c r="J70" i="8"/>
  <c r="F70" i="8"/>
  <c r="F9" i="8"/>
  <c r="F64" i="8"/>
  <c r="F63" i="8"/>
  <c r="F30" i="8"/>
  <c r="T59" i="8"/>
  <c r="V69" i="8"/>
  <c r="U23" i="8"/>
  <c r="V7" i="8"/>
  <c r="U14" i="8"/>
  <c r="T42" i="8"/>
  <c r="V16" i="8"/>
  <c r="V9" i="8"/>
  <c r="V36" i="8"/>
  <c r="V50" i="8"/>
  <c r="V12" i="8"/>
  <c r="U10" i="8"/>
  <c r="V67" i="8"/>
  <c r="U17" i="8"/>
  <c r="V61" i="8"/>
  <c r="V25" i="8"/>
  <c r="T8" i="8"/>
  <c r="V42" i="8"/>
  <c r="T21" i="8"/>
  <c r="U35" i="8"/>
  <c r="V44" i="8"/>
  <c r="V68" i="8"/>
  <c r="U28" i="8"/>
  <c r="U69" i="8"/>
  <c r="U21" i="8"/>
  <c r="T51" i="8"/>
  <c r="V40" i="8"/>
  <c r="U61" i="8"/>
  <c r="U9" i="8"/>
  <c r="T14" i="8"/>
  <c r="T43" i="8"/>
  <c r="U33" i="8"/>
  <c r="T5" i="8"/>
  <c r="V32" i="8"/>
  <c r="T22" i="8"/>
  <c r="U44" i="8"/>
  <c r="U45" i="8"/>
  <c r="U53" i="8"/>
  <c r="V48" i="8"/>
  <c r="T50" i="8"/>
  <c r="V35" i="8"/>
  <c r="U34" i="8"/>
  <c r="T23" i="8"/>
  <c r="U29" i="8"/>
  <c r="T9" i="8"/>
  <c r="U49" i="8"/>
  <c r="V39" i="8"/>
  <c r="U37" i="8"/>
  <c r="U30" i="8"/>
  <c r="T17" i="8"/>
  <c r="V56" i="8"/>
  <c r="V8" i="8"/>
  <c r="U58" i="8"/>
  <c r="V66" i="8"/>
  <c r="T54" i="8"/>
  <c r="U25" i="8"/>
  <c r="V10" i="8"/>
  <c r="T35" i="8"/>
  <c r="U65" i="8"/>
  <c r="V11" i="8"/>
  <c r="V27" i="8"/>
  <c r="V70" i="8"/>
  <c r="U66" i="8"/>
  <c r="T3" i="8"/>
  <c r="V14" i="8"/>
  <c r="T47" i="8"/>
  <c r="U51" i="8"/>
  <c r="U8" i="8"/>
  <c r="V33" i="8"/>
  <c r="V45" i="8"/>
  <c r="T28" i="8"/>
  <c r="V17" i="8"/>
  <c r="U63" i="8"/>
  <c r="U20" i="8"/>
  <c r="V24" i="8"/>
  <c r="U39" i="8"/>
  <c r="V59" i="8"/>
  <c r="U68" i="8"/>
  <c r="V4" i="8"/>
  <c r="U40" i="8"/>
  <c r="T18" i="8"/>
  <c r="U70" i="8"/>
  <c r="T64" i="8"/>
  <c r="U64" i="8"/>
  <c r="T6" i="8"/>
  <c r="V46" i="8"/>
  <c r="V55" i="8"/>
  <c r="V58" i="8"/>
  <c r="T20" i="8"/>
  <c r="U11" i="8"/>
  <c r="V47" i="8"/>
  <c r="T24" i="8"/>
  <c r="U7" i="8"/>
  <c r="T60" i="8"/>
  <c r="V52" i="8"/>
  <c r="T2" i="8"/>
  <c r="T38" i="8"/>
  <c r="U24" i="8"/>
  <c r="T41" i="8"/>
  <c r="T63" i="8"/>
  <c r="U4" i="8"/>
  <c r="V63" i="8"/>
  <c r="T31" i="8"/>
  <c r="U55" i="8"/>
  <c r="U41" i="8"/>
  <c r="T45" i="8"/>
  <c r="T67" i="8"/>
  <c r="T27" i="8"/>
  <c r="T44" i="8"/>
  <c r="U54" i="8"/>
  <c r="T4" i="8"/>
  <c r="V51" i="8"/>
  <c r="T34" i="8"/>
  <c r="U60" i="8"/>
  <c r="T29" i="8"/>
  <c r="U19" i="8"/>
  <c r="V6" i="8"/>
  <c r="U26" i="8"/>
  <c r="T32" i="8"/>
  <c r="U22" i="8"/>
  <c r="U46" i="8"/>
  <c r="V18" i="8"/>
  <c r="V53" i="8"/>
  <c r="T56" i="8"/>
  <c r="T13" i="8"/>
  <c r="T46" i="8"/>
  <c r="T37" i="8"/>
  <c r="T25" i="8"/>
  <c r="V23" i="8"/>
  <c r="U48" i="8"/>
  <c r="T66" i="8"/>
  <c r="V13" i="8"/>
  <c r="U56" i="8"/>
  <c r="T15" i="8"/>
  <c r="T62" i="8"/>
  <c r="T65" i="8"/>
  <c r="U13" i="8"/>
  <c r="T30" i="8"/>
  <c r="V2" i="8"/>
  <c r="V49" i="8"/>
  <c r="U52" i="8"/>
  <c r="U12" i="8"/>
  <c r="U27" i="8"/>
  <c r="T16" i="8"/>
  <c r="T70" i="8"/>
  <c r="V62" i="8"/>
  <c r="U57" i="8"/>
  <c r="V57" i="8"/>
  <c r="T33" i="8"/>
  <c r="T69" i="8"/>
  <c r="V21" i="8"/>
  <c r="V41" i="8"/>
  <c r="U6" i="8"/>
  <c r="U38" i="8"/>
  <c r="U2" i="8"/>
  <c r="U42" i="8"/>
  <c r="V38" i="8"/>
  <c r="U5" i="8"/>
  <c r="T55" i="8"/>
  <c r="V30" i="8"/>
  <c r="T11" i="8"/>
  <c r="V20" i="8"/>
  <c r="V31" i="8"/>
  <c r="T48" i="8"/>
  <c r="T52" i="8"/>
  <c r="V28" i="8"/>
  <c r="V5" i="8"/>
  <c r="T40" i="8"/>
  <c r="U62" i="8"/>
  <c r="V22" i="8"/>
  <c r="V29" i="8"/>
  <c r="U32" i="8"/>
  <c r="V26" i="8"/>
  <c r="U47" i="8"/>
  <c r="U3" i="8"/>
  <c r="V37" i="8"/>
  <c r="U59" i="8"/>
  <c r="V65" i="8"/>
  <c r="T61" i="8"/>
  <c r="U43" i="8"/>
  <c r="T53" i="8"/>
  <c r="V60" i="8"/>
  <c r="U36" i="8"/>
  <c r="U15" i="8"/>
  <c r="T12" i="8"/>
  <c r="V3" i="8"/>
  <c r="V64" i="8"/>
  <c r="U67" i="8"/>
  <c r="T36" i="8"/>
  <c r="V15" i="8"/>
  <c r="V19" i="8"/>
  <c r="V34" i="8"/>
  <c r="T68" i="8"/>
  <c r="T57" i="8"/>
  <c r="T7" i="8"/>
  <c r="U31" i="8"/>
  <c r="V43" i="8"/>
  <c r="U16" i="8"/>
  <c r="T39" i="8"/>
  <c r="T58" i="8"/>
  <c r="T10" i="8"/>
  <c r="T26" i="8"/>
  <c r="V54" i="8"/>
  <c r="U50" i="8"/>
  <c r="T49" i="8"/>
  <c r="T19" i="8"/>
  <c r="U18" i="8"/>
  <c r="E22" i="12" l="1"/>
  <c r="E23" i="12"/>
  <c r="E24" i="12"/>
  <c r="G23" i="12"/>
  <c r="G22" i="12"/>
  <c r="G24" i="12"/>
  <c r="F22" i="12"/>
  <c r="F23" i="12"/>
  <c r="F24" i="12"/>
  <c r="F8" i="12"/>
  <c r="F2" i="12"/>
  <c r="F20" i="12"/>
  <c r="F3" i="12"/>
  <c r="F21" i="12"/>
  <c r="F9" i="12"/>
  <c r="F13" i="12"/>
  <c r="F17" i="12"/>
  <c r="F4" i="12"/>
  <c r="F5" i="12"/>
  <c r="F12" i="12"/>
  <c r="F16" i="12"/>
  <c r="F11" i="12"/>
  <c r="F15" i="12"/>
  <c r="F7" i="12"/>
  <c r="F19" i="12"/>
  <c r="F18" i="12"/>
  <c r="F14" i="12"/>
  <c r="F6" i="12"/>
  <c r="F10" i="12"/>
  <c r="E3" i="12"/>
  <c r="E8" i="12"/>
  <c r="E2" i="12"/>
  <c r="E21" i="12"/>
  <c r="E5" i="12"/>
  <c r="E7" i="12"/>
  <c r="E19" i="12"/>
  <c r="E10" i="12"/>
  <c r="E16" i="12"/>
  <c r="E17" i="12"/>
  <c r="E6" i="12"/>
  <c r="E13" i="12"/>
  <c r="E18" i="12"/>
  <c r="E11" i="12"/>
  <c r="E15" i="12"/>
  <c r="E4" i="12"/>
  <c r="E12" i="12"/>
  <c r="E9" i="12"/>
  <c r="E14" i="12"/>
  <c r="E20" i="12"/>
  <c r="G4" i="12"/>
  <c r="G3" i="12"/>
  <c r="G6" i="12"/>
  <c r="G8" i="12"/>
  <c r="G12" i="12"/>
  <c r="G16" i="12"/>
  <c r="G2" i="12"/>
  <c r="G20" i="12"/>
  <c r="G21" i="12"/>
  <c r="G9" i="12"/>
  <c r="G17" i="12"/>
  <c r="G13" i="12"/>
  <c r="G7" i="12"/>
  <c r="G18" i="12"/>
  <c r="G10" i="12"/>
  <c r="G11" i="12"/>
  <c r="G15" i="12"/>
  <c r="G5" i="12"/>
  <c r="G19" i="12"/>
  <c r="G14" i="12"/>
  <c r="C24" i="12" l="1"/>
  <c r="C25" i="9" s="1"/>
  <c r="C23" i="12"/>
  <c r="C24" i="9" s="1"/>
  <c r="C22" i="12"/>
  <c r="C20" i="12"/>
  <c r="C22" i="9" s="1"/>
  <c r="C4" i="12"/>
  <c r="C5" i="9" s="1"/>
  <c r="C13" i="12"/>
  <c r="C15" i="9" s="1"/>
  <c r="C5" i="12"/>
  <c r="C6" i="9" s="1"/>
  <c r="C8" i="12"/>
  <c r="C10" i="9" s="1"/>
  <c r="C14" i="12"/>
  <c r="C16" i="9" s="1"/>
  <c r="C15" i="12"/>
  <c r="C17" i="9" s="1"/>
  <c r="C6" i="12"/>
  <c r="C7" i="9" s="1"/>
  <c r="C10" i="12"/>
  <c r="C12" i="9" s="1"/>
  <c r="C21" i="12"/>
  <c r="C23" i="9" s="1"/>
  <c r="C3" i="12"/>
  <c r="C4" i="9" s="1"/>
  <c r="C9" i="12"/>
  <c r="C11" i="9" s="1"/>
  <c r="C11" i="12"/>
  <c r="C13" i="9" s="1"/>
  <c r="C17" i="12"/>
  <c r="C19" i="9" s="1"/>
  <c r="C19" i="12"/>
  <c r="C21" i="9" s="1"/>
  <c r="C12" i="12"/>
  <c r="C14" i="9" s="1"/>
  <c r="C18" i="12"/>
  <c r="C20" i="9" s="1"/>
  <c r="C16" i="12"/>
  <c r="C18" i="9" s="1"/>
  <c r="C7" i="12"/>
  <c r="C2" i="12"/>
  <c r="C3" i="9" s="1"/>
  <c r="C9" i="9" l="1"/>
  <c r="C8" i="9"/>
</calcChain>
</file>

<file path=xl/sharedStrings.xml><?xml version="1.0" encoding="utf-8"?>
<sst xmlns="http://schemas.openxmlformats.org/spreadsheetml/2006/main" count="1071" uniqueCount="586">
  <si>
    <t>Department Name</t>
  </si>
  <si>
    <t>Section Name</t>
  </si>
  <si>
    <t>EA Name</t>
  </si>
  <si>
    <t>IT Contact Name</t>
  </si>
  <si>
    <t>IT Contact Email</t>
  </si>
  <si>
    <t>Name of Survey Contributors</t>
  </si>
  <si>
    <t>Survey Point Person</t>
  </si>
  <si>
    <t>Date Completed</t>
  </si>
  <si>
    <t>Point Person Email</t>
  </si>
  <si>
    <t>Point Person Phone #</t>
  </si>
  <si>
    <t>Category</t>
  </si>
  <si>
    <t>Question</t>
  </si>
  <si>
    <t>Additional Info</t>
  </si>
  <si>
    <t>Department Info</t>
  </si>
  <si>
    <t>EA Email</t>
  </si>
  <si>
    <t>Function</t>
  </si>
  <si>
    <t>IDENTIFY (ID)</t>
  </si>
  <si>
    <t>Asset Management</t>
  </si>
  <si>
    <t>Business Environment</t>
  </si>
  <si>
    <t>Governance</t>
  </si>
  <si>
    <t>Risk Assessment</t>
  </si>
  <si>
    <t>Risk Management Strategy</t>
  </si>
  <si>
    <t>PROTECT (PR)</t>
  </si>
  <si>
    <t>Access Control</t>
  </si>
  <si>
    <t>Awareness and Training</t>
  </si>
  <si>
    <t>Data Security</t>
  </si>
  <si>
    <t>Information Protection Processes</t>
  </si>
  <si>
    <t>Maintenance</t>
  </si>
  <si>
    <t>Protective Technology</t>
  </si>
  <si>
    <t>DETECT (DE)</t>
  </si>
  <si>
    <t>Anomalies and Events</t>
  </si>
  <si>
    <t xml:space="preserve">Security Continuous Monitoring </t>
  </si>
  <si>
    <t xml:space="preserve">Detection Processes </t>
  </si>
  <si>
    <t>RESPOND (RS)</t>
  </si>
  <si>
    <t xml:space="preserve">Response Planning </t>
  </si>
  <si>
    <t>Response Communications</t>
  </si>
  <si>
    <t>Incident Analysis</t>
  </si>
  <si>
    <t>Incident Mitigation</t>
  </si>
  <si>
    <t>Incident Review</t>
  </si>
  <si>
    <t>RECOVER (RC)</t>
  </si>
  <si>
    <t>Recovery Planning</t>
  </si>
  <si>
    <t>Recovery Improvements</t>
  </si>
  <si>
    <t>Recovery Communications</t>
  </si>
  <si>
    <t>Identify</t>
  </si>
  <si>
    <t>Protect</t>
  </si>
  <si>
    <t>Detect</t>
  </si>
  <si>
    <t>Respond</t>
  </si>
  <si>
    <t>Recover</t>
  </si>
  <si>
    <t>People</t>
  </si>
  <si>
    <t>Process</t>
  </si>
  <si>
    <t>Technology</t>
  </si>
  <si>
    <t>Score</t>
  </si>
  <si>
    <t>Inadequate</t>
  </si>
  <si>
    <t>- The activity is not able to be performed due to staff having limited skill set.
- The activity is not able to be performed due to lack of staff availability.
- No staff is responsible for completing the activity.</t>
  </si>
  <si>
    <t>Lacking</t>
  </si>
  <si>
    <t>- The current staff have limited skills that only enable them to perform a small portion of the activities
- The staff perform the activities as they have availability, but it is resource intensive and detracts from other responsibilities</t>
  </si>
  <si>
    <t>Adequate</t>
  </si>
  <si>
    <t>- The current staff have the skills to perform most responsibilities associated with the activity
- The staff perform the activities as they have availability, but it is resource intensive and detracts from other responsibilities.</t>
  </si>
  <si>
    <t>Informal</t>
  </si>
  <si>
    <t>- Most responsibilities associated with the activity are able to be performed with the current quantity of staff and knowledge base without significant burden.
- The staff are accountable for performing the activity without being formally assigned.</t>
  </si>
  <si>
    <t>Formal</t>
  </si>
  <si>
    <t>- The staff has sufficient skills and experience to complete the activity its entirety with little burden.
- Staff has been explicitly designated roles and responsibilities for completing the activity.</t>
  </si>
  <si>
    <t>Response</t>
  </si>
  <si>
    <t>#</t>
  </si>
  <si>
    <t>People ID#</t>
  </si>
  <si>
    <t>People Response</t>
  </si>
  <si>
    <t>Process ID3</t>
  </si>
  <si>
    <t>Process Response</t>
  </si>
  <si>
    <t>Tech ID#</t>
  </si>
  <si>
    <t>Tech Response</t>
  </si>
  <si>
    <t>No Process</t>
  </si>
  <si>
    <t>Defined</t>
  </si>
  <si>
    <t>- Some written documentation exists for addressing the activity
- the documentation is only partially implemented or followed in practice.</t>
  </si>
  <si>
    <t>- Appropriate documentation exists for addressing the activity.
- The activity is mostly performed in accordance with the documentation.</t>
  </si>
  <si>
    <t>- The tasks associated with this activity are not performed.</t>
  </si>
  <si>
    <t>- The appropriate technology required to perform this activity is not available within the department.</t>
  </si>
  <si>
    <t>- The primary intent of the technology being used to complete the activity is not the intended purpose.</t>
  </si>
  <si>
    <t>- The technology is capable and configured to perform some of the required activities
- There is limited infrastructure, computing power, or software licenses available to the department for performing the required activity.</t>
  </si>
  <si>
    <t>- The technology is capable and configured to perform most of the required activity.
- There is enough infrastructure, computing power, and software licenses available to the department for performing the required activity.</t>
  </si>
  <si>
    <t>- The activity is able to be completed in its entirety with the technology.
- The primary function of the technology is to perform the required activity.
- There is ample infrastructure, computing power, and software licenses available to the department for performing the required activity.</t>
  </si>
  <si>
    <t>Title</t>
  </si>
  <si>
    <t>People Category</t>
  </si>
  <si>
    <t>Process Category</t>
  </si>
  <si>
    <t>Tech Category</t>
  </si>
  <si>
    <r>
      <rPr>
        <b/>
        <sz val="11"/>
        <color theme="1"/>
        <rFont val="Calibri"/>
        <family val="2"/>
        <scheme val="minor"/>
      </rPr>
      <t>People</t>
    </r>
    <r>
      <rPr>
        <sz val="11"/>
        <color theme="1"/>
        <rFont val="Calibri"/>
        <family val="2"/>
        <scheme val="minor"/>
      </rPr>
      <t xml:space="preserve"> Questions Not Answered</t>
    </r>
  </si>
  <si>
    <r>
      <rPr>
        <b/>
        <sz val="11"/>
        <color theme="1"/>
        <rFont val="Calibri"/>
        <family val="2"/>
        <scheme val="minor"/>
      </rPr>
      <t>Process</t>
    </r>
    <r>
      <rPr>
        <sz val="11"/>
        <color theme="1"/>
        <rFont val="Calibri"/>
        <family val="2"/>
        <scheme val="minor"/>
      </rPr>
      <t xml:space="preserve"> Questions Not Answered</t>
    </r>
  </si>
  <si>
    <r>
      <rPr>
        <b/>
        <sz val="11"/>
        <color theme="1"/>
        <rFont val="Calibri"/>
        <family val="2"/>
        <scheme val="minor"/>
      </rPr>
      <t>Technology</t>
    </r>
    <r>
      <rPr>
        <sz val="11"/>
        <color theme="1"/>
        <rFont val="Calibri"/>
        <family val="2"/>
        <scheme val="minor"/>
      </rPr>
      <t xml:space="preserve"> Questions Not Answered</t>
    </r>
  </si>
  <si>
    <t>Questions Not Answered</t>
  </si>
  <si>
    <t>Notes</t>
  </si>
  <si>
    <t>Description</t>
  </si>
  <si>
    <t>Question ID</t>
  </si>
  <si>
    <t>Domain Helper</t>
  </si>
  <si>
    <t>Domain</t>
  </si>
  <si>
    <t>Applicability</t>
  </si>
  <si>
    <t>Additional Details</t>
  </si>
  <si>
    <t>Each tab within the tool organizes the information that is captured and presented</t>
  </si>
  <si>
    <t>Department Info:</t>
  </si>
  <si>
    <t>The ‘Department Information’ tab records information regarding the department completing the survey including: department name, section name, the date the survey was completed, and the contact information of the survey taker and key points of contact.  Because scoring is often subjective, staff may need to be contacted for additional clarification.</t>
  </si>
  <si>
    <t xml:space="preserve">Dashboard: </t>
  </si>
  <si>
    <t>People:</t>
  </si>
  <si>
    <t>The ‘People’ tab contains customized survey questions specifically related to the departments personnel resource capability, availability and accountability.  Rating definitions for survey responses to People questions are provided in the legend at the top of this tab.  Please answer all questions by choosing the option which most closely describes your department.  For any question which 'Formal' has been selected, please provide supporting artifacts to the BSD ISO.  Feel free to use the Notes column to leave additional comments about why a particular option was selected.</t>
  </si>
  <si>
    <t>Process:</t>
  </si>
  <si>
    <t>The ‘Process’ tab contains customized survey questions specifically related to the nature of the departments processes and their execution.  Rating definitions for survey responses to Process questions are provided in the legend at the top of this tab.  Please answer all questions by choosing the option which most closely describes your department.  For any question which 'Formal' has been selected, please provide supporting artifacts to the BSD ISO.  Feel free to use the Notes column to leave additional comments about why a particular option was selected.</t>
  </si>
  <si>
    <t>Technology:</t>
  </si>
  <si>
    <t>Function Sorter</t>
  </si>
  <si>
    <t>The Question Table must be sorted by Domain, then Function Sorter, then the Category column in that order.</t>
  </si>
  <si>
    <t>QuestionHelper</t>
  </si>
  <si>
    <t>Rating</t>
  </si>
  <si>
    <t>Definition</t>
  </si>
  <si>
    <t xml:space="preserve">Not Started </t>
  </si>
  <si>
    <t xml:space="preserve">No progress has been started in achieving the defined roadmap outcomes from the target state profile. </t>
  </si>
  <si>
    <t xml:space="preserve">Not Achieved </t>
  </si>
  <si>
    <t>There is little evidence or no evidence of achievement of the defined outcomes in the BSD target state profile.</t>
  </si>
  <si>
    <t xml:space="preserve">Partially Achieved </t>
  </si>
  <si>
    <t xml:space="preserve">There is some evidence of an approach to, and some achievement of, the defined outcomes in the target state profile. Some aspects in the required activities for achieving the target state profile may not be fully defined. </t>
  </si>
  <si>
    <t xml:space="preserve">Largely Achieved </t>
  </si>
  <si>
    <t>There is evidence of a systematic approach to, and significant achievement of, the defined outcomes in the target state profile. Some weaknesses may exist in the process for achieving the desired outcome.</t>
  </si>
  <si>
    <t xml:space="preserve">Fully Achieved </t>
  </si>
  <si>
    <t>There is evidence of a complete and systematic approach to and full achievement of the defined outcomes in the target state profile. No significant weaknesses exist in the process for achieving the desired outcome.</t>
  </si>
  <si>
    <t>- Appropriate documentation exists for addressing the activity and aligns with BSD policy and standards.
- the activity is performed in accordance with BSD policy and standards</t>
  </si>
  <si>
    <t>Department</t>
  </si>
  <si>
    <t>Network baseline monitoring is the process of observing the network to ensure that the network is working as designed. By having a baseline process, you can obtain information on the health of hardware and software, utilization of network resources, anomalous traffic, and current / future network problems.</t>
  </si>
  <si>
    <t>Changes to detection processes are necessary and inevitable in order to adjust to an organization’s needs, or changes in the threat landscape and technology. Routine review ensures that detection technologies remain adequate and continue to align with the organization's goals.</t>
  </si>
  <si>
    <t>Understanding the devices, software, and resources within the environment helps identify potential security incidents before they are exploited. New vulnerabilities are uncovered every day for a wide variety of devices. Understanding the assets within the environment ensures the ISO team can patch vulnerable systems as new vulnerabilities are discovered and ensures the proper point of contact can be informed as necessary.</t>
  </si>
  <si>
    <t>Natural disasters, scandals, cyber attacks, and globalization have demonstrated how fragile a supply chain can be if the appropriate risk strategies are not employed.</t>
  </si>
  <si>
    <t>IT systems and assets are used to conduct research and complete ongoing activities within the department. Understanding the mission purpose of the systems provides the ability for the department to prepare for and adapt to changing conditions, and withstand and recover rapidly from disruption or system failure.</t>
  </si>
  <si>
    <t>Rate your department's people resources for establishing and assigning information security roles and responsibilities.</t>
  </si>
  <si>
    <t>Assigning security roles to specific individuals or groups of people within the department ensures security objectives are met.</t>
  </si>
  <si>
    <t>Security risk assessments assist organizations in determining how business objectives or functions will be harmed or hampered if a security risk is encountered. Security risk results from vulnerabilities within the IT resource that is acted upon by a threat or malicious person. Security risks are quantified by identifying how likely it is the threat will exploit the vulnerability and the resulting impact.</t>
  </si>
  <si>
    <t>BSD</t>
  </si>
  <si>
    <t>Access controls assist in managing user access to IT resources and data. Data protection begins with securely maintaining logon credentials and user access devices. Additionally, ensuring users only have access to the information required to perform their assigned duties limits the opportunity for data being mishandled.</t>
  </si>
  <si>
    <t>Rate your department's people resources (including privileged users, stakeholders, IT, and information security personnel) for understanding and being able to perform their assigned roles and responsibilities.</t>
  </si>
  <si>
    <t>An important aspect of protecting confidential information is ensuring that it is secure, both in storage and as it is transmitted across networks. This includes appropriate encryption and physical safeguards.</t>
  </si>
  <si>
    <t>IT asset life-cycle management (ITALM) is a core process of IT asset management (ITAM). ITALM helps increase organizational productivity by helping you make informed decisions on IT needs and services.</t>
  </si>
  <si>
    <t>Many devices have unknown security flaws and vulnerabilities during development and testing. If an adversary is able to acquire access through one of these vulnerabilities and the network is not properly segregated, they will be able to expand their access and move freely throughout the network. When networks are segregated into smaller portions with communications restricted between segments, an adversary’s access is limited in scope, and the ability to traverse the network is severely restricted.</t>
  </si>
  <si>
    <t>Configuration baselines ensure that consistent controls are in place for all departmental information resources. This can significantly speed up the configuration process, establish uniformity of the network, and assure compliance with security policy.</t>
  </si>
  <si>
    <t>Rate your department's people resources for including cybersecurity considerations in Human Resource (HR) processes.</t>
  </si>
  <si>
    <t>Security related HR components include: assigning roles and responsibilities, NDA / acceptable use agreement, account provisioning, sanctions for misconduct, and background screening for sensitive positions.</t>
  </si>
  <si>
    <t>Changes to protection processes are necessary and inevitable in order to adjust to an organization’s needs, or changes in the threat landscape and technology. Routine review ensures that protection technologies remain adequate and continue to align with the organization's goals.</t>
  </si>
  <si>
    <t>Maintaining temperature, humidity, and other physical qualities of air allows the equipment to perform optimally throughout its lifespan.</t>
  </si>
  <si>
    <t>Vulnerability management is the process in which vulnerabilities in IT are identified and the risks of these vulnerabilities are evaluated. This evaluation leads to correcting the vulnerabilities and removing the risk or a formal risk acceptance by the management of an organization.</t>
  </si>
  <si>
    <t>The maintenance approval process, and the logging / monitoring of maintenance activities is important for tracking accountability and ensuring that only authorized changes are made to the network, hardware, and software.</t>
  </si>
  <si>
    <t>Viewing system logs can provide a lot of information about how a system is behaving or how people are using the system. For example, it is common to see a daily pattern of log volumes increasing during busy periods and decreasing during off-peak times. By monitoring the logs for unexpected and unusual patterns, it is possible to see security events.</t>
  </si>
  <si>
    <t>Removable media introduces both benefits (e.g., enabling convenient data backups) and dangers (e.g., introduction of malicious software, risk of data being lost/stolen.) Department users should understand how to protect removable media to be sure it is: stored in a safe, secure environment; meets data confidentiality restrictions; scanned to confirm that there is no malicious code.</t>
  </si>
  <si>
    <t>Protecting the department's network should be the first of many lines of defense to prevent unauthorized access to sensitive information.</t>
  </si>
  <si>
    <t>Communication plans identify how and whom to contact when security events are encountered to ensure that they are escalated effectively and efficiently.</t>
  </si>
  <si>
    <t>A recovery plan is a documented process or set of procedures to recover and protect an organization and its IT infrastructure in the event of a significant incident or disaster.</t>
  </si>
  <si>
    <t>A recovery plan is a documented process or set of procedures to recover and protect an organization and its IT infrastructure in the event of a significant incident or disaster. They can help minimize delay, save assets or lives, and reduce recovery cost.</t>
  </si>
  <si>
    <t>Security events must be analyzed from many sources in order to assess threat and impact, and to formulate an appropriate response. Extraordinary levels of security awareness can be attained in an organization's network by simply listening to what its devices are telling you.</t>
  </si>
  <si>
    <t>Poorly managed communications with internal and external stakeholders in the event of a security incident can lead to loss of business, reputation, and legal issues.</t>
  </si>
  <si>
    <t>Changes to incident response processes are necessary and inevitable in order to adjust to an organization’s needs, or changes in the threat landscape. Routine maintenance ensures that response plans remain relevant and continue to align with the organization's goals.</t>
  </si>
  <si>
    <t>Containing, mitigating, and categorizing security incidents quickly and concisely goes a long way in minimizing damage and recovery costs.</t>
  </si>
  <si>
    <t>Incident response plans provide an organized approach to addressing and managing the aftermath of a security breach, incident, or attack. The goal is to handle the situation in a way that limits damage, reduces recovery time, and costs.</t>
  </si>
  <si>
    <t>Rate your department's process for collecting and maintaining information about typical network communications, in order to help detect and analyze unusual behavior.</t>
  </si>
  <si>
    <t>Rate your department's process for maintaining and testing detection systems to ensure that anomalous events are discovered, communicated, and resolved.</t>
  </si>
  <si>
    <t>Rate your department's process for updating and incorporating lessons learned into detection processes.</t>
  </si>
  <si>
    <t>Rate your department's process for prioritizing, tracking and inventorying IT assets (including physical devices, software).</t>
  </si>
  <si>
    <t>Rate your department's process for establishing resilience requirements and dependencies for the delivery of critical services.</t>
  </si>
  <si>
    <t>BSD security policy establishes security guidelines and standards for the departments within BSD. Implementing these policies through the development of processes and procedures within the departments helps ensure the security of BSD.</t>
  </si>
  <si>
    <t>Rate your department’s risk assessment processes, based upon previously identified threats and vulnerabilities.</t>
  </si>
  <si>
    <t>Rate your department's process for managing physical/logical authentication and authorization to department resources.</t>
  </si>
  <si>
    <t>Rate your department's process for establishing and communicating roles and responsibilities for/to all people resources (where it applies).</t>
  </si>
  <si>
    <t>Rate your department's process for protecting data in-transit and at-rest.</t>
  </si>
  <si>
    <t>Rate your department's process for managing assets throughout their lifecycle including removal, transfers, and disposition.</t>
  </si>
  <si>
    <t>Rate your department's process for utilizing separate network environments for development and production.</t>
  </si>
  <si>
    <t>Rate your department's process for establishing consistent configurations (baselines) and maintaining those configurations on departmental information systems.</t>
  </si>
  <si>
    <t>Rate your department's process for including cybersecurity considerations in Human Resource (HR) processes.</t>
  </si>
  <si>
    <t>Rate your department's process for conducting, testing, and maintaining backups of critical information systems.</t>
  </si>
  <si>
    <t>Backups are useful primarily for two purposes: to restore a system to an operational state following an accident, and to recover information after files have been deleted or corrupted. If a critical system goes down without backups it would likely cause severe damage to the department, BSD, and even the University as a whole.</t>
  </si>
  <si>
    <t>Rate your department's process for managing System Development Life Cycles that include items such as design, implementation, maintenance, planning, and analysis.</t>
  </si>
  <si>
    <t>A systems development life cycle (SDLC) is composed of several distinct work phases which are used by systems engineers and systems developers to plan, design, build, test, and deliver information systems. An SDLC aims to produce high quality systems that meet or exceed expectations, based on requirements, by delivering systems which move through each clearly defined phase, within scheduled time-frames and cost estimates.</t>
  </si>
  <si>
    <t>Rate your department's process for when and how to appropriately destroy sensitive data.</t>
  </si>
  <si>
    <t>When a file is "deleted" from a computer, the information actually remains on the drive to some extent. Even reformatting or performing a single overwrite may not be enough to prevent confidential, proprietary, or sensitive data from being recovered by a determined individual using the right techniques and equipment. Proper disposal of media containing sensitive information can prevent potential data leaks.</t>
  </si>
  <si>
    <t>Rate your department's process for incorporating lessons learned and updates into departmental protection processes.</t>
  </si>
  <si>
    <t>Rate your department's process for rectifying security vulnerabilities after they are discovered.</t>
  </si>
  <si>
    <t>Rate your department's process for maintenance activities (including onsite and remote maintenance, the maintenance approval process, and logging / monitoring of maintenance activities).</t>
  </si>
  <si>
    <t>Rate your department's process for reviewing audit / log records of critical IT resources on a defined frequency.</t>
  </si>
  <si>
    <t>Removable media introduces both benefits (e.g., enabling convenient data backups) and dangers (e.g., introduction of malicious software, risk of data being lost/stolen.) Organizational technology should protect against these dangers.</t>
  </si>
  <si>
    <t>Rate your department's process for escalating and communicating security events to the BSD ISO.</t>
  </si>
  <si>
    <t>Rate your department's process for updating and incorporating lessons learned into recovery plans.</t>
  </si>
  <si>
    <t>Rate your department's process for recovery activities (creation, maintenance, and execution).</t>
  </si>
  <si>
    <t>Rate your department's process for investigating alerts from detection systems and analyzing the potential impact of a given security risk.</t>
  </si>
  <si>
    <t>Rate your department's process for creating and coordinating appropriate IT security response and information sharing activities with internal and external stakeholders.</t>
  </si>
  <si>
    <t>Rate your department's process for recording and tracking what occurred during previous security events in order to incorporating lessons learned into department plans, procedures and processes.</t>
  </si>
  <si>
    <t>Rate your department's process for containing, mitigating, and categorizing security incidents.</t>
  </si>
  <si>
    <t>Rate your department’s process for creating, maintaining, and executing plans that ensure continued operation of critical/important department IT services.</t>
  </si>
  <si>
    <t>Rate your department's technology resources (e.g., security information/event monitor, log monitoring, etc.) for correlating security events from multiple sources to identify security incidents within the environment.</t>
  </si>
  <si>
    <t>Correlating security events can assist in identifying inappropriate activities within the network. Recording detected security events and correlating them enables BSD to understand if an event is accidental or malicious. For example, a user incorrectly entering their password on a workstation may be a non-security related event and just a typing mistake. However, if the same person incorrectly enters their password on two separate workstations in different buildings on campus at generally the same time further investigation is required. Therefore, the ability to record and correlate security events better informs the security program.</t>
  </si>
  <si>
    <t>Rate your department's technology resources for monitoring the network for potential security events and unauthorized connections, devices, software, or users.</t>
  </si>
  <si>
    <t>Rate your department's technology resources for detecting potentially malicious code.</t>
  </si>
  <si>
    <t>Rate your department's technology resources for identifying and prioritizing vulnerabilities.</t>
  </si>
  <si>
    <t>Simply performing a vulnerability scan does not really help understand risk. The department needs to understand relevant points of vulnerability and how to remediate them.</t>
  </si>
  <si>
    <t>Rate your department's technology resources for detecting potential security events, communicating those events (automated notification), and resolving them.</t>
  </si>
  <si>
    <t>Rate your department's technology resources for tracking and inventorying IT assets and their criticality (including physical devices, software).</t>
  </si>
  <si>
    <t>Rate your department's technology resources for identifying vulnerabilities, threats, impacts, and likelihoods</t>
  </si>
  <si>
    <t>Rate your department's technology resources for receiving vulnerability and threat information from information sharing forums and feeds.</t>
  </si>
  <si>
    <t>The purpose of Threat Intelligence is to inform decision making and mitigate risk. Information feeds are a key aspect of threat intelligence that assists with these decisions by highlighting the various risks and allowing them to be considered against current and future financial risks, reputational risks, and continuity of operations.</t>
  </si>
  <si>
    <t>Rate your department's technology resources for managing access permissions, identities and credentials.</t>
  </si>
  <si>
    <t>Rate your department's technology’s ability to provide adequate separation of networks, where applicable, with appropriate access control to each network segment.</t>
  </si>
  <si>
    <t>Network segmentation and separation enables sensitive data to be stored, processed, and maintained in a location commensurate with the protections required for the data. This helps prevent a security issue in one network segment from immediately affecting others and helps to apply specific access control restrictions where they are needed.</t>
  </si>
  <si>
    <t>Rate your department's technology resources for protecting data in-transit and at-rest.</t>
  </si>
  <si>
    <t>Rate your department's technology resources for managing assets throughout their lifecycle including removal, transfers, and disposition.</t>
  </si>
  <si>
    <t>Rate your department's technology resources for deploying and enforcing consistent configurations (baselines) on departmental information systems.</t>
  </si>
  <si>
    <t>Rate your department's technology resources for including cybersecurity considerations in Human Resource (HR) processes.</t>
  </si>
  <si>
    <t>Rate your department's technology resources for conducting, testing, and maintaining backups of critical information systems.</t>
  </si>
  <si>
    <t>Rate your department's technology resources for appropriately destroying sensitive data.</t>
  </si>
  <si>
    <t>Rate your department's technology resources for rectifying security vulnerabilities after they are discovered.</t>
  </si>
  <si>
    <t>Rate your department's technology resources for supporting and logging authorized maintenance activities (including onsite and remote maintenance.</t>
  </si>
  <si>
    <t>Rate your department's technology resources for implementing and automatically flagging potential security events found in audit / log records for critical IT resources.</t>
  </si>
  <si>
    <t>Rate your department's technology resources for protecting its networks and communication channels.</t>
  </si>
  <si>
    <t>Rate your department’s technology resources for tracking appropriate points of contact for specific systems or networks.</t>
  </si>
  <si>
    <t>Communication plans are often aided by electronic records that associate the critical business systems and the relevant points of contact.</t>
  </si>
  <si>
    <t>Rate your department's technology resources’ ability to support provision of prioritized and acceptable level of IT services despite a security event.</t>
  </si>
  <si>
    <t>Rate your department's technology resources for investigating alerts from detection systems and analyzing the potential impact of a given security risk.</t>
  </si>
  <si>
    <t>Poorly managed communications with internal and external stakeholders in the event of a security incident can lead to loss of business, reputation, and legal issues</t>
  </si>
  <si>
    <t>Rate your department's technology resources for containing, mitigating, and categorizing security incidents.</t>
  </si>
  <si>
    <t>Rate your department’s technology resources for supporting continued operation of critical/important department IT services in response to a security event.</t>
  </si>
  <si>
    <t>- There is no documentation associated with the activity.
- The tasks associated with this activity are performed in an ad-hoc manner.</t>
  </si>
  <si>
    <t>Optimal</t>
  </si>
  <si>
    <t>Ad-Hoc</t>
  </si>
  <si>
    <t>Repeatable</t>
  </si>
  <si>
    <t>Function ID</t>
  </si>
  <si>
    <t>CategoryHelper</t>
  </si>
  <si>
    <t>Category Title</t>
  </si>
  <si>
    <t>Category ID</t>
  </si>
  <si>
    <t>Subcategory</t>
  </si>
  <si>
    <t>Subcategory ID</t>
  </si>
  <si>
    <t>Domains</t>
  </si>
  <si>
    <t>Domain ID</t>
  </si>
  <si>
    <t>Identify (ID)</t>
  </si>
  <si>
    <t>ID</t>
  </si>
  <si>
    <t>Asset Management (ID.AM): The data, personnel, devices, systems, and facilities that enable the organization to achieve business purposes are identified and managed consistent with their relative importance to business objectives and the organization’s risk strategy.</t>
  </si>
  <si>
    <t>AM</t>
  </si>
  <si>
    <t>ID.AM-1</t>
  </si>
  <si>
    <t>Pe</t>
  </si>
  <si>
    <t>ID.AM-2</t>
  </si>
  <si>
    <t>Pr</t>
  </si>
  <si>
    <t>ID.AM-3</t>
  </si>
  <si>
    <t>Tech</t>
  </si>
  <si>
    <t>ID.AM-4</t>
  </si>
  <si>
    <t>ID.AM-5</t>
  </si>
  <si>
    <t>ID.AM-6</t>
  </si>
  <si>
    <t>Business Environment (ID.BE): The organization’s mission, objectives, stakeholders, and activities are understood and prioritized; this information is used to inform cybersecurity roles, responsibilities, and risk management decisions.</t>
  </si>
  <si>
    <t>BE</t>
  </si>
  <si>
    <t>ID.BE-1</t>
  </si>
  <si>
    <t>ID.BE-2</t>
  </si>
  <si>
    <t>ID.BE-3</t>
  </si>
  <si>
    <t>ID.BE-4</t>
  </si>
  <si>
    <t>ID.BE-5</t>
  </si>
  <si>
    <t>Governance (ID.GV): The policies, procedures, and processes to manage and monitor the organization’s regulatory, legal, risk, environmental, and operational requirements are understood and inform the management of cybersecurity risk.</t>
  </si>
  <si>
    <t>GV</t>
  </si>
  <si>
    <t>ID.GV-1</t>
  </si>
  <si>
    <t>ID.GV-2</t>
  </si>
  <si>
    <t>ID.GV-3</t>
  </si>
  <si>
    <t>ID.GV-4</t>
  </si>
  <si>
    <t>Risk Assessment (ID.RA): The organization understands the cybersecurity risk to organizational operations (including mission, functions, image, or reputation), organizational assets, and individuals.</t>
  </si>
  <si>
    <t>RA</t>
  </si>
  <si>
    <t>ID.RA-1</t>
  </si>
  <si>
    <t>ID.RA-2</t>
  </si>
  <si>
    <t>ID.RA-3</t>
  </si>
  <si>
    <t>ID.RA-4</t>
  </si>
  <si>
    <t>ID.RA-5</t>
  </si>
  <si>
    <t>ID.RA-6</t>
  </si>
  <si>
    <t>Risk Management Strategy (ID.RM): The organization’s priorities, constraints, risk tolerances, and assumptions are established and used to support operational risk decisions.</t>
  </si>
  <si>
    <t>RM</t>
  </si>
  <si>
    <t>ID.RM-1</t>
  </si>
  <si>
    <t>ID.RM-2</t>
  </si>
  <si>
    <t>ID.RM-3</t>
  </si>
  <si>
    <t>Protect (PR)</t>
  </si>
  <si>
    <t>PR</t>
  </si>
  <si>
    <t>AC</t>
  </si>
  <si>
    <t>PR.AC-1</t>
  </si>
  <si>
    <t>PR.AC-2</t>
  </si>
  <si>
    <t>PR.AC-3</t>
  </si>
  <si>
    <t>PR.AC-4</t>
  </si>
  <si>
    <t>PR.AC-5</t>
  </si>
  <si>
    <t>Awareness and Training (PR.AT): The organization’s personnel and partners are provided cybersecurity awareness education and are adequately trained to perform their information security-related duties and responsibilities consistent with related policies, procedures, and agreements.</t>
  </si>
  <si>
    <t>AT</t>
  </si>
  <si>
    <t>PR.AT-1</t>
  </si>
  <si>
    <t>PR.AT-2</t>
  </si>
  <si>
    <t>PR.AT-3</t>
  </si>
  <si>
    <t>PR.AT-4</t>
  </si>
  <si>
    <t>PR.AT-5</t>
  </si>
  <si>
    <t>Data Security (PR.DS): Information and records (data) are managed consistent with the organization’s risk strategy to protect the confidentiality, integrity, and availability of information.</t>
  </si>
  <si>
    <t>DS</t>
  </si>
  <si>
    <t>PR.DS-1</t>
  </si>
  <si>
    <t>PR.DS-2</t>
  </si>
  <si>
    <t>PR.DS-3</t>
  </si>
  <si>
    <t>PR.DS-4</t>
  </si>
  <si>
    <t>PR.DS-5</t>
  </si>
  <si>
    <t>PR.DS-6</t>
  </si>
  <si>
    <t>PR.DS-7</t>
  </si>
  <si>
    <t>Information Protection Processes and Procedures (PR.IP): Security policies (that address purpose, scope, roles, responsibilities, management commitment, and coordination among organizational entities), processes, and procedures are maintained and used to manage protection of information systems and assets.</t>
  </si>
  <si>
    <t>IP</t>
  </si>
  <si>
    <t>PR.IP-1</t>
  </si>
  <si>
    <t>PR.IP-2</t>
  </si>
  <si>
    <t>PR.IP-3</t>
  </si>
  <si>
    <t>PR.IP-4</t>
  </si>
  <si>
    <t>PR.IP-5</t>
  </si>
  <si>
    <t>PR.IP-6</t>
  </si>
  <si>
    <t>PR.IP-7</t>
  </si>
  <si>
    <t>PR.IP-8</t>
  </si>
  <si>
    <t>PR.IP-9</t>
  </si>
  <si>
    <t>PR.IP-10</t>
  </si>
  <si>
    <t>PR.IP-11</t>
  </si>
  <si>
    <t>PR.IP-12</t>
  </si>
  <si>
    <t>Maintenance (PR.MA): Maintenance and repairs of industrial control and information system components is performed consistent with policies and procedures.</t>
  </si>
  <si>
    <t>MA</t>
  </si>
  <si>
    <t>PR.MA-1</t>
  </si>
  <si>
    <t>PR.MA-2</t>
  </si>
  <si>
    <t>Protective Technology (PR.PT): Technical security solutions are managed to ensure the security and resilience of systems and assets, consistent with related policies, procedures, and agreements.</t>
  </si>
  <si>
    <t>PT</t>
  </si>
  <si>
    <t>PR.PT-1</t>
  </si>
  <si>
    <t>PR.PT-2</t>
  </si>
  <si>
    <t>PR.PT-3</t>
  </si>
  <si>
    <t>PR.PT-4</t>
  </si>
  <si>
    <t>Detect (DE)</t>
  </si>
  <si>
    <t>DE</t>
  </si>
  <si>
    <t>Anomalies and Events (DE.AE): Anomalous activity is detected in a timely manner and the potential impact of events is understood.</t>
  </si>
  <si>
    <t>AE</t>
  </si>
  <si>
    <t>DE.AE-1</t>
  </si>
  <si>
    <t>DE.AE-2</t>
  </si>
  <si>
    <t>DE.AE-3</t>
  </si>
  <si>
    <t>DE.AE-4</t>
  </si>
  <si>
    <t>DE.AE-5</t>
  </si>
  <si>
    <t>Security Continuous Monitoring (DE.CM): The information system and assets are monitored at discrete intervals to identify cybersecurity events and verify the effectiveness of protective measures.</t>
  </si>
  <si>
    <t>CM</t>
  </si>
  <si>
    <t>DE.CM-1</t>
  </si>
  <si>
    <t>DE.CM-2</t>
  </si>
  <si>
    <t>DE.CM-3</t>
  </si>
  <si>
    <t>DE.CM-4</t>
  </si>
  <si>
    <t>DE.CM-5</t>
  </si>
  <si>
    <t>DE.CM-6</t>
  </si>
  <si>
    <t>DE.CM-7</t>
  </si>
  <si>
    <t>DE.CM-8</t>
  </si>
  <si>
    <t>Detection Processes (DE.DP): Detection processes and procedures are maintained and tested to ensure timely and adequate awareness of anomalous events.</t>
  </si>
  <si>
    <t>DP</t>
  </si>
  <si>
    <t>DE.DP-1</t>
  </si>
  <si>
    <t>DE.DP-2</t>
  </si>
  <si>
    <t>DE.DP-3</t>
  </si>
  <si>
    <t>DE.DP-4</t>
  </si>
  <si>
    <t>DE.DP-5</t>
  </si>
  <si>
    <t>Respond (RS)</t>
  </si>
  <si>
    <t>RS</t>
  </si>
  <si>
    <t>Response Planning (RS.RP): Response processes and procedures are executed and maintained, to ensure timely response to detected cybersecurity events.</t>
  </si>
  <si>
    <t>RP</t>
  </si>
  <si>
    <t>RS.RP-1</t>
  </si>
  <si>
    <t>Communications (RS.CO): Response activities are coordinated with internal and external stakeholders, as appropriate, to include external support from law enforcement agencies.</t>
  </si>
  <si>
    <t>CO</t>
  </si>
  <si>
    <t>RS.CO-1</t>
  </si>
  <si>
    <t>RS.CO-2</t>
  </si>
  <si>
    <t>RS.CO-3</t>
  </si>
  <si>
    <t>RS.CO-4</t>
  </si>
  <si>
    <t>RS.CO-5</t>
  </si>
  <si>
    <t>Analysis (RS.AN): Analysis is conducted to ensure adequate response and support recovery activities.</t>
  </si>
  <si>
    <t>AN</t>
  </si>
  <si>
    <t>RS.AN-1</t>
  </si>
  <si>
    <t>RS.AN-2</t>
  </si>
  <si>
    <t>RS.AN-3</t>
  </si>
  <si>
    <t>RS.AN-4</t>
  </si>
  <si>
    <t>Mitigation (RS.MI): Activities are performed to prevent expansion of an event, mitigate its effects, and eradicate the incident.</t>
  </si>
  <si>
    <t>MI</t>
  </si>
  <si>
    <t>RS.MI-1</t>
  </si>
  <si>
    <t>RS.MI-2</t>
  </si>
  <si>
    <t>RS.MI-3</t>
  </si>
  <si>
    <t>Improvements (RS.IM): Organizational response activities are improved by incorporating lessons learned from current and previous detection/response activities.</t>
  </si>
  <si>
    <t>IM</t>
  </si>
  <si>
    <t>RS.IM-1</t>
  </si>
  <si>
    <t>RS.IM-2</t>
  </si>
  <si>
    <t>Recover (RC)</t>
  </si>
  <si>
    <t>RC</t>
  </si>
  <si>
    <t>Recovery Planning (RC.RP): Recovery processes and procedures are executed and maintained to ensure timely restoration of systems or assets affected by cybersecurity events.</t>
  </si>
  <si>
    <t>RC.RP-1</t>
  </si>
  <si>
    <t>Improvements (RC.IM): Recovery planning and processes are improved by incorporating lessons learned into future activities.</t>
  </si>
  <si>
    <t>RC.IM-1</t>
  </si>
  <si>
    <t>RC.IM-2</t>
  </si>
  <si>
    <t>Communications (RC.CO): Restoration activities are coordinated with internal and external parties, such as coordinating centers, Internet Service Providers, owners of attacking systems, victims, other CSIRTs, and vendors.</t>
  </si>
  <si>
    <t>RC.CO-1</t>
  </si>
  <si>
    <t>RC.CO-2</t>
  </si>
  <si>
    <t>RC.CO-3</t>
  </si>
  <si>
    <t>Question Sorter</t>
  </si>
  <si>
    <t>The ‘Technology’ tab contains customized survey questions related to the departments technology resources and their sufficiency.  Rating definitions for survey responses to Technology questions are provided in the legend at the top of this tab.  Please answer all questions by choosing the option which most closely describes your department.  For any question which 'Optimal' has been selected, please provide supporting artifacts to the BSD ISO.  Feel free to use the Notes column to leave additional comments about why a particular option was selected.</t>
  </si>
  <si>
    <t>Frequently Asked Questions (FAQ)</t>
  </si>
  <si>
    <t>A1: This survey is optimally designed for the department’s IT manager with support from a small group of IT staff that have been with the department for long enough to have an understanding of its IT practices.</t>
  </si>
  <si>
    <t>Q2: What should be done if a question doesn’t seem to directly apply to the department?</t>
  </si>
  <si>
    <t>A2: Each question must be answered in order to generate results.  If it appears that the question does not apply to your department, still select the answer that you think most closely describes your department for that capability and leave a note with comments about why it does not apply to your department.  If it is because another department handles the activity for you, please refer to FAQ #4.</t>
  </si>
  <si>
    <t>Q1: Who should be participating in this survey?</t>
  </si>
  <si>
    <t>Q3: What if none of the ratings describe the department or if the department falls in between several options?</t>
  </si>
  <si>
    <t>A3: Select the one closest to what describes the department.  When in doubt, err on the low side. Feel free to leave a comment in the notes column about the question or justification for why you selected that option.</t>
  </si>
  <si>
    <t>Q4: What should we do if another department is handling an activity for us?</t>
  </si>
  <si>
    <t>A4: Do not automatically assume that the other department is performing the task in a complete and secure manner.  Ask yourself if you have a documented Transitional Service Agreement (TSA) with the department, and what security practices you KNOW they have in place.  When in doubt, err on the low side and leave a comment in the notes column about how you came to that decision.</t>
  </si>
  <si>
    <t>Q5: Are the questions in the People domain rating individuals or departmental people resources as a whole?</t>
  </si>
  <si>
    <t>A5: The questions in the People domain are asking if the department has the appropriate quantity of people with the appropriate skillbase for completing an activity and is not meant to single individuals out.</t>
  </si>
  <si>
    <t>Q6: In the Process section of the survey, what should be selected if the activity is consistently performed and communicated, but not documented?</t>
  </si>
  <si>
    <t>A6: When this is the case, err on the low side.  If no documentation of the process exists, even if the activity is being performed completely, select ad-hoc.  This will allow your department to show quick improvement once documentation has been created.</t>
  </si>
  <si>
    <t>Acceptable</t>
  </si>
  <si>
    <t>Rate your department's technology resources for maintaining and utilizing separate network environments for development, testing, and production</t>
  </si>
  <si>
    <t>Rate your department's IT people resources for prioritizing, tracking and inventorying IT assets (including physical devices, software).</t>
  </si>
  <si>
    <t>Rate your organization's IT people resources for identifying and tracking the external resources that are critical to continued provision of important department services (e.g. hosted solutions and IT vendors);</t>
  </si>
  <si>
    <t>Rate your organization's IT people resources for identifying and tracking the important department resources on which other entities depend.</t>
  </si>
  <si>
    <t>Rate your department's IT people resources for establishing resilience requirements and dependencies for the delivery of critical services.</t>
  </si>
  <si>
    <t>Rate your department's IT people resources for interpreting BSD security policy and developing processes/procedures for the department to ensure the policy goals are met.</t>
  </si>
  <si>
    <t>Rate your department's IT people resources’ ability to understand the potential security risk to the department, based upon previously identified threats and vulnerabilities.</t>
  </si>
  <si>
    <t>Rate your department's IT people resources for understanding the application of appropriate access controls (logical and physical) to departmental resources.</t>
  </si>
  <si>
    <t>Rate your department's IT people resources for protecting data in-transit and at-rest.</t>
  </si>
  <si>
    <t>Rate your department's IT people resources for managing assets throughout their lifecycle including removal, transfers, and disposition.</t>
  </si>
  <si>
    <t>Rate your department's IT people resources for maintaining and utilizing separate network environments for development and production.</t>
  </si>
  <si>
    <t>Rate your department's IT people resources for establishing consistent configurations (baselines) and maintaining those configurations on departmental information systems.</t>
  </si>
  <si>
    <t>Rate your department's IT people resources for learning from past successes and failures to provide better protection from security events.</t>
  </si>
  <si>
    <t>Rate your department's IT people resources in understanding and maintaining appropriate physical operating environments for departmental IT assets (secure storage, humidity and temperature controls, etc.).</t>
  </si>
  <si>
    <t>Rate your department's IT people resources for rectifying security vulnerabilities after they are discovered.</t>
  </si>
  <si>
    <t>Rate your department's IT people resources for relevant maintenance activities (including onsite and remote maintenance, the maintenance approval process, and logging / monitoring of maintenance activities).</t>
  </si>
  <si>
    <t>Rate your department's IT people resources for implementing and reviewing audit / log records for critical IT resources.</t>
  </si>
  <si>
    <t>Rate your department's IT people resources for protecting its networks and communication channels.</t>
  </si>
  <si>
    <t>Rate your department's IT people resources for understanding what typical network traffic should look like so that they are able to quickly detect unusual behavior.</t>
  </si>
  <si>
    <t>Rate your department's IT people resources for maintaining and testing detection systems and processes to ensure that anomalous events are discovered, communicated, and resolved.</t>
  </si>
  <si>
    <t>Rate your department's IT people resources for updating and incorporating lessons learned into detection processes.</t>
  </si>
  <si>
    <t>Rate your department's IT people resources for monitoring the network, physical environment, and personnel activity for potential security events and unauthorized connections, devices, software, or users.</t>
  </si>
  <si>
    <t>Rate your department's IT people resources for investigating alerts from detection systems and analyzing the potential impact of a given security risk.</t>
  </si>
  <si>
    <t>Rate your department's IT people resources for creating and coordinating appropriate IT security response and information sharing activities with internal and external stakeholders.</t>
  </si>
  <si>
    <t>Rate your department's IT people resources for learning from previous security events and understanding necessary updates to department plans, procedures and processes.</t>
  </si>
  <si>
    <t>Rate your department's IT people resources for containing, mitigating, and categorizing security incidents.</t>
  </si>
  <si>
    <t>Rate your department people resources (IT &amp; General Staff) ability to identify potential security events that could interrupt critical/important department services.</t>
  </si>
  <si>
    <t>Incident response plans provide an organized approach to addressing and managing the aftermath of a security breach, incident, or attack. The goal is to handle the situation in a way that limits damage, reduces recovery time, and costs.
General staff should also understand how to identify basic security events (phishing, unauthorized personnel, etc.) and know when and how to report it.</t>
  </si>
  <si>
    <t>Rate your department's people resources' (general staff &amp; IT) understanding of the correct internal/external points of contacts that should participate in the response to/recovery from a security event.</t>
  </si>
  <si>
    <t>Rate your department's IT people resources for updating and incorporating lessons learned into recovery planning processes.</t>
  </si>
  <si>
    <t>Rate your department's IT people resources for their ability to ensure prioritized and acceptable level of IT services despite a security event.</t>
  </si>
  <si>
    <t>Rate BSD's people resources for setting and communicating BSD security risk tolerance thresholds.</t>
  </si>
  <si>
    <t>Rate BSD's process for setting and maintaining security risk tolerance thresholds.</t>
  </si>
  <si>
    <t>Rate BSD's process for establishing information security policy and communicating legal and regulatory requirements regarding cybersecurity.</t>
  </si>
  <si>
    <t>People Applicability Helper</t>
  </si>
  <si>
    <t>Process Applicability Helper</t>
  </si>
  <si>
    <t>Technology Applicability Helper</t>
  </si>
  <si>
    <t>Because of differing perceptions, one person’s view of their role may be quite different than another’s. Defining and communicating roles and responsibilities to individuals helps to ensure that activities are completed consistently.</t>
  </si>
  <si>
    <t>Rate your department's people resources (IT &amp; general staff) for protecting sensitive data stored on removable storage. (i.e. locked in desk / office, prohibited use of removable media, etc.)</t>
  </si>
  <si>
    <t>Recognizing anomalies and responding effectively requires advanced planning and diligent monitoring. These are improved by periodic practice and refinement.</t>
  </si>
  <si>
    <t>Understanding the normal operation of the network environment assists in identifying and detecting anomalies.</t>
  </si>
  <si>
    <t>Rate your department's process for protecting sensitive data stored on removable storage. (i.e. disabling USB slots, encrypting portable media, etc.)</t>
  </si>
  <si>
    <t>Rate your department's process for correlating network events with personnel activity to identify potential security events.</t>
  </si>
  <si>
    <t>Attackers can include malicious code / viruses in innocuous seeming emails, programs, documents, pictures, etc. Malicious code detection software prevents its execution, protecting data and resources.</t>
  </si>
  <si>
    <t>Rate your department's technology resources for communicating cybersecurity incidents and IT response with stakeholders (e.g. Ticketing system, etc.).</t>
  </si>
  <si>
    <t>Radar Chart:</t>
  </si>
  <si>
    <t>The ‘Radar Chart’ tab tracks survey metrics as they are completed as well as identifying outstanding questions that remain to be completed by domain (people, process, technology).  The graphic representation also overlays the department status against the BSD Target State profile for easy comparison.</t>
  </si>
  <si>
    <t>The 'Dashboard' provides a graphical view of gathered metrics associated with each specific area of analysis that can be used to easily identify areas of strength and weakness within the department as they align with identification, protection, detection, response and recovery.  Note that the Dashboard will remain blank until all of the questions are answered.</t>
  </si>
  <si>
    <t>CSAT Survey Section</t>
  </si>
  <si>
    <t>CSAT Charts Section</t>
  </si>
  <si>
    <t>Unavailable</t>
  </si>
  <si>
    <t>Mismatched</t>
  </si>
  <si>
    <t>Limited</t>
  </si>
  <si>
    <t xml:space="preserve">Supply Chain Risk Management </t>
  </si>
  <si>
    <t>Identify Management and Access Control</t>
  </si>
  <si>
    <t>Supply Chain Risk Management (ID.SC): 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</si>
  <si>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SC</t>
  </si>
  <si>
    <t>Identify Management and Access Control (PR.AC): Access to assets and associated facilities is limited to authorized users, processes, or devices, and to authorized activities and transactions.</t>
  </si>
  <si>
    <t>Rate your department's IT people resources for reviewing suppliers access requirements and evaluating the risks they impose.</t>
  </si>
  <si>
    <t>Suppliers are those externeral entities, such as vendors and contractors that require access to department resources and information systems.</t>
  </si>
  <si>
    <t>Rate your department's processes for identifying, assessing and managing supply chain risks.</t>
  </si>
  <si>
    <t>Supply chain risks are those risks imposed by vendors, contractors, and other external entities requiring access to your departments resources.</t>
  </si>
  <si>
    <t>Rate your department's ability to monitor and restrict supplier access to IT resources within the department.</t>
  </si>
  <si>
    <t>Supply Chain Risk Management</t>
  </si>
  <si>
    <t>ID.SC-1</t>
  </si>
  <si>
    <t>ID.SC-2</t>
  </si>
  <si>
    <t>ID.SC-3</t>
  </si>
  <si>
    <t>ID.SC-4</t>
  </si>
  <si>
    <t>ID.SC-5</t>
  </si>
  <si>
    <t>PR.AC-6</t>
  </si>
  <si>
    <t>PR.AC-7</t>
  </si>
  <si>
    <t>PR.DS-8</t>
  </si>
  <si>
    <t>PR.PT-5</t>
  </si>
  <si>
    <t>RS.AN-5</t>
  </si>
  <si>
    <t>Communications and control networks are protected</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</si>
  <si>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</si>
  <si>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</si>
  <si>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</si>
  <si>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</si>
  <si>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 xml:space="preserve">Resources (e.g., hardware, devices, data, time, personnel, and software) are prioritized based on their classification, criticality, and business value </t>
  </si>
  <si>
    <t>Cybersecurity roles and responsibilities for the entire workforce and third-party stakeholders (e.g., suppliers, customers, partners) are established</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</si>
  <si>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</si>
  <si>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</si>
  <si>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</si>
  <si>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</si>
  <si>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</si>
  <si>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</si>
  <si>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</si>
  <si>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</si>
  <si>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</si>
  <si>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</si>
  <si>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</si>
  <si>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</si>
  <si>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</si>
  <si>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</si>
  <si>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</si>
  <si>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</si>
  <si>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</si>
  <si>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</si>
  <si>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Cyber supply chain risk management processes are identified, established, assessed, managed, and agreed to by organizational stakeholders</t>
  </si>
  <si>
    <t xml:space="preserve">Suppliers and third party partners of information systems, components, and services are identified, prioritized, and assessed using a cyber supply chain risk assessment process </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</si>
  <si>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</si>
  <si>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</si>
  <si>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</si>
  <si>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</si>
  <si>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</si>
  <si>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</si>
  <si>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</si>
  <si>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</si>
  <si>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</si>
  <si>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</si>
  <si>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 xml:space="preserve">All users are informed and trained </t>
  </si>
  <si>
    <t xml:space="preserve">Privileged users understand their roles and responsibilities </t>
  </si>
  <si>
    <t xml:space="preserve">Third-party stakeholders (e.g., suppliers, customers, partners) understand their roles and responsibilities </t>
  </si>
  <si>
    <t xml:space="preserve">Senior executives understand their roles and responsibilities </t>
  </si>
  <si>
    <t xml:space="preserve">Physical and cybersecurity personnel understand their roles and responsibilities </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</si>
  <si>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</si>
  <si>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</si>
  <si>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</si>
  <si>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</si>
  <si>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</si>
  <si>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</si>
  <si>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</si>
  <si>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</si>
  <si>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A baseline configuration of information technology/industrial control systems is created and maintained incorporating security principles (e.g. concept of least functionality)</t>
  </si>
  <si>
    <t>A System Development Life Cycle to manage systems is implemented</t>
  </si>
  <si>
    <t>Configuration change control processes are in place</t>
  </si>
  <si>
    <t xml:space="preserve">Backups of information are conducted, maintained, and tested </t>
  </si>
  <si>
    <t>Policy and regulations regarding the physical operating environment for organizational assets are met</t>
  </si>
  <si>
    <t>Data is destroyed according to policy</t>
  </si>
  <si>
    <t>Protection processes are improved</t>
  </si>
  <si>
    <t xml:space="preserve">Effectiveness of protection technologies is shared </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</si>
  <si>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</si>
  <si>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</si>
  <si>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</si>
  <si>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</si>
  <si>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Maintenance and repair of organizational assets are performed and logged,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</si>
  <si>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</si>
  <si>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</si>
  <si>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</si>
  <si>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</si>
  <si>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Mechanisms (e.g., failsafe, load balancing, hot swap) are implemented to achieve resilience requirements in normal and adverse situations</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</si>
  <si>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</si>
  <si>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</si>
  <si>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</si>
  <si>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</si>
  <si>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</si>
  <si>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</si>
  <si>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</si>
  <si>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</si>
  <si>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</si>
  <si>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</si>
  <si>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</si>
  <si>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</si>
  <si>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</si>
  <si>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</si>
  <si>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</si>
  <si>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</si>
  <si>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</si>
  <si>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</si>
  <si>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Response plan is executed during or after an incident</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</si>
  <si>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</si>
  <si>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</si>
  <si>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</si>
  <si>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</si>
  <si>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 xml:space="preserve">Voluntary information sharing occurs with external stakeholders to achieve broader cybersecurity situational awareness </t>
  </si>
  <si>
    <t>Notifications from detection systems are investigated </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</si>
  <si>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</si>
  <si>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</si>
  <si>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</si>
  <si>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</si>
  <si>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Incidents are contained</t>
  </si>
  <si>
    <t>Incidents are mitigated</t>
  </si>
  <si>
    <t>Newly identified vulnerabilities are mitigated or documented as accepted risks</t>
  </si>
  <si>
    <t>Response plans incorporate lessons learned</t>
  </si>
  <si>
    <t>Response strategies are updated</t>
  </si>
  <si>
    <t xml:space="preserve">Recovery plan is executed during or after a cybersecurity incident </t>
  </si>
  <si>
    <t>Recovery plans incorporate lessons learned</t>
  </si>
  <si>
    <t>Recovery strategies are updated</t>
  </si>
  <si>
    <t>Public relations are managed</t>
  </si>
  <si>
    <t xml:space="preserve">Reputation is repaired after an incident </t>
  </si>
  <si>
    <t>Recovery activities are communicated to internal and external stakeholders as well as executive and management teams</t>
  </si>
  <si>
    <r>
      <t xml:space="preserve">The Cybersecurity Assessment Tool (CSAT) v1.1 was developed by the University of Chicago (UoC) Biological Sciences Division (BSD) Informaiton Secuirty Office (ISO).  CSAT assists organization in measuring and monitoring the implementation status of their cybersecurity program through people, process, and technology improvements.  Version 1.1 of CSAT aligns to the NIST Cybersecurity Framework v1.1.  CSAT has questions for all 108 Subcategories within Version 1.1 of the Cybersecurity Framework.
Technical support for CSAT is provided by G2, Inc.  UoC BSD ISO makes CSAT available to any organization seeking to measure and monitor improvements of their cybersecurity program; however, if you have questions regarding how to use CSAT or require </t>
    </r>
    <r>
      <rPr>
        <u/>
        <sz val="11"/>
        <color theme="1"/>
        <rFont val="Calibri"/>
        <family val="2"/>
        <scheme val="minor"/>
      </rPr>
      <t>technical assistance please contact G2 at 443-292-6679 or commercial@G2-Inc.com</t>
    </r>
    <r>
      <rPr>
        <sz val="11"/>
        <color theme="1"/>
        <rFont val="Calibri"/>
        <family val="2"/>
        <scheme val="minor"/>
      </rPr>
      <t>.</t>
    </r>
  </si>
  <si>
    <t xml:space="preserve"> UoC BSD ISO makes CSAT available to any organization seeking to measure and monitor improvements of their cybersecurity program without warranties or gaurentee. CSAT was developed by G2, Inc for UoC BSD ISO.  If you have questions regarding the use of CSAT or require technical assistance please contact G2 at 443-292-6679 or commercial@G2-Inc.com.</t>
  </si>
  <si>
    <r>
      <t>For questions regarding CSAT or for Technical Assistance Contact Tom Conkle at 443-292-6679 or</t>
    </r>
    <r>
      <rPr>
        <b/>
        <u/>
        <sz val="11"/>
        <color theme="1"/>
        <rFont val="Calibri"/>
        <family val="2"/>
        <scheme val="minor"/>
      </rPr>
      <t xml:space="preserve"> Commercial@G2-Inc.com</t>
    </r>
  </si>
  <si>
    <t>The Cybersecurity Assessment Tool (CSAT) v1.1 was developed by the University of Chicago (UoC) Biological Sciences Division (BSD) Informaiton Secuirty Office (ISO).  CSAT assists organization in measuring and monitoring the implementation status of their cybersecurity program through people, process, and technology improvements.  CSAT v1.1 aligns to the NIST Cybersecurity Framework (CSF) v1.1.  CSAT assists organizations by assessing Subcategories as defined within Version 1.1 of the Cybersecurity Framework.</t>
  </si>
  <si>
    <t>Near Term Targets</t>
  </si>
  <si>
    <t>The following table is used to identify the organizational goals for the near term.  Establishing realistic goals can assist in identifying priorities and ensures the organizations cyberescurity program matures as expected</t>
  </si>
  <si>
    <t>Target Goals:</t>
  </si>
  <si>
    <t>The 'Target Goals' tab allows the organization to establish near term goals for their cybersecurity program.  The same five (5) point scale as used to determine the current progress within the organizations cybersecurity capabilties is used to assign near term milestones.  The milestones allow organizations to prioritize activities within their cybersecurity program and assists in tracking cybersecurity improvements against targeted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</si>
</sst>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b/>
      <sz val="10"/>
      <color theme="1"/>
      <name val="Arial"/>
      <family val="2"/>
    </font>
    <font>
      <b/>
      <sz val="10"/>
      <color rgb="FFFFFFFF"/>
      <name val="Arial"/>
      <family val="2"/>
    </font>
    <font>
      <sz val="10"/>
      <color theme="1"/>
      <name val="Times New Roman"/>
      <family val="1"/>
    </font>
    <font>
      <b/>
      <sz val="10"/>
      <color theme="0"/>
      <name val="Arial"/>
      <family val="2"/>
    </font>
    <font>
      <sz val="10"/>
      <color theme="0"/>
      <name val="Arial"/>
      <family val="2"/>
    </font>
    <font>
      <sz val="10"/>
      <color theme="1"/>
      <name val="Calibri"/>
      <family val="2"/>
      <scheme val="minor"/>
    </font>
    <font>
      <sz val="10"/>
      <color theme="1"/>
      <name val="Arial"/>
      <family val="2"/>
    </font>
    <font>
      <sz val="11"/>
      <color theme="2" tint="-0.249977111117893"/>
      <name val="Calibri"/>
      <family val="2"/>
      <scheme val="minor"/>
    </font>
    <font>
      <b/>
      <sz val="22"/>
      <color rgb="FFFF0000"/>
      <name val="Calibri"/>
      <family val="2"/>
      <scheme val="minor"/>
    </font>
    <font>
      <sz val="24"/>
      <color rgb="FF70AD47"/>
      <name val="Arial"/>
      <family val="2"/>
    </font>
    <font>
      <b/>
      <sz val="16"/>
      <color rgb="FF000000"/>
      <name val="Calibri Light"/>
      <family val="2"/>
    </font>
    <font>
      <sz val="12"/>
      <color rgb="FF000000"/>
      <name val="Gill Sans MT"/>
      <family val="2"/>
    </font>
    <font>
      <b/>
      <sz val="20"/>
      <color rgb="FF000000"/>
      <name val="Gill Sans MT"/>
      <family val="2"/>
    </font>
    <font>
      <sz val="11"/>
      <color rgb="FF000000"/>
      <name val="Calibri"/>
      <family val="2"/>
      <scheme val="minor"/>
    </font>
    <font>
      <b/>
      <sz val="12"/>
      <color theme="1"/>
      <name val="Calibri"/>
      <family val="2"/>
      <scheme val="minor"/>
    </font>
    <font>
      <sz val="10"/>
      <color rgb="FFFFFFFF"/>
      <name val="Arial"/>
      <family val="2"/>
    </font>
    <font>
      <sz val="10"/>
      <color theme="2" tint="-0.249977111117893"/>
      <name val="Arial"/>
      <family val="2"/>
    </font>
    <font>
      <b/>
      <sz val="16"/>
      <color rgb="FF000000"/>
      <name val="Calibri"/>
      <family val="2"/>
      <scheme val="minor"/>
    </font>
    <font>
      <b/>
      <sz val="20"/>
      <color rgb="FF000000"/>
      <name val="Calibri"/>
      <family val="2"/>
      <scheme val="minor"/>
    </font>
    <font>
      <b/>
      <sz val="11"/>
      <color rgb="FF000000"/>
      <name val="Calibri"/>
      <family val="2"/>
      <scheme val="minor"/>
    </font>
    <font>
      <sz val="11"/>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
      <b/>
      <u/>
      <sz val="11"/>
      <color theme="1"/>
      <name val="Calibri"/>
      <family val="2"/>
      <scheme val="minor"/>
    </font>
    <font>
      <b/>
      <sz val="10"/>
      <color theme="0" tint="-0.249977111117893"/>
      <name val="Arial"/>
      <family val="2"/>
    </font>
  </fonts>
  <fills count="18">
    <fill>
      <patternFill patternType="none"/>
    </fill>
    <fill>
      <patternFill patternType="gray125"/>
    </fill>
    <fill>
      <patternFill patternType="solid">
        <fgColor rgb="FFD9D9D9"/>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tint="-0.14999847407452621"/>
        <bgColor indexed="64"/>
      </patternFill>
    </fill>
    <fill>
      <patternFill patternType="solid">
        <fgColor rgb="FFCFE2F3"/>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rgb="FF95B3D7"/>
        <bgColor indexed="64"/>
      </patternFill>
    </fill>
    <fill>
      <patternFill patternType="solid">
        <fgColor rgb="FF00206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4.9989318521683403E-2"/>
        <bgColor indexed="64"/>
      </patternFill>
    </fill>
  </fills>
  <borders count="5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000000"/>
      </right>
      <top/>
      <bottom style="medium">
        <color rgb="FFCCCCCC"/>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CCCCCC"/>
      </bottom>
      <diagonal/>
    </border>
    <border>
      <left style="thin">
        <color auto="1"/>
      </left>
      <right/>
      <top style="thin">
        <color auto="1"/>
      </top>
      <bottom/>
      <diagonal/>
    </border>
    <border>
      <left/>
      <right style="thin">
        <color auto="1"/>
      </right>
      <top style="thin">
        <color auto="1"/>
      </top>
      <bottom/>
      <diagonal/>
    </border>
    <border>
      <left style="medium">
        <color rgb="FFCCCCCC"/>
      </left>
      <right/>
      <top style="medium">
        <color rgb="FFCCCCCC"/>
      </top>
      <bottom style="medium">
        <color rgb="FFCCCCCC"/>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CCCCCC"/>
      </left>
      <right style="medium">
        <color rgb="FF000000"/>
      </right>
      <top style="medium">
        <color rgb="FFCCCCCC"/>
      </top>
      <bottom/>
      <diagonal/>
    </border>
    <border>
      <left style="medium">
        <color rgb="FF000000"/>
      </left>
      <right/>
      <top/>
      <bottom style="medium">
        <color rgb="FF000000"/>
      </bottom>
      <diagonal/>
    </border>
    <border>
      <left/>
      <right/>
      <top style="medium">
        <color rgb="FFCCCCCC"/>
      </top>
      <bottom style="medium">
        <color rgb="FFCCCCCC"/>
      </bottom>
      <diagonal/>
    </border>
    <border>
      <left style="thin">
        <color auto="1"/>
      </left>
      <right style="thin">
        <color auto="1"/>
      </right>
      <top/>
      <bottom style="thin">
        <color auto="1"/>
      </bottom>
      <diagonal/>
    </border>
    <border>
      <left/>
      <right style="thin">
        <color auto="1"/>
      </right>
      <top/>
      <bottom/>
      <diagonal/>
    </border>
    <border>
      <left/>
      <right style="thin">
        <color auto="1"/>
      </right>
      <top/>
      <bottom style="thin">
        <color auto="1"/>
      </bottom>
      <diagonal/>
    </border>
    <border>
      <left style="medium">
        <color rgb="FF000000"/>
      </left>
      <right/>
      <top/>
      <bottom/>
      <diagonal/>
    </border>
    <border>
      <left/>
      <right style="medium">
        <color rgb="FF000000"/>
      </right>
      <top/>
      <bottom/>
      <diagonal/>
    </border>
    <border>
      <left/>
      <right style="medium">
        <color rgb="FF000000"/>
      </right>
      <top style="medium">
        <color rgb="FFCCCCCC"/>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indexed="64"/>
      </left>
      <right style="medium">
        <color rgb="FF000000"/>
      </right>
      <top style="medium">
        <color rgb="FF000000"/>
      </top>
      <bottom/>
      <diagonal/>
    </border>
    <border>
      <left style="medium">
        <color indexed="64"/>
      </left>
      <right style="medium">
        <color rgb="FF000000"/>
      </right>
      <top/>
      <bottom/>
      <diagonal/>
    </border>
    <border>
      <left style="medium">
        <color indexed="64"/>
      </left>
      <right style="medium">
        <color rgb="FF000000"/>
      </right>
      <top/>
      <bottom style="medium">
        <color rgb="FF000000"/>
      </bottom>
      <diagonal/>
    </border>
    <border>
      <left style="medium">
        <color rgb="FF000000"/>
      </left>
      <right/>
      <top style="medium">
        <color rgb="FF000000"/>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diagonal/>
    </border>
    <border>
      <left style="thin">
        <color auto="1"/>
      </left>
      <right style="medium">
        <color indexed="64"/>
      </right>
      <top style="thin">
        <color auto="1"/>
      </top>
      <bottom style="thin">
        <color auto="1"/>
      </bottom>
      <diagonal/>
    </border>
    <border>
      <left style="medium">
        <color indexed="64"/>
      </left>
      <right style="thin">
        <color auto="1"/>
      </right>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medium">
        <color indexed="64"/>
      </bottom>
      <diagonal/>
    </border>
  </borders>
  <cellStyleXfs count="3">
    <xf numFmtId="0" fontId="0" fillId="0" borderId="0"/>
    <xf numFmtId="0" fontId="23" fillId="0" borderId="0" applyNumberFormat="0" applyFill="0" applyBorder="0" applyAlignment="0" applyProtection="0"/>
    <xf numFmtId="0" fontId="24" fillId="0" borderId="0" applyNumberFormat="0" applyFill="0" applyBorder="0" applyAlignment="0" applyProtection="0"/>
  </cellStyleXfs>
  <cellXfs count="188">
    <xf numFmtId="0" fontId="0" fillId="0" borderId="0" xfId="0"/>
    <xf numFmtId="0" fontId="1" fillId="0" borderId="1" xfId="0" applyFont="1" applyBorder="1"/>
    <xf numFmtId="0" fontId="0" fillId="0" borderId="0" xfId="0" applyAlignment="1">
      <alignment horizontal="center"/>
    </xf>
    <xf numFmtId="0" fontId="1" fillId="0" borderId="2" xfId="0" applyFont="1" applyFill="1" applyBorder="1"/>
    <xf numFmtId="0" fontId="2" fillId="2" borderId="1" xfId="0" applyFont="1" applyFill="1" applyBorder="1" applyAlignment="1">
      <alignment wrapText="1"/>
    </xf>
    <xf numFmtId="0" fontId="2" fillId="2" borderId="1" xfId="0" applyFont="1" applyFill="1" applyBorder="1" applyAlignment="1">
      <alignment horizontal="center" wrapText="1"/>
    </xf>
    <xf numFmtId="0" fontId="4" fillId="0" borderId="1" xfId="0" applyFont="1" applyBorder="1" applyAlignment="1">
      <alignment horizontal="left" vertical="center" wrapText="1"/>
    </xf>
    <xf numFmtId="0" fontId="7" fillId="0" borderId="0" xfId="0" applyFont="1"/>
    <xf numFmtId="0" fontId="1" fillId="0" borderId="0" xfId="0" applyFont="1" applyBorder="1" applyAlignment="1"/>
    <xf numFmtId="0" fontId="8" fillId="0" borderId="1" xfId="0" applyFont="1" applyBorder="1" applyAlignment="1">
      <alignment wrapText="1"/>
    </xf>
    <xf numFmtId="0" fontId="2" fillId="8" borderId="1" xfId="0" applyFont="1" applyFill="1" applyBorder="1" applyAlignment="1">
      <alignment horizontal="center" vertical="center" wrapText="1"/>
    </xf>
    <xf numFmtId="0" fontId="0" fillId="0" borderId="0" xfId="0" applyAlignment="1">
      <alignment wrapText="1"/>
    </xf>
    <xf numFmtId="0" fontId="1" fillId="8" borderId="0" xfId="0" applyFont="1" applyFill="1"/>
    <xf numFmtId="0" fontId="1" fillId="8" borderId="0" xfId="0" applyFont="1" applyFill="1" applyAlignment="1">
      <alignment wrapText="1"/>
    </xf>
    <xf numFmtId="0" fontId="8" fillId="0" borderId="0" xfId="0" applyFont="1" applyBorder="1" applyAlignment="1">
      <alignment horizontal="left" wrapText="1"/>
    </xf>
    <xf numFmtId="0" fontId="1" fillId="8" borderId="1" xfId="0" applyFont="1" applyFill="1" applyBorder="1"/>
    <xf numFmtId="14" fontId="0" fillId="0" borderId="0" xfId="0" applyNumberFormat="1" applyAlignment="1">
      <alignment horizontal="left"/>
    </xf>
    <xf numFmtId="0" fontId="9" fillId="0" borderId="0" xfId="0" applyFont="1"/>
    <xf numFmtId="0" fontId="2" fillId="2" borderId="2" xfId="0" applyFont="1" applyFill="1" applyBorder="1" applyAlignment="1">
      <alignment wrapText="1"/>
    </xf>
    <xf numFmtId="0" fontId="8" fillId="0" borderId="4" xfId="0" applyFont="1" applyBorder="1" applyAlignment="1">
      <alignment wrapText="1"/>
    </xf>
    <xf numFmtId="0" fontId="8" fillId="0" borderId="4" xfId="0" applyFont="1" applyBorder="1" applyAlignment="1">
      <alignment vertical="center" wrapText="1"/>
    </xf>
    <xf numFmtId="0" fontId="2" fillId="9" borderId="1" xfId="0" applyFont="1" applyFill="1" applyBorder="1" applyAlignment="1">
      <alignment horizontal="center" wrapText="1"/>
    </xf>
    <xf numFmtId="0" fontId="11" fillId="0" borderId="0" xfId="0" applyFont="1" applyAlignment="1">
      <alignment vertical="center" readingOrder="1"/>
    </xf>
    <xf numFmtId="0" fontId="13" fillId="0" borderId="0" xfId="0" applyFont="1" applyAlignment="1">
      <alignment vertical="top" wrapText="1" readingOrder="1"/>
    </xf>
    <xf numFmtId="0" fontId="11" fillId="0" borderId="0" xfId="0" applyFont="1" applyAlignment="1">
      <alignment vertical="center" wrapText="1" readingOrder="1"/>
    </xf>
    <xf numFmtId="0" fontId="12" fillId="0" borderId="0" xfId="0" applyFont="1" applyAlignment="1">
      <alignment wrapText="1"/>
    </xf>
    <xf numFmtId="0" fontId="14" fillId="0" borderId="0" xfId="0" applyFont="1" applyAlignment="1">
      <alignment horizontal="center" vertical="center" wrapText="1" readingOrder="1"/>
    </xf>
    <xf numFmtId="0" fontId="0" fillId="0" borderId="0" xfId="0" applyBorder="1"/>
    <xf numFmtId="0" fontId="0" fillId="0" borderId="0" xfId="0" applyBorder="1" applyAlignment="1">
      <alignment wrapText="1"/>
    </xf>
    <xf numFmtId="0" fontId="8" fillId="0" borderId="5" xfId="0" applyFont="1" applyFill="1" applyBorder="1" applyAlignment="1">
      <alignment wrapText="1"/>
    </xf>
    <xf numFmtId="0" fontId="8" fillId="0" borderId="4" xfId="0" applyFont="1" applyFill="1" applyBorder="1" applyAlignment="1">
      <alignment wrapText="1"/>
    </xf>
    <xf numFmtId="0" fontId="0" fillId="0" borderId="0" xfId="0" applyFill="1"/>
    <xf numFmtId="0" fontId="8" fillId="6" borderId="1"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12" borderId="1"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0" fillId="0" borderId="3" xfId="0" applyBorder="1" applyAlignment="1">
      <alignment wrapText="1"/>
    </xf>
    <xf numFmtId="0" fontId="0" fillId="0" borderId="4" xfId="0" applyFill="1" applyBorder="1"/>
    <xf numFmtId="0" fontId="8" fillId="0" borderId="0" xfId="0" applyFont="1" applyFill="1" applyBorder="1" applyAlignment="1">
      <alignment wrapText="1"/>
    </xf>
    <xf numFmtId="0" fontId="2" fillId="8" borderId="11" xfId="0" applyFont="1" applyFill="1" applyBorder="1" applyAlignment="1">
      <alignment vertical="center" wrapText="1"/>
    </xf>
    <xf numFmtId="0" fontId="17" fillId="14" borderId="12" xfId="0" applyFont="1" applyFill="1" applyBorder="1" applyAlignment="1">
      <alignment wrapText="1"/>
    </xf>
    <xf numFmtId="0" fontId="8" fillId="0" borderId="13" xfId="0" applyFont="1" applyBorder="1" applyAlignment="1">
      <alignment wrapText="1"/>
    </xf>
    <xf numFmtId="0" fontId="8" fillId="0" borderId="12" xfId="0" applyFont="1" applyBorder="1" applyAlignment="1">
      <alignment wrapText="1"/>
    </xf>
    <xf numFmtId="0" fontId="8" fillId="0" borderId="18" xfId="0" applyFont="1" applyBorder="1" applyAlignment="1">
      <alignment wrapText="1"/>
    </xf>
    <xf numFmtId="0" fontId="1" fillId="8" borderId="11" xfId="0" applyFont="1" applyFill="1" applyBorder="1"/>
    <xf numFmtId="0" fontId="1" fillId="8" borderId="11" xfId="0" applyFont="1" applyFill="1" applyBorder="1" applyAlignment="1">
      <alignment wrapText="1"/>
    </xf>
    <xf numFmtId="0" fontId="18" fillId="0" borderId="5" xfId="0" applyFont="1" applyFill="1" applyBorder="1" applyAlignment="1">
      <alignment wrapText="1"/>
    </xf>
    <xf numFmtId="0" fontId="8" fillId="0" borderId="25" xfId="0" applyFont="1" applyBorder="1" applyAlignment="1">
      <alignment wrapText="1"/>
    </xf>
    <xf numFmtId="0" fontId="17" fillId="14" borderId="1" xfId="0" applyFont="1" applyFill="1" applyBorder="1" applyAlignment="1">
      <alignment wrapText="1"/>
    </xf>
    <xf numFmtId="0" fontId="4" fillId="0" borderId="1" xfId="0" applyFont="1" applyBorder="1" applyAlignment="1">
      <alignment wrapText="1"/>
    </xf>
    <xf numFmtId="0" fontId="1" fillId="13" borderId="7" xfId="0" applyFont="1" applyFill="1" applyBorder="1" applyAlignment="1">
      <alignment horizontal="center" vertical="center" wrapText="1"/>
    </xf>
    <xf numFmtId="0" fontId="15" fillId="0" borderId="9"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0" xfId="0" applyFont="1" applyAlignment="1">
      <alignment vertical="top" wrapText="1" readingOrder="1"/>
    </xf>
    <xf numFmtId="0" fontId="19" fillId="0" borderId="0" xfId="0" applyFont="1" applyAlignment="1">
      <alignment horizontal="center" wrapText="1"/>
    </xf>
    <xf numFmtId="0" fontId="20" fillId="0" borderId="0" xfId="0" applyFont="1" applyAlignment="1">
      <alignment horizontal="center" vertical="center" wrapText="1" readingOrder="1"/>
    </xf>
    <xf numFmtId="0" fontId="21" fillId="0" borderId="0" xfId="0" applyFont="1" applyAlignment="1">
      <alignment vertical="top" wrapText="1" readingOrder="1"/>
    </xf>
    <xf numFmtId="0" fontId="8" fillId="5" borderId="4" xfId="0" applyFont="1" applyFill="1" applyBorder="1" applyAlignment="1">
      <alignment wrapText="1"/>
    </xf>
    <xf numFmtId="0" fontId="22" fillId="0" borderId="0" xfId="0" applyFont="1"/>
    <xf numFmtId="0" fontId="0" fillId="0" borderId="0" xfId="0" applyBorder="1" applyAlignment="1" applyProtection="1">
      <alignment wrapText="1"/>
      <protection locked="0"/>
    </xf>
    <xf numFmtId="0" fontId="0" fillId="0" borderId="0" xfId="0" applyBorder="1" applyProtection="1">
      <protection locked="0"/>
    </xf>
    <xf numFmtId="0" fontId="0" fillId="0" borderId="1" xfId="0" applyBorder="1" applyProtection="1">
      <protection locked="0"/>
    </xf>
    <xf numFmtId="14" fontId="0" fillId="0" borderId="1" xfId="0" applyNumberFormat="1" applyBorder="1" applyProtection="1">
      <protection locked="0"/>
    </xf>
    <xf numFmtId="0" fontId="20" fillId="15" borderId="0" xfId="0" applyFont="1" applyFill="1" applyAlignment="1">
      <alignment horizontal="center" vertical="center" wrapText="1" readingOrder="1"/>
    </xf>
    <xf numFmtId="0" fontId="20" fillId="16" borderId="0" xfId="0" applyFont="1" applyFill="1" applyAlignment="1">
      <alignment horizontal="center" vertical="center" wrapText="1" readingOrder="1"/>
    </xf>
    <xf numFmtId="0" fontId="8" fillId="0" borderId="28" xfId="0" applyFont="1" applyBorder="1" applyAlignment="1">
      <alignment wrapText="1"/>
    </xf>
    <xf numFmtId="0" fontId="8" fillId="0" borderId="30" xfId="0" applyFont="1" applyBorder="1" applyAlignment="1">
      <alignment wrapText="1"/>
    </xf>
    <xf numFmtId="0" fontId="0" fillId="0" borderId="0" xfId="0" applyFill="1" applyBorder="1"/>
    <xf numFmtId="0" fontId="0" fillId="0" borderId="0" xfId="0" applyFill="1" applyBorder="1" applyAlignment="1">
      <alignment wrapText="1"/>
    </xf>
    <xf numFmtId="0" fontId="15" fillId="0" borderId="0" xfId="0" applyFont="1" applyBorder="1" applyAlignment="1">
      <alignment horizontal="center" vertical="center" wrapText="1"/>
    </xf>
    <xf numFmtId="0" fontId="15" fillId="0" borderId="0" xfId="0" applyFont="1" applyBorder="1" applyAlignment="1">
      <alignment horizontal="left" vertical="center" wrapText="1"/>
    </xf>
    <xf numFmtId="0" fontId="4" fillId="0" borderId="0" xfId="0" applyFont="1" applyBorder="1" applyAlignment="1">
      <alignment wrapText="1"/>
    </xf>
    <xf numFmtId="0" fontId="8" fillId="0" borderId="0" xfId="0" applyFont="1" applyBorder="1" applyAlignment="1">
      <alignment wrapText="1"/>
    </xf>
    <xf numFmtId="0" fontId="8" fillId="0" borderId="36" xfId="0" applyFont="1" applyBorder="1" applyAlignment="1">
      <alignment wrapText="1"/>
    </xf>
    <xf numFmtId="0" fontId="17" fillId="14" borderId="12" xfId="0" applyFont="1" applyFill="1" applyBorder="1" applyAlignment="1">
      <alignment horizontal="left" vertical="center" wrapText="1"/>
    </xf>
    <xf numFmtId="0" fontId="8" fillId="0" borderId="12" xfId="0" applyFont="1" applyBorder="1" applyAlignment="1">
      <alignment horizontal="left" vertical="center" wrapText="1"/>
    </xf>
    <xf numFmtId="0" fontId="0" fillId="0" borderId="0" xfId="0" applyAlignment="1">
      <alignment horizontal="left" vertical="center"/>
    </xf>
    <xf numFmtId="0" fontId="17" fillId="14" borderId="28" xfId="0" applyFont="1" applyFill="1" applyBorder="1" applyAlignment="1">
      <alignment wrapText="1"/>
    </xf>
    <xf numFmtId="0" fontId="1" fillId="13" borderId="8" xfId="0" applyFont="1" applyFill="1" applyBorder="1" applyAlignment="1">
      <alignment horizontal="center" vertical="center" wrapText="1"/>
    </xf>
    <xf numFmtId="0" fontId="2" fillId="2" borderId="47" xfId="0" applyFont="1" applyFill="1" applyBorder="1" applyAlignment="1">
      <alignment wrapText="1"/>
    </xf>
    <xf numFmtId="0" fontId="4" fillId="0" borderId="52" xfId="0" applyFont="1" applyBorder="1" applyAlignment="1">
      <alignment horizontal="left" vertical="center" wrapText="1"/>
    </xf>
    <xf numFmtId="0" fontId="2" fillId="2" borderId="54" xfId="0" applyFont="1" applyFill="1" applyBorder="1" applyAlignment="1">
      <alignment wrapText="1"/>
    </xf>
    <xf numFmtId="0" fontId="2" fillId="2" borderId="55" xfId="0" applyFont="1" applyFill="1" applyBorder="1" applyAlignment="1">
      <alignment wrapText="1"/>
    </xf>
    <xf numFmtId="0" fontId="4" fillId="0" borderId="46" xfId="0" applyFont="1" applyBorder="1" applyAlignment="1">
      <alignment horizontal="left" vertical="center" wrapText="1"/>
    </xf>
    <xf numFmtId="0" fontId="1" fillId="0" borderId="0" xfId="0" applyFont="1" applyBorder="1" applyAlignment="1">
      <alignment horizontal="center" vertical="center" wrapText="1"/>
    </xf>
    <xf numFmtId="0" fontId="4" fillId="0" borderId="56" xfId="0" applyFont="1" applyBorder="1" applyAlignment="1" applyProtection="1">
      <alignment horizontal="center" vertical="center" wrapText="1"/>
      <protection locked="0"/>
    </xf>
    <xf numFmtId="0" fontId="4" fillId="0" borderId="48" xfId="0" applyFont="1" applyBorder="1" applyAlignment="1" applyProtection="1">
      <alignment horizontal="center" vertical="center" wrapText="1"/>
      <protection locked="0"/>
    </xf>
    <xf numFmtId="0" fontId="4" fillId="0" borderId="53" xfId="0" applyFont="1" applyBorder="1" applyAlignment="1" applyProtection="1">
      <alignment horizontal="center" vertical="center" wrapText="1"/>
      <protection locked="0"/>
    </xf>
    <xf numFmtId="0" fontId="1" fillId="0" borderId="0" xfId="0" applyFont="1" applyAlignment="1">
      <alignment horizontal="center" vertical="center" wrapText="1"/>
    </xf>
    <xf numFmtId="0" fontId="0" fillId="0" borderId="0" xfId="0" applyAlignment="1">
      <alignment horizontal="center" vertical="top" wrapText="1"/>
    </xf>
    <xf numFmtId="0" fontId="0" fillId="0" borderId="0" xfId="0" applyAlignment="1">
      <alignment horizontal="center"/>
    </xf>
    <xf numFmtId="0" fontId="0" fillId="0" borderId="0" xfId="0" applyAlignment="1">
      <alignment horizontal="center" wrapText="1"/>
    </xf>
    <xf numFmtId="0" fontId="0" fillId="0" borderId="0" xfId="0" applyBorder="1" applyAlignment="1">
      <alignment horizontal="left" wrapText="1"/>
    </xf>
    <xf numFmtId="0" fontId="8" fillId="0" borderId="1" xfId="0" applyFont="1" applyBorder="1" applyAlignment="1">
      <alignment horizontal="left" wrapText="1"/>
    </xf>
    <xf numFmtId="0" fontId="1" fillId="8" borderId="23" xfId="0" applyFont="1" applyFill="1" applyBorder="1" applyAlignment="1">
      <alignment horizontal="left"/>
    </xf>
    <xf numFmtId="0" fontId="1" fillId="8" borderId="24" xfId="0" applyFont="1" applyFill="1" applyBorder="1" applyAlignment="1">
      <alignment horizontal="left"/>
    </xf>
    <xf numFmtId="0" fontId="8" fillId="0" borderId="1" xfId="0" quotePrefix="1" applyFont="1" applyBorder="1" applyAlignment="1">
      <alignment horizontal="left" wrapText="1"/>
    </xf>
    <xf numFmtId="0" fontId="8" fillId="0" borderId="3" xfId="0" quotePrefix="1" applyFont="1" applyBorder="1" applyAlignment="1">
      <alignment horizontal="left" wrapText="1"/>
    </xf>
    <xf numFmtId="0" fontId="8" fillId="0" borderId="26" xfId="0" quotePrefix="1" applyFont="1" applyBorder="1" applyAlignment="1">
      <alignment horizontal="left" wrapText="1"/>
    </xf>
    <xf numFmtId="0" fontId="8" fillId="0" borderId="27" xfId="0" quotePrefix="1" applyFont="1" applyBorder="1" applyAlignment="1">
      <alignment horizontal="left" wrapText="1"/>
    </xf>
    <xf numFmtId="0" fontId="27" fillId="5" borderId="45" xfId="0" applyFont="1" applyFill="1" applyBorder="1" applyAlignment="1">
      <alignment horizontal="center" vertical="center" textRotation="90" wrapText="1"/>
    </xf>
    <xf numFmtId="0" fontId="27" fillId="5" borderId="50" xfId="0" applyFont="1" applyFill="1" applyBorder="1" applyAlignment="1">
      <alignment horizontal="center" vertical="center" textRotation="90" wrapText="1"/>
    </xf>
    <xf numFmtId="0" fontId="27" fillId="5" borderId="51" xfId="0" applyFont="1" applyFill="1" applyBorder="1" applyAlignment="1">
      <alignment horizontal="center" vertical="center" textRotation="90" wrapText="1"/>
    </xf>
    <xf numFmtId="0" fontId="6" fillId="6" borderId="45" xfId="0" applyFont="1" applyFill="1" applyBorder="1" applyAlignment="1">
      <alignment horizontal="center" vertical="center" textRotation="90" wrapText="1"/>
    </xf>
    <xf numFmtId="0" fontId="6" fillId="6" borderId="50" xfId="0" applyFont="1" applyFill="1" applyBorder="1" applyAlignment="1">
      <alignment horizontal="center" vertical="center" textRotation="90" wrapText="1"/>
    </xf>
    <xf numFmtId="0" fontId="6" fillId="6" borderId="51" xfId="0" applyFont="1" applyFill="1" applyBorder="1" applyAlignment="1">
      <alignment horizontal="center" vertical="center" textRotation="90" wrapText="1"/>
    </xf>
    <xf numFmtId="0" fontId="5" fillId="7" borderId="45" xfId="0" applyFont="1" applyFill="1" applyBorder="1" applyAlignment="1">
      <alignment horizontal="center" vertical="center" textRotation="90" wrapText="1"/>
    </xf>
    <xf numFmtId="0" fontId="5" fillId="7" borderId="50" xfId="0" applyFont="1" applyFill="1" applyBorder="1" applyAlignment="1">
      <alignment horizontal="center" vertical="center" textRotation="90" wrapText="1"/>
    </xf>
    <xf numFmtId="0" fontId="5" fillId="7" borderId="51" xfId="0" applyFont="1" applyFill="1" applyBorder="1" applyAlignment="1">
      <alignment horizontal="center" vertical="center" textRotation="90" wrapText="1"/>
    </xf>
    <xf numFmtId="0" fontId="1" fillId="0" borderId="0" xfId="0" applyFont="1" applyBorder="1" applyAlignment="1">
      <alignment horizontal="center" vertical="center" wrapText="1"/>
    </xf>
    <xf numFmtId="0" fontId="15" fillId="17" borderId="37" xfId="0" applyFont="1" applyFill="1" applyBorder="1" applyAlignment="1">
      <alignment horizontal="center" vertical="center" wrapText="1"/>
    </xf>
    <xf numFmtId="0" fontId="15" fillId="17" borderId="38" xfId="0" applyFont="1" applyFill="1" applyBorder="1" applyAlignment="1">
      <alignment horizontal="center" vertical="center" wrapText="1"/>
    </xf>
    <xf numFmtId="0" fontId="15" fillId="17" borderId="9" xfId="0" applyFont="1" applyFill="1" applyBorder="1" applyAlignment="1">
      <alignment horizontal="center" vertical="center" wrapText="1"/>
    </xf>
    <xf numFmtId="0" fontId="3" fillId="3" borderId="54" xfId="0" applyFont="1" applyFill="1" applyBorder="1" applyAlignment="1">
      <alignment horizontal="center" vertical="center" textRotation="90" wrapText="1"/>
    </xf>
    <xf numFmtId="0" fontId="3" fillId="3" borderId="49" xfId="0" applyFont="1" applyFill="1" applyBorder="1" applyAlignment="1">
      <alignment horizontal="center" vertical="center" textRotation="90" wrapText="1"/>
    </xf>
    <xf numFmtId="0" fontId="3" fillId="3" borderId="57" xfId="0" applyFont="1" applyFill="1" applyBorder="1" applyAlignment="1">
      <alignment horizontal="center" vertical="center" textRotation="90" wrapText="1"/>
    </xf>
    <xf numFmtId="0" fontId="5" fillId="4" borderId="54" xfId="0" applyFont="1" applyFill="1" applyBorder="1" applyAlignment="1">
      <alignment horizontal="center" vertical="center" textRotation="90" wrapText="1"/>
    </xf>
    <xf numFmtId="0" fontId="5" fillId="4" borderId="49" xfId="0" applyFont="1" applyFill="1" applyBorder="1" applyAlignment="1">
      <alignment horizontal="center" vertical="center" textRotation="90" wrapText="1"/>
    </xf>
    <xf numFmtId="0" fontId="5" fillId="4" borderId="57" xfId="0" applyFont="1" applyFill="1" applyBorder="1" applyAlignment="1">
      <alignment horizontal="center" vertical="center" textRotation="90" wrapText="1"/>
    </xf>
    <xf numFmtId="0" fontId="5" fillId="7" borderId="1" xfId="0" applyFont="1" applyFill="1" applyBorder="1" applyAlignment="1">
      <alignment horizontal="center" vertical="center" textRotation="90" wrapText="1"/>
    </xf>
    <xf numFmtId="0" fontId="16" fillId="0" borderId="0" xfId="0" applyFont="1" applyAlignment="1">
      <alignment horizontal="left" vertical="center" wrapText="1"/>
    </xf>
    <xf numFmtId="0" fontId="5" fillId="4" borderId="1" xfId="0" applyFont="1" applyFill="1" applyBorder="1" applyAlignment="1">
      <alignment horizontal="center" vertical="center" textRotation="90" wrapText="1"/>
    </xf>
    <xf numFmtId="0" fontId="5" fillId="5" borderId="1" xfId="0" applyFont="1" applyFill="1" applyBorder="1" applyAlignment="1">
      <alignment horizontal="center" vertical="center" textRotation="90" wrapText="1"/>
    </xf>
    <xf numFmtId="0" fontId="5" fillId="6" borderId="1" xfId="0" applyFont="1" applyFill="1" applyBorder="1" applyAlignment="1">
      <alignment horizontal="center" vertical="center" textRotation="90" wrapText="1"/>
    </xf>
    <xf numFmtId="0" fontId="3" fillId="3" borderId="11" xfId="0" applyFont="1" applyFill="1" applyBorder="1" applyAlignment="1">
      <alignment horizontal="center" vertical="center" textRotation="90" wrapText="1"/>
    </xf>
    <xf numFmtId="0" fontId="3" fillId="3" borderId="2" xfId="0" applyFont="1" applyFill="1" applyBorder="1" applyAlignment="1">
      <alignment horizontal="center" vertical="center" textRotation="90" wrapText="1"/>
    </xf>
    <xf numFmtId="0" fontId="3" fillId="3" borderId="31" xfId="0" applyFont="1" applyFill="1" applyBorder="1" applyAlignment="1">
      <alignment horizontal="center" vertical="center" textRotation="90" wrapText="1"/>
    </xf>
    <xf numFmtId="0" fontId="0" fillId="0" borderId="0" xfId="0" applyAlignment="1">
      <alignment horizontal="left"/>
    </xf>
    <xf numFmtId="0" fontId="6" fillId="6" borderId="1" xfId="0" applyFont="1" applyFill="1" applyBorder="1" applyAlignment="1">
      <alignment horizontal="center" vertical="center" textRotation="90" wrapText="1"/>
    </xf>
    <xf numFmtId="0" fontId="3" fillId="3" borderId="24" xfId="0" applyFont="1" applyFill="1" applyBorder="1" applyAlignment="1">
      <alignment horizontal="center" vertical="center" textRotation="90" wrapText="1"/>
    </xf>
    <xf numFmtId="0" fontId="3" fillId="3" borderId="32" xfId="0" applyFont="1" applyFill="1" applyBorder="1" applyAlignment="1">
      <alignment horizontal="center" vertical="center" textRotation="90" wrapText="1"/>
    </xf>
    <xf numFmtId="0" fontId="3" fillId="3" borderId="33" xfId="0" applyFont="1" applyFill="1" applyBorder="1" applyAlignment="1">
      <alignment horizontal="center" vertical="center" textRotation="90" wrapText="1"/>
    </xf>
    <xf numFmtId="0" fontId="5" fillId="4" borderId="11" xfId="0" applyFont="1" applyFill="1" applyBorder="1" applyAlignment="1">
      <alignment horizontal="center" vertical="center" textRotation="90" wrapText="1"/>
    </xf>
    <xf numFmtId="0" fontId="5" fillId="4" borderId="2" xfId="0" applyFont="1" applyFill="1" applyBorder="1" applyAlignment="1">
      <alignment horizontal="center" vertical="center" textRotation="90" wrapText="1"/>
    </xf>
    <xf numFmtId="0" fontId="5" fillId="4" borderId="31" xfId="0" applyFont="1" applyFill="1" applyBorder="1" applyAlignment="1">
      <alignment horizontal="center" vertical="center" textRotation="90" wrapText="1"/>
    </xf>
    <xf numFmtId="0" fontId="10" fillId="0" borderId="0" xfId="0" applyFont="1" applyAlignment="1">
      <alignment horizontal="center"/>
    </xf>
    <xf numFmtId="0" fontId="10" fillId="0" borderId="6" xfId="0" applyFont="1" applyBorder="1" applyAlignment="1">
      <alignment horizontal="center"/>
    </xf>
    <xf numFmtId="0" fontId="8" fillId="0" borderId="21" xfId="0" applyFont="1" applyBorder="1" applyAlignment="1">
      <alignment wrapText="1"/>
    </xf>
    <xf numFmtId="0" fontId="8" fillId="0" borderId="14" xfId="0" applyFont="1" applyBorder="1" applyAlignment="1">
      <alignment wrapText="1"/>
    </xf>
    <xf numFmtId="0" fontId="8" fillId="0" borderId="15" xfId="0" applyFont="1" applyBorder="1" applyAlignment="1">
      <alignment wrapText="1"/>
    </xf>
    <xf numFmtId="0" fontId="8" fillId="0" borderId="21" xfId="0" applyFont="1" applyBorder="1" applyAlignment="1">
      <alignment horizontal="left" vertical="center" wrapText="1"/>
    </xf>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8" fillId="5" borderId="20"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0" borderId="21" xfId="0" applyFont="1" applyBorder="1" applyAlignment="1">
      <alignment vertical="center" wrapText="1"/>
    </xf>
    <xf numFmtId="0" fontId="8" fillId="0" borderId="14" xfId="0" applyFont="1" applyBorder="1" applyAlignment="1">
      <alignment vertical="center" wrapText="1"/>
    </xf>
    <xf numFmtId="0" fontId="8" fillId="0" borderId="15" xfId="0" applyFont="1" applyBorder="1" applyAlignment="1">
      <alignment vertical="center" wrapText="1"/>
    </xf>
    <xf numFmtId="0" fontId="8" fillId="4" borderId="16" xfId="0" applyFont="1" applyFill="1" applyBorder="1" applyAlignment="1">
      <alignment vertical="center" wrapText="1"/>
    </xf>
    <xf numFmtId="0" fontId="8" fillId="4" borderId="17" xfId="0" applyFont="1" applyFill="1" applyBorder="1" applyAlignment="1">
      <alignment vertical="center" wrapText="1"/>
    </xf>
    <xf numFmtId="0" fontId="8" fillId="3" borderId="37" xfId="0" applyFont="1" applyFill="1" applyBorder="1" applyAlignment="1">
      <alignment horizontal="center" vertical="center" wrapText="1"/>
    </xf>
    <xf numFmtId="0" fontId="8" fillId="3" borderId="3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0" borderId="41" xfId="0" applyFont="1" applyBorder="1" applyAlignment="1">
      <alignment horizontal="center" vertical="center" wrapText="1"/>
    </xf>
    <xf numFmtId="0" fontId="8" fillId="0" borderId="42" xfId="0" applyFont="1" applyBorder="1" applyAlignment="1">
      <alignment horizontal="center" vertical="center" wrapText="1"/>
    </xf>
    <xf numFmtId="0" fontId="8" fillId="0" borderId="43" xfId="0" applyFont="1" applyBorder="1" applyAlignment="1">
      <alignment horizontal="center" vertical="center" wrapText="1"/>
    </xf>
    <xf numFmtId="0" fontId="8" fillId="0" borderId="44"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21" xfId="0" applyFont="1" applyBorder="1" applyAlignment="1">
      <alignment horizontal="center" wrapText="1"/>
    </xf>
    <xf numFmtId="0" fontId="8" fillId="0" borderId="14" xfId="0" applyFont="1" applyBorder="1" applyAlignment="1">
      <alignment horizontal="center" wrapText="1"/>
    </xf>
    <xf numFmtId="0" fontId="8" fillId="0" borderId="34" xfId="0" applyFont="1" applyBorder="1" applyAlignment="1">
      <alignment wrapText="1"/>
    </xf>
    <xf numFmtId="0" fontId="8" fillId="0" borderId="37" xfId="0" applyFont="1" applyBorder="1" applyAlignment="1">
      <alignment horizontal="left" vertical="center" wrapText="1"/>
    </xf>
    <xf numFmtId="0" fontId="8" fillId="0" borderId="38" xfId="0" applyFont="1" applyBorder="1" applyAlignment="1">
      <alignment horizontal="left" vertical="center" wrapText="1"/>
    </xf>
    <xf numFmtId="0" fontId="8" fillId="0" borderId="9" xfId="0" applyFont="1" applyBorder="1" applyAlignment="1">
      <alignment horizontal="left" vertical="center" wrapText="1"/>
    </xf>
    <xf numFmtId="0" fontId="8" fillId="0" borderId="37" xfId="0" applyFont="1" applyBorder="1" applyAlignment="1">
      <alignment horizontal="center" wrapText="1"/>
    </xf>
    <xf numFmtId="0" fontId="8" fillId="0" borderId="38" xfId="0" applyFont="1" applyBorder="1" applyAlignment="1">
      <alignment horizontal="center" wrapText="1"/>
    </xf>
    <xf numFmtId="0" fontId="8" fillId="0" borderId="9" xfId="0" applyFont="1" applyBorder="1" applyAlignment="1">
      <alignment horizontal="center" wrapText="1"/>
    </xf>
    <xf numFmtId="0" fontId="8" fillId="0" borderId="44" xfId="0" applyFont="1" applyBorder="1" applyAlignment="1">
      <alignment wrapText="1"/>
    </xf>
    <xf numFmtId="0" fontId="8" fillId="0" borderId="29" xfId="0" applyFont="1" applyBorder="1" applyAlignment="1">
      <alignment wrapText="1"/>
    </xf>
    <xf numFmtId="0" fontId="8" fillId="0" borderId="37" xfId="0" applyFont="1" applyBorder="1" applyAlignment="1">
      <alignment wrapText="1"/>
    </xf>
    <xf numFmtId="0" fontId="8" fillId="0" borderId="38" xfId="0" applyFont="1" applyBorder="1" applyAlignment="1">
      <alignment wrapText="1"/>
    </xf>
    <xf numFmtId="0" fontId="8" fillId="0" borderId="9" xfId="0" applyFont="1" applyBorder="1" applyAlignment="1">
      <alignment wrapText="1"/>
    </xf>
    <xf numFmtId="0" fontId="8" fillId="0" borderId="39" xfId="0" applyFont="1" applyBorder="1" applyAlignment="1">
      <alignment horizontal="left" vertical="center" wrapText="1"/>
    </xf>
    <xf numFmtId="0" fontId="8" fillId="0" borderId="35" xfId="0" applyFont="1" applyBorder="1" applyAlignment="1">
      <alignment horizontal="left" vertical="center" wrapText="1"/>
    </xf>
    <xf numFmtId="0" fontId="8" fillId="0" borderId="40" xfId="0" applyFont="1" applyBorder="1" applyAlignment="1">
      <alignment horizontal="left" vertical="center" wrapText="1"/>
    </xf>
    <xf numFmtId="0" fontId="8" fillId="0" borderId="22" xfId="0" applyFont="1" applyBorder="1" applyAlignment="1">
      <alignment horizontal="left" vertical="center" wrapText="1"/>
    </xf>
    <xf numFmtId="0" fontId="8" fillId="7" borderId="20" xfId="0" applyFont="1" applyFill="1" applyBorder="1" applyAlignment="1">
      <alignment vertical="center" wrapText="1"/>
    </xf>
    <xf numFmtId="0" fontId="8" fillId="7" borderId="16" xfId="0" applyFont="1" applyFill="1" applyBorder="1" applyAlignment="1">
      <alignment vertical="center" wrapText="1"/>
    </xf>
    <xf numFmtId="0" fontId="8" fillId="7" borderId="19" xfId="0" applyFont="1" applyFill="1" applyBorder="1" applyAlignment="1">
      <alignment vertical="center" wrapText="1"/>
    </xf>
    <xf numFmtId="0" fontId="8" fillId="0" borderId="22" xfId="0" applyFont="1" applyBorder="1" applyAlignment="1">
      <alignment vertical="center" wrapText="1"/>
    </xf>
    <xf numFmtId="0" fontId="8" fillId="0" borderId="22" xfId="0" applyFont="1" applyBorder="1" applyAlignment="1">
      <alignment wrapText="1"/>
    </xf>
    <xf numFmtId="0" fontId="8" fillId="6" borderId="20" xfId="0" applyFont="1" applyFill="1" applyBorder="1" applyAlignment="1">
      <alignment vertical="center" wrapText="1"/>
    </xf>
    <xf numFmtId="0" fontId="8" fillId="6" borderId="16" xfId="0" applyFont="1" applyFill="1" applyBorder="1" applyAlignment="1">
      <alignment vertical="center" wrapText="1"/>
    </xf>
    <xf numFmtId="0" fontId="8" fillId="6" borderId="17" xfId="0" applyFont="1" applyFill="1" applyBorder="1" applyAlignment="1">
      <alignment vertical="center" wrapText="1"/>
    </xf>
  </cellXfs>
  <cellStyles count="3">
    <cellStyle name="Hipervínculo" xfId="1" builtinId="8" hidden="1"/>
    <cellStyle name="Hipervínculo visitado" xfId="2" builtinId="9" hidden="1"/>
    <cellStyle name="Normal" xfId="0" builtinId="0"/>
  </cellStyles>
  <dxfs count="47">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border>
        <left style="thin">
          <color auto="1"/>
        </left>
        <right style="thin">
          <color auto="1"/>
        </right>
        <top style="thin">
          <color auto="1"/>
        </top>
        <bottom style="thin">
          <color auto="1"/>
        </bottom>
        <vertical/>
        <horizontal/>
      </border>
    </dxf>
    <dxf>
      <fill>
        <patternFill patternType="lightDown"/>
      </fill>
    </dxf>
    <dxf>
      <fill>
        <patternFill>
          <bgColor rgb="FF0070C0"/>
        </patternFill>
      </fill>
    </dxf>
    <dxf>
      <fill>
        <patternFill>
          <bgColor rgb="FF7030A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border>
        <left style="thin">
          <color auto="1"/>
        </left>
        <right style="thin">
          <color auto="1"/>
        </right>
        <top style="thin">
          <color auto="1"/>
        </top>
        <bottom style="thin">
          <color auto="1"/>
        </bottom>
        <vertical/>
        <horizontal/>
      </border>
    </dxf>
    <dxf>
      <fill>
        <patternFill patternType="lightDown"/>
      </fill>
    </dxf>
    <dxf>
      <fill>
        <patternFill>
          <bgColor rgb="FF0070C0"/>
        </patternFill>
      </fill>
    </dxf>
    <dxf>
      <fill>
        <patternFill>
          <bgColor rgb="FF7030A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border>
        <left style="thin">
          <color auto="1"/>
        </left>
        <right style="thin">
          <color auto="1"/>
        </right>
        <top style="thin">
          <color auto="1"/>
        </top>
        <bottom style="thin">
          <color auto="1"/>
        </bottom>
        <vertical/>
        <horizontal/>
      </border>
    </dxf>
    <dxf>
      <fill>
        <patternFill patternType="lightDown"/>
      </fill>
    </dxf>
    <dxf>
      <fill>
        <patternFill>
          <bgColor rgb="FF0070C0"/>
        </patternFill>
      </fill>
    </dxf>
    <dxf>
      <fill>
        <patternFill>
          <bgColor rgb="FF7030A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Dashboard!$C$2</c:f>
              <c:strCache>
                <c:ptCount val="1"/>
                <c:pt idx="0">
                  <c:v>0</c:v>
                </c:pt>
              </c:strCache>
            </c:strRef>
          </c:tx>
          <c:invertIfNegative val="0"/>
          <c:cat>
            <c:strRef>
              <c:f>Dashboard!$B$3:$B$25</c:f>
              <c:strCache>
                <c:ptCount val="23"/>
                <c:pt idx="0">
                  <c:v>Asset Management</c:v>
                </c:pt>
                <c:pt idx="1">
                  <c:v>Business Environment</c:v>
                </c:pt>
                <c:pt idx="2">
                  <c:v>Governance</c:v>
                </c:pt>
                <c:pt idx="3">
                  <c:v>Risk Assessment</c:v>
                </c:pt>
                <c:pt idx="4">
                  <c:v>Risk Management Strategy</c:v>
                </c:pt>
                <c:pt idx="5">
                  <c:v>Supply Chain Risk Management</c:v>
                </c:pt>
                <c:pt idx="6">
                  <c:v>Access Control</c:v>
                </c:pt>
                <c:pt idx="7">
                  <c:v>Awareness and Training</c:v>
                </c:pt>
                <c:pt idx="8">
                  <c:v>Data Security</c:v>
                </c:pt>
                <c:pt idx="9">
                  <c:v>Information Protection Processes</c:v>
                </c:pt>
                <c:pt idx="10">
                  <c:v>Maintenance</c:v>
                </c:pt>
                <c:pt idx="11">
                  <c:v>Protective Technology</c:v>
                </c:pt>
                <c:pt idx="12">
                  <c:v>Anomalies and Events</c:v>
                </c:pt>
                <c:pt idx="13">
                  <c:v>Security Continuous Monitoring </c:v>
                </c:pt>
                <c:pt idx="14">
                  <c:v>Detection Processes </c:v>
                </c:pt>
                <c:pt idx="15">
                  <c:v>Response Planning </c:v>
                </c:pt>
                <c:pt idx="16">
                  <c:v>Response Communications</c:v>
                </c:pt>
                <c:pt idx="17">
                  <c:v>Incident Analysis</c:v>
                </c:pt>
                <c:pt idx="18">
                  <c:v>Incident Mitigation</c:v>
                </c:pt>
                <c:pt idx="19">
                  <c:v>Incident Review</c:v>
                </c:pt>
                <c:pt idx="20">
                  <c:v>Recovery Planning</c:v>
                </c:pt>
                <c:pt idx="21">
                  <c:v>Recovery Improvements</c:v>
                </c:pt>
                <c:pt idx="22">
                  <c:v>Recovery Communications</c:v>
                </c:pt>
              </c:strCache>
            </c:strRef>
          </c:cat>
          <c:val>
            <c:numRef>
              <c:f>Dashboard!$C$3:$C$25</c:f>
              <c:numCache>
                <c:formatCode>General</c:formatCode>
                <c:ptCount val="23"/>
                <c:pt idx="0">
                  <c:v>0.5</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0-88D2-480B-9764-5BDECF1B0ABB}"/>
            </c:ext>
          </c:extLst>
        </c:ser>
        <c:dLbls>
          <c:showLegendKey val="0"/>
          <c:showVal val="0"/>
          <c:showCatName val="0"/>
          <c:showSerName val="0"/>
          <c:showPercent val="0"/>
          <c:showBubbleSize val="0"/>
        </c:dLbls>
        <c:gapWidth val="150"/>
        <c:axId val="-1969713096"/>
        <c:axId val="-2138894808"/>
      </c:barChart>
      <c:catAx>
        <c:axId val="-1969713096"/>
        <c:scaling>
          <c:orientation val="maxMin"/>
        </c:scaling>
        <c:delete val="0"/>
        <c:axPos val="l"/>
        <c:majorGridlines/>
        <c:numFmt formatCode="General" sourceLinked="1"/>
        <c:majorTickMark val="out"/>
        <c:minorTickMark val="none"/>
        <c:tickLblPos val="nextTo"/>
        <c:crossAx val="-2138894808"/>
        <c:crosses val="autoZero"/>
        <c:auto val="0"/>
        <c:lblAlgn val="ctr"/>
        <c:lblOffset val="100"/>
        <c:noMultiLvlLbl val="0"/>
      </c:catAx>
      <c:valAx>
        <c:axId val="-2138894808"/>
        <c:scaling>
          <c:orientation val="minMax"/>
          <c:max val="4"/>
          <c:min val="0"/>
        </c:scaling>
        <c:delete val="0"/>
        <c:axPos val="t"/>
        <c:majorGridlines/>
        <c:numFmt formatCode="General" sourceLinked="1"/>
        <c:majorTickMark val="out"/>
        <c:minorTickMark val="none"/>
        <c:tickLblPos val="nextTo"/>
        <c:txPr>
          <a:bodyPr/>
          <a:lstStyle/>
          <a:p>
            <a:pPr>
              <a:defRPr sz="1200" b="1"/>
            </a:pPr>
            <a:endParaRPr lang="es-CL"/>
          </a:p>
        </c:txPr>
        <c:crossAx val="-1969713096"/>
        <c:crosses val="autoZero"/>
        <c:crossBetween val="between"/>
        <c:majorUnit val="1"/>
        <c:minorUnit val="0.5"/>
      </c:valAx>
    </c:plotArea>
    <c:legend>
      <c:legendPos val="r"/>
      <c:overlay val="0"/>
    </c:legend>
    <c:plotVisOnly val="1"/>
    <c:dispBlanksAs val="gap"/>
    <c:showDLblsOverMax val="0"/>
  </c:chart>
  <c:printSettings>
    <c:headerFooter/>
    <c:pageMargins b="0.750000000000002" l="0.70000000000000095" r="0.70000000000000095" t="0.750000000000002"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1"/>
          <c:order val="0"/>
          <c:tx>
            <c:strRef>
              <c:f>Metrics_Hide!$D$1</c:f>
              <c:strCache>
                <c:ptCount val="1"/>
                <c:pt idx="0">
                  <c:v>Near Term Targets</c:v>
                </c:pt>
              </c:strCache>
            </c:strRef>
          </c:tx>
          <c:spPr>
            <a:ln w="25400">
              <a:noFill/>
            </a:ln>
          </c:spPr>
          <c:cat>
            <c:strRef>
              <c:f>Metrics_Hide!$B$2:$B$24</c:f>
              <c:strCache>
                <c:ptCount val="23"/>
                <c:pt idx="0">
                  <c:v>Asset Management</c:v>
                </c:pt>
                <c:pt idx="1">
                  <c:v>Business Environment</c:v>
                </c:pt>
                <c:pt idx="2">
                  <c:v>Governance</c:v>
                </c:pt>
                <c:pt idx="3">
                  <c:v>Risk Assessment</c:v>
                </c:pt>
                <c:pt idx="4">
                  <c:v>Risk Management Strategy</c:v>
                </c:pt>
                <c:pt idx="5">
                  <c:v>Supply Chain Risk Management </c:v>
                </c:pt>
                <c:pt idx="6">
                  <c:v>Identify Management and Access Control</c:v>
                </c:pt>
                <c:pt idx="7">
                  <c:v>Awareness and Training</c:v>
                </c:pt>
                <c:pt idx="8">
                  <c:v>Data Security</c:v>
                </c:pt>
                <c:pt idx="9">
                  <c:v>Information Protection Processes</c:v>
                </c:pt>
                <c:pt idx="10">
                  <c:v>Maintenance</c:v>
                </c:pt>
                <c:pt idx="11">
                  <c:v>Protective Technology</c:v>
                </c:pt>
                <c:pt idx="12">
                  <c:v>Anomalies and Events</c:v>
                </c:pt>
                <c:pt idx="13">
                  <c:v>Security Continuous Monitoring </c:v>
                </c:pt>
                <c:pt idx="14">
                  <c:v>Detection Processes </c:v>
                </c:pt>
                <c:pt idx="15">
                  <c:v>Response Planning </c:v>
                </c:pt>
                <c:pt idx="16">
                  <c:v>Response Communications</c:v>
                </c:pt>
                <c:pt idx="17">
                  <c:v>Incident Analysis</c:v>
                </c:pt>
                <c:pt idx="18">
                  <c:v>Incident Mitigation</c:v>
                </c:pt>
                <c:pt idx="19">
                  <c:v>Incident Review</c:v>
                </c:pt>
                <c:pt idx="20">
                  <c:v>Recovery Planning</c:v>
                </c:pt>
                <c:pt idx="21">
                  <c:v>Recovery Improvements</c:v>
                </c:pt>
                <c:pt idx="22">
                  <c:v>Recovery Communications</c:v>
                </c:pt>
              </c:strCache>
            </c:strRef>
          </c:cat>
          <c:val>
            <c:numRef>
              <c:f>Metrics_Hide!$D$2:$D$24</c:f>
              <c:numCache>
                <c:formatCode>General</c:formatCode>
                <c:ptCount val="23"/>
                <c:pt idx="0">
                  <c:v>3</c:v>
                </c:pt>
                <c:pt idx="1">
                  <c:v>2</c:v>
                </c:pt>
                <c:pt idx="2">
                  <c:v>3</c:v>
                </c:pt>
                <c:pt idx="3">
                  <c:v>3</c:v>
                </c:pt>
                <c:pt idx="4">
                  <c:v>2</c:v>
                </c:pt>
                <c:pt idx="5">
                  <c:v>3</c:v>
                </c:pt>
                <c:pt idx="6">
                  <c:v>3</c:v>
                </c:pt>
                <c:pt idx="7">
                  <c:v>2</c:v>
                </c:pt>
                <c:pt idx="8">
                  <c:v>2</c:v>
                </c:pt>
                <c:pt idx="9">
                  <c:v>2</c:v>
                </c:pt>
                <c:pt idx="10">
                  <c:v>2</c:v>
                </c:pt>
                <c:pt idx="11">
                  <c:v>2</c:v>
                </c:pt>
                <c:pt idx="12">
                  <c:v>2</c:v>
                </c:pt>
                <c:pt idx="13">
                  <c:v>3</c:v>
                </c:pt>
                <c:pt idx="14">
                  <c:v>3</c:v>
                </c:pt>
                <c:pt idx="15">
                  <c:v>2</c:v>
                </c:pt>
                <c:pt idx="16">
                  <c:v>2</c:v>
                </c:pt>
                <c:pt idx="17">
                  <c:v>2</c:v>
                </c:pt>
                <c:pt idx="18">
                  <c:v>2</c:v>
                </c:pt>
                <c:pt idx="19">
                  <c:v>2</c:v>
                </c:pt>
                <c:pt idx="20">
                  <c:v>3</c:v>
                </c:pt>
                <c:pt idx="21">
                  <c:v>4</c:v>
                </c:pt>
                <c:pt idx="22">
                  <c:v>5</c:v>
                </c:pt>
              </c:numCache>
            </c:numRef>
          </c:val>
          <c:extLst>
            <c:ext xmlns:c16="http://schemas.microsoft.com/office/drawing/2014/chart" uri="{C3380CC4-5D6E-409C-BE32-E72D297353CC}">
              <c16:uniqueId val="{00000000-2901-44CB-A15D-D12A4F96403E}"/>
            </c:ext>
          </c:extLst>
        </c:ser>
        <c:ser>
          <c:idx val="0"/>
          <c:order val="1"/>
          <c:tx>
            <c:strRef>
              <c:f>Metrics_Hide!$C$1</c:f>
              <c:strCache>
                <c:ptCount val="1"/>
                <c:pt idx="0">
                  <c:v>0</c:v>
                </c:pt>
              </c:strCache>
            </c:strRef>
          </c:tx>
          <c:cat>
            <c:strRef>
              <c:f>Metrics_Hide!$B$2:$B$24</c:f>
              <c:strCache>
                <c:ptCount val="23"/>
                <c:pt idx="0">
                  <c:v>Asset Management</c:v>
                </c:pt>
                <c:pt idx="1">
                  <c:v>Business Environment</c:v>
                </c:pt>
                <c:pt idx="2">
                  <c:v>Governance</c:v>
                </c:pt>
                <c:pt idx="3">
                  <c:v>Risk Assessment</c:v>
                </c:pt>
                <c:pt idx="4">
                  <c:v>Risk Management Strategy</c:v>
                </c:pt>
                <c:pt idx="5">
                  <c:v>Supply Chain Risk Management </c:v>
                </c:pt>
                <c:pt idx="6">
                  <c:v>Identify Management and Access Control</c:v>
                </c:pt>
                <c:pt idx="7">
                  <c:v>Awareness and Training</c:v>
                </c:pt>
                <c:pt idx="8">
                  <c:v>Data Security</c:v>
                </c:pt>
                <c:pt idx="9">
                  <c:v>Information Protection Processes</c:v>
                </c:pt>
                <c:pt idx="10">
                  <c:v>Maintenance</c:v>
                </c:pt>
                <c:pt idx="11">
                  <c:v>Protective Technology</c:v>
                </c:pt>
                <c:pt idx="12">
                  <c:v>Anomalies and Events</c:v>
                </c:pt>
                <c:pt idx="13">
                  <c:v>Security Continuous Monitoring </c:v>
                </c:pt>
                <c:pt idx="14">
                  <c:v>Detection Processes </c:v>
                </c:pt>
                <c:pt idx="15">
                  <c:v>Response Planning </c:v>
                </c:pt>
                <c:pt idx="16">
                  <c:v>Response Communications</c:v>
                </c:pt>
                <c:pt idx="17">
                  <c:v>Incident Analysis</c:v>
                </c:pt>
                <c:pt idx="18">
                  <c:v>Incident Mitigation</c:v>
                </c:pt>
                <c:pt idx="19">
                  <c:v>Incident Review</c:v>
                </c:pt>
                <c:pt idx="20">
                  <c:v>Recovery Planning</c:v>
                </c:pt>
                <c:pt idx="21">
                  <c:v>Recovery Improvements</c:v>
                </c:pt>
                <c:pt idx="22">
                  <c:v>Recovery Communications</c:v>
                </c:pt>
              </c:strCache>
            </c:strRef>
          </c:cat>
          <c:val>
            <c:numRef>
              <c:f>Metrics_Hide!$C$2:$C$24</c:f>
              <c:numCache>
                <c:formatCode>General</c:formatCode>
                <c:ptCount val="23"/>
                <c:pt idx="0">
                  <c:v>0.5</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1-2901-44CB-A15D-D12A4F96403E}"/>
            </c:ext>
          </c:extLst>
        </c:ser>
        <c:dLbls>
          <c:showLegendKey val="0"/>
          <c:showVal val="0"/>
          <c:showCatName val="0"/>
          <c:showSerName val="0"/>
          <c:showPercent val="0"/>
          <c:showBubbleSize val="0"/>
        </c:dLbls>
        <c:axId val="-1970243432"/>
        <c:axId val="-1970240456"/>
      </c:radarChart>
      <c:catAx>
        <c:axId val="-1970243432"/>
        <c:scaling>
          <c:orientation val="minMax"/>
        </c:scaling>
        <c:delete val="0"/>
        <c:axPos val="b"/>
        <c:majorGridlines/>
        <c:numFmt formatCode="General" sourceLinked="1"/>
        <c:majorTickMark val="out"/>
        <c:minorTickMark val="none"/>
        <c:tickLblPos val="nextTo"/>
        <c:crossAx val="-1970240456"/>
        <c:crosses val="autoZero"/>
        <c:auto val="1"/>
        <c:lblAlgn val="ctr"/>
        <c:lblOffset val="100"/>
        <c:noMultiLvlLbl val="0"/>
      </c:catAx>
      <c:valAx>
        <c:axId val="-1970240456"/>
        <c:scaling>
          <c:orientation val="minMax"/>
          <c:max val="4"/>
          <c:min val="0"/>
        </c:scaling>
        <c:delete val="0"/>
        <c:axPos val="l"/>
        <c:majorGridlines/>
        <c:numFmt formatCode="General" sourceLinked="1"/>
        <c:majorTickMark val="out"/>
        <c:minorTickMark val="none"/>
        <c:tickLblPos val="nextTo"/>
        <c:txPr>
          <a:bodyPr/>
          <a:lstStyle/>
          <a:p>
            <a:pPr>
              <a:defRPr sz="1200" b="1"/>
            </a:pPr>
            <a:endParaRPr lang="es-CL"/>
          </a:p>
        </c:txPr>
        <c:crossAx val="-1970243432"/>
        <c:crosses val="autoZero"/>
        <c:crossBetween val="between"/>
        <c:majorUnit val="1"/>
        <c:minorUnit val="0.5"/>
      </c:valAx>
    </c:plotArea>
    <c:legend>
      <c:legendPos val="r"/>
      <c:overlay val="0"/>
    </c:legend>
    <c:plotVisOnly val="1"/>
    <c:dispBlanksAs val="gap"/>
    <c:showDLblsOverMax val="0"/>
  </c:chart>
  <c:printSettings>
    <c:headerFooter/>
    <c:pageMargins b="0.750000000000002" l="0.70000000000000095" r="0.70000000000000095" t="0.750000000000002"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2"/>
          <c:order val="0"/>
          <c:tx>
            <c:strRef>
              <c:f>Metrics_Hide!$E$1</c:f>
              <c:strCache>
                <c:ptCount val="1"/>
                <c:pt idx="0">
                  <c:v>People</c:v>
                </c:pt>
              </c:strCache>
            </c:strRef>
          </c:tx>
          <c:invertIfNegative val="0"/>
          <c:cat>
            <c:strRef>
              <c:f>Metrics_Hide!$B$2:$B$24</c:f>
              <c:strCache>
                <c:ptCount val="23"/>
                <c:pt idx="0">
                  <c:v>Asset Management</c:v>
                </c:pt>
                <c:pt idx="1">
                  <c:v>Business Environment</c:v>
                </c:pt>
                <c:pt idx="2">
                  <c:v>Governance</c:v>
                </c:pt>
                <c:pt idx="3">
                  <c:v>Risk Assessment</c:v>
                </c:pt>
                <c:pt idx="4">
                  <c:v>Risk Management Strategy</c:v>
                </c:pt>
                <c:pt idx="5">
                  <c:v>Supply Chain Risk Management </c:v>
                </c:pt>
                <c:pt idx="6">
                  <c:v>Identify Management and Access Control</c:v>
                </c:pt>
                <c:pt idx="7">
                  <c:v>Awareness and Training</c:v>
                </c:pt>
                <c:pt idx="8">
                  <c:v>Data Security</c:v>
                </c:pt>
                <c:pt idx="9">
                  <c:v>Information Protection Processes</c:v>
                </c:pt>
                <c:pt idx="10">
                  <c:v>Maintenance</c:v>
                </c:pt>
                <c:pt idx="11">
                  <c:v>Protective Technology</c:v>
                </c:pt>
                <c:pt idx="12">
                  <c:v>Anomalies and Events</c:v>
                </c:pt>
                <c:pt idx="13">
                  <c:v>Security Continuous Monitoring </c:v>
                </c:pt>
                <c:pt idx="14">
                  <c:v>Detection Processes </c:v>
                </c:pt>
                <c:pt idx="15">
                  <c:v>Response Planning </c:v>
                </c:pt>
                <c:pt idx="16">
                  <c:v>Response Communications</c:v>
                </c:pt>
                <c:pt idx="17">
                  <c:v>Incident Analysis</c:v>
                </c:pt>
                <c:pt idx="18">
                  <c:v>Incident Mitigation</c:v>
                </c:pt>
                <c:pt idx="19">
                  <c:v>Incident Review</c:v>
                </c:pt>
                <c:pt idx="20">
                  <c:v>Recovery Planning</c:v>
                </c:pt>
                <c:pt idx="21">
                  <c:v>Recovery Improvements</c:v>
                </c:pt>
                <c:pt idx="22">
                  <c:v>Recovery Communications</c:v>
                </c:pt>
              </c:strCache>
            </c:strRef>
          </c:cat>
          <c:val>
            <c:numRef>
              <c:f>Metrics_Hide!$E$2:$E$24</c:f>
              <c:numCache>
                <c:formatCode>General</c:formatCode>
                <c:ptCount val="23"/>
                <c:pt idx="0">
                  <c:v>2</c:v>
                </c:pt>
                <c:pt idx="1">
                  <c:v>2.5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0-5D45-4EE9-88C0-6DC02FB481E7}"/>
            </c:ext>
          </c:extLst>
        </c:ser>
        <c:ser>
          <c:idx val="3"/>
          <c:order val="1"/>
          <c:tx>
            <c:strRef>
              <c:f>Metrics_Hide!$F$1</c:f>
              <c:strCache>
                <c:ptCount val="1"/>
                <c:pt idx="0">
                  <c:v>Process</c:v>
                </c:pt>
              </c:strCache>
            </c:strRef>
          </c:tx>
          <c:invertIfNegative val="0"/>
          <c:cat>
            <c:strRef>
              <c:f>Metrics_Hide!$B$2:$B$24</c:f>
              <c:strCache>
                <c:ptCount val="23"/>
                <c:pt idx="0">
                  <c:v>Asset Management</c:v>
                </c:pt>
                <c:pt idx="1">
                  <c:v>Business Environment</c:v>
                </c:pt>
                <c:pt idx="2">
                  <c:v>Governance</c:v>
                </c:pt>
                <c:pt idx="3">
                  <c:v>Risk Assessment</c:v>
                </c:pt>
                <c:pt idx="4">
                  <c:v>Risk Management Strategy</c:v>
                </c:pt>
                <c:pt idx="5">
                  <c:v>Supply Chain Risk Management </c:v>
                </c:pt>
                <c:pt idx="6">
                  <c:v>Identify Management and Access Control</c:v>
                </c:pt>
                <c:pt idx="7">
                  <c:v>Awareness and Training</c:v>
                </c:pt>
                <c:pt idx="8">
                  <c:v>Data Security</c:v>
                </c:pt>
                <c:pt idx="9">
                  <c:v>Information Protection Processes</c:v>
                </c:pt>
                <c:pt idx="10">
                  <c:v>Maintenance</c:v>
                </c:pt>
                <c:pt idx="11">
                  <c:v>Protective Technology</c:v>
                </c:pt>
                <c:pt idx="12">
                  <c:v>Anomalies and Events</c:v>
                </c:pt>
                <c:pt idx="13">
                  <c:v>Security Continuous Monitoring </c:v>
                </c:pt>
                <c:pt idx="14">
                  <c:v>Detection Processes </c:v>
                </c:pt>
                <c:pt idx="15">
                  <c:v>Response Planning </c:v>
                </c:pt>
                <c:pt idx="16">
                  <c:v>Response Communications</c:v>
                </c:pt>
                <c:pt idx="17">
                  <c:v>Incident Analysis</c:v>
                </c:pt>
                <c:pt idx="18">
                  <c:v>Incident Mitigation</c:v>
                </c:pt>
                <c:pt idx="19">
                  <c:v>Incident Review</c:v>
                </c:pt>
                <c:pt idx="20">
                  <c:v>Recovery Planning</c:v>
                </c:pt>
                <c:pt idx="21">
                  <c:v>Recovery Improvements</c:v>
                </c:pt>
                <c:pt idx="22">
                  <c:v>Recovery Communications</c:v>
                </c:pt>
              </c:strCache>
            </c:strRef>
          </c:cat>
          <c:val>
            <c:numRef>
              <c:f>Metrics_Hide!$F$2:$F$24</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1-5D45-4EE9-88C0-6DC02FB481E7}"/>
            </c:ext>
          </c:extLst>
        </c:ser>
        <c:ser>
          <c:idx val="4"/>
          <c:order val="2"/>
          <c:tx>
            <c:strRef>
              <c:f>Metrics_Hide!$G$1</c:f>
              <c:strCache>
                <c:ptCount val="1"/>
                <c:pt idx="0">
                  <c:v>Technology</c:v>
                </c:pt>
              </c:strCache>
            </c:strRef>
          </c:tx>
          <c:invertIfNegative val="0"/>
          <c:cat>
            <c:strRef>
              <c:f>Metrics_Hide!$B$2:$B$24</c:f>
              <c:strCache>
                <c:ptCount val="23"/>
                <c:pt idx="0">
                  <c:v>Asset Management</c:v>
                </c:pt>
                <c:pt idx="1">
                  <c:v>Business Environment</c:v>
                </c:pt>
                <c:pt idx="2">
                  <c:v>Governance</c:v>
                </c:pt>
                <c:pt idx="3">
                  <c:v>Risk Assessment</c:v>
                </c:pt>
                <c:pt idx="4">
                  <c:v>Risk Management Strategy</c:v>
                </c:pt>
                <c:pt idx="5">
                  <c:v>Supply Chain Risk Management </c:v>
                </c:pt>
                <c:pt idx="6">
                  <c:v>Identify Management and Access Control</c:v>
                </c:pt>
                <c:pt idx="7">
                  <c:v>Awareness and Training</c:v>
                </c:pt>
                <c:pt idx="8">
                  <c:v>Data Security</c:v>
                </c:pt>
                <c:pt idx="9">
                  <c:v>Information Protection Processes</c:v>
                </c:pt>
                <c:pt idx="10">
                  <c:v>Maintenance</c:v>
                </c:pt>
                <c:pt idx="11">
                  <c:v>Protective Technology</c:v>
                </c:pt>
                <c:pt idx="12">
                  <c:v>Anomalies and Events</c:v>
                </c:pt>
                <c:pt idx="13">
                  <c:v>Security Continuous Monitoring </c:v>
                </c:pt>
                <c:pt idx="14">
                  <c:v>Detection Processes </c:v>
                </c:pt>
                <c:pt idx="15">
                  <c:v>Response Planning </c:v>
                </c:pt>
                <c:pt idx="16">
                  <c:v>Response Communications</c:v>
                </c:pt>
                <c:pt idx="17">
                  <c:v>Incident Analysis</c:v>
                </c:pt>
                <c:pt idx="18">
                  <c:v>Incident Mitigation</c:v>
                </c:pt>
                <c:pt idx="19">
                  <c:v>Incident Review</c:v>
                </c:pt>
                <c:pt idx="20">
                  <c:v>Recovery Planning</c:v>
                </c:pt>
                <c:pt idx="21">
                  <c:v>Recovery Improvements</c:v>
                </c:pt>
                <c:pt idx="22">
                  <c:v>Recovery Communications</c:v>
                </c:pt>
              </c:strCache>
            </c:strRef>
          </c:cat>
          <c:val>
            <c:numRef>
              <c:f>Metrics_Hide!$G$2:$G$24</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2-5D45-4EE9-88C0-6DC02FB481E7}"/>
            </c:ext>
          </c:extLst>
        </c:ser>
        <c:dLbls>
          <c:showLegendKey val="0"/>
          <c:showVal val="0"/>
          <c:showCatName val="0"/>
          <c:showSerName val="0"/>
          <c:showPercent val="0"/>
          <c:showBubbleSize val="0"/>
        </c:dLbls>
        <c:gapWidth val="150"/>
        <c:axId val="1813028728"/>
        <c:axId val="1813030248"/>
      </c:barChart>
      <c:catAx>
        <c:axId val="1813028728"/>
        <c:scaling>
          <c:orientation val="minMax"/>
        </c:scaling>
        <c:delete val="0"/>
        <c:axPos val="b"/>
        <c:numFmt formatCode="General" sourceLinked="0"/>
        <c:majorTickMark val="out"/>
        <c:minorTickMark val="none"/>
        <c:tickLblPos val="nextTo"/>
        <c:crossAx val="1813030248"/>
        <c:crosses val="autoZero"/>
        <c:auto val="1"/>
        <c:lblAlgn val="ctr"/>
        <c:lblOffset val="100"/>
        <c:noMultiLvlLbl val="0"/>
      </c:catAx>
      <c:valAx>
        <c:axId val="1813030248"/>
        <c:scaling>
          <c:orientation val="minMax"/>
          <c:max val="4"/>
          <c:min val="0"/>
        </c:scaling>
        <c:delete val="0"/>
        <c:axPos val="l"/>
        <c:majorGridlines/>
        <c:numFmt formatCode="General" sourceLinked="1"/>
        <c:majorTickMark val="out"/>
        <c:minorTickMark val="none"/>
        <c:tickLblPos val="nextTo"/>
        <c:crossAx val="1813028728"/>
        <c:crosses val="autoZero"/>
        <c:crossBetween val="between"/>
        <c:majorUnit val="1"/>
        <c:minorUnit val="0.5"/>
      </c:valAx>
    </c:plotArea>
    <c:legend>
      <c:legendPos val="r"/>
      <c:overlay val="0"/>
    </c:legend>
    <c:plotVisOnly val="1"/>
    <c:dispBlanksAs val="gap"/>
    <c:showDLblsOverMax val="0"/>
  </c:chart>
  <c:printSettings>
    <c:headerFooter/>
    <c:pageMargins b="0.750000000000001" l="0.70000000000000095" r="0.70000000000000095" t="0.750000000000001"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2</xdr:col>
      <xdr:colOff>923926</xdr:colOff>
      <xdr:row>0</xdr:row>
      <xdr:rowOff>0</xdr:rowOff>
    </xdr:from>
    <xdr:to>
      <xdr:col>2</xdr:col>
      <xdr:colOff>3781426</xdr:colOff>
      <xdr:row>0</xdr:row>
      <xdr:rowOff>1262324</xdr:rowOff>
    </xdr:to>
    <xdr:pic>
      <xdr:nvPicPr>
        <xdr:cNvPr id="2" name="Picture 1">
          <a:extLst>
            <a:ext uri="{FF2B5EF4-FFF2-40B4-BE49-F238E27FC236}">
              <a16:creationId xmlns:a16="http://schemas.microsoft.com/office/drawing/2014/main" id="{E44904E1-7C14-458F-B964-02305DD9382A}"/>
            </a:ext>
          </a:extLst>
        </xdr:cNvPr>
        <xdr:cNvPicPr>
          <a:picLocks noChangeAspect="1"/>
        </xdr:cNvPicPr>
      </xdr:nvPicPr>
      <xdr:blipFill>
        <a:blip xmlns:r="http://schemas.openxmlformats.org/officeDocument/2006/relationships" r:embed="rId1"/>
        <a:stretch>
          <a:fillRect/>
        </a:stretch>
      </xdr:blipFill>
      <xdr:spPr>
        <a:xfrm>
          <a:off x="2143126" y="0"/>
          <a:ext cx="2857500" cy="1262324"/>
        </a:xfrm>
        <a:prstGeom prst="rect">
          <a:avLst/>
        </a:prstGeom>
      </xdr:spPr>
    </xdr:pic>
    <xdr:clientData/>
  </xdr:twoCellAnchor>
  <xdr:twoCellAnchor editAs="oneCell">
    <xdr:from>
      <xdr:col>0</xdr:col>
      <xdr:colOff>762000</xdr:colOff>
      <xdr:row>3</xdr:row>
      <xdr:rowOff>236724</xdr:rowOff>
    </xdr:from>
    <xdr:to>
      <xdr:col>0</xdr:col>
      <xdr:colOff>1600200</xdr:colOff>
      <xdr:row>5</xdr:row>
      <xdr:rowOff>80397</xdr:rowOff>
    </xdr:to>
    <xdr:pic>
      <xdr:nvPicPr>
        <xdr:cNvPr id="4" name="Picture 3">
          <a:extLst>
            <a:ext uri="{FF2B5EF4-FFF2-40B4-BE49-F238E27FC236}">
              <a16:creationId xmlns:a16="http://schemas.microsoft.com/office/drawing/2014/main" id="{AF8A9A5D-545A-411B-98D9-49263BA7B5A7}"/>
            </a:ext>
          </a:extLst>
        </xdr:cNvPr>
        <xdr:cNvPicPr>
          <a:picLocks noChangeAspect="1"/>
        </xdr:cNvPicPr>
      </xdr:nvPicPr>
      <xdr:blipFill>
        <a:blip xmlns:r="http://schemas.openxmlformats.org/officeDocument/2006/relationships" r:embed="rId2"/>
        <a:stretch>
          <a:fillRect/>
        </a:stretch>
      </xdr:blipFill>
      <xdr:spPr>
        <a:xfrm>
          <a:off x="762000" y="3313299"/>
          <a:ext cx="838200" cy="8056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76200</xdr:colOff>
      <xdr:row>1</xdr:row>
      <xdr:rowOff>19050</xdr:rowOff>
    </xdr:from>
    <xdr:to>
      <xdr:col>17</xdr:col>
      <xdr:colOff>9525</xdr:colOff>
      <xdr:row>31</xdr:row>
      <xdr:rowOff>114300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133351</xdr:colOff>
      <xdr:row>4</xdr:row>
      <xdr:rowOff>152399</xdr:rowOff>
    </xdr:from>
    <xdr:to>
      <xdr:col>11</xdr:col>
      <xdr:colOff>419101</xdr:colOff>
      <xdr:row>30</xdr:row>
      <xdr:rowOff>180974</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76199</xdr:colOff>
      <xdr:row>31</xdr:row>
      <xdr:rowOff>76200</xdr:rowOff>
    </xdr:from>
    <xdr:to>
      <xdr:col>18</xdr:col>
      <xdr:colOff>85724</xdr:colOff>
      <xdr:row>48</xdr:row>
      <xdr:rowOff>19050</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95B2F-E3FD-4EFD-9D05-6BB351916957}">
  <sheetPr>
    <tabColor theme="9" tint="-0.499984740745262"/>
  </sheetPr>
  <dimension ref="A1:C5"/>
  <sheetViews>
    <sheetView workbookViewId="0">
      <selection activeCell="B5" sqref="B5:C5"/>
    </sheetView>
  </sheetViews>
  <sheetFormatPr baseColWidth="10" defaultColWidth="9.140625" defaultRowHeight="15" x14ac:dyDescent="0.25"/>
  <cols>
    <col min="1" max="1" width="25.28515625" customWidth="1"/>
    <col min="2" max="2" width="12.42578125" customWidth="1"/>
    <col min="3" max="3" width="95.28515625" customWidth="1"/>
  </cols>
  <sheetData>
    <row r="1" spans="1:3" ht="111" customHeight="1" x14ac:dyDescent="0.25">
      <c r="A1" s="92"/>
      <c r="B1" s="92"/>
      <c r="C1" s="92"/>
    </row>
    <row r="2" spans="1:3" ht="74.25" customHeight="1" x14ac:dyDescent="0.25">
      <c r="A2" s="91" t="s">
        <v>581</v>
      </c>
      <c r="B2" s="91"/>
      <c r="C2" s="91"/>
    </row>
    <row r="3" spans="1:3" ht="57" customHeight="1" x14ac:dyDescent="0.25">
      <c r="A3" s="91" t="s">
        <v>579</v>
      </c>
      <c r="B3" s="91"/>
      <c r="C3" s="91"/>
    </row>
    <row r="4" spans="1:3" ht="36.75" customHeight="1" x14ac:dyDescent="0.25"/>
    <row r="5" spans="1:3" ht="39" customHeight="1" x14ac:dyDescent="0.25">
      <c r="B5" s="90" t="s">
        <v>580</v>
      </c>
      <c r="C5" s="90"/>
    </row>
  </sheetData>
  <sheetProtection algorithmName="SHA-512" hashValue="sm2BDjdsaKwuuOaYtF3qMWFceMIvd4VF5T/OW/OLy88haPENXsaVLwERfMXrmN3GX6OajEwf1CHCPCtrRtvTog==" saltValue="oFttumbmOWxPbyHaeZTrmA==" spinCount="100000" sheet="1" objects="1" scenarios="1"/>
  <mergeCells count="4">
    <mergeCell ref="B5:C5"/>
    <mergeCell ref="A2:C2"/>
    <mergeCell ref="A3:C3"/>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14999847407452621"/>
  </sheetPr>
  <dimension ref="A1:D18"/>
  <sheetViews>
    <sheetView topLeftCell="A10" workbookViewId="0">
      <selection activeCell="A16" sqref="A16"/>
    </sheetView>
  </sheetViews>
  <sheetFormatPr baseColWidth="10" defaultColWidth="8.85546875" defaultRowHeight="15" x14ac:dyDescent="0.25"/>
  <cols>
    <col min="1" max="1" width="103.7109375" style="11" customWidth="1"/>
    <col min="2" max="2" width="5.42578125" style="11" customWidth="1"/>
    <col min="3" max="3" width="80.7109375" style="11" customWidth="1"/>
    <col min="4" max="4" width="8.85546875" style="11"/>
  </cols>
  <sheetData>
    <row r="1" spans="1:4" ht="102.75" customHeight="1" x14ac:dyDescent="0.25">
      <c r="A1" s="93" t="s">
        <v>578</v>
      </c>
      <c r="B1" s="93"/>
      <c r="C1" s="93"/>
    </row>
    <row r="2" spans="1:4" ht="42" x14ac:dyDescent="0.35">
      <c r="A2" s="56" t="s">
        <v>95</v>
      </c>
      <c r="B2" s="25"/>
      <c r="C2" s="26" t="s">
        <v>382</v>
      </c>
      <c r="D2" s="25"/>
    </row>
    <row r="3" spans="1:4" ht="30" customHeight="1" x14ac:dyDescent="0.25">
      <c r="A3" s="57" t="s">
        <v>96</v>
      </c>
      <c r="B3" s="24"/>
      <c r="C3" s="58" t="s">
        <v>386</v>
      </c>
      <c r="D3" s="24"/>
    </row>
    <row r="4" spans="1:4" ht="60" x14ac:dyDescent="0.25">
      <c r="A4" s="55" t="s">
        <v>97</v>
      </c>
      <c r="B4" s="23"/>
      <c r="C4" s="55" t="s">
        <v>383</v>
      </c>
      <c r="D4" s="23"/>
    </row>
    <row r="5" spans="1:4" ht="30" x14ac:dyDescent="0.25">
      <c r="A5" s="66" t="s">
        <v>444</v>
      </c>
      <c r="B5" s="22"/>
      <c r="C5" s="58" t="s">
        <v>384</v>
      </c>
      <c r="D5" s="22"/>
    </row>
    <row r="6" spans="1:4" ht="75" x14ac:dyDescent="0.25">
      <c r="A6" s="57" t="s">
        <v>99</v>
      </c>
      <c r="C6" s="11" t="s">
        <v>385</v>
      </c>
    </row>
    <row r="7" spans="1:4" ht="90" x14ac:dyDescent="0.25">
      <c r="A7" s="55" t="s">
        <v>100</v>
      </c>
      <c r="C7" s="58" t="s">
        <v>387</v>
      </c>
    </row>
    <row r="8" spans="1:4" ht="45" x14ac:dyDescent="0.25">
      <c r="A8" s="57" t="s">
        <v>101</v>
      </c>
      <c r="C8" s="11" t="s">
        <v>388</v>
      </c>
    </row>
    <row r="9" spans="1:4" ht="90" x14ac:dyDescent="0.25">
      <c r="A9" s="55" t="s">
        <v>102</v>
      </c>
      <c r="C9" s="58" t="s">
        <v>389</v>
      </c>
    </row>
    <row r="10" spans="1:4" ht="75" x14ac:dyDescent="0.25">
      <c r="A10" s="57" t="s">
        <v>103</v>
      </c>
      <c r="C10" s="11" t="s">
        <v>390</v>
      </c>
    </row>
    <row r="11" spans="1:4" ht="75" x14ac:dyDescent="0.25">
      <c r="A11" s="55" t="s">
        <v>381</v>
      </c>
      <c r="C11" s="58" t="s">
        <v>391</v>
      </c>
    </row>
    <row r="12" spans="1:4" ht="45" x14ac:dyDescent="0.25">
      <c r="A12" s="65" t="s">
        <v>445</v>
      </c>
      <c r="C12" s="11" t="s">
        <v>392</v>
      </c>
    </row>
    <row r="13" spans="1:4" ht="30" x14ac:dyDescent="0.25">
      <c r="A13" s="57" t="s">
        <v>584</v>
      </c>
      <c r="C13" s="58" t="s">
        <v>393</v>
      </c>
    </row>
    <row r="14" spans="1:4" ht="60" x14ac:dyDescent="0.25">
      <c r="A14" s="55" t="s">
        <v>585</v>
      </c>
      <c r="C14" s="11" t="s">
        <v>394</v>
      </c>
    </row>
    <row r="15" spans="1:4" ht="26.25" x14ac:dyDescent="0.25">
      <c r="A15" s="57" t="s">
        <v>98</v>
      </c>
    </row>
    <row r="16" spans="1:4" ht="60" x14ac:dyDescent="0.25">
      <c r="A16" s="55" t="s">
        <v>443</v>
      </c>
    </row>
    <row r="17" spans="1:1" ht="26.25" x14ac:dyDescent="0.25">
      <c r="A17" s="57" t="s">
        <v>441</v>
      </c>
    </row>
    <row r="18" spans="1:1" ht="45" x14ac:dyDescent="0.25">
      <c r="A18" s="55" t="s">
        <v>442</v>
      </c>
    </row>
  </sheetData>
  <sheetProtection algorithmName="SHA-512" hashValue="aej5wpBTBwhYWbg4nNl2qz5F9F/8WEPc/TSOmL2huKC4p1pzf8Cva1J5L6hWJmo79a+v9BxyQ+YRC3bU8cjaFw==" saltValue="+m9h6AvehmPqtN1aLHSGEQ==" spinCount="100000" sheet="1" formatColumns="0" formatRows="0" selectLockedCells="1"/>
  <mergeCells count="1">
    <mergeCell ref="A1:C1"/>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249977111117893"/>
  </sheetPr>
  <dimension ref="A1:B18"/>
  <sheetViews>
    <sheetView workbookViewId="0">
      <selection activeCell="B1" sqref="B1"/>
    </sheetView>
  </sheetViews>
  <sheetFormatPr baseColWidth="10" defaultColWidth="8.85546875" defaultRowHeight="15" x14ac:dyDescent="0.25"/>
  <cols>
    <col min="1" max="1" width="27.140625" bestFit="1" customWidth="1"/>
    <col min="2" max="2" width="59.42578125" customWidth="1"/>
    <col min="5" max="5" width="41" customWidth="1"/>
    <col min="6" max="6" width="24" customWidth="1"/>
  </cols>
  <sheetData>
    <row r="1" spans="1:2" x14ac:dyDescent="0.25">
      <c r="A1" s="1" t="s">
        <v>0</v>
      </c>
      <c r="B1" s="63"/>
    </row>
    <row r="2" spans="1:2" x14ac:dyDescent="0.25">
      <c r="A2" s="1" t="s">
        <v>1</v>
      </c>
      <c r="B2" s="63"/>
    </row>
    <row r="3" spans="1:2" x14ac:dyDescent="0.25">
      <c r="A3" s="1" t="s">
        <v>7</v>
      </c>
      <c r="B3" s="64"/>
    </row>
    <row r="4" spans="1:2" x14ac:dyDescent="0.25">
      <c r="A4" s="1" t="s">
        <v>6</v>
      </c>
      <c r="B4" s="63"/>
    </row>
    <row r="5" spans="1:2" x14ac:dyDescent="0.25">
      <c r="A5" s="1" t="s">
        <v>8</v>
      </c>
      <c r="B5" s="63"/>
    </row>
    <row r="6" spans="1:2" x14ac:dyDescent="0.25">
      <c r="A6" s="3" t="s">
        <v>9</v>
      </c>
      <c r="B6" s="63"/>
    </row>
    <row r="7" spans="1:2" x14ac:dyDescent="0.25">
      <c r="A7" s="1" t="s">
        <v>2</v>
      </c>
      <c r="B7" s="63"/>
    </row>
    <row r="8" spans="1:2" x14ac:dyDescent="0.25">
      <c r="A8" s="1" t="s">
        <v>14</v>
      </c>
      <c r="B8" s="63"/>
    </row>
    <row r="9" spans="1:2" x14ac:dyDescent="0.25">
      <c r="A9" s="1" t="s">
        <v>3</v>
      </c>
      <c r="B9" s="63"/>
    </row>
    <row r="10" spans="1:2" x14ac:dyDescent="0.25">
      <c r="A10" s="1" t="s">
        <v>4</v>
      </c>
      <c r="B10" s="63"/>
    </row>
    <row r="11" spans="1:2" x14ac:dyDescent="0.25">
      <c r="A11" s="1" t="s">
        <v>5</v>
      </c>
      <c r="B11" s="63"/>
    </row>
    <row r="17" ht="28.5" customHeight="1" x14ac:dyDescent="0.25"/>
    <row r="18" ht="21" customHeight="1" x14ac:dyDescent="0.25"/>
  </sheetData>
  <sheetProtection algorithmName="SHA-512" hashValue="8RfAk1W5ZRigX2/DtFhfd5ue9V1FO40Xm4f8RC+TDCvUgMIGDE4yxGDIfy2auvtkLjea8FQdUSapn/r8igKMxg==" saltValue="SbgRCAIscAW9lVu54ykulQ==" spinCount="100000" sheet="1" selectLockedCells="1"/>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5" tint="0.39997558519241921"/>
  </sheetPr>
  <dimension ref="A1:R236"/>
  <sheetViews>
    <sheetView topLeftCell="D10" workbookViewId="0">
      <selection activeCell="H12" sqref="H12"/>
    </sheetView>
  </sheetViews>
  <sheetFormatPr baseColWidth="10" defaultColWidth="8.85546875" defaultRowHeight="15" x14ac:dyDescent="0.25"/>
  <cols>
    <col min="1" max="2" width="9.140625" hidden="1" customWidth="1"/>
    <col min="3" max="3" width="13.140625" hidden="1" customWidth="1"/>
    <col min="4" max="4" width="13.140625" customWidth="1"/>
    <col min="5" max="5" width="12.85546875" customWidth="1"/>
    <col min="6" max="6" width="0.140625" customWidth="1"/>
    <col min="7" max="7" width="61.85546875" customWidth="1"/>
    <col min="8" max="8" width="20.85546875" customWidth="1"/>
    <col min="9" max="9" width="68.28515625" style="11" customWidth="1"/>
    <col min="10" max="10" width="38.28515625" style="11" customWidth="1"/>
    <col min="11" max="11" width="14.42578125" hidden="1" customWidth="1"/>
  </cols>
  <sheetData>
    <row r="1" spans="1:18" ht="16.5" customHeight="1" x14ac:dyDescent="0.25">
      <c r="E1" s="10" t="s">
        <v>80</v>
      </c>
      <c r="F1" s="10" t="s">
        <v>51</v>
      </c>
      <c r="G1" s="40" t="s">
        <v>89</v>
      </c>
      <c r="H1" s="40"/>
      <c r="I1" s="40"/>
      <c r="J1" s="14"/>
      <c r="K1" s="8"/>
    </row>
    <row r="2" spans="1:18" ht="42.75" customHeight="1" x14ac:dyDescent="0.25">
      <c r="E2" s="32" t="s">
        <v>52</v>
      </c>
      <c r="F2" s="9">
        <v>0</v>
      </c>
      <c r="G2" s="95" t="s">
        <v>53</v>
      </c>
      <c r="H2" s="95"/>
      <c r="I2" s="95"/>
      <c r="J2" s="14"/>
      <c r="K2" s="8"/>
    </row>
    <row r="3" spans="1:18" ht="37.5" customHeight="1" x14ac:dyDescent="0.25">
      <c r="E3" s="33" t="s">
        <v>54</v>
      </c>
      <c r="F3" s="9">
        <v>1</v>
      </c>
      <c r="G3" s="95" t="s">
        <v>55</v>
      </c>
      <c r="H3" s="95"/>
      <c r="I3" s="95"/>
      <c r="J3" s="14"/>
      <c r="K3" s="8"/>
    </row>
    <row r="4" spans="1:18" ht="42" customHeight="1" x14ac:dyDescent="0.25">
      <c r="E4" s="34" t="s">
        <v>56</v>
      </c>
      <c r="F4" s="9">
        <v>2</v>
      </c>
      <c r="G4" s="95" t="s">
        <v>57</v>
      </c>
      <c r="H4" s="95"/>
      <c r="I4" s="95"/>
      <c r="J4" s="14"/>
      <c r="K4" s="8"/>
    </row>
    <row r="5" spans="1:18" ht="42" customHeight="1" x14ac:dyDescent="0.25">
      <c r="E5" s="35" t="s">
        <v>58</v>
      </c>
      <c r="F5" s="9">
        <v>3</v>
      </c>
      <c r="G5" s="95" t="s">
        <v>59</v>
      </c>
      <c r="H5" s="95"/>
      <c r="I5" s="95"/>
      <c r="J5" s="14"/>
      <c r="K5" s="8"/>
    </row>
    <row r="6" spans="1:18" ht="42" customHeight="1" x14ac:dyDescent="0.25">
      <c r="E6" s="36" t="s">
        <v>60</v>
      </c>
      <c r="F6" s="9">
        <v>4</v>
      </c>
      <c r="G6" s="95" t="s">
        <v>61</v>
      </c>
      <c r="H6" s="95"/>
      <c r="I6" s="95"/>
      <c r="J6" s="14"/>
      <c r="K6" s="8"/>
    </row>
    <row r="8" spans="1:18" x14ac:dyDescent="0.25">
      <c r="B8" s="15" t="s">
        <v>106</v>
      </c>
      <c r="C8" s="15" t="s">
        <v>63</v>
      </c>
      <c r="D8" s="45" t="s">
        <v>90</v>
      </c>
      <c r="E8" s="45" t="s">
        <v>15</v>
      </c>
      <c r="F8" s="96" t="s">
        <v>11</v>
      </c>
      <c r="G8" s="97"/>
      <c r="H8" s="45" t="s">
        <v>62</v>
      </c>
      <c r="I8" s="46" t="s">
        <v>12</v>
      </c>
      <c r="J8" s="46" t="s">
        <v>88</v>
      </c>
      <c r="K8" s="46" t="s">
        <v>93</v>
      </c>
    </row>
    <row r="9" spans="1:18" ht="99.75" customHeight="1" x14ac:dyDescent="0.25">
      <c r="A9">
        <f ca="1">IF(B9="zz",0,1)</f>
        <v>1</v>
      </c>
      <c r="B9" t="str">
        <f ca="1">IF(ISERR(SEARCH(MID(CELL("filename",$B$1),FIND("]",CELL("filename",$B$1))+1,256),Questions_Hide!G4)),"zz",Questions_Hide!A4)</f>
        <v>1-ID.AM.Pe-1</v>
      </c>
      <c r="C9" s="37" t="str">
        <f t="array" aca="1" ref="C9" ca="1">IF(COUNTIF($B$9:$B$200,"&lt;&gt;zz")&gt;=ROWS($A$1:A1), INDEX($B$9:$B$200, MATCH(SMALL(COUNTIF($B$9:$B$200, "&lt;"&amp;$B$9:$B$200), ROW(A1)), COUNTIF($B$9:$B$200, "&lt;"&amp;$B$9:$B$200), 0)), "")</f>
        <v>1-ID.AM.Pe-1</v>
      </c>
      <c r="D9" s="28" t="str">
        <f ca="1">IFERROR(RIGHT(C9,LEN(C9)-SEARCH("-",C9)),"")</f>
        <v>ID.AM.Pe-1</v>
      </c>
      <c r="E9" s="27" t="str">
        <f t="shared" ref="E9:E72" ca="1" si="0">IFERROR(VLOOKUP($D9,Questions,4,FALSE),"")</f>
        <v>Identify</v>
      </c>
      <c r="F9" s="94" t="str">
        <f t="shared" ref="F9:F40" ca="1" si="1">IF(OR(ISERROR(VLOOKUP($D9,Questions,8,FALSE)),VLOOKUP($D9,Questions,8,FALSE)=0),"",VLOOKUP($D9,Questions,8,FALSE))</f>
        <v>Rate your department's IT people resources for prioritizing, tracking and inventorying IT assets (including physical devices, software).</v>
      </c>
      <c r="G9" s="94"/>
      <c r="H9" s="61" t="s">
        <v>56</v>
      </c>
      <c r="I9" s="28" t="str">
        <f t="shared" ref="I9:I40" ca="1" si="2">IF(OR(ISERROR(VLOOKUP($D9,Questions,9,FALSE)),VLOOKUP($D9,Questions,9,FALSE)=0),"",VLOOKUP($D9,Questions,9,FALSE))</f>
        <v>Understanding the devices, software, and resources within the environment helps identify potential security incidents before they are exploited. New vulnerabilities are uncovered every day for a wide variety of devices. Understanding the assets within the environment ensures the ISO team can patch vulnerable systems as new vulnerabilities are discovered and ensures the proper point of contact can be informed as necessary.</v>
      </c>
      <c r="J9" s="61"/>
      <c r="K9" s="17" t="str">
        <f t="shared" ref="K9:K40" ca="1" si="3">IFERROR(VLOOKUP($D9,Questions,7,FALSE),"")</f>
        <v>Department</v>
      </c>
      <c r="L9" s="17"/>
      <c r="M9" s="17"/>
      <c r="N9" s="17"/>
      <c r="O9" s="17"/>
      <c r="P9" s="17"/>
      <c r="Q9" s="17"/>
      <c r="R9" s="17"/>
    </row>
    <row r="10" spans="1:18" ht="43.5" customHeight="1" x14ac:dyDescent="0.25">
      <c r="A10">
        <f t="shared" ref="A10:A73" ca="1" si="4">IF(B10="zz",0,1)</f>
        <v>1</v>
      </c>
      <c r="B10" t="str">
        <f ca="1">IF(ISERR(SEARCH(MID(CELL("filename",$B$1),FIND("]",CELL("filename",$B$1))+1,256),Questions_Hide!G5)),"zz",Questions_Hide!A5)</f>
        <v>1-ID.BE.Pe-1</v>
      </c>
      <c r="C10" s="37" t="str">
        <f t="array" aca="1" ref="C10" ca="1">IF(COUNTIF($B$9:$B$200,"&lt;&gt;zz")&gt;=ROWS($A$1:A2), INDEX($B$9:$B$200, MATCH(SMALL(COUNTIF($B$9:$B$200, "&lt;"&amp;$B$9:$B$200), ROW(A2)), COUNTIF($B$9:$B$200, "&lt;"&amp;$B$9:$B$200), 0)), "")</f>
        <v>1-ID.BE.Pe-1</v>
      </c>
      <c r="D10" s="28" t="str">
        <f t="shared" ref="D10:D73" ca="1" si="5">IFERROR(RIGHT(C10,LEN(C10)-SEARCH("-",C10)),"")</f>
        <v>ID.BE.Pe-1</v>
      </c>
      <c r="E10" s="27" t="str">
        <f t="shared" ca="1" si="0"/>
        <v>Identify</v>
      </c>
      <c r="F10" s="94" t="str">
        <f t="shared" ca="1" si="1"/>
        <v>Rate your organization's IT people resources for identifying and tracking the external resources that are critical to continued provision of important department services (e.g. hosted solutions and IT vendors);</v>
      </c>
      <c r="G10" s="94"/>
      <c r="H10" s="61" t="s">
        <v>54</v>
      </c>
      <c r="I10" s="28" t="str">
        <f t="shared" ca="1" si="2"/>
        <v>Natural disasters, scandals, cyber attacks, and globalization have demonstrated how fragile a supply chain can be if the appropriate risk strategies are not employed.</v>
      </c>
      <c r="J10" s="61"/>
      <c r="K10" s="17" t="str">
        <f t="shared" ca="1" si="3"/>
        <v>Department</v>
      </c>
      <c r="L10" s="17"/>
      <c r="M10" s="17"/>
      <c r="N10" s="17"/>
      <c r="O10" s="17"/>
      <c r="P10" s="17"/>
      <c r="Q10" s="17"/>
      <c r="R10" s="17"/>
    </row>
    <row r="11" spans="1:18" ht="60" customHeight="1" x14ac:dyDescent="0.25">
      <c r="A11">
        <f t="shared" ca="1" si="4"/>
        <v>1</v>
      </c>
      <c r="B11" t="str">
        <f ca="1">IF(ISERR(SEARCH(MID(CELL("filename",$B$1),FIND("]",CELL("filename",$B$1))+1,256),Questions_Hide!G6)),"zz",Questions_Hide!A6)</f>
        <v>1-ID.BE.Pe-2</v>
      </c>
      <c r="C11" s="37" t="str">
        <f t="array" aca="1" ref="C11" ca="1">IF(COUNTIF($B$9:$B$200,"&lt;&gt;zz")&gt;=ROWS($A$1:A3), INDEX($B$9:$B$200, MATCH(SMALL(COUNTIF($B$9:$B$200, "&lt;"&amp;$B$9:$B$200), ROW(A3)), COUNTIF($B$9:$B$200, "&lt;"&amp;$B$9:$B$200), 0)), "")</f>
        <v>1-ID.BE.Pe-2</v>
      </c>
      <c r="D11" s="28" t="str">
        <f t="shared" ca="1" si="5"/>
        <v>ID.BE.Pe-2</v>
      </c>
      <c r="E11" s="27" t="str">
        <f t="shared" ca="1" si="0"/>
        <v>Identify</v>
      </c>
      <c r="F11" s="94" t="str">
        <f t="shared" ca="1" si="1"/>
        <v>Rate your organization's IT people resources for identifying and tracking the important department resources on which other entities depend.</v>
      </c>
      <c r="G11" s="94"/>
      <c r="H11" s="61" t="s">
        <v>60</v>
      </c>
      <c r="I11" s="28" t="str">
        <f t="shared" ca="1" si="2"/>
        <v>Natural disasters, scandals, cyber attacks, and globalization have demonstrated how fragile a supply chain can be if the appropriate risk strategies are not employed.</v>
      </c>
      <c r="J11" s="61"/>
      <c r="K11" s="17" t="str">
        <f t="shared" ca="1" si="3"/>
        <v>Department</v>
      </c>
      <c r="L11" s="17"/>
      <c r="M11" s="17"/>
      <c r="N11" s="17"/>
      <c r="O11" s="17"/>
      <c r="P11" s="17"/>
      <c r="Q11" s="17"/>
      <c r="R11" s="17"/>
    </row>
    <row r="12" spans="1:18" ht="93.75" customHeight="1" x14ac:dyDescent="0.25">
      <c r="A12">
        <f t="shared" ca="1" si="4"/>
        <v>1</v>
      </c>
      <c r="B12" t="str">
        <f ca="1">IF(ISERR(SEARCH(MID(CELL("filename",$B$1),FIND("]",CELL("filename",$B$1))+1,256),Questions_Hide!G7)),"zz",Questions_Hide!A7)</f>
        <v>1-ID.BE.Pe-3</v>
      </c>
      <c r="C12" s="37" t="str">
        <f t="array" aca="1" ref="C12" ca="1">IF(COUNTIF($B$9:$B$200,"&lt;&gt;zz")&gt;=ROWS($A$1:A4), INDEX($B$9:$B$200, MATCH(SMALL(COUNTIF($B$9:$B$200, "&lt;"&amp;$B$9:$B$200), ROW(A4)), COUNTIF($B$9:$B$200, "&lt;"&amp;$B$9:$B$200), 0)), "")</f>
        <v>1-ID.BE.Pe-3</v>
      </c>
      <c r="D12" s="28" t="str">
        <f t="shared" ca="1" si="5"/>
        <v>ID.BE.Pe-3</v>
      </c>
      <c r="E12" s="27" t="str">
        <f t="shared" ca="1" si="0"/>
        <v>Identify</v>
      </c>
      <c r="F12" s="94" t="str">
        <f t="shared" ca="1" si="1"/>
        <v>Rate your department's IT people resources for establishing resilience requirements and dependencies for the delivery of critical services.</v>
      </c>
      <c r="G12" s="94"/>
      <c r="H12" s="61"/>
      <c r="I12" s="28" t="str">
        <f t="shared" ca="1" si="2"/>
        <v>IT systems and assets are used to conduct research and complete ongoing activities within the department. Understanding the mission purpose of the systems provides the ability for the department to prepare for and adapt to changing conditions, and withstand and recover rapidly from disruption or system failure.</v>
      </c>
      <c r="J12" s="61"/>
      <c r="K12" s="17" t="str">
        <f t="shared" ca="1" si="3"/>
        <v>Department</v>
      </c>
      <c r="L12" s="17"/>
      <c r="M12" s="17"/>
      <c r="N12" s="17"/>
      <c r="O12" s="17"/>
      <c r="P12" s="17"/>
      <c r="Q12" s="17"/>
      <c r="R12" s="17"/>
    </row>
    <row r="13" spans="1:18" ht="75.75" customHeight="1" x14ac:dyDescent="0.25">
      <c r="A13">
        <f t="shared" ca="1" si="4"/>
        <v>1</v>
      </c>
      <c r="B13" t="str">
        <f ca="1">IF(ISERR(SEARCH(MID(CELL("filename",$B$1),FIND("]",CELL("filename",$B$1))+1,256),Questions_Hide!G8)),"zz",Questions_Hide!A8)</f>
        <v>1-ID.GV.Pe-1</v>
      </c>
      <c r="C13" s="37" t="str">
        <f t="array" aca="1" ref="C13" ca="1">IF(COUNTIF($B$9:$B$200,"&lt;&gt;zz")&gt;=ROWS($A$1:A5), INDEX($B$9:$B$200, MATCH(SMALL(COUNTIF($B$9:$B$200, "&lt;"&amp;$B$9:$B$200), ROW(A5)), COUNTIF($B$9:$B$200, "&lt;"&amp;$B$9:$B$200), 0)), "")</f>
        <v>1-ID.GV.Pe-1</v>
      </c>
      <c r="D13" s="28" t="str">
        <f t="shared" ca="1" si="5"/>
        <v>ID.GV.Pe-1</v>
      </c>
      <c r="E13" s="27" t="str">
        <f t="shared" ca="1" si="0"/>
        <v>Identify</v>
      </c>
      <c r="F13" s="94" t="str">
        <f t="shared" ca="1" si="1"/>
        <v>Rate your department's people resources for establishing and assigning information security roles and responsibilities.</v>
      </c>
      <c r="G13" s="94"/>
      <c r="H13" s="61"/>
      <c r="I13" s="28" t="str">
        <f t="shared" ca="1" si="2"/>
        <v>Assigning security roles to specific individuals or groups of people within the department ensures security objectives are met.</v>
      </c>
      <c r="J13" s="61"/>
      <c r="K13" s="17" t="str">
        <f t="shared" ca="1" si="3"/>
        <v>Department</v>
      </c>
      <c r="L13" s="17"/>
      <c r="M13" s="17"/>
      <c r="N13" s="17"/>
      <c r="O13" s="17"/>
      <c r="P13" s="17"/>
      <c r="Q13" s="17"/>
      <c r="R13" s="17"/>
    </row>
    <row r="14" spans="1:18" ht="62.25" customHeight="1" x14ac:dyDescent="0.25">
      <c r="A14">
        <f t="shared" ca="1" si="4"/>
        <v>1</v>
      </c>
      <c r="B14" t="str">
        <f ca="1">IF(ISERR(SEARCH(MID(CELL("filename",$B$1),FIND("]",CELL("filename",$B$1))+1,256),Questions_Hide!G9)),"zz",Questions_Hide!A9)</f>
        <v>1-ID.GV.Pe-2</v>
      </c>
      <c r="C14" s="37" t="str">
        <f t="array" aca="1" ref="C14" ca="1">IF(COUNTIF($B$9:$B$200,"&lt;&gt;zz")&gt;=ROWS($A$1:A6), INDEX($B$9:$B$200, MATCH(SMALL(COUNTIF($B$9:$B$200, "&lt;"&amp;$B$9:$B$200), ROW(A6)), COUNTIF($B$9:$B$200, "&lt;"&amp;$B$9:$B$200), 0)), "")</f>
        <v>1-ID.GV.Pe-2</v>
      </c>
      <c r="D14" s="28" t="str">
        <f t="shared" ca="1" si="5"/>
        <v>ID.GV.Pe-2</v>
      </c>
      <c r="E14" s="27" t="str">
        <f t="shared" ca="1" si="0"/>
        <v>Identify</v>
      </c>
      <c r="F14" s="94" t="str">
        <f t="shared" ca="1" si="1"/>
        <v>Rate your department's IT people resources for interpreting BSD security policy and developing processes/procedures for the department to ensure the policy goals are met.</v>
      </c>
      <c r="G14" s="94"/>
      <c r="H14" s="61"/>
      <c r="I14" s="28" t="str">
        <f t="shared" ca="1" si="2"/>
        <v>BSD security policy establishes security guidelines and standards for the departments within BSD. Implementing these policies through the development of processes and procedures within the departments helps ensure the security of BSD.</v>
      </c>
      <c r="J14" s="61"/>
      <c r="K14" s="17" t="str">
        <f t="shared" ca="1" si="3"/>
        <v>Department</v>
      </c>
      <c r="L14" s="17"/>
      <c r="M14" s="17"/>
      <c r="N14" s="17"/>
      <c r="O14" s="17"/>
      <c r="P14" s="17"/>
      <c r="Q14" s="17"/>
      <c r="R14" s="17"/>
    </row>
    <row r="15" spans="1:18" ht="90.75" customHeight="1" x14ac:dyDescent="0.25">
      <c r="A15">
        <f t="shared" ca="1" si="4"/>
        <v>1</v>
      </c>
      <c r="B15" t="str">
        <f ca="1">IF(ISERR(SEARCH(MID(CELL("filename",$B$1),FIND("]",CELL("filename",$B$1))+1,256),Questions_Hide!G10)),"zz",Questions_Hide!A10)</f>
        <v>1-ID.RA.Pe-1</v>
      </c>
      <c r="C15" s="37" t="str">
        <f t="array" aca="1" ref="C15" ca="1">IF(COUNTIF($B$9:$B$200,"&lt;&gt;zz")&gt;=ROWS($A$1:A7), INDEX($B$9:$B$200, MATCH(SMALL(COUNTIF($B$9:$B$200, "&lt;"&amp;$B$9:$B$200), ROW(A7)), COUNTIF($B$9:$B$200, "&lt;"&amp;$B$9:$B$200), 0)), "")</f>
        <v>1-ID.RA.Pe-1</v>
      </c>
      <c r="D15" s="28" t="str">
        <f t="shared" ca="1" si="5"/>
        <v>ID.RA.Pe-1</v>
      </c>
      <c r="E15" s="27" t="str">
        <f t="shared" ca="1" si="0"/>
        <v>Identify</v>
      </c>
      <c r="F15" s="94" t="str">
        <f t="shared" ca="1" si="1"/>
        <v>Rate your department's IT people resources’ ability to understand the potential security risk to the department, based upon previously identified threats and vulnerabilities.</v>
      </c>
      <c r="G15" s="94"/>
      <c r="H15" s="61"/>
      <c r="I15" s="28" t="str">
        <f t="shared" ca="1" si="2"/>
        <v>Security risk assessments assist organizations in determining how business objectives or functions will be harmed or hampered if a security risk is encountered. Security risk results from vulnerabilities within the IT resource that is acted upon by a threat or malicious person. Security risks are quantified by identifying how likely it is the threat will exploit the vulnerability and the resulting impact.</v>
      </c>
      <c r="J15" s="61"/>
      <c r="K15" s="17" t="str">
        <f t="shared" ca="1" si="3"/>
        <v>Department</v>
      </c>
      <c r="L15" s="17"/>
      <c r="M15" s="17"/>
      <c r="N15" s="17"/>
      <c r="O15" s="17"/>
      <c r="P15" s="17"/>
      <c r="Q15" s="17"/>
      <c r="R15" s="17"/>
    </row>
    <row r="16" spans="1:18" ht="90" customHeight="1" x14ac:dyDescent="0.25">
      <c r="A16">
        <f t="shared" ca="1" si="4"/>
        <v>1</v>
      </c>
      <c r="B16" t="str">
        <f ca="1">IF(ISERR(SEARCH(MID(CELL("filename",$B$1),FIND("]",CELL("filename",$B$1))+1,256),Questions_Hide!G11)),"zz",Questions_Hide!A11)</f>
        <v>1-ID.RM.Pe-1</v>
      </c>
      <c r="C16" s="37" t="str">
        <f t="array" aca="1" ref="C16" ca="1">IF(COUNTIF($B$9:$B$200,"&lt;&gt;zz")&gt;=ROWS($A$1:A8), INDEX($B$9:$B$200, MATCH(SMALL(COUNTIF($B$9:$B$200, "&lt;"&amp;$B$9:$B$200), ROW(A8)), COUNTIF($B$9:$B$200, "&lt;"&amp;$B$9:$B$200), 0)), "")</f>
        <v>1-ID.RM.Pe-1</v>
      </c>
      <c r="D16" s="28" t="str">
        <f t="shared" ca="1" si="5"/>
        <v>ID.RM.Pe-1</v>
      </c>
      <c r="E16" s="27" t="str">
        <f t="shared" ca="1" si="0"/>
        <v>Identify</v>
      </c>
      <c r="F16" s="94" t="str">
        <f t="shared" ca="1" si="1"/>
        <v>Rate BSD's people resources for setting and communicating BSD security risk tolerance thresholds.</v>
      </c>
      <c r="G16" s="94"/>
      <c r="H16" s="61"/>
      <c r="I16" s="28" t="str">
        <f t="shared" ca="1" si="2"/>
        <v/>
      </c>
      <c r="J16" s="61"/>
      <c r="K16" s="17" t="str">
        <f t="shared" ca="1" si="3"/>
        <v>BSD</v>
      </c>
      <c r="L16" s="17"/>
      <c r="M16" s="17"/>
      <c r="N16" s="17"/>
      <c r="O16" s="17"/>
      <c r="P16" s="17"/>
      <c r="Q16" s="17"/>
      <c r="R16" s="17"/>
    </row>
    <row r="17" spans="1:11" ht="81" customHeight="1" x14ac:dyDescent="0.25">
      <c r="A17">
        <f t="shared" ca="1" si="4"/>
        <v>1</v>
      </c>
      <c r="B17" t="str">
        <f ca="1">IF(ISERR(SEARCH(MID(CELL("filename",$B$1),FIND("]",CELL("filename",$B$1))+1,256),Questions_Hide!G12)),"zz",Questions_Hide!A12)</f>
        <v>1-ID.SC.Pe-1</v>
      </c>
      <c r="C17" s="37" t="str">
        <f t="array" aca="1" ref="C17" ca="1">IF(COUNTIF($B$9:$B$200,"&lt;&gt;zz")&gt;=ROWS($A$1:A9), INDEX($B$9:$B$200, MATCH(SMALL(COUNTIF($B$9:$B$200, "&lt;"&amp;$B$9:$B$200), ROW(A9)), COUNTIF($B$9:$B$200, "&lt;"&amp;$B$9:$B$200), 0)), "")</f>
        <v>1-ID.SC.Pe-1</v>
      </c>
      <c r="D17" s="28" t="str">
        <f t="shared" ca="1" si="5"/>
        <v>ID.SC.Pe-1</v>
      </c>
      <c r="E17" s="27" t="str">
        <f t="shared" ca="1" si="0"/>
        <v>Identify</v>
      </c>
      <c r="F17" s="94" t="str">
        <f t="shared" ca="1" si="1"/>
        <v>Rate your department's IT people resources for reviewing suppliers access requirements and evaluating the risks they impose.</v>
      </c>
      <c r="G17" s="94"/>
      <c r="H17" s="61"/>
      <c r="I17" s="28" t="str">
        <f t="shared" ca="1" si="2"/>
        <v>Suppliers are those externeral entities, such as vendors and contractors that require access to department resources and information systems.</v>
      </c>
      <c r="J17" s="61"/>
      <c r="K17" s="17" t="str">
        <f t="shared" ca="1" si="3"/>
        <v>Department</v>
      </c>
    </row>
    <row r="18" spans="1:11" ht="76.5" customHeight="1" x14ac:dyDescent="0.25">
      <c r="A18">
        <f t="shared" ca="1" si="4"/>
        <v>1</v>
      </c>
      <c r="B18" t="str">
        <f ca="1">IF(ISERR(SEARCH(MID(CELL("filename",$B$1),FIND("]",CELL("filename",$B$1))+1,256),Questions_Hide!G13)),"zz",Questions_Hide!A13)</f>
        <v>2-PR.AT.Pe-1</v>
      </c>
      <c r="C18" s="37" t="str">
        <f t="array" aca="1" ref="C18" ca="1">IF(COUNTIF($B$9:$B$200,"&lt;&gt;zz")&gt;=ROWS($A$1:A10), INDEX($B$9:$B$200, MATCH(SMALL(COUNTIF($B$9:$B$200, "&lt;"&amp;$B$9:$B$200), ROW(A10)), COUNTIF($B$9:$B$200, "&lt;"&amp;$B$9:$B$200), 0)), "")</f>
        <v>2-PR.AC.Pe-1</v>
      </c>
      <c r="D18" s="28" t="str">
        <f t="shared" ca="1" si="5"/>
        <v>PR.AC.Pe-1</v>
      </c>
      <c r="E18" s="27" t="str">
        <f t="shared" ca="1" si="0"/>
        <v>Protect</v>
      </c>
      <c r="F18" s="94" t="str">
        <f t="shared" ca="1" si="1"/>
        <v>Rate your department's IT people resources for understanding the application of appropriate access controls (logical and physical) to departmental resources.</v>
      </c>
      <c r="G18" s="94"/>
      <c r="H18" s="61"/>
      <c r="I18" s="28" t="str">
        <f t="shared" ca="1" si="2"/>
        <v>Access controls assist in managing user access to IT resources and data. Data protection begins with securely maintaining logon credentials and user access devices. Additionally, ensuring users only have access to the information required to perform their assigned duties limits the opportunity for data being mishandled.</v>
      </c>
      <c r="J18" s="61"/>
      <c r="K18" s="17" t="str">
        <f t="shared" ca="1" si="3"/>
        <v>Department</v>
      </c>
    </row>
    <row r="19" spans="1:11" ht="62.25" customHeight="1" x14ac:dyDescent="0.25">
      <c r="A19">
        <f t="shared" ca="1" si="4"/>
        <v>1</v>
      </c>
      <c r="B19" t="str">
        <f ca="1">IF(ISERR(SEARCH(MID(CELL("filename",$B$1),FIND("]",CELL("filename",$B$1))+1,256),Questions_Hide!G14)),"zz",Questions_Hide!A14)</f>
        <v>2-PR.DS.Pe-1</v>
      </c>
      <c r="C19" s="37" t="str">
        <f t="array" aca="1" ref="C19" ca="1">IF(COUNTIF($B$9:$B$200,"&lt;&gt;zz")&gt;=ROWS($A$1:A11), INDEX($B$9:$B$200, MATCH(SMALL(COUNTIF($B$9:$B$200, "&lt;"&amp;$B$9:$B$200), ROW(A11)), COUNTIF($B$9:$B$200, "&lt;"&amp;$B$9:$B$200), 0)), "")</f>
        <v>2-PR.AT.Pe-1</v>
      </c>
      <c r="D19" s="28" t="str">
        <f t="shared" ca="1" si="5"/>
        <v>PR.AT.Pe-1</v>
      </c>
      <c r="E19" s="27" t="str">
        <f t="shared" ca="1" si="0"/>
        <v>Protect</v>
      </c>
      <c r="F19" s="94" t="str">
        <f t="shared" ca="1" si="1"/>
        <v>Rate your department's people resources (including privileged users, stakeholders, IT, and information security personnel) for understanding and being able to perform their assigned roles and responsibilities.</v>
      </c>
      <c r="G19" s="94"/>
      <c r="H19" s="61"/>
      <c r="I19" s="28" t="str">
        <f t="shared" ca="1" si="2"/>
        <v>Because of differing perceptions, one person’s view of their role may be quite different than another’s. Defining and communicating roles and responsibilities to individuals helps to ensure that activities are completed consistently.</v>
      </c>
      <c r="J19" s="61"/>
      <c r="K19" s="17" t="str">
        <f t="shared" ca="1" si="3"/>
        <v>Department</v>
      </c>
    </row>
    <row r="20" spans="1:11" ht="48" customHeight="1" x14ac:dyDescent="0.25">
      <c r="A20">
        <f t="shared" ca="1" si="4"/>
        <v>1</v>
      </c>
      <c r="B20" t="str">
        <f ca="1">IF(ISERR(SEARCH(MID(CELL("filename",$B$1),FIND("]",CELL("filename",$B$1))+1,256),Questions_Hide!G15)),"zz",Questions_Hide!A15)</f>
        <v>2-PR.DS.Pe-2</v>
      </c>
      <c r="C20" s="37" t="str">
        <f t="array" aca="1" ref="C20" ca="1">IF(COUNTIF($B$9:$B$200,"&lt;&gt;zz")&gt;=ROWS($A$1:A12), INDEX($B$9:$B$200, MATCH(SMALL(COUNTIF($B$9:$B$200, "&lt;"&amp;$B$9:$B$200), ROW(A12)), COUNTIF($B$9:$B$200, "&lt;"&amp;$B$9:$B$200), 0)), "")</f>
        <v>2-PR.DS.Pe-1</v>
      </c>
      <c r="D20" s="28" t="str">
        <f t="shared" ca="1" si="5"/>
        <v>PR.DS.Pe-1</v>
      </c>
      <c r="E20" s="27" t="str">
        <f t="shared" ca="1" si="0"/>
        <v>Protect</v>
      </c>
      <c r="F20" s="94" t="str">
        <f t="shared" ca="1" si="1"/>
        <v>Rate your department's IT people resources for protecting data in-transit and at-rest.</v>
      </c>
      <c r="G20" s="94"/>
      <c r="H20" s="61"/>
      <c r="I20" s="28" t="str">
        <f t="shared" ca="1" si="2"/>
        <v>An important aspect of protecting confidential information is ensuring that it is secure, both in storage and as it is transmitted across networks. This includes appropriate encryption and physical safeguards.</v>
      </c>
      <c r="J20" s="61"/>
      <c r="K20" s="17" t="str">
        <f t="shared" ca="1" si="3"/>
        <v>Department</v>
      </c>
    </row>
    <row r="21" spans="1:11" ht="123.75" customHeight="1" x14ac:dyDescent="0.25">
      <c r="A21">
        <f t="shared" ca="1" si="4"/>
        <v>1</v>
      </c>
      <c r="B21" t="str">
        <f ca="1">IF(ISERR(SEARCH(MID(CELL("filename",$B$1),FIND("]",CELL("filename",$B$1))+1,256),Questions_Hide!G16)),"zz",Questions_Hide!A16)</f>
        <v>2-PR.DS.Pe-3</v>
      </c>
      <c r="C21" s="37" t="str">
        <f t="array" aca="1" ref="C21" ca="1">IF(COUNTIF($B$9:$B$200,"&lt;&gt;zz")&gt;=ROWS($A$1:A13), INDEX($B$9:$B$200, MATCH(SMALL(COUNTIF($B$9:$B$200, "&lt;"&amp;$B$9:$B$200), ROW(A13)), COUNTIF($B$9:$B$200, "&lt;"&amp;$B$9:$B$200), 0)), "")</f>
        <v>2-PR.DS.Pe-2</v>
      </c>
      <c r="D21" s="28" t="str">
        <f t="shared" ca="1" si="5"/>
        <v>PR.DS.Pe-2</v>
      </c>
      <c r="E21" s="27" t="str">
        <f t="shared" ca="1" si="0"/>
        <v>Protect</v>
      </c>
      <c r="F21" s="94" t="str">
        <f t="shared" ca="1" si="1"/>
        <v>Rate your department's IT people resources for managing assets throughout their lifecycle including removal, transfers, and disposition.</v>
      </c>
      <c r="G21" s="94"/>
      <c r="H21" s="61"/>
      <c r="I21" s="28" t="str">
        <f t="shared" ca="1" si="2"/>
        <v>IT asset life-cycle management (ITALM) is a core process of IT asset management (ITAM). ITALM helps increase organizational productivity by helping you make informed decisions on IT needs and services.</v>
      </c>
      <c r="J21" s="61"/>
      <c r="K21" s="17" t="str">
        <f t="shared" ca="1" si="3"/>
        <v>Department</v>
      </c>
    </row>
    <row r="22" spans="1:11" ht="122.25" customHeight="1" x14ac:dyDescent="0.25">
      <c r="A22">
        <f t="shared" ca="1" si="4"/>
        <v>1</v>
      </c>
      <c r="B22" t="str">
        <f ca="1">IF(ISERR(SEARCH(MID(CELL("filename",$B$1),FIND("]",CELL("filename",$B$1))+1,256),Questions_Hide!G17)),"zz",Questions_Hide!A17)</f>
        <v>2-PR.AC.Pe-1</v>
      </c>
      <c r="C22" s="37" t="str">
        <f t="array" aca="1" ref="C22" ca="1">IF(COUNTIF($B$9:$B$200,"&lt;&gt;zz")&gt;=ROWS($A$1:A14), INDEX($B$9:$B$200, MATCH(SMALL(COUNTIF($B$9:$B$200, "&lt;"&amp;$B$9:$B$200), ROW(A14)), COUNTIF($B$9:$B$200, "&lt;"&amp;$B$9:$B$200), 0)), "")</f>
        <v>2-PR.DS.Pe-3</v>
      </c>
      <c r="D22" s="28" t="str">
        <f t="shared" ca="1" si="5"/>
        <v>PR.DS.Pe-3</v>
      </c>
      <c r="E22" s="27" t="str">
        <f t="shared" ca="1" si="0"/>
        <v>Protect</v>
      </c>
      <c r="F22" s="94" t="str">
        <f t="shared" ca="1" si="1"/>
        <v>Rate your department's IT people resources for maintaining and utilizing separate network environments for development and production.</v>
      </c>
      <c r="G22" s="94"/>
      <c r="H22" s="61"/>
      <c r="I22" s="28" t="str">
        <f t="shared" ca="1" si="2"/>
        <v>Many devices have unknown security flaws and vulnerabilities during development and testing. If an adversary is able to acquire access through one of these vulnerabilities and the network is not properly segregated, they will be able to expand their access and move freely throughout the network. When networks are segregated into smaller portions with communications restricted between segments, an adversary’s access is limited in scope, and the ability to traverse the network is severely restricted.</v>
      </c>
      <c r="J22" s="61"/>
      <c r="K22" s="17" t="str">
        <f t="shared" ca="1" si="3"/>
        <v>Department</v>
      </c>
    </row>
    <row r="23" spans="1:11" ht="63" customHeight="1" x14ac:dyDescent="0.25">
      <c r="A23">
        <f t="shared" ca="1" si="4"/>
        <v>1</v>
      </c>
      <c r="B23" t="str">
        <f ca="1">IF(ISERR(SEARCH(MID(CELL("filename",$B$1),FIND("]",CELL("filename",$B$1))+1,256),Questions_Hide!G18)),"zz",Questions_Hide!A18)</f>
        <v>2-PR.IP.Pe-1</v>
      </c>
      <c r="C23" s="37" t="str">
        <f t="array" aca="1" ref="C23" ca="1">IF(COUNTIF($B$9:$B$200,"&lt;&gt;zz")&gt;=ROWS($A$1:A15), INDEX($B$9:$B$200, MATCH(SMALL(COUNTIF($B$9:$B$200, "&lt;"&amp;$B$9:$B$200), ROW(A15)), COUNTIF($B$9:$B$200, "&lt;"&amp;$B$9:$B$200), 0)), "")</f>
        <v>2-PR.IP.Pe-1</v>
      </c>
      <c r="D23" s="28" t="str">
        <f t="shared" ca="1" si="5"/>
        <v>PR.IP.Pe-1</v>
      </c>
      <c r="E23" s="27" t="str">
        <f t="shared" ca="1" si="0"/>
        <v>Protect</v>
      </c>
      <c r="F23" s="94" t="str">
        <f t="shared" ca="1" si="1"/>
        <v>Rate your department's IT people resources for establishing consistent configurations (baselines) and maintaining those configurations on departmental information systems.</v>
      </c>
      <c r="G23" s="94"/>
      <c r="H23" s="61"/>
      <c r="I23" s="28" t="str">
        <f t="shared" ca="1" si="2"/>
        <v>Configuration baselines ensure that consistent controls are in place for all departmental information resources. This can significantly speed up the configuration process, establish uniformity of the network, and assure compliance with security policy.</v>
      </c>
      <c r="J23" s="61"/>
      <c r="K23" s="17" t="str">
        <f t="shared" ca="1" si="3"/>
        <v>Department</v>
      </c>
    </row>
    <row r="24" spans="1:11" ht="66" customHeight="1" x14ac:dyDescent="0.25">
      <c r="A24">
        <f t="shared" ca="1" si="4"/>
        <v>1</v>
      </c>
      <c r="B24" t="str">
        <f ca="1">IF(ISERR(SEARCH(MID(CELL("filename",$B$1),FIND("]",CELL("filename",$B$1))+1,256),Questions_Hide!G19)),"zz",Questions_Hide!A19)</f>
        <v>2-PR.IP.Pe-2</v>
      </c>
      <c r="C24" s="37" t="str">
        <f t="array" aca="1" ref="C24" ca="1">IF(COUNTIF($B$9:$B$200,"&lt;&gt;zz")&gt;=ROWS($A$1:A16), INDEX($B$9:$B$200, MATCH(SMALL(COUNTIF($B$9:$B$200, "&lt;"&amp;$B$9:$B$200), ROW(A16)), COUNTIF($B$9:$B$200, "&lt;"&amp;$B$9:$B$200), 0)), "")</f>
        <v>2-PR.IP.Pe-2</v>
      </c>
      <c r="D24" s="28" t="str">
        <f t="shared" ca="1" si="5"/>
        <v>PR.IP.Pe-2</v>
      </c>
      <c r="E24" s="27" t="str">
        <f t="shared" ca="1" si="0"/>
        <v>Protect</v>
      </c>
      <c r="F24" s="94" t="str">
        <f t="shared" ca="1" si="1"/>
        <v>Rate your department's people resources for including cybersecurity considerations in Human Resource (HR) processes.</v>
      </c>
      <c r="G24" s="94"/>
      <c r="H24" s="61"/>
      <c r="I24" s="28" t="str">
        <f t="shared" ca="1" si="2"/>
        <v>Security related HR components include: assigning roles and responsibilities, NDA / acceptable use agreement, account provisioning, sanctions for misconduct, and background screening for sensitive positions.</v>
      </c>
      <c r="J24" s="61"/>
      <c r="K24" s="17" t="str">
        <f t="shared" ca="1" si="3"/>
        <v>Department</v>
      </c>
    </row>
    <row r="25" spans="1:11" ht="78" customHeight="1" x14ac:dyDescent="0.25">
      <c r="A25">
        <f t="shared" ca="1" si="4"/>
        <v>1</v>
      </c>
      <c r="B25" t="str">
        <f ca="1">IF(ISERR(SEARCH(MID(CELL("filename",$B$1),FIND("]",CELL("filename",$B$1))+1,256),Questions_Hide!G20)),"zz",Questions_Hide!A20)</f>
        <v>2-PR.IP.Pe-3</v>
      </c>
      <c r="C25" s="37" t="str">
        <f t="array" aca="1" ref="C25" ca="1">IF(COUNTIF($B$9:$B$200,"&lt;&gt;zz")&gt;=ROWS($A$1:A17), INDEX($B$9:$B$200, MATCH(SMALL(COUNTIF($B$9:$B$200, "&lt;"&amp;$B$9:$B$200), ROW(A17)), COUNTIF($B$9:$B$200, "&lt;"&amp;$B$9:$B$200), 0)), "")</f>
        <v>2-PR.IP.Pe-3</v>
      </c>
      <c r="D25" s="28" t="str">
        <f t="shared" ca="1" si="5"/>
        <v>PR.IP.Pe-3</v>
      </c>
      <c r="E25" s="27" t="str">
        <f t="shared" ca="1" si="0"/>
        <v>Protect</v>
      </c>
      <c r="F25" s="94" t="str">
        <f t="shared" ca="1" si="1"/>
        <v>Rate your department's IT people resources for learning from past successes and failures to provide better protection from security events.</v>
      </c>
      <c r="G25" s="94"/>
      <c r="H25" s="61"/>
      <c r="I25" s="28" t="str">
        <f t="shared" ca="1" si="2"/>
        <v>Changes to protection processes are necessary and inevitable in order to adjust to an organization’s needs, or changes in the threat landscape and technology. Routine review ensures that protection technologies remain adequate and continue to align with the organization's goals.</v>
      </c>
      <c r="J25" s="61"/>
      <c r="K25" s="17" t="str">
        <f t="shared" ca="1" si="3"/>
        <v>Department</v>
      </c>
    </row>
    <row r="26" spans="1:11" ht="98.25" customHeight="1" x14ac:dyDescent="0.25">
      <c r="A26">
        <f t="shared" ca="1" si="4"/>
        <v>1</v>
      </c>
      <c r="B26" t="str">
        <f ca="1">IF(ISERR(SEARCH(MID(CELL("filename",$B$1),FIND("]",CELL("filename",$B$1))+1,256),Questions_Hide!G21)),"zz",Questions_Hide!A21)</f>
        <v>2-PR.IP.Pe-4</v>
      </c>
      <c r="C26" s="37" t="str">
        <f t="array" aca="1" ref="C26" ca="1">IF(COUNTIF($B$9:$B$200,"&lt;&gt;zz")&gt;=ROWS($A$1:A18), INDEX($B$9:$B$200, MATCH(SMALL(COUNTIF($B$9:$B$200, "&lt;"&amp;$B$9:$B$200), ROW(A18)), COUNTIF($B$9:$B$200, "&lt;"&amp;$B$9:$B$200), 0)), "")</f>
        <v>2-PR.IP.Pe-4</v>
      </c>
      <c r="D26" s="28" t="str">
        <f t="shared" ca="1" si="5"/>
        <v>PR.IP.Pe-4</v>
      </c>
      <c r="E26" s="27" t="str">
        <f t="shared" ca="1" si="0"/>
        <v>Protect</v>
      </c>
      <c r="F26" s="94" t="str">
        <f t="shared" ca="1" si="1"/>
        <v>Rate your department's IT people resources in understanding and maintaining appropriate physical operating environments for departmental IT assets (secure storage, humidity and temperature controls, etc.).</v>
      </c>
      <c r="G26" s="94"/>
      <c r="H26" s="61"/>
      <c r="I26" s="28" t="str">
        <f t="shared" ca="1" si="2"/>
        <v>Maintaining temperature, humidity, and other physical qualities of air allows the equipment to perform optimally throughout its lifespan.</v>
      </c>
      <c r="J26" s="61"/>
      <c r="K26" s="17" t="str">
        <f t="shared" ca="1" si="3"/>
        <v>Department</v>
      </c>
    </row>
    <row r="27" spans="1:11" ht="87" customHeight="1" x14ac:dyDescent="0.25">
      <c r="A27">
        <f t="shared" ca="1" si="4"/>
        <v>1</v>
      </c>
      <c r="B27" t="str">
        <f ca="1">IF(ISERR(SEARCH(MID(CELL("filename",$B$1),FIND("]",CELL("filename",$B$1))+1,256),Questions_Hide!G22)),"zz",Questions_Hide!A22)</f>
        <v>2-PR.IP.Pe-5</v>
      </c>
      <c r="C27" s="37" t="str">
        <f t="array" aca="1" ref="C27" ca="1">IF(COUNTIF($B$9:$B$200,"&lt;&gt;zz")&gt;=ROWS($A$1:A19), INDEX($B$9:$B$200, MATCH(SMALL(COUNTIF($B$9:$B$200, "&lt;"&amp;$B$9:$B$200), ROW(A19)), COUNTIF($B$9:$B$200, "&lt;"&amp;$B$9:$B$200), 0)), "")</f>
        <v>2-PR.IP.Pe-5</v>
      </c>
      <c r="D27" s="28" t="str">
        <f t="shared" ca="1" si="5"/>
        <v>PR.IP.Pe-5</v>
      </c>
      <c r="E27" s="27" t="str">
        <f t="shared" ca="1" si="0"/>
        <v>Protect</v>
      </c>
      <c r="F27" s="94" t="str">
        <f t="shared" ca="1" si="1"/>
        <v>Rate your department's IT people resources for rectifying security vulnerabilities after they are discovered.</v>
      </c>
      <c r="G27" s="94"/>
      <c r="H27" s="61"/>
      <c r="I27" s="28" t="str">
        <f t="shared" ca="1" si="2"/>
        <v>Vulnerability management is the process in which vulnerabilities in IT are identified and the risks of these vulnerabilities are evaluated. This evaluation leads to correcting the vulnerabilities and removing the risk or a formal risk acceptance by the management of an organization.</v>
      </c>
      <c r="J27" s="61"/>
      <c r="K27" s="17" t="str">
        <f t="shared" ca="1" si="3"/>
        <v>Department</v>
      </c>
    </row>
    <row r="28" spans="1:11" ht="89.25" customHeight="1" x14ac:dyDescent="0.25">
      <c r="A28">
        <f t="shared" ca="1" si="4"/>
        <v>1</v>
      </c>
      <c r="B28" t="str">
        <f ca="1">IF(ISERR(SEARCH(MID(CELL("filename",$B$1),FIND("]",CELL("filename",$B$1))+1,256),Questions_Hide!G23)),"zz",Questions_Hide!A23)</f>
        <v>2-PR.MA.Pe-1</v>
      </c>
      <c r="C28" s="37" t="str">
        <f t="array" aca="1" ref="C28" ca="1">IF(COUNTIF($B$9:$B$200,"&lt;&gt;zz")&gt;=ROWS($A$1:A20), INDEX($B$9:$B$200, MATCH(SMALL(COUNTIF($B$9:$B$200, "&lt;"&amp;$B$9:$B$200), ROW(A20)), COUNTIF($B$9:$B$200, "&lt;"&amp;$B$9:$B$200), 0)), "")</f>
        <v>2-PR.MA.Pe-1</v>
      </c>
      <c r="D28" s="28" t="str">
        <f t="shared" ca="1" si="5"/>
        <v>PR.MA.Pe-1</v>
      </c>
      <c r="E28" s="27" t="str">
        <f t="shared" ca="1" si="0"/>
        <v>Protect</v>
      </c>
      <c r="F28" s="94" t="str">
        <f t="shared" ca="1" si="1"/>
        <v>Rate your department's IT people resources for relevant maintenance activities (including onsite and remote maintenance, the maintenance approval process, and logging / monitoring of maintenance activities).</v>
      </c>
      <c r="G28" s="94"/>
      <c r="H28" s="61"/>
      <c r="I28" s="28" t="str">
        <f t="shared" ca="1" si="2"/>
        <v>The maintenance approval process, and the logging / monitoring of maintenance activities is important for tracking accountability and ensuring that only authorized changes are made to the network, hardware, and software.</v>
      </c>
      <c r="J28" s="61"/>
      <c r="K28" s="17" t="str">
        <f t="shared" ca="1" si="3"/>
        <v>Department</v>
      </c>
    </row>
    <row r="29" spans="1:11" ht="90" customHeight="1" x14ac:dyDescent="0.25">
      <c r="A29">
        <f t="shared" ca="1" si="4"/>
        <v>1</v>
      </c>
      <c r="B29" t="str">
        <f ca="1">IF(ISERR(SEARCH(MID(CELL("filename",$B$1),FIND("]",CELL("filename",$B$1))+1,256),Questions_Hide!G24)),"zz",Questions_Hide!A24)</f>
        <v>2-PR.PT.Pe-1</v>
      </c>
      <c r="C29" s="37" t="str">
        <f t="array" aca="1" ref="C29" ca="1">IF(COUNTIF($B$9:$B$200,"&lt;&gt;zz")&gt;=ROWS($A$1:A21), INDEX($B$9:$B$200, MATCH(SMALL(COUNTIF($B$9:$B$200, "&lt;"&amp;$B$9:$B$200), ROW(A21)), COUNTIF($B$9:$B$200, "&lt;"&amp;$B$9:$B$200), 0)), "")</f>
        <v>2-PR.PT.Pe-1</v>
      </c>
      <c r="D29" s="28" t="str">
        <f t="shared" ca="1" si="5"/>
        <v>PR.PT.Pe-1</v>
      </c>
      <c r="E29" s="27" t="str">
        <f t="shared" ca="1" si="0"/>
        <v>Protect</v>
      </c>
      <c r="F29" s="94" t="str">
        <f t="shared" ca="1" si="1"/>
        <v>Rate your department's IT people resources for implementing and reviewing audit / log records for critical IT resources.</v>
      </c>
      <c r="G29" s="94"/>
      <c r="H29" s="61"/>
      <c r="I29" s="28" t="str">
        <f t="shared" ca="1" si="2"/>
        <v>Viewing system logs can provide a lot of information about how a system is behaving or how people are using the system. For example, it is common to see a daily pattern of log volumes increasing during busy periods and decreasing during off-peak times. By monitoring the logs for unexpected and unusual patterns, it is possible to see security events.</v>
      </c>
      <c r="J29" s="61"/>
      <c r="K29" s="17" t="str">
        <f t="shared" ca="1" si="3"/>
        <v>Department</v>
      </c>
    </row>
    <row r="30" spans="1:11" ht="60.75" customHeight="1" x14ac:dyDescent="0.25">
      <c r="A30">
        <f t="shared" ca="1" si="4"/>
        <v>1</v>
      </c>
      <c r="B30" t="str">
        <f ca="1">IF(ISERR(SEARCH(MID(CELL("filename",$B$1),FIND("]",CELL("filename",$B$1))+1,256),Questions_Hide!G25)),"zz",Questions_Hide!A25)</f>
        <v>2-PR.PT.Pe-2</v>
      </c>
      <c r="C30" s="37" t="str">
        <f t="array" aca="1" ref="C30" ca="1">IF(COUNTIF($B$9:$B$200,"&lt;&gt;zz")&gt;=ROWS($A$1:A22), INDEX($B$9:$B$200, MATCH(SMALL(COUNTIF($B$9:$B$200, "&lt;"&amp;$B$9:$B$200), ROW(A22)), COUNTIF($B$9:$B$200, "&lt;"&amp;$B$9:$B$200), 0)), "")</f>
        <v>2-PR.PT.Pe-2</v>
      </c>
      <c r="D30" s="28" t="str">
        <f t="shared" ca="1" si="5"/>
        <v>PR.PT.Pe-2</v>
      </c>
      <c r="E30" s="27" t="str">
        <f t="shared" ca="1" si="0"/>
        <v>Protect</v>
      </c>
      <c r="F30" s="94" t="str">
        <f t="shared" ca="1" si="1"/>
        <v>Rate your department's people resources (IT &amp; general staff) for protecting sensitive data stored on removable storage. (i.e. locked in desk / office, prohibited use of removable media, etc.)</v>
      </c>
      <c r="G30" s="94"/>
      <c r="H30" s="61"/>
      <c r="I30" s="28" t="str">
        <f t="shared" ca="1" si="2"/>
        <v>Removable media introduces both benefits (e.g., enabling convenient data backups) and dangers (e.g., introduction of malicious software, risk of data being lost/stolen.) Department users should understand how to protect removable media to be sure it is: stored in a safe, secure environment; meets data confidentiality restrictions; scanned to confirm that there is no malicious code.</v>
      </c>
      <c r="J30" s="61"/>
      <c r="K30" s="17" t="str">
        <f t="shared" ca="1" si="3"/>
        <v>Department</v>
      </c>
    </row>
    <row r="31" spans="1:11" ht="78" customHeight="1" x14ac:dyDescent="0.25">
      <c r="A31">
        <f t="shared" ca="1" si="4"/>
        <v>1</v>
      </c>
      <c r="B31" t="str">
        <f ca="1">IF(ISERR(SEARCH(MID(CELL("filename",$B$1),FIND("]",CELL("filename",$B$1))+1,256),Questions_Hide!G26)),"zz",Questions_Hide!A26)</f>
        <v>2-PR.PT.Pe-3</v>
      </c>
      <c r="C31" s="37" t="str">
        <f t="array" aca="1" ref="C31" ca="1">IF(COUNTIF($B$9:$B$200,"&lt;&gt;zz")&gt;=ROWS($A$1:A23), INDEX($B$9:$B$200, MATCH(SMALL(COUNTIF($B$9:$B$200, "&lt;"&amp;$B$9:$B$200), ROW(A23)), COUNTIF($B$9:$B$200, "&lt;"&amp;$B$9:$B$200), 0)), "")</f>
        <v>2-PR.PT.Pe-3</v>
      </c>
      <c r="D31" s="28" t="str">
        <f t="shared" ca="1" si="5"/>
        <v>PR.PT.Pe-3</v>
      </c>
      <c r="E31" s="27" t="str">
        <f t="shared" ca="1" si="0"/>
        <v>Protect</v>
      </c>
      <c r="F31" s="94" t="str">
        <f t="shared" ca="1" si="1"/>
        <v>Rate your department's IT people resources for protecting its networks and communication channels.</v>
      </c>
      <c r="G31" s="94"/>
      <c r="H31" s="61"/>
      <c r="I31" s="28" t="str">
        <f t="shared" ca="1" si="2"/>
        <v>Protecting the department's network should be the first of many lines of defense to prevent unauthorized access to sensitive information.</v>
      </c>
      <c r="J31" s="61"/>
      <c r="K31" s="17" t="str">
        <f t="shared" ca="1" si="3"/>
        <v>Department</v>
      </c>
    </row>
    <row r="32" spans="1:11" ht="62.25" customHeight="1" x14ac:dyDescent="0.25">
      <c r="A32">
        <f t="shared" ca="1" si="4"/>
        <v>1</v>
      </c>
      <c r="B32" t="str">
        <f ca="1">IF(ISERR(SEARCH(MID(CELL("filename",$B$1),FIND("]",CELL("filename",$B$1))+1,256),Questions_Hide!G27)),"zz",Questions_Hide!A27)</f>
        <v>3-DE.AE.Pe-1</v>
      </c>
      <c r="C32" s="37" t="str">
        <f t="array" aca="1" ref="C32" ca="1">IF(COUNTIF($B$9:$B$200,"&lt;&gt;zz")&gt;=ROWS($A$1:A24), INDEX($B$9:$B$200, MATCH(SMALL(COUNTIF($B$9:$B$200, "&lt;"&amp;$B$9:$B$200), ROW(A24)), COUNTIF($B$9:$B$200, "&lt;"&amp;$B$9:$B$200), 0)), "")</f>
        <v>3-DE.AE.Pe-1</v>
      </c>
      <c r="D32" s="28" t="str">
        <f t="shared" ca="1" si="5"/>
        <v>DE.AE.Pe-1</v>
      </c>
      <c r="E32" s="27" t="str">
        <f t="shared" ca="1" si="0"/>
        <v>Detect</v>
      </c>
      <c r="F32" s="94" t="str">
        <f t="shared" ca="1" si="1"/>
        <v>Rate your department's IT people resources for understanding what typical network traffic should look like so that they are able to quickly detect unusual behavior.</v>
      </c>
      <c r="G32" s="94"/>
      <c r="H32" s="61"/>
      <c r="I32" s="28" t="str">
        <f t="shared" ca="1" si="2"/>
        <v>Network baseline monitoring is the process of observing the network to ensure that the network is working as designed. By having a baseline process, you can obtain information on the health of hardware and software, utilization of network resources, anomalous traffic, and current / future network problems.</v>
      </c>
      <c r="J32" s="61"/>
      <c r="K32" s="17" t="str">
        <f t="shared" ca="1" si="3"/>
        <v>Department</v>
      </c>
    </row>
    <row r="33" spans="1:11" ht="48.75" customHeight="1" x14ac:dyDescent="0.25">
      <c r="A33">
        <f t="shared" ca="1" si="4"/>
        <v>1</v>
      </c>
      <c r="B33" t="str">
        <f ca="1">IF(ISERR(SEARCH(MID(CELL("filename",$B$1),FIND("]",CELL("filename",$B$1))+1,256),Questions_Hide!G28)),"zz",Questions_Hide!A28)</f>
        <v>3-DE.DP.Pe-1</v>
      </c>
      <c r="C33" s="37" t="str">
        <f t="array" aca="1" ref="C33" ca="1">IF(COUNTIF($B$9:$B$200,"&lt;&gt;zz")&gt;=ROWS($A$1:A25), INDEX($B$9:$B$200, MATCH(SMALL(COUNTIF($B$9:$B$200, "&lt;"&amp;$B$9:$B$200), ROW(A25)), COUNTIF($B$9:$B$200, "&lt;"&amp;$B$9:$B$200), 0)), "")</f>
        <v>3-DE.CM.Pe-1</v>
      </c>
      <c r="D33" s="28" t="str">
        <f t="shared" ca="1" si="5"/>
        <v>DE.CM.Pe-1</v>
      </c>
      <c r="E33" s="27" t="str">
        <f t="shared" ca="1" si="0"/>
        <v>Detect</v>
      </c>
      <c r="F33" s="94" t="str">
        <f t="shared" ca="1" si="1"/>
        <v>Rate your department's IT people resources for monitoring the network, physical environment, and personnel activity for potential security events and unauthorized connections, devices, software, or users.</v>
      </c>
      <c r="G33" s="94"/>
      <c r="H33" s="61"/>
      <c r="I33" s="28" t="str">
        <f t="shared" ca="1" si="2"/>
        <v>Understanding the normal operation of the network environment assists in identifying and detecting anomalies.</v>
      </c>
      <c r="J33" s="61"/>
      <c r="K33" s="17" t="str">
        <f t="shared" ca="1" si="3"/>
        <v>Department</v>
      </c>
    </row>
    <row r="34" spans="1:11" ht="69" customHeight="1" x14ac:dyDescent="0.25">
      <c r="A34">
        <f t="shared" ca="1" si="4"/>
        <v>1</v>
      </c>
      <c r="B34" t="str">
        <f ca="1">IF(ISERR(SEARCH(MID(CELL("filename",$B$1),FIND("]",CELL("filename",$B$1))+1,256),Questions_Hide!G29)),"zz",Questions_Hide!A29)</f>
        <v>3-DE.DP.Pe-2</v>
      </c>
      <c r="C34" s="37" t="str">
        <f t="array" aca="1" ref="C34" ca="1">IF(COUNTIF($B$9:$B$200,"&lt;&gt;zz")&gt;=ROWS($A$1:A26), INDEX($B$9:$B$200, MATCH(SMALL(COUNTIF($B$9:$B$200, "&lt;"&amp;$B$9:$B$200), ROW(A26)), COUNTIF($B$9:$B$200, "&lt;"&amp;$B$9:$B$200), 0)), "")</f>
        <v>3-DE.DP.Pe-1</v>
      </c>
      <c r="D34" s="28" t="str">
        <f t="shared" ca="1" si="5"/>
        <v>DE.DP.Pe-1</v>
      </c>
      <c r="E34" s="27" t="str">
        <f t="shared" ca="1" si="0"/>
        <v>Detect</v>
      </c>
      <c r="F34" s="94" t="str">
        <f t="shared" ca="1" si="1"/>
        <v>Rate your department's IT people resources for maintaining and testing detection systems and processes to ensure that anomalous events are discovered, communicated, and resolved.</v>
      </c>
      <c r="G34" s="94"/>
      <c r="H34" s="61"/>
      <c r="I34" s="28" t="str">
        <f t="shared" ca="1" si="2"/>
        <v>Recognizing anomalies and responding effectively requires advanced planning and diligent monitoring. These are improved by periodic practice and refinement.</v>
      </c>
      <c r="J34" s="61"/>
      <c r="K34" s="17" t="str">
        <f t="shared" ca="1" si="3"/>
        <v>Department</v>
      </c>
    </row>
    <row r="35" spans="1:11" ht="64.5" customHeight="1" x14ac:dyDescent="0.25">
      <c r="A35">
        <f t="shared" ca="1" si="4"/>
        <v>1</v>
      </c>
      <c r="B35" t="str">
        <f ca="1">IF(ISERR(SEARCH(MID(CELL("filename",$B$1),FIND("]",CELL("filename",$B$1))+1,256),Questions_Hide!G30)),"zz",Questions_Hide!A30)</f>
        <v>3-DE.CM.Pe-1</v>
      </c>
      <c r="C35" s="37" t="str">
        <f t="array" aca="1" ref="C35" ca="1">IF(COUNTIF($B$9:$B$200,"&lt;&gt;zz")&gt;=ROWS($A$1:A27), INDEX($B$9:$B$200, MATCH(SMALL(COUNTIF($B$9:$B$200, "&lt;"&amp;$B$9:$B$200), ROW(A27)), COUNTIF($B$9:$B$200, "&lt;"&amp;$B$9:$B$200), 0)), "")</f>
        <v>3-DE.DP.Pe-2</v>
      </c>
      <c r="D35" s="28" t="str">
        <f t="shared" ca="1" si="5"/>
        <v>DE.DP.Pe-2</v>
      </c>
      <c r="E35" s="27" t="str">
        <f t="shared" ca="1" si="0"/>
        <v>Detect</v>
      </c>
      <c r="F35" s="94" t="str">
        <f t="shared" ca="1" si="1"/>
        <v>Rate your department's IT people resources for updating and incorporating lessons learned into detection processes.</v>
      </c>
      <c r="G35" s="94"/>
      <c r="H35" s="61"/>
      <c r="I35" s="28" t="str">
        <f t="shared" ca="1" si="2"/>
        <v>Changes to detection processes are necessary and inevitable in order to adjust to an organization’s needs, or changes in the threat landscape and technology. Routine review ensures that detection technologies remain adequate and continue to align with the organization's goals.</v>
      </c>
      <c r="J35" s="61"/>
      <c r="K35" s="17" t="str">
        <f t="shared" ca="1" si="3"/>
        <v>Department</v>
      </c>
    </row>
    <row r="36" spans="1:11" ht="66" customHeight="1" x14ac:dyDescent="0.25">
      <c r="A36">
        <f t="shared" ca="1" si="4"/>
        <v>1</v>
      </c>
      <c r="B36" t="str">
        <f ca="1">IF(ISERR(SEARCH(MID(CELL("filename",$B$1),FIND("]",CELL("filename",$B$1))+1,256),Questions_Hide!G31)),"zz",Questions_Hide!A31)</f>
        <v>4-RS.AN.Pe-1</v>
      </c>
      <c r="C36" s="37" t="str">
        <f t="array" aca="1" ref="C36" ca="1">IF(COUNTIF($B$9:$B$200,"&lt;&gt;zz")&gt;=ROWS($A$1:A28), INDEX($B$9:$B$200, MATCH(SMALL(COUNTIF($B$9:$B$200, "&lt;"&amp;$B$9:$B$200), ROW(A28)), COUNTIF($B$9:$B$200, "&lt;"&amp;$B$9:$B$200), 0)), "")</f>
        <v>4-RS.AN.Pe-1</v>
      </c>
      <c r="D36" s="28" t="str">
        <f t="shared" ca="1" si="5"/>
        <v>RS.AN.Pe-1</v>
      </c>
      <c r="E36" s="27" t="str">
        <f t="shared" ca="1" si="0"/>
        <v>Respond</v>
      </c>
      <c r="F36" s="94" t="str">
        <f t="shared" ca="1" si="1"/>
        <v>Rate your department's IT people resources for investigating alerts from detection systems and analyzing the potential impact of a given security risk.</v>
      </c>
      <c r="G36" s="94"/>
      <c r="H36" s="61"/>
      <c r="I36" s="28" t="str">
        <f t="shared" ca="1" si="2"/>
        <v>Security events must be analyzed from many sources in order to assess threat and impact, and to formulate an appropriate response. Extraordinary levels of security awareness can be attained in an organization's network by simply listening to what its devices are telling you.</v>
      </c>
      <c r="J36" s="61"/>
      <c r="K36" s="17" t="str">
        <f t="shared" ca="1" si="3"/>
        <v>Department</v>
      </c>
    </row>
    <row r="37" spans="1:11" ht="63" customHeight="1" x14ac:dyDescent="0.25">
      <c r="A37">
        <f t="shared" ca="1" si="4"/>
        <v>1</v>
      </c>
      <c r="B37" t="str">
        <f ca="1">IF(ISERR(SEARCH(MID(CELL("filename",$B$1),FIND("]",CELL("filename",$B$1))+1,256),Questions_Hide!G32)),"zz",Questions_Hide!A32)</f>
        <v>4-RS.MI.Pe-1</v>
      </c>
      <c r="C37" s="37" t="str">
        <f t="array" aca="1" ref="C37" ca="1">IF(COUNTIF($B$9:$B$200,"&lt;&gt;zz")&gt;=ROWS($A$1:A29), INDEX($B$9:$B$200, MATCH(SMALL(COUNTIF($B$9:$B$200, "&lt;"&amp;$B$9:$B$200), ROW(A29)), COUNTIF($B$9:$B$200, "&lt;"&amp;$B$9:$B$200), 0)), "")</f>
        <v>4-RS.CO.Pe-1</v>
      </c>
      <c r="D37" s="28" t="str">
        <f t="shared" ca="1" si="5"/>
        <v>RS.CO.Pe-1</v>
      </c>
      <c r="E37" s="27" t="str">
        <f t="shared" ca="1" si="0"/>
        <v>Respond</v>
      </c>
      <c r="F37" s="94" t="str">
        <f t="shared" ca="1" si="1"/>
        <v>Rate your department's IT people resources for creating and coordinating appropriate IT security response and information sharing activities with internal and external stakeholders.</v>
      </c>
      <c r="G37" s="94"/>
      <c r="H37" s="61"/>
      <c r="I37" s="28" t="str">
        <f t="shared" ca="1" si="2"/>
        <v>Poorly managed communications with internal and external stakeholders in the event of a security incident can lead to loss of business, reputation, and legal issues.</v>
      </c>
      <c r="J37" s="61"/>
      <c r="K37" s="17" t="str">
        <f t="shared" ca="1" si="3"/>
        <v>Department</v>
      </c>
    </row>
    <row r="38" spans="1:11" ht="63" customHeight="1" x14ac:dyDescent="0.25">
      <c r="A38">
        <f t="shared" ca="1" si="4"/>
        <v>1</v>
      </c>
      <c r="B38" t="str">
        <f ca="1">IF(ISERR(SEARCH(MID(CELL("filename",$B$1),FIND("]",CELL("filename",$B$1))+1,256),Questions_Hide!G33)),"zz",Questions_Hide!A33)</f>
        <v>4-RS.IM.Pe-1</v>
      </c>
      <c r="C38" s="37" t="str">
        <f t="array" aca="1" ref="C38" ca="1">IF(COUNTIF($B$9:$B$200,"&lt;&gt;zz")&gt;=ROWS($A$1:A30), INDEX($B$9:$B$200, MATCH(SMALL(COUNTIF($B$9:$B$200, "&lt;"&amp;$B$9:$B$200), ROW(A30)), COUNTIF($B$9:$B$200, "&lt;"&amp;$B$9:$B$200), 0)), "")</f>
        <v>4-RS.IM.Pe-1</v>
      </c>
      <c r="D38" s="28" t="str">
        <f t="shared" ca="1" si="5"/>
        <v>RS.IM.Pe-1</v>
      </c>
      <c r="E38" s="27" t="str">
        <f t="shared" ca="1" si="0"/>
        <v>Respond</v>
      </c>
      <c r="F38" s="94" t="str">
        <f t="shared" ca="1" si="1"/>
        <v>Rate your department's IT people resources for learning from previous security events and understanding necessary updates to department plans, procedures and processes.</v>
      </c>
      <c r="G38" s="94"/>
      <c r="H38" s="61"/>
      <c r="I38" s="28" t="str">
        <f t="shared" ca="1" si="2"/>
        <v>Changes to incident response processes are necessary and inevitable in order to adjust to an organization’s needs, or changes in the threat landscape. Routine maintenance ensures that response plans remain relevant and continue to align with the organization's goals.</v>
      </c>
      <c r="J38" s="61"/>
      <c r="K38" s="17" t="str">
        <f t="shared" ca="1" si="3"/>
        <v>Department</v>
      </c>
    </row>
    <row r="39" spans="1:11" ht="121.5" customHeight="1" x14ac:dyDescent="0.25">
      <c r="A39">
        <f t="shared" ca="1" si="4"/>
        <v>1</v>
      </c>
      <c r="B39" t="str">
        <f ca="1">IF(ISERR(SEARCH(MID(CELL("filename",$B$1),FIND("]",CELL("filename",$B$1))+1,256),Questions_Hide!G34)),"zz",Questions_Hide!A34)</f>
        <v>4-RS.CO.Pe-1</v>
      </c>
      <c r="C39" s="37" t="str">
        <f t="array" aca="1" ref="C39" ca="1">IF(COUNTIF($B$9:$B$200,"&lt;&gt;zz")&gt;=ROWS($A$1:A31), INDEX($B$9:$B$200, MATCH(SMALL(COUNTIF($B$9:$B$200, "&lt;"&amp;$B$9:$B$200), ROW(A31)), COUNTIF($B$9:$B$200, "&lt;"&amp;$B$9:$B$200), 0)), "")</f>
        <v>4-RS.MI.Pe-1</v>
      </c>
      <c r="D39" s="28" t="str">
        <f t="shared" ca="1" si="5"/>
        <v>RS.MI.Pe-1</v>
      </c>
      <c r="E39" s="27" t="str">
        <f t="shared" ca="1" si="0"/>
        <v>Respond</v>
      </c>
      <c r="F39" s="94" t="str">
        <f t="shared" ca="1" si="1"/>
        <v>Rate your department's IT people resources for containing, mitigating, and categorizing security incidents.</v>
      </c>
      <c r="G39" s="94"/>
      <c r="H39" s="61"/>
      <c r="I39" s="28" t="str">
        <f t="shared" ca="1" si="2"/>
        <v>Containing, mitigating, and categorizing security incidents quickly and concisely goes a long way in minimizing damage and recovery costs.</v>
      </c>
      <c r="J39" s="61"/>
      <c r="K39" s="17" t="str">
        <f t="shared" ca="1" si="3"/>
        <v>Department</v>
      </c>
    </row>
    <row r="40" spans="1:11" ht="68.25" customHeight="1" x14ac:dyDescent="0.25">
      <c r="A40">
        <f t="shared" ca="1" si="4"/>
        <v>1</v>
      </c>
      <c r="B40" t="str">
        <f ca="1">IF(ISERR(SEARCH(MID(CELL("filename",$B$1),FIND("]",CELL("filename",$B$1))+1,256),Questions_Hide!G35)),"zz",Questions_Hide!A35)</f>
        <v>4-RS.RP.Pe-1</v>
      </c>
      <c r="C40" s="37" t="str">
        <f t="array" aca="1" ref="C40" ca="1">IF(COUNTIF($B$9:$B$200,"&lt;&gt;zz")&gt;=ROWS($A$1:A32), INDEX($B$9:$B$200, MATCH(SMALL(COUNTIF($B$9:$B$200, "&lt;"&amp;$B$9:$B$200), ROW(A32)), COUNTIF($B$9:$B$200, "&lt;"&amp;$B$9:$B$200), 0)), "")</f>
        <v>4-RS.RP.Pe-1</v>
      </c>
      <c r="D40" s="28" t="str">
        <f t="shared" ca="1" si="5"/>
        <v>RS.RP.Pe-1</v>
      </c>
      <c r="E40" s="27" t="str">
        <f t="shared" ca="1" si="0"/>
        <v>Respond</v>
      </c>
      <c r="F40" s="94" t="str">
        <f t="shared" ca="1" si="1"/>
        <v>Rate your department people resources (IT &amp; General Staff) ability to identify potential security events that could interrupt critical/important department services.</v>
      </c>
      <c r="G40" s="94"/>
      <c r="H40" s="61"/>
      <c r="I40" s="28" t="str">
        <f t="shared" ca="1" si="2"/>
        <v>Incident response plans provide an organized approach to addressing and managing the aftermath of a security breach, incident, or attack. The goal is to handle the situation in a way that limits damage, reduces recovery time, and costs.
General staff should also understand how to identify basic security events (phishing, unauthorized personnel, etc.) and know when and how to report it.</v>
      </c>
      <c r="J40" s="61"/>
      <c r="K40" s="17" t="str">
        <f t="shared" ca="1" si="3"/>
        <v>Department</v>
      </c>
    </row>
    <row r="41" spans="1:11" ht="45" x14ac:dyDescent="0.25">
      <c r="A41">
        <f t="shared" ca="1" si="4"/>
        <v>1</v>
      </c>
      <c r="B41" t="str">
        <f ca="1">IF(ISERR(SEARCH(MID(CELL("filename",$B$1),FIND("]",CELL("filename",$B$1))+1,256),Questions_Hide!G36)),"zz",Questions_Hide!A36)</f>
        <v>5-RC.CO.Pe-1</v>
      </c>
      <c r="C41" s="37" t="str">
        <f t="array" aca="1" ref="C41" ca="1">IF(COUNTIF($B$9:$B$200,"&lt;&gt;zz")&gt;=ROWS($A$1:A33), INDEX($B$9:$B$200, MATCH(SMALL(COUNTIF($B$9:$B$200, "&lt;"&amp;$B$9:$B$200), ROW(A33)), COUNTIF($B$9:$B$200, "&lt;"&amp;$B$9:$B$200), 0)), "")</f>
        <v>5-RC.CO.Pe-1</v>
      </c>
      <c r="D41" s="28" t="str">
        <f t="shared" ca="1" si="5"/>
        <v>RC.CO.Pe-1</v>
      </c>
      <c r="E41" s="27" t="str">
        <f t="shared" ca="1" si="0"/>
        <v>Recover</v>
      </c>
      <c r="F41" s="94" t="str">
        <f t="shared" ref="F41:F72" ca="1" si="6">IF(OR(ISERROR(VLOOKUP($D41,Questions,8,FALSE)),VLOOKUP($D41,Questions,8,FALSE)=0),"",VLOOKUP($D41,Questions,8,FALSE))</f>
        <v>Rate your department's people resources' (general staff &amp; IT) understanding of the correct internal/external points of contacts that should participate in the response to/recovery from a security event.</v>
      </c>
      <c r="G41" s="94"/>
      <c r="H41" s="61"/>
      <c r="I41" s="28" t="str">
        <f t="shared" ref="I41:I72" ca="1" si="7">IF(OR(ISERROR(VLOOKUP($D41,Questions,9,FALSE)),VLOOKUP($D41,Questions,9,FALSE)=0),"",VLOOKUP($D41,Questions,9,FALSE))</f>
        <v>Communication plans identify how and whom to contact when security events are encountered to ensure that they are escalated effectively and efficiently.</v>
      </c>
      <c r="J41" s="61"/>
      <c r="K41" s="17" t="str">
        <f t="shared" ref="K41:K72" ca="1" si="8">IFERROR(VLOOKUP($D41,Questions,7,FALSE),"")</f>
        <v>Department</v>
      </c>
    </row>
    <row r="42" spans="1:11" ht="45" x14ac:dyDescent="0.25">
      <c r="A42">
        <f t="shared" ca="1" si="4"/>
        <v>1</v>
      </c>
      <c r="B42" t="str">
        <f ca="1">IF(ISERR(SEARCH(MID(CELL("filename",$B$1),FIND("]",CELL("filename",$B$1))+1,256),Questions_Hide!G37)),"zz",Questions_Hide!A37)</f>
        <v>5-RC.IM.Pe-1</v>
      </c>
      <c r="C42" s="37" t="str">
        <f t="array" aca="1" ref="C42" ca="1">IF(COUNTIF($B$9:$B$200,"&lt;&gt;zz")&gt;=ROWS($A$1:A34), INDEX($B$9:$B$200, MATCH(SMALL(COUNTIF($B$9:$B$200, "&lt;"&amp;$B$9:$B$200), ROW(A34)), COUNTIF($B$9:$B$200, "&lt;"&amp;$B$9:$B$200), 0)), "")</f>
        <v>5-RC.IM.Pe-1</v>
      </c>
      <c r="D42" s="28" t="str">
        <f t="shared" ca="1" si="5"/>
        <v>RC.IM.Pe-1</v>
      </c>
      <c r="E42" s="27" t="str">
        <f t="shared" ca="1" si="0"/>
        <v>Recover</v>
      </c>
      <c r="F42" s="94" t="str">
        <f t="shared" ca="1" si="6"/>
        <v>Rate your department's IT people resources for updating and incorporating lessons learned into recovery planning processes.</v>
      </c>
      <c r="G42" s="94"/>
      <c r="H42" s="61"/>
      <c r="I42" s="28" t="str">
        <f t="shared" ca="1" si="7"/>
        <v>A recovery plan is a documented process or set of procedures to recover and protect an organization and its IT infrastructure in the event of a significant incident or disaster.</v>
      </c>
      <c r="J42" s="61"/>
      <c r="K42" s="17" t="str">
        <f t="shared" ca="1" si="8"/>
        <v>Department</v>
      </c>
    </row>
    <row r="43" spans="1:11" ht="60" x14ac:dyDescent="0.25">
      <c r="A43">
        <f t="shared" ca="1" si="4"/>
        <v>1</v>
      </c>
      <c r="B43" t="str">
        <f ca="1">IF(ISERR(SEARCH(MID(CELL("filename",$B$1),FIND("]",CELL("filename",$B$1))+1,256),Questions_Hide!G38)),"zz",Questions_Hide!A38)</f>
        <v>5-RC.RP.Pe-1</v>
      </c>
      <c r="C43" s="37" t="str">
        <f t="array" aca="1" ref="C43" ca="1">IF(COUNTIF($B$9:$B$200,"&lt;&gt;zz")&gt;=ROWS($A$1:A35), INDEX($B$9:$B$200, MATCH(SMALL(COUNTIF($B$9:$B$200, "&lt;"&amp;$B$9:$B$200), ROW(A35)), COUNTIF($B$9:$B$200, "&lt;"&amp;$B$9:$B$200), 0)), "")</f>
        <v>5-RC.RP.Pe-1</v>
      </c>
      <c r="D43" s="28" t="str">
        <f t="shared" ca="1" si="5"/>
        <v>RC.RP.Pe-1</v>
      </c>
      <c r="E43" s="27" t="str">
        <f t="shared" ca="1" si="0"/>
        <v>Recover</v>
      </c>
      <c r="F43" s="94" t="str">
        <f t="shared" ca="1" si="6"/>
        <v>Rate your department's IT people resources for their ability to ensure prioritized and acceptable level of IT services despite a security event.</v>
      </c>
      <c r="G43" s="94"/>
      <c r="H43" s="61"/>
      <c r="I43" s="28" t="str">
        <f t="shared" ca="1" si="7"/>
        <v>A recovery plan is a documented process or set of procedures to recover and protect an organization and its IT infrastructure in the event of a significant incident or disaster. They can help minimize delay, save assets or lives, and reduce recovery cost.</v>
      </c>
      <c r="J43" s="61"/>
      <c r="K43" s="17" t="str">
        <f t="shared" ca="1" si="8"/>
        <v>Department</v>
      </c>
    </row>
    <row r="44" spans="1:11" x14ac:dyDescent="0.25">
      <c r="A44">
        <f t="shared" ca="1" si="4"/>
        <v>0</v>
      </c>
      <c r="B44" t="str">
        <f ca="1">IF(ISERR(SEARCH(MID(CELL("filename",$B$1),FIND("]",CELL("filename",$B$1))+1,256),Questions_Hide!G39)),"zz",Questions_Hide!A39)</f>
        <v>zz</v>
      </c>
      <c r="C44" s="37" t="str">
        <f t="array" aca="1" ref="C44" ca="1">IF(COUNTIF($B$9:$B$200,"&lt;&gt;zz")&gt;=ROWS($A$1:A36), INDEX($B$9:$B$200, MATCH(SMALL(COUNTIF($B$9:$B$200, "&lt;"&amp;$B$9:$B$200), ROW(A36)), COUNTIF($B$9:$B$200, "&lt;"&amp;$B$9:$B$200), 0)), "")</f>
        <v/>
      </c>
      <c r="D44" s="28" t="str">
        <f t="shared" ca="1" si="5"/>
        <v/>
      </c>
      <c r="E44" s="27" t="str">
        <f t="shared" ca="1" si="0"/>
        <v/>
      </c>
      <c r="F44" s="94" t="str">
        <f t="shared" ca="1" si="6"/>
        <v/>
      </c>
      <c r="G44" s="94"/>
      <c r="H44" s="62"/>
      <c r="I44" s="28" t="str">
        <f t="shared" ca="1" si="7"/>
        <v/>
      </c>
      <c r="J44" s="61"/>
      <c r="K44" s="17">
        <f t="shared" ca="1" si="8"/>
        <v>0</v>
      </c>
    </row>
    <row r="45" spans="1:11" x14ac:dyDescent="0.25">
      <c r="A45">
        <f t="shared" ca="1" si="4"/>
        <v>0</v>
      </c>
      <c r="B45" t="str">
        <f ca="1">IF(ISERR(SEARCH(MID(CELL("filename",$B$1),FIND("]",CELL("filename",$B$1))+1,256),Questions_Hide!G40)),"zz",Questions_Hide!A40)</f>
        <v>zz</v>
      </c>
      <c r="C45" s="37" t="str">
        <f t="array" aca="1" ref="C45" ca="1">IF(COUNTIF($B$9:$B$200,"&lt;&gt;zz")&gt;=ROWS($A$1:A37), INDEX($B$9:$B$200, MATCH(SMALL(COUNTIF($B$9:$B$200, "&lt;"&amp;$B$9:$B$200), ROW(A37)), COUNTIF($B$9:$B$200, "&lt;"&amp;$B$9:$B$200), 0)), "")</f>
        <v/>
      </c>
      <c r="D45" s="28" t="str">
        <f t="shared" ca="1" si="5"/>
        <v/>
      </c>
      <c r="E45" s="27" t="str">
        <f t="shared" ca="1" si="0"/>
        <v/>
      </c>
      <c r="F45" s="94" t="str">
        <f t="shared" ca="1" si="6"/>
        <v/>
      </c>
      <c r="G45" s="94"/>
      <c r="H45" s="62"/>
      <c r="I45" s="28" t="str">
        <f t="shared" ca="1" si="7"/>
        <v/>
      </c>
      <c r="J45" s="61"/>
      <c r="K45" s="17">
        <f t="shared" ca="1" si="8"/>
        <v>0</v>
      </c>
    </row>
    <row r="46" spans="1:11" x14ac:dyDescent="0.25">
      <c r="A46">
        <f t="shared" ca="1" si="4"/>
        <v>0</v>
      </c>
      <c r="B46" t="str">
        <f ca="1">IF(ISERR(SEARCH(MID(CELL("filename",$B$1),FIND("]",CELL("filename",$B$1))+1,256),Questions_Hide!G41)),"zz",Questions_Hide!A41)</f>
        <v>zz</v>
      </c>
      <c r="C46" s="37" t="str">
        <f t="array" aca="1" ref="C46" ca="1">IF(COUNTIF($B$9:$B$200,"&lt;&gt;zz")&gt;=ROWS($A$1:A38), INDEX($B$9:$B$200, MATCH(SMALL(COUNTIF($B$9:$B$200, "&lt;"&amp;$B$9:$B$200), ROW(A38)), COUNTIF($B$9:$B$200, "&lt;"&amp;$B$9:$B$200), 0)), "")</f>
        <v/>
      </c>
      <c r="D46" s="28" t="str">
        <f t="shared" ca="1" si="5"/>
        <v/>
      </c>
      <c r="E46" s="27" t="str">
        <f t="shared" ca="1" si="0"/>
        <v/>
      </c>
      <c r="F46" s="94" t="str">
        <f t="shared" ca="1" si="6"/>
        <v/>
      </c>
      <c r="G46" s="94"/>
      <c r="H46" s="62"/>
      <c r="I46" s="28" t="str">
        <f t="shared" ca="1" si="7"/>
        <v/>
      </c>
      <c r="J46" s="61"/>
      <c r="K46" s="17">
        <f t="shared" ca="1" si="8"/>
        <v>0</v>
      </c>
    </row>
    <row r="47" spans="1:11" x14ac:dyDescent="0.25">
      <c r="A47">
        <f t="shared" ca="1" si="4"/>
        <v>0</v>
      </c>
      <c r="B47" t="str">
        <f ca="1">IF(ISERR(SEARCH(MID(CELL("filename",$B$1),FIND("]",CELL("filename",$B$1))+1,256),Questions_Hide!G42)),"zz",Questions_Hide!A42)</f>
        <v>zz</v>
      </c>
      <c r="C47" s="37" t="str">
        <f t="array" aca="1" ref="C47" ca="1">IF(COUNTIF($B$9:$B$200,"&lt;&gt;zz")&gt;=ROWS($A$1:A39), INDEX($B$9:$B$200, MATCH(SMALL(COUNTIF($B$9:$B$200, "&lt;"&amp;$B$9:$B$200), ROW(A39)), COUNTIF($B$9:$B$200, "&lt;"&amp;$B$9:$B$200), 0)), "")</f>
        <v/>
      </c>
      <c r="D47" s="28" t="str">
        <f t="shared" ca="1" si="5"/>
        <v/>
      </c>
      <c r="E47" s="27" t="str">
        <f t="shared" ca="1" si="0"/>
        <v/>
      </c>
      <c r="F47" s="94" t="str">
        <f t="shared" ca="1" si="6"/>
        <v/>
      </c>
      <c r="G47" s="94"/>
      <c r="H47" s="62"/>
      <c r="I47" s="28" t="str">
        <f t="shared" ca="1" si="7"/>
        <v/>
      </c>
      <c r="J47" s="61"/>
      <c r="K47" s="17">
        <f t="shared" ca="1" si="8"/>
        <v>0</v>
      </c>
    </row>
    <row r="48" spans="1:11" x14ac:dyDescent="0.25">
      <c r="A48">
        <f t="shared" ca="1" si="4"/>
        <v>0</v>
      </c>
      <c r="B48" t="str">
        <f ca="1">IF(ISERR(SEARCH(MID(CELL("filename",$B$1),FIND("]",CELL("filename",$B$1))+1,256),Questions_Hide!G43)),"zz",Questions_Hide!A43)</f>
        <v>zz</v>
      </c>
      <c r="C48" s="37" t="str">
        <f t="array" aca="1" ref="C48" ca="1">IF(COUNTIF($B$9:$B$200,"&lt;&gt;zz")&gt;=ROWS($A$1:A40), INDEX($B$9:$B$200, MATCH(SMALL(COUNTIF($B$9:$B$200, "&lt;"&amp;$B$9:$B$200), ROW(A40)), COUNTIF($B$9:$B$200, "&lt;"&amp;$B$9:$B$200), 0)), "")</f>
        <v/>
      </c>
      <c r="D48" s="28" t="str">
        <f t="shared" ca="1" si="5"/>
        <v/>
      </c>
      <c r="E48" s="27" t="str">
        <f t="shared" ca="1" si="0"/>
        <v/>
      </c>
      <c r="F48" s="94" t="str">
        <f t="shared" ca="1" si="6"/>
        <v/>
      </c>
      <c r="G48" s="94"/>
      <c r="H48" s="62"/>
      <c r="I48" s="28" t="str">
        <f t="shared" ca="1" si="7"/>
        <v/>
      </c>
      <c r="J48" s="61"/>
      <c r="K48" s="17">
        <f t="shared" ca="1" si="8"/>
        <v>0</v>
      </c>
    </row>
    <row r="49" spans="1:11" x14ac:dyDescent="0.25">
      <c r="A49">
        <f t="shared" ca="1" si="4"/>
        <v>0</v>
      </c>
      <c r="B49" t="str">
        <f ca="1">IF(ISERR(SEARCH(MID(CELL("filename",$B$1),FIND("]",CELL("filename",$B$1))+1,256),Questions_Hide!G44)),"zz",Questions_Hide!A44)</f>
        <v>zz</v>
      </c>
      <c r="C49" s="37" t="str">
        <f t="array" aca="1" ref="C49" ca="1">IF(COUNTIF($B$9:$B$200,"&lt;&gt;zz")&gt;=ROWS($A$1:A41), INDEX($B$9:$B$200, MATCH(SMALL(COUNTIF($B$9:$B$200, "&lt;"&amp;$B$9:$B$200), ROW(A41)), COUNTIF($B$9:$B$200, "&lt;"&amp;$B$9:$B$200), 0)), "")</f>
        <v/>
      </c>
      <c r="D49" s="28" t="str">
        <f t="shared" ca="1" si="5"/>
        <v/>
      </c>
      <c r="E49" s="27" t="str">
        <f t="shared" ca="1" si="0"/>
        <v/>
      </c>
      <c r="F49" s="94" t="str">
        <f t="shared" ca="1" si="6"/>
        <v/>
      </c>
      <c r="G49" s="94"/>
      <c r="H49" s="62"/>
      <c r="I49" s="28" t="str">
        <f t="shared" ca="1" si="7"/>
        <v/>
      </c>
      <c r="J49" s="61"/>
      <c r="K49" s="17">
        <f t="shared" ca="1" si="8"/>
        <v>0</v>
      </c>
    </row>
    <row r="50" spans="1:11" x14ac:dyDescent="0.25">
      <c r="A50">
        <f t="shared" ca="1" si="4"/>
        <v>0</v>
      </c>
      <c r="B50" t="str">
        <f ca="1">IF(ISERR(SEARCH(MID(CELL("filename",$B$1),FIND("]",CELL("filename",$B$1))+1,256),Questions_Hide!G45)),"zz",Questions_Hide!A45)</f>
        <v>zz</v>
      </c>
      <c r="C50" s="37" t="str">
        <f t="array" aca="1" ref="C50" ca="1">IF(COUNTIF($B$9:$B$200,"&lt;&gt;zz")&gt;=ROWS($A$1:A42), INDEX($B$9:$B$200, MATCH(SMALL(COUNTIF($B$9:$B$200, "&lt;"&amp;$B$9:$B$200), ROW(A42)), COUNTIF($B$9:$B$200, "&lt;"&amp;$B$9:$B$200), 0)), "")</f>
        <v/>
      </c>
      <c r="D50" s="28" t="str">
        <f t="shared" ca="1" si="5"/>
        <v/>
      </c>
      <c r="E50" s="27" t="str">
        <f t="shared" ca="1" si="0"/>
        <v/>
      </c>
      <c r="F50" s="94" t="str">
        <f t="shared" ca="1" si="6"/>
        <v/>
      </c>
      <c r="G50" s="94"/>
      <c r="H50" s="62"/>
      <c r="I50" s="28" t="str">
        <f t="shared" ca="1" si="7"/>
        <v/>
      </c>
      <c r="J50" s="61"/>
      <c r="K50" s="17">
        <f t="shared" ca="1" si="8"/>
        <v>0</v>
      </c>
    </row>
    <row r="51" spans="1:11" x14ac:dyDescent="0.25">
      <c r="A51">
        <f t="shared" ca="1" si="4"/>
        <v>0</v>
      </c>
      <c r="B51" t="str">
        <f ca="1">IF(ISERR(SEARCH(MID(CELL("filename",$B$1),FIND("]",CELL("filename",$B$1))+1,256),Questions_Hide!G46)),"zz",Questions_Hide!A46)</f>
        <v>zz</v>
      </c>
      <c r="C51" s="37" t="str">
        <f t="array" aca="1" ref="C51" ca="1">IF(COUNTIF($B$9:$B$200,"&lt;&gt;zz")&gt;=ROWS($A$1:A43), INDEX($B$9:$B$200, MATCH(SMALL(COUNTIF($B$9:$B$200, "&lt;"&amp;$B$9:$B$200), ROW(A43)), COUNTIF($B$9:$B$200, "&lt;"&amp;$B$9:$B$200), 0)), "")</f>
        <v/>
      </c>
      <c r="D51" s="28" t="str">
        <f t="shared" ca="1" si="5"/>
        <v/>
      </c>
      <c r="E51" s="27" t="str">
        <f t="shared" ca="1" si="0"/>
        <v/>
      </c>
      <c r="F51" s="94" t="str">
        <f t="shared" ca="1" si="6"/>
        <v/>
      </c>
      <c r="G51" s="94"/>
      <c r="H51" s="62"/>
      <c r="I51" s="28" t="str">
        <f t="shared" ca="1" si="7"/>
        <v/>
      </c>
      <c r="J51" s="61"/>
      <c r="K51" s="17">
        <f t="shared" ca="1" si="8"/>
        <v>0</v>
      </c>
    </row>
    <row r="52" spans="1:11" x14ac:dyDescent="0.25">
      <c r="A52">
        <f t="shared" ca="1" si="4"/>
        <v>0</v>
      </c>
      <c r="B52" t="str">
        <f ca="1">IF(ISERR(SEARCH(MID(CELL("filename",$B$1),FIND("]",CELL("filename",$B$1))+1,256),Questions_Hide!G47)),"zz",Questions_Hide!A47)</f>
        <v>zz</v>
      </c>
      <c r="C52" s="37" t="str">
        <f t="array" aca="1" ref="C52" ca="1">IF(COUNTIF($B$9:$B$200,"&lt;&gt;zz")&gt;=ROWS($A$1:A44), INDEX($B$9:$B$200, MATCH(SMALL(COUNTIF($B$9:$B$200, "&lt;"&amp;$B$9:$B$200), ROW(A44)), COUNTIF($B$9:$B$200, "&lt;"&amp;$B$9:$B$200), 0)), "")</f>
        <v/>
      </c>
      <c r="D52" s="28" t="str">
        <f t="shared" ca="1" si="5"/>
        <v/>
      </c>
      <c r="E52" s="27" t="str">
        <f t="shared" ca="1" si="0"/>
        <v/>
      </c>
      <c r="F52" s="94" t="str">
        <f t="shared" ca="1" si="6"/>
        <v/>
      </c>
      <c r="G52" s="94"/>
      <c r="H52" s="62"/>
      <c r="I52" s="28" t="str">
        <f t="shared" ca="1" si="7"/>
        <v/>
      </c>
      <c r="J52" s="61"/>
      <c r="K52" s="17">
        <f t="shared" ca="1" si="8"/>
        <v>0</v>
      </c>
    </row>
    <row r="53" spans="1:11" x14ac:dyDescent="0.25">
      <c r="A53">
        <f t="shared" ca="1" si="4"/>
        <v>0</v>
      </c>
      <c r="B53" t="str">
        <f ca="1">IF(ISERR(SEARCH(MID(CELL("filename",$B$1),FIND("]",CELL("filename",$B$1))+1,256),Questions_Hide!G48)),"zz",Questions_Hide!A48)</f>
        <v>zz</v>
      </c>
      <c r="C53" s="37" t="str">
        <f t="array" aca="1" ref="C53" ca="1">IF(COUNTIF($B$9:$B$200,"&lt;&gt;zz")&gt;=ROWS($A$1:A45), INDEX($B$9:$B$200, MATCH(SMALL(COUNTIF($B$9:$B$200, "&lt;"&amp;$B$9:$B$200), ROW(A45)), COUNTIF($B$9:$B$200, "&lt;"&amp;$B$9:$B$200), 0)), "")</f>
        <v/>
      </c>
      <c r="D53" s="28" t="str">
        <f t="shared" ca="1" si="5"/>
        <v/>
      </c>
      <c r="E53" s="27" t="str">
        <f t="shared" ca="1" si="0"/>
        <v/>
      </c>
      <c r="F53" s="94" t="str">
        <f t="shared" ca="1" si="6"/>
        <v/>
      </c>
      <c r="G53" s="94"/>
      <c r="H53" s="62"/>
      <c r="I53" s="28" t="str">
        <f t="shared" ca="1" si="7"/>
        <v/>
      </c>
      <c r="J53" s="61"/>
      <c r="K53" s="17">
        <f t="shared" ca="1" si="8"/>
        <v>0</v>
      </c>
    </row>
    <row r="54" spans="1:11" x14ac:dyDescent="0.25">
      <c r="A54">
        <f t="shared" ca="1" si="4"/>
        <v>0</v>
      </c>
      <c r="B54" t="str">
        <f ca="1">IF(ISERR(SEARCH(MID(CELL("filename",$B$1),FIND("]",CELL("filename",$B$1))+1,256),Questions_Hide!G49)),"zz",Questions_Hide!A49)</f>
        <v>zz</v>
      </c>
      <c r="C54" s="37" t="str">
        <f t="array" aca="1" ref="C54" ca="1">IF(COUNTIF($B$9:$B$200,"&lt;&gt;zz")&gt;=ROWS($A$1:A46), INDEX($B$9:$B$200, MATCH(SMALL(COUNTIF($B$9:$B$200, "&lt;"&amp;$B$9:$B$200), ROW(A46)), COUNTIF($B$9:$B$200, "&lt;"&amp;$B$9:$B$200), 0)), "")</f>
        <v/>
      </c>
      <c r="D54" s="28" t="str">
        <f t="shared" ca="1" si="5"/>
        <v/>
      </c>
      <c r="E54" s="27" t="str">
        <f t="shared" ca="1" si="0"/>
        <v/>
      </c>
      <c r="F54" s="94" t="str">
        <f t="shared" ca="1" si="6"/>
        <v/>
      </c>
      <c r="G54" s="94"/>
      <c r="H54" s="62"/>
      <c r="I54" s="28" t="str">
        <f t="shared" ca="1" si="7"/>
        <v/>
      </c>
      <c r="J54" s="61"/>
      <c r="K54" s="17">
        <f t="shared" ca="1" si="8"/>
        <v>0</v>
      </c>
    </row>
    <row r="55" spans="1:11" x14ac:dyDescent="0.25">
      <c r="A55">
        <f t="shared" ca="1" si="4"/>
        <v>0</v>
      </c>
      <c r="B55" t="str">
        <f ca="1">IF(ISERR(SEARCH(MID(CELL("filename",$B$1),FIND("]",CELL("filename",$B$1))+1,256),Questions_Hide!G50)),"zz",Questions_Hide!A50)</f>
        <v>zz</v>
      </c>
      <c r="C55" s="37" t="str">
        <f t="array" aca="1" ref="C55" ca="1">IF(COUNTIF($B$9:$B$200,"&lt;&gt;zz")&gt;=ROWS($A$1:A47), INDEX($B$9:$B$200, MATCH(SMALL(COUNTIF($B$9:$B$200, "&lt;"&amp;$B$9:$B$200), ROW(A47)), COUNTIF($B$9:$B$200, "&lt;"&amp;$B$9:$B$200), 0)), "")</f>
        <v/>
      </c>
      <c r="D55" s="28" t="str">
        <f t="shared" ca="1" si="5"/>
        <v/>
      </c>
      <c r="E55" s="27" t="str">
        <f t="shared" ca="1" si="0"/>
        <v/>
      </c>
      <c r="F55" s="94" t="str">
        <f t="shared" ca="1" si="6"/>
        <v/>
      </c>
      <c r="G55" s="94"/>
      <c r="H55" s="62"/>
      <c r="I55" s="28" t="str">
        <f t="shared" ca="1" si="7"/>
        <v/>
      </c>
      <c r="J55" s="61"/>
      <c r="K55" s="17">
        <f t="shared" ca="1" si="8"/>
        <v>0</v>
      </c>
    </row>
    <row r="56" spans="1:11" x14ac:dyDescent="0.25">
      <c r="A56">
        <f t="shared" ca="1" si="4"/>
        <v>0</v>
      </c>
      <c r="B56" t="str">
        <f ca="1">IF(ISERR(SEARCH(MID(CELL("filename",$B$1),FIND("]",CELL("filename",$B$1))+1,256),Questions_Hide!G51)),"zz",Questions_Hide!A51)</f>
        <v>zz</v>
      </c>
      <c r="C56" s="37" t="str">
        <f t="array" aca="1" ref="C56" ca="1">IF(COUNTIF($B$9:$B$200,"&lt;&gt;zz")&gt;=ROWS($A$1:A48), INDEX($B$9:$B$200, MATCH(SMALL(COUNTIF($B$9:$B$200, "&lt;"&amp;$B$9:$B$200), ROW(A48)), COUNTIF($B$9:$B$200, "&lt;"&amp;$B$9:$B$200), 0)), "")</f>
        <v/>
      </c>
      <c r="D56" s="28" t="str">
        <f t="shared" ca="1" si="5"/>
        <v/>
      </c>
      <c r="E56" s="27" t="str">
        <f t="shared" ca="1" si="0"/>
        <v/>
      </c>
      <c r="F56" s="94" t="str">
        <f t="shared" ca="1" si="6"/>
        <v/>
      </c>
      <c r="G56" s="94"/>
      <c r="H56" s="62"/>
      <c r="I56" s="28" t="str">
        <f t="shared" ca="1" si="7"/>
        <v/>
      </c>
      <c r="J56" s="61"/>
      <c r="K56" s="17">
        <f t="shared" ca="1" si="8"/>
        <v>0</v>
      </c>
    </row>
    <row r="57" spans="1:11" x14ac:dyDescent="0.25">
      <c r="A57">
        <f t="shared" ca="1" si="4"/>
        <v>0</v>
      </c>
      <c r="B57" t="str">
        <f ca="1">IF(ISERR(SEARCH(MID(CELL("filename",$B$1),FIND("]",CELL("filename",$B$1))+1,256),Questions_Hide!G52)),"zz",Questions_Hide!A52)</f>
        <v>zz</v>
      </c>
      <c r="C57" s="37" t="str">
        <f t="array" aca="1" ref="C57" ca="1">IF(COUNTIF($B$9:$B$200,"&lt;&gt;zz")&gt;=ROWS($A$1:A49), INDEX($B$9:$B$200, MATCH(SMALL(COUNTIF($B$9:$B$200, "&lt;"&amp;$B$9:$B$200), ROW(A49)), COUNTIF($B$9:$B$200, "&lt;"&amp;$B$9:$B$200), 0)), "")</f>
        <v/>
      </c>
      <c r="D57" s="28" t="str">
        <f t="shared" ca="1" si="5"/>
        <v/>
      </c>
      <c r="E57" s="27" t="str">
        <f t="shared" ca="1" si="0"/>
        <v/>
      </c>
      <c r="F57" s="94" t="str">
        <f t="shared" ca="1" si="6"/>
        <v/>
      </c>
      <c r="G57" s="94"/>
      <c r="H57" s="62"/>
      <c r="I57" s="28" t="str">
        <f t="shared" ca="1" si="7"/>
        <v/>
      </c>
      <c r="J57" s="61"/>
      <c r="K57" s="17">
        <f t="shared" ca="1" si="8"/>
        <v>0</v>
      </c>
    </row>
    <row r="58" spans="1:11" x14ac:dyDescent="0.25">
      <c r="A58">
        <f t="shared" ca="1" si="4"/>
        <v>0</v>
      </c>
      <c r="B58" t="str">
        <f ca="1">IF(ISERR(SEARCH(MID(CELL("filename",$B$1),FIND("]",CELL("filename",$B$1))+1,256),Questions_Hide!G53)),"zz",Questions_Hide!A53)</f>
        <v>zz</v>
      </c>
      <c r="C58" s="37" t="str">
        <f t="array" aca="1" ref="C58" ca="1">IF(COUNTIF($B$9:$B$200,"&lt;&gt;zz")&gt;=ROWS($A$1:A50), INDEX($B$9:$B$200, MATCH(SMALL(COUNTIF($B$9:$B$200, "&lt;"&amp;$B$9:$B$200), ROW(A50)), COUNTIF($B$9:$B$200, "&lt;"&amp;$B$9:$B$200), 0)), "")</f>
        <v/>
      </c>
      <c r="D58" s="28" t="str">
        <f t="shared" ca="1" si="5"/>
        <v/>
      </c>
      <c r="E58" s="27" t="str">
        <f t="shared" ca="1" si="0"/>
        <v/>
      </c>
      <c r="F58" s="94" t="str">
        <f t="shared" ca="1" si="6"/>
        <v/>
      </c>
      <c r="G58" s="94"/>
      <c r="H58" s="62"/>
      <c r="I58" s="28" t="str">
        <f t="shared" ca="1" si="7"/>
        <v/>
      </c>
      <c r="J58" s="61"/>
      <c r="K58" s="17">
        <f t="shared" ca="1" si="8"/>
        <v>0</v>
      </c>
    </row>
    <row r="59" spans="1:11" x14ac:dyDescent="0.25">
      <c r="A59">
        <f t="shared" ca="1" si="4"/>
        <v>0</v>
      </c>
      <c r="B59" t="str">
        <f ca="1">IF(ISERR(SEARCH(MID(CELL("filename",$B$1),FIND("]",CELL("filename",$B$1))+1,256),Questions_Hide!G54)),"zz",Questions_Hide!A54)</f>
        <v>zz</v>
      </c>
      <c r="C59" s="37" t="str">
        <f t="array" aca="1" ref="C59" ca="1">IF(COUNTIF($B$9:$B$200,"&lt;&gt;zz")&gt;=ROWS($A$1:A51), INDEX($B$9:$B$200, MATCH(SMALL(COUNTIF($B$9:$B$200, "&lt;"&amp;$B$9:$B$200), ROW(A51)), COUNTIF($B$9:$B$200, "&lt;"&amp;$B$9:$B$200), 0)), "")</f>
        <v/>
      </c>
      <c r="D59" s="28" t="str">
        <f t="shared" ca="1" si="5"/>
        <v/>
      </c>
      <c r="E59" s="27" t="str">
        <f t="shared" ca="1" si="0"/>
        <v/>
      </c>
      <c r="F59" s="94" t="str">
        <f t="shared" ca="1" si="6"/>
        <v/>
      </c>
      <c r="G59" s="94"/>
      <c r="H59" s="62"/>
      <c r="I59" s="28" t="str">
        <f t="shared" ca="1" si="7"/>
        <v/>
      </c>
      <c r="J59" s="61"/>
      <c r="K59" s="17">
        <f t="shared" ca="1" si="8"/>
        <v>0</v>
      </c>
    </row>
    <row r="60" spans="1:11" x14ac:dyDescent="0.25">
      <c r="A60">
        <f t="shared" ca="1" si="4"/>
        <v>0</v>
      </c>
      <c r="B60" t="str">
        <f ca="1">IF(ISERR(SEARCH(MID(CELL("filename",$B$1),FIND("]",CELL("filename",$B$1))+1,256),Questions_Hide!G55)),"zz",Questions_Hide!A55)</f>
        <v>zz</v>
      </c>
      <c r="C60" s="37" t="str">
        <f t="array" aca="1" ref="C60" ca="1">IF(COUNTIF($B$9:$B$200,"&lt;&gt;zz")&gt;=ROWS($A$1:A52), INDEX($B$9:$B$200, MATCH(SMALL(COUNTIF($B$9:$B$200, "&lt;"&amp;$B$9:$B$200), ROW(A52)), COUNTIF($B$9:$B$200, "&lt;"&amp;$B$9:$B$200), 0)), "")</f>
        <v/>
      </c>
      <c r="D60" s="28" t="str">
        <f t="shared" ca="1" si="5"/>
        <v/>
      </c>
      <c r="E60" s="27" t="str">
        <f t="shared" ca="1" si="0"/>
        <v/>
      </c>
      <c r="F60" s="94" t="str">
        <f t="shared" ca="1" si="6"/>
        <v/>
      </c>
      <c r="G60" s="94"/>
      <c r="H60" s="62"/>
      <c r="I60" s="28" t="str">
        <f t="shared" ca="1" si="7"/>
        <v/>
      </c>
      <c r="J60" s="61"/>
      <c r="K60" s="17">
        <f t="shared" ca="1" si="8"/>
        <v>0</v>
      </c>
    </row>
    <row r="61" spans="1:11" x14ac:dyDescent="0.25">
      <c r="A61">
        <f t="shared" ca="1" si="4"/>
        <v>0</v>
      </c>
      <c r="B61" t="str">
        <f ca="1">IF(ISERR(SEARCH(MID(CELL("filename",$B$1),FIND("]",CELL("filename",$B$1))+1,256),Questions_Hide!G56)),"zz",Questions_Hide!A56)</f>
        <v>zz</v>
      </c>
      <c r="C61" s="37" t="str">
        <f t="array" aca="1" ref="C61" ca="1">IF(COUNTIF($B$9:$B$200,"&lt;&gt;zz")&gt;=ROWS($A$1:A53), INDEX($B$9:$B$200, MATCH(SMALL(COUNTIF($B$9:$B$200, "&lt;"&amp;$B$9:$B$200), ROW(A53)), COUNTIF($B$9:$B$200, "&lt;"&amp;$B$9:$B$200), 0)), "")</f>
        <v/>
      </c>
      <c r="D61" s="28" t="str">
        <f t="shared" ca="1" si="5"/>
        <v/>
      </c>
      <c r="E61" s="27" t="str">
        <f t="shared" ca="1" si="0"/>
        <v/>
      </c>
      <c r="F61" s="94" t="str">
        <f t="shared" ca="1" si="6"/>
        <v/>
      </c>
      <c r="G61" s="94"/>
      <c r="H61" s="62"/>
      <c r="I61" s="28" t="str">
        <f t="shared" ca="1" si="7"/>
        <v/>
      </c>
      <c r="J61" s="61"/>
      <c r="K61" s="17">
        <f t="shared" ca="1" si="8"/>
        <v>0</v>
      </c>
    </row>
    <row r="62" spans="1:11" x14ac:dyDescent="0.25">
      <c r="A62">
        <f t="shared" ca="1" si="4"/>
        <v>0</v>
      </c>
      <c r="B62" t="str">
        <f ca="1">IF(ISERR(SEARCH(MID(CELL("filename",$B$1),FIND("]",CELL("filename",$B$1))+1,256),Questions_Hide!G57)),"zz",Questions_Hide!A57)</f>
        <v>zz</v>
      </c>
      <c r="C62" s="37" t="str">
        <f t="array" aca="1" ref="C62" ca="1">IF(COUNTIF($B$9:$B$200,"&lt;&gt;zz")&gt;=ROWS($A$1:A54), INDEX($B$9:$B$200, MATCH(SMALL(COUNTIF($B$9:$B$200, "&lt;"&amp;$B$9:$B$200), ROW(A54)), COUNTIF($B$9:$B$200, "&lt;"&amp;$B$9:$B$200), 0)), "")</f>
        <v/>
      </c>
      <c r="D62" s="28" t="str">
        <f t="shared" ca="1" si="5"/>
        <v/>
      </c>
      <c r="E62" s="27" t="str">
        <f t="shared" ca="1" si="0"/>
        <v/>
      </c>
      <c r="F62" s="94" t="str">
        <f t="shared" ca="1" si="6"/>
        <v/>
      </c>
      <c r="G62" s="94"/>
      <c r="H62" s="62"/>
      <c r="I62" s="28" t="str">
        <f t="shared" ca="1" si="7"/>
        <v/>
      </c>
      <c r="J62" s="61"/>
      <c r="K62" s="17">
        <f t="shared" ca="1" si="8"/>
        <v>0</v>
      </c>
    </row>
    <row r="63" spans="1:11" x14ac:dyDescent="0.25">
      <c r="A63">
        <f t="shared" ca="1" si="4"/>
        <v>0</v>
      </c>
      <c r="B63" t="str">
        <f ca="1">IF(ISERR(SEARCH(MID(CELL("filename",$B$1),FIND("]",CELL("filename",$B$1))+1,256),Questions_Hide!G58)),"zz",Questions_Hide!A58)</f>
        <v>zz</v>
      </c>
      <c r="C63" s="37" t="str">
        <f t="array" aca="1" ref="C63" ca="1">IF(COUNTIF($B$9:$B$200,"&lt;&gt;zz")&gt;=ROWS($A$1:A55), INDEX($B$9:$B$200, MATCH(SMALL(COUNTIF($B$9:$B$200, "&lt;"&amp;$B$9:$B$200), ROW(A55)), COUNTIF($B$9:$B$200, "&lt;"&amp;$B$9:$B$200), 0)), "")</f>
        <v/>
      </c>
      <c r="D63" s="28" t="str">
        <f t="shared" ca="1" si="5"/>
        <v/>
      </c>
      <c r="E63" s="27" t="str">
        <f t="shared" ca="1" si="0"/>
        <v/>
      </c>
      <c r="F63" s="94" t="str">
        <f t="shared" ca="1" si="6"/>
        <v/>
      </c>
      <c r="G63" s="94"/>
      <c r="H63" s="62"/>
      <c r="I63" s="28" t="str">
        <f t="shared" ca="1" si="7"/>
        <v/>
      </c>
      <c r="J63" s="61"/>
      <c r="K63" s="17">
        <f t="shared" ca="1" si="8"/>
        <v>0</v>
      </c>
    </row>
    <row r="64" spans="1:11" x14ac:dyDescent="0.25">
      <c r="A64">
        <f t="shared" ca="1" si="4"/>
        <v>0</v>
      </c>
      <c r="B64" t="str">
        <f ca="1">IF(ISERR(SEARCH(MID(CELL("filename",$B$1),FIND("]",CELL("filename",$B$1))+1,256),Questions_Hide!G59)),"zz",Questions_Hide!A59)</f>
        <v>zz</v>
      </c>
      <c r="C64" s="37" t="str">
        <f t="array" aca="1" ref="C64" ca="1">IF(COUNTIF($B$9:$B$200,"&lt;&gt;zz")&gt;=ROWS($A$1:A56), INDEX($B$9:$B$200, MATCH(SMALL(COUNTIF($B$9:$B$200, "&lt;"&amp;$B$9:$B$200), ROW(A56)), COUNTIF($B$9:$B$200, "&lt;"&amp;$B$9:$B$200), 0)), "")</f>
        <v/>
      </c>
      <c r="D64" s="28" t="str">
        <f t="shared" ca="1" si="5"/>
        <v/>
      </c>
      <c r="E64" s="27" t="str">
        <f t="shared" ca="1" si="0"/>
        <v/>
      </c>
      <c r="F64" s="94" t="str">
        <f t="shared" ca="1" si="6"/>
        <v/>
      </c>
      <c r="G64" s="94"/>
      <c r="H64" s="62"/>
      <c r="I64" s="28" t="str">
        <f t="shared" ca="1" si="7"/>
        <v/>
      </c>
      <c r="J64" s="61"/>
      <c r="K64" s="17">
        <f t="shared" ca="1" si="8"/>
        <v>0</v>
      </c>
    </row>
    <row r="65" spans="1:11" x14ac:dyDescent="0.25">
      <c r="A65">
        <f t="shared" ca="1" si="4"/>
        <v>0</v>
      </c>
      <c r="B65" t="str">
        <f ca="1">IF(ISERR(SEARCH(MID(CELL("filename",$B$1),FIND("]",CELL("filename",$B$1))+1,256),Questions_Hide!G60)),"zz",Questions_Hide!A60)</f>
        <v>zz</v>
      </c>
      <c r="C65" s="37" t="str">
        <f t="array" aca="1" ref="C65" ca="1">IF(COUNTIF($B$9:$B$200,"&lt;&gt;zz")&gt;=ROWS($A$1:A57), INDEX($B$9:$B$200, MATCH(SMALL(COUNTIF($B$9:$B$200, "&lt;"&amp;$B$9:$B$200), ROW(A57)), COUNTIF($B$9:$B$200, "&lt;"&amp;$B$9:$B$200), 0)), "")</f>
        <v/>
      </c>
      <c r="D65" s="28" t="str">
        <f t="shared" ca="1" si="5"/>
        <v/>
      </c>
      <c r="E65" s="27" t="str">
        <f t="shared" ca="1" si="0"/>
        <v/>
      </c>
      <c r="F65" s="94" t="str">
        <f t="shared" ca="1" si="6"/>
        <v/>
      </c>
      <c r="G65" s="94"/>
      <c r="H65" s="62"/>
      <c r="I65" s="28" t="str">
        <f t="shared" ca="1" si="7"/>
        <v/>
      </c>
      <c r="J65" s="61"/>
      <c r="K65" s="17">
        <f t="shared" ca="1" si="8"/>
        <v>0</v>
      </c>
    </row>
    <row r="66" spans="1:11" x14ac:dyDescent="0.25">
      <c r="A66">
        <f t="shared" ca="1" si="4"/>
        <v>0</v>
      </c>
      <c r="B66" t="str">
        <f ca="1">IF(ISERR(SEARCH(MID(CELL("filename",$B$1),FIND("]",CELL("filename",$B$1))+1,256),Questions_Hide!G61)),"zz",Questions_Hide!A61)</f>
        <v>zz</v>
      </c>
      <c r="C66" s="37" t="str">
        <f t="array" aca="1" ref="C66" ca="1">IF(COUNTIF($B$9:$B$200,"&lt;&gt;zz")&gt;=ROWS($A$1:A58), INDEX($B$9:$B$200, MATCH(SMALL(COUNTIF($B$9:$B$200, "&lt;"&amp;$B$9:$B$200), ROW(A58)), COUNTIF($B$9:$B$200, "&lt;"&amp;$B$9:$B$200), 0)), "")</f>
        <v/>
      </c>
      <c r="D66" s="28" t="str">
        <f t="shared" ca="1" si="5"/>
        <v/>
      </c>
      <c r="E66" s="27" t="str">
        <f t="shared" ca="1" si="0"/>
        <v/>
      </c>
      <c r="F66" s="94" t="str">
        <f t="shared" ca="1" si="6"/>
        <v/>
      </c>
      <c r="G66" s="94"/>
      <c r="H66" s="62"/>
      <c r="I66" s="28" t="str">
        <f t="shared" ca="1" si="7"/>
        <v/>
      </c>
      <c r="J66" s="61"/>
      <c r="K66" s="17">
        <f t="shared" ca="1" si="8"/>
        <v>0</v>
      </c>
    </row>
    <row r="67" spans="1:11" x14ac:dyDescent="0.25">
      <c r="A67">
        <f t="shared" ca="1" si="4"/>
        <v>0</v>
      </c>
      <c r="B67" t="str">
        <f ca="1">IF(ISERR(SEARCH(MID(CELL("filename",$B$1),FIND("]",CELL("filename",$B$1))+1,256),Questions_Hide!G62)),"zz",Questions_Hide!A62)</f>
        <v>zz</v>
      </c>
      <c r="C67" s="37" t="str">
        <f t="array" aca="1" ref="C67" ca="1">IF(COUNTIF($B$9:$B$200,"&lt;&gt;zz")&gt;=ROWS($A$1:A59), INDEX($B$9:$B$200, MATCH(SMALL(COUNTIF($B$9:$B$200, "&lt;"&amp;$B$9:$B$200), ROW(A59)), COUNTIF($B$9:$B$200, "&lt;"&amp;$B$9:$B$200), 0)), "")</f>
        <v/>
      </c>
      <c r="D67" s="28" t="str">
        <f t="shared" ca="1" si="5"/>
        <v/>
      </c>
      <c r="E67" s="27" t="str">
        <f t="shared" ca="1" si="0"/>
        <v/>
      </c>
      <c r="F67" s="94" t="str">
        <f t="shared" ca="1" si="6"/>
        <v/>
      </c>
      <c r="G67" s="94"/>
      <c r="H67" s="62"/>
      <c r="I67" s="28" t="str">
        <f t="shared" ca="1" si="7"/>
        <v/>
      </c>
      <c r="J67" s="61"/>
      <c r="K67" s="17">
        <f t="shared" ca="1" si="8"/>
        <v>0</v>
      </c>
    </row>
    <row r="68" spans="1:11" x14ac:dyDescent="0.25">
      <c r="A68">
        <f t="shared" ca="1" si="4"/>
        <v>0</v>
      </c>
      <c r="B68" t="str">
        <f ca="1">IF(ISERR(SEARCH(MID(CELL("filename",$B$1),FIND("]",CELL("filename",$B$1))+1,256),Questions_Hide!G63)),"zz",Questions_Hide!A63)</f>
        <v>zz</v>
      </c>
      <c r="C68" s="37" t="str">
        <f t="array" aca="1" ref="C68" ca="1">IF(COUNTIF($B$9:$B$200,"&lt;&gt;zz")&gt;=ROWS($A$1:A60), INDEX($B$9:$B$200, MATCH(SMALL(COUNTIF($B$9:$B$200, "&lt;"&amp;$B$9:$B$200), ROW(A60)), COUNTIF($B$9:$B$200, "&lt;"&amp;$B$9:$B$200), 0)), "")</f>
        <v/>
      </c>
      <c r="D68" s="28" t="str">
        <f t="shared" ca="1" si="5"/>
        <v/>
      </c>
      <c r="E68" s="27" t="str">
        <f t="shared" ca="1" si="0"/>
        <v/>
      </c>
      <c r="F68" s="94" t="str">
        <f t="shared" ca="1" si="6"/>
        <v/>
      </c>
      <c r="G68" s="94"/>
      <c r="H68" s="62"/>
      <c r="I68" s="28" t="str">
        <f t="shared" ca="1" si="7"/>
        <v/>
      </c>
      <c r="J68" s="61"/>
      <c r="K68" s="17">
        <f t="shared" ca="1" si="8"/>
        <v>0</v>
      </c>
    </row>
    <row r="69" spans="1:11" x14ac:dyDescent="0.25">
      <c r="A69">
        <f t="shared" ca="1" si="4"/>
        <v>0</v>
      </c>
      <c r="B69" t="str">
        <f ca="1">IF(ISERR(SEARCH(MID(CELL("filename",$B$1),FIND("]",CELL("filename",$B$1))+1,256),Questions_Hide!G64)),"zz",Questions_Hide!A64)</f>
        <v>zz</v>
      </c>
      <c r="C69" s="37" t="str">
        <f t="array" aca="1" ref="C69" ca="1">IF(COUNTIF($B$9:$B$200,"&lt;&gt;zz")&gt;=ROWS($A$1:A61), INDEX($B$9:$B$200, MATCH(SMALL(COUNTIF($B$9:$B$200, "&lt;"&amp;$B$9:$B$200), ROW(A61)), COUNTIF($B$9:$B$200, "&lt;"&amp;$B$9:$B$200), 0)), "")</f>
        <v/>
      </c>
      <c r="D69" s="28" t="str">
        <f t="shared" ca="1" si="5"/>
        <v/>
      </c>
      <c r="E69" s="27" t="str">
        <f t="shared" ca="1" si="0"/>
        <v/>
      </c>
      <c r="F69" s="94" t="str">
        <f t="shared" ca="1" si="6"/>
        <v/>
      </c>
      <c r="G69" s="94"/>
      <c r="H69" s="62"/>
      <c r="I69" s="28" t="str">
        <f t="shared" ca="1" si="7"/>
        <v/>
      </c>
      <c r="J69" s="61"/>
      <c r="K69" s="17">
        <f t="shared" ca="1" si="8"/>
        <v>0</v>
      </c>
    </row>
    <row r="70" spans="1:11" x14ac:dyDescent="0.25">
      <c r="A70">
        <f t="shared" ca="1" si="4"/>
        <v>0</v>
      </c>
      <c r="B70" t="str">
        <f ca="1">IF(ISERR(SEARCH(MID(CELL("filename",$B$1),FIND("]",CELL("filename",$B$1))+1,256),Questions_Hide!G65)),"zz",Questions_Hide!A65)</f>
        <v>zz</v>
      </c>
      <c r="C70" s="37" t="str">
        <f t="array" aca="1" ref="C70" ca="1">IF(COUNTIF($B$9:$B$200,"&lt;&gt;zz")&gt;=ROWS($A$1:A62), INDEX($B$9:$B$200, MATCH(SMALL(COUNTIF($B$9:$B$200, "&lt;"&amp;$B$9:$B$200), ROW(A62)), COUNTIF($B$9:$B$200, "&lt;"&amp;$B$9:$B$200), 0)), "")</f>
        <v/>
      </c>
      <c r="D70" s="28" t="str">
        <f t="shared" ca="1" si="5"/>
        <v/>
      </c>
      <c r="E70" s="27" t="str">
        <f t="shared" ca="1" si="0"/>
        <v/>
      </c>
      <c r="F70" s="94" t="str">
        <f t="shared" ca="1" si="6"/>
        <v/>
      </c>
      <c r="G70" s="94"/>
      <c r="H70" s="62"/>
      <c r="I70" s="28" t="str">
        <f t="shared" ca="1" si="7"/>
        <v/>
      </c>
      <c r="J70" s="61"/>
      <c r="K70" s="17">
        <f t="shared" ca="1" si="8"/>
        <v>0</v>
      </c>
    </row>
    <row r="71" spans="1:11" x14ac:dyDescent="0.25">
      <c r="A71">
        <f t="shared" ca="1" si="4"/>
        <v>0</v>
      </c>
      <c r="B71" t="str">
        <f ca="1">IF(ISERR(SEARCH(MID(CELL("filename",$B$1),FIND("]",CELL("filename",$B$1))+1,256),Questions_Hide!G66)),"zz",Questions_Hide!A66)</f>
        <v>zz</v>
      </c>
      <c r="C71" s="37" t="str">
        <f t="array" aca="1" ref="C71" ca="1">IF(COUNTIF($B$9:$B$200,"&lt;&gt;zz")&gt;=ROWS($A$1:A63), INDEX($B$9:$B$200, MATCH(SMALL(COUNTIF($B$9:$B$200, "&lt;"&amp;$B$9:$B$200), ROW(A63)), COUNTIF($B$9:$B$200, "&lt;"&amp;$B$9:$B$200), 0)), "")</f>
        <v/>
      </c>
      <c r="D71" s="28" t="str">
        <f t="shared" ca="1" si="5"/>
        <v/>
      </c>
      <c r="E71" s="27" t="str">
        <f t="shared" ca="1" si="0"/>
        <v/>
      </c>
      <c r="F71" s="94" t="str">
        <f t="shared" ca="1" si="6"/>
        <v/>
      </c>
      <c r="G71" s="94"/>
      <c r="H71" s="27"/>
      <c r="I71" s="28" t="str">
        <f t="shared" ca="1" si="7"/>
        <v/>
      </c>
      <c r="J71" s="28"/>
      <c r="K71" s="17">
        <f t="shared" ca="1" si="8"/>
        <v>0</v>
      </c>
    </row>
    <row r="72" spans="1:11" x14ac:dyDescent="0.25">
      <c r="A72">
        <f t="shared" ca="1" si="4"/>
        <v>0</v>
      </c>
      <c r="B72" t="str">
        <f ca="1">IF(ISERR(SEARCH(MID(CELL("filename",$B$1),FIND("]",CELL("filename",$B$1))+1,256),Questions_Hide!G67)),"zz",Questions_Hide!A67)</f>
        <v>zz</v>
      </c>
      <c r="C72" s="37" t="str">
        <f t="array" aca="1" ref="C72" ca="1">IF(COUNTIF($B$9:$B$200,"&lt;&gt;zz")&gt;=ROWS($A$1:A64), INDEX($B$9:$B$200, MATCH(SMALL(COUNTIF($B$9:$B$200, "&lt;"&amp;$B$9:$B$200), ROW(A64)), COUNTIF($B$9:$B$200, "&lt;"&amp;$B$9:$B$200), 0)), "")</f>
        <v/>
      </c>
      <c r="D72" s="28" t="str">
        <f t="shared" ca="1" si="5"/>
        <v/>
      </c>
      <c r="E72" s="27" t="str">
        <f t="shared" ca="1" si="0"/>
        <v/>
      </c>
      <c r="F72" s="94" t="str">
        <f t="shared" ca="1" si="6"/>
        <v/>
      </c>
      <c r="G72" s="94"/>
      <c r="H72" s="27"/>
      <c r="I72" s="28" t="str">
        <f t="shared" ca="1" si="7"/>
        <v/>
      </c>
      <c r="J72" s="28"/>
      <c r="K72" s="17">
        <f t="shared" ca="1" si="8"/>
        <v>0</v>
      </c>
    </row>
    <row r="73" spans="1:11" x14ac:dyDescent="0.25">
      <c r="A73">
        <f t="shared" ca="1" si="4"/>
        <v>0</v>
      </c>
      <c r="B73" t="str">
        <f ca="1">IF(ISERR(SEARCH(MID(CELL("filename",$B$1),FIND("]",CELL("filename",$B$1))+1,256),Questions_Hide!G68)),"zz",Questions_Hide!A68)</f>
        <v>zz</v>
      </c>
      <c r="C73" s="37" t="str">
        <f t="array" aca="1" ref="C73" ca="1">IF(COUNTIF($B$9:$B$200,"&lt;&gt;zz")&gt;=ROWS($A$1:A65), INDEX($B$9:$B$200, MATCH(SMALL(COUNTIF($B$9:$B$200, "&lt;"&amp;$B$9:$B$200), ROW(A65)), COUNTIF($B$9:$B$200, "&lt;"&amp;$B$9:$B$200), 0)), "")</f>
        <v/>
      </c>
      <c r="D73" s="28" t="str">
        <f t="shared" ca="1" si="5"/>
        <v/>
      </c>
      <c r="E73" s="27" t="str">
        <f t="shared" ref="E73:E136" ca="1" si="9">IFERROR(VLOOKUP($D73,Questions,4,FALSE),"")</f>
        <v/>
      </c>
      <c r="F73" s="94" t="str">
        <f t="shared" ref="F73:F104" ca="1" si="10">IF(OR(ISERROR(VLOOKUP($D73,Questions,8,FALSE)),VLOOKUP($D73,Questions,8,FALSE)=0),"",VLOOKUP($D73,Questions,8,FALSE))</f>
        <v/>
      </c>
      <c r="G73" s="94"/>
      <c r="H73" s="27"/>
      <c r="I73" s="28" t="str">
        <f t="shared" ref="I73:I104" ca="1" si="11">IF(OR(ISERROR(VLOOKUP($D73,Questions,9,FALSE)),VLOOKUP($D73,Questions,9,FALSE)=0),"",VLOOKUP($D73,Questions,9,FALSE))</f>
        <v/>
      </c>
      <c r="J73" s="28"/>
      <c r="K73" s="17">
        <f t="shared" ref="K73:K104" ca="1" si="12">IFERROR(VLOOKUP($D73,Questions,7,FALSE),"")</f>
        <v>0</v>
      </c>
    </row>
    <row r="74" spans="1:11" x14ac:dyDescent="0.25">
      <c r="A74">
        <f t="shared" ref="A74:A137" ca="1" si="13">IF(B74="zz",0,1)</f>
        <v>0</v>
      </c>
      <c r="B74" t="str">
        <f ca="1">IF(ISERR(SEARCH(MID(CELL("filename",$B$1),FIND("]",CELL("filename",$B$1))+1,256),Questions_Hide!G69)),"zz",Questions_Hide!A69)</f>
        <v>zz</v>
      </c>
      <c r="C74" s="37" t="str">
        <f t="array" aca="1" ref="C74" ca="1">IF(COUNTIF($B$9:$B$200,"&lt;&gt;zz")&gt;=ROWS($A$1:A66), INDEX($B$9:$B$200, MATCH(SMALL(COUNTIF($B$9:$B$200, "&lt;"&amp;$B$9:$B$200), ROW(A66)), COUNTIF($B$9:$B$200, "&lt;"&amp;$B$9:$B$200), 0)), "")</f>
        <v/>
      </c>
      <c r="D74" s="28" t="str">
        <f t="shared" ref="D74:D137" ca="1" si="14">IFERROR(RIGHT(C74,LEN(C74)-SEARCH("-",C74)),"")</f>
        <v/>
      </c>
      <c r="E74" s="27" t="str">
        <f t="shared" ca="1" si="9"/>
        <v/>
      </c>
      <c r="F74" s="94" t="str">
        <f t="shared" ca="1" si="10"/>
        <v/>
      </c>
      <c r="G74" s="94"/>
      <c r="H74" s="27"/>
      <c r="I74" s="28" t="str">
        <f t="shared" ca="1" si="11"/>
        <v/>
      </c>
      <c r="J74" s="28"/>
      <c r="K74" s="17">
        <f t="shared" ca="1" si="12"/>
        <v>0</v>
      </c>
    </row>
    <row r="75" spans="1:11" x14ac:dyDescent="0.25">
      <c r="A75">
        <f t="shared" ca="1" si="13"/>
        <v>0</v>
      </c>
      <c r="B75" t="str">
        <f ca="1">IF(ISERR(SEARCH(MID(CELL("filename",$B$1),FIND("]",CELL("filename",$B$1))+1,256),Questions_Hide!G70)),"zz",Questions_Hide!A70)</f>
        <v>zz</v>
      </c>
      <c r="C75" s="37" t="str">
        <f t="array" aca="1" ref="C75" ca="1">IF(COUNTIF($B$9:$B$200,"&lt;&gt;zz")&gt;=ROWS($A$1:A67), INDEX($B$9:$B$200, MATCH(SMALL(COUNTIF($B$9:$B$200, "&lt;"&amp;$B$9:$B$200), ROW(A67)), COUNTIF($B$9:$B$200, "&lt;"&amp;$B$9:$B$200), 0)), "")</f>
        <v/>
      </c>
      <c r="D75" s="28" t="str">
        <f t="shared" ca="1" si="14"/>
        <v/>
      </c>
      <c r="E75" s="27" t="str">
        <f t="shared" ca="1" si="9"/>
        <v/>
      </c>
      <c r="F75" s="94" t="str">
        <f t="shared" ca="1" si="10"/>
        <v/>
      </c>
      <c r="G75" s="94"/>
      <c r="H75" s="27"/>
      <c r="I75" s="28" t="str">
        <f t="shared" ca="1" si="11"/>
        <v/>
      </c>
      <c r="J75" s="28"/>
      <c r="K75" s="17">
        <f t="shared" ca="1" si="12"/>
        <v>0</v>
      </c>
    </row>
    <row r="76" spans="1:11" x14ac:dyDescent="0.25">
      <c r="A76">
        <f t="shared" ca="1" si="13"/>
        <v>0</v>
      </c>
      <c r="B76" t="str">
        <f ca="1">IF(ISERR(SEARCH(MID(CELL("filename",$B$1),FIND("]",CELL("filename",$B$1))+1,256),Questions_Hide!G71)),"zz",Questions_Hide!A71)</f>
        <v>zz</v>
      </c>
      <c r="C76" s="37" t="str">
        <f t="array" aca="1" ref="C76" ca="1">IF(COUNTIF($B$9:$B$200,"&lt;&gt;zz")&gt;=ROWS($A$1:A68), INDEX($B$9:$B$200, MATCH(SMALL(COUNTIF($B$9:$B$200, "&lt;"&amp;$B$9:$B$200), ROW(A68)), COUNTIF($B$9:$B$200, "&lt;"&amp;$B$9:$B$200), 0)), "")</f>
        <v/>
      </c>
      <c r="D76" s="28" t="str">
        <f t="shared" ca="1" si="14"/>
        <v/>
      </c>
      <c r="E76" s="27" t="str">
        <f t="shared" ca="1" si="9"/>
        <v/>
      </c>
      <c r="F76" s="94" t="str">
        <f t="shared" ca="1" si="10"/>
        <v/>
      </c>
      <c r="G76" s="94"/>
      <c r="H76" s="27"/>
      <c r="I76" s="28" t="str">
        <f t="shared" ca="1" si="11"/>
        <v/>
      </c>
      <c r="J76" s="28"/>
      <c r="K76" s="17">
        <f t="shared" ca="1" si="12"/>
        <v>0</v>
      </c>
    </row>
    <row r="77" spans="1:11" x14ac:dyDescent="0.25">
      <c r="A77">
        <f t="shared" ca="1" si="13"/>
        <v>0</v>
      </c>
      <c r="B77" t="str">
        <f ca="1">IF(ISERR(SEARCH(MID(CELL("filename",$B$1),FIND("]",CELL("filename",$B$1))+1,256),Questions_Hide!G72)),"zz",Questions_Hide!A72)</f>
        <v>zz</v>
      </c>
      <c r="C77" s="37" t="str">
        <f t="array" aca="1" ref="C77" ca="1">IF(COUNTIF($B$9:$B$200,"&lt;&gt;zz")&gt;=ROWS($A$1:A69), INDEX($B$9:$B$200, MATCH(SMALL(COUNTIF($B$9:$B$200, "&lt;"&amp;$B$9:$B$200), ROW(A69)), COUNTIF($B$9:$B$200, "&lt;"&amp;$B$9:$B$200), 0)), "")</f>
        <v/>
      </c>
      <c r="D77" s="28" t="str">
        <f t="shared" ca="1" si="14"/>
        <v/>
      </c>
      <c r="E77" s="27" t="str">
        <f t="shared" ca="1" si="9"/>
        <v/>
      </c>
      <c r="F77" s="94" t="str">
        <f t="shared" ca="1" si="10"/>
        <v/>
      </c>
      <c r="G77" s="94"/>
      <c r="H77" s="27"/>
      <c r="I77" s="28" t="str">
        <f t="shared" ca="1" si="11"/>
        <v/>
      </c>
      <c r="J77" s="28"/>
      <c r="K77" s="17">
        <f t="shared" ca="1" si="12"/>
        <v>0</v>
      </c>
    </row>
    <row r="78" spans="1:11" x14ac:dyDescent="0.25">
      <c r="A78">
        <f t="shared" ca="1" si="13"/>
        <v>0</v>
      </c>
      <c r="B78" t="str">
        <f ca="1">IF(ISERR(SEARCH(MID(CELL("filename",$B$1),FIND("]",CELL("filename",$B$1))+1,256),Questions_Hide!G73)),"zz",Questions_Hide!A73)</f>
        <v>zz</v>
      </c>
      <c r="C78" s="37" t="str">
        <f t="array" aca="1" ref="C78" ca="1">IF(COUNTIF($B$9:$B$200,"&lt;&gt;zz")&gt;=ROWS($A$1:A70), INDEX($B$9:$B$200, MATCH(SMALL(COUNTIF($B$9:$B$200, "&lt;"&amp;$B$9:$B$200), ROW(A70)), COUNTIF($B$9:$B$200, "&lt;"&amp;$B$9:$B$200), 0)), "")</f>
        <v/>
      </c>
      <c r="D78" s="28" t="str">
        <f t="shared" ca="1" si="14"/>
        <v/>
      </c>
      <c r="E78" s="27" t="str">
        <f t="shared" ca="1" si="9"/>
        <v/>
      </c>
      <c r="F78" s="94" t="str">
        <f t="shared" ca="1" si="10"/>
        <v/>
      </c>
      <c r="G78" s="94"/>
      <c r="H78" s="27"/>
      <c r="I78" s="28" t="str">
        <f t="shared" ca="1" si="11"/>
        <v/>
      </c>
      <c r="J78" s="28"/>
      <c r="K78" s="17">
        <f t="shared" ca="1" si="12"/>
        <v>0</v>
      </c>
    </row>
    <row r="79" spans="1:11" x14ac:dyDescent="0.25">
      <c r="A79">
        <f t="shared" ca="1" si="13"/>
        <v>0</v>
      </c>
      <c r="B79" t="str">
        <f ca="1">IF(ISERR(SEARCH(MID(CELL("filename",$B$1),FIND("]",CELL("filename",$B$1))+1,256),Questions_Hide!G74)),"zz",Questions_Hide!A74)</f>
        <v>zz</v>
      </c>
      <c r="C79" s="37" t="str">
        <f t="array" aca="1" ref="C79" ca="1">IF(COUNTIF($B$9:$B$200,"&lt;&gt;zz")&gt;=ROWS($A$1:A71), INDEX($B$9:$B$200, MATCH(SMALL(COUNTIF($B$9:$B$200, "&lt;"&amp;$B$9:$B$200), ROW(A71)), COUNTIF($B$9:$B$200, "&lt;"&amp;$B$9:$B$200), 0)), "")</f>
        <v/>
      </c>
      <c r="D79" s="28" t="str">
        <f t="shared" ca="1" si="14"/>
        <v/>
      </c>
      <c r="E79" s="27" t="str">
        <f t="shared" ca="1" si="9"/>
        <v/>
      </c>
      <c r="F79" s="94" t="str">
        <f t="shared" ca="1" si="10"/>
        <v/>
      </c>
      <c r="G79" s="94"/>
      <c r="H79" s="27"/>
      <c r="I79" s="28" t="str">
        <f t="shared" ca="1" si="11"/>
        <v/>
      </c>
      <c r="J79" s="28"/>
      <c r="K79" s="17">
        <f t="shared" ca="1" si="12"/>
        <v>0</v>
      </c>
    </row>
    <row r="80" spans="1:11" x14ac:dyDescent="0.25">
      <c r="A80">
        <f t="shared" ca="1" si="13"/>
        <v>0</v>
      </c>
      <c r="B80" t="str">
        <f ca="1">IF(ISERR(SEARCH(MID(CELL("filename",$B$1),FIND("]",CELL("filename",$B$1))+1,256),Questions_Hide!G75)),"zz",Questions_Hide!A75)</f>
        <v>zz</v>
      </c>
      <c r="C80" s="37" t="str">
        <f t="array" aca="1" ref="C80" ca="1">IF(COUNTIF($B$9:$B$200,"&lt;&gt;zz")&gt;=ROWS($A$1:A72), INDEX($B$9:$B$200, MATCH(SMALL(COUNTIF($B$9:$B$200, "&lt;"&amp;$B$9:$B$200), ROW(A72)), COUNTIF($B$9:$B$200, "&lt;"&amp;$B$9:$B$200), 0)), "")</f>
        <v/>
      </c>
      <c r="D80" s="28" t="str">
        <f t="shared" ca="1" si="14"/>
        <v/>
      </c>
      <c r="E80" s="27" t="str">
        <f t="shared" ca="1" si="9"/>
        <v/>
      </c>
      <c r="F80" s="94" t="str">
        <f t="shared" ca="1" si="10"/>
        <v/>
      </c>
      <c r="G80" s="94"/>
      <c r="H80" s="27"/>
      <c r="I80" s="28" t="str">
        <f t="shared" ca="1" si="11"/>
        <v/>
      </c>
      <c r="J80" s="28"/>
      <c r="K80" s="17">
        <f t="shared" ca="1" si="12"/>
        <v>0</v>
      </c>
    </row>
    <row r="81" spans="1:11" x14ac:dyDescent="0.25">
      <c r="A81">
        <f t="shared" ca="1" si="13"/>
        <v>0</v>
      </c>
      <c r="B81" t="str">
        <f ca="1">IF(ISERR(SEARCH(MID(CELL("filename",$B$1),FIND("]",CELL("filename",$B$1))+1,256),Questions_Hide!G76)),"zz",Questions_Hide!A76)</f>
        <v>zz</v>
      </c>
      <c r="C81" s="37" t="str">
        <f t="array" aca="1" ref="C81" ca="1">IF(COUNTIF($B$9:$B$200,"&lt;&gt;zz")&gt;=ROWS($A$1:A73), INDEX($B$9:$B$200, MATCH(SMALL(COUNTIF($B$9:$B$200, "&lt;"&amp;$B$9:$B$200), ROW(A73)), COUNTIF($B$9:$B$200, "&lt;"&amp;$B$9:$B$200), 0)), "")</f>
        <v/>
      </c>
      <c r="D81" s="28" t="str">
        <f t="shared" ca="1" si="14"/>
        <v/>
      </c>
      <c r="E81" s="27" t="str">
        <f t="shared" ca="1" si="9"/>
        <v/>
      </c>
      <c r="F81" s="94" t="str">
        <f t="shared" ca="1" si="10"/>
        <v/>
      </c>
      <c r="G81" s="94"/>
      <c r="H81" s="27"/>
      <c r="I81" s="28" t="str">
        <f t="shared" ca="1" si="11"/>
        <v/>
      </c>
      <c r="J81" s="28"/>
      <c r="K81" s="17">
        <f t="shared" ca="1" si="12"/>
        <v>0</v>
      </c>
    </row>
    <row r="82" spans="1:11" x14ac:dyDescent="0.25">
      <c r="A82">
        <f t="shared" ca="1" si="13"/>
        <v>0</v>
      </c>
      <c r="B82" t="str">
        <f ca="1">IF(ISERR(SEARCH(MID(CELL("filename",$B$1),FIND("]",CELL("filename",$B$1))+1,256),Questions_Hide!G77)),"zz",Questions_Hide!A77)</f>
        <v>zz</v>
      </c>
      <c r="C82" s="37" t="str">
        <f t="array" aca="1" ref="C82" ca="1">IF(COUNTIF($B$9:$B$200,"&lt;&gt;zz")&gt;=ROWS($A$1:A74), INDEX($B$9:$B$200, MATCH(SMALL(COUNTIF($B$9:$B$200, "&lt;"&amp;$B$9:$B$200), ROW(A74)), COUNTIF($B$9:$B$200, "&lt;"&amp;$B$9:$B$200), 0)), "")</f>
        <v/>
      </c>
      <c r="D82" s="28" t="str">
        <f t="shared" ca="1" si="14"/>
        <v/>
      </c>
      <c r="E82" s="27" t="str">
        <f t="shared" ca="1" si="9"/>
        <v/>
      </c>
      <c r="F82" s="94" t="str">
        <f t="shared" ca="1" si="10"/>
        <v/>
      </c>
      <c r="G82" s="94"/>
      <c r="H82" s="27"/>
      <c r="I82" s="28" t="str">
        <f t="shared" ca="1" si="11"/>
        <v/>
      </c>
      <c r="J82" s="28"/>
      <c r="K82" s="17">
        <f t="shared" ca="1" si="12"/>
        <v>0</v>
      </c>
    </row>
    <row r="83" spans="1:11" x14ac:dyDescent="0.25">
      <c r="A83">
        <f t="shared" ca="1" si="13"/>
        <v>0</v>
      </c>
      <c r="B83" t="str">
        <f ca="1">IF(ISERR(SEARCH(MID(CELL("filename",$B$1),FIND("]",CELL("filename",$B$1))+1,256),Questions_Hide!G78)),"zz",Questions_Hide!A78)</f>
        <v>zz</v>
      </c>
      <c r="C83" s="37" t="str">
        <f t="array" aca="1" ref="C83" ca="1">IF(COUNTIF($B$9:$B$200,"&lt;&gt;zz")&gt;=ROWS($A$1:A75), INDEX($B$9:$B$200, MATCH(SMALL(COUNTIF($B$9:$B$200, "&lt;"&amp;$B$9:$B$200), ROW(A75)), COUNTIF($B$9:$B$200, "&lt;"&amp;$B$9:$B$200), 0)), "")</f>
        <v/>
      </c>
      <c r="D83" s="28" t="str">
        <f t="shared" ca="1" si="14"/>
        <v/>
      </c>
      <c r="E83" s="27" t="str">
        <f t="shared" ca="1" si="9"/>
        <v/>
      </c>
      <c r="F83" s="94" t="str">
        <f t="shared" ca="1" si="10"/>
        <v/>
      </c>
      <c r="G83" s="94"/>
      <c r="H83" s="27"/>
      <c r="I83" s="28" t="str">
        <f t="shared" ca="1" si="11"/>
        <v/>
      </c>
      <c r="J83" s="28"/>
      <c r="K83" s="17">
        <f t="shared" ca="1" si="12"/>
        <v>0</v>
      </c>
    </row>
    <row r="84" spans="1:11" x14ac:dyDescent="0.25">
      <c r="A84">
        <f t="shared" ca="1" si="13"/>
        <v>0</v>
      </c>
      <c r="B84" t="str">
        <f ca="1">IF(ISERR(SEARCH(MID(CELL("filename",$B$1),FIND("]",CELL("filename",$B$1))+1,256),Questions_Hide!G79)),"zz",Questions_Hide!A79)</f>
        <v>zz</v>
      </c>
      <c r="C84" s="37" t="str">
        <f t="array" aca="1" ref="C84" ca="1">IF(COUNTIF($B$9:$B$200,"&lt;&gt;zz")&gt;=ROWS($A$1:A76), INDEX($B$9:$B$200, MATCH(SMALL(COUNTIF($B$9:$B$200, "&lt;"&amp;$B$9:$B$200), ROW(A76)), COUNTIF($B$9:$B$200, "&lt;"&amp;$B$9:$B$200), 0)), "")</f>
        <v/>
      </c>
      <c r="D84" s="28" t="str">
        <f t="shared" ca="1" si="14"/>
        <v/>
      </c>
      <c r="E84" s="27" t="str">
        <f t="shared" ca="1" si="9"/>
        <v/>
      </c>
      <c r="F84" s="94" t="str">
        <f t="shared" ca="1" si="10"/>
        <v/>
      </c>
      <c r="G84" s="94"/>
      <c r="H84" s="27"/>
      <c r="I84" s="28" t="str">
        <f t="shared" ca="1" si="11"/>
        <v/>
      </c>
      <c r="J84" s="28"/>
      <c r="K84" s="17">
        <f t="shared" ca="1" si="12"/>
        <v>0</v>
      </c>
    </row>
    <row r="85" spans="1:11" x14ac:dyDescent="0.25">
      <c r="A85">
        <f t="shared" ca="1" si="13"/>
        <v>0</v>
      </c>
      <c r="B85" t="str">
        <f ca="1">IF(ISERR(SEARCH(MID(CELL("filename",$B$1),FIND("]",CELL("filename",$B$1))+1,256),Questions_Hide!G80)),"zz",Questions_Hide!A80)</f>
        <v>zz</v>
      </c>
      <c r="C85" s="37" t="str">
        <f t="array" aca="1" ref="C85" ca="1">IF(COUNTIF($B$9:$B$200,"&lt;&gt;zz")&gt;=ROWS($A$1:A77), INDEX($B$9:$B$200, MATCH(SMALL(COUNTIF($B$9:$B$200, "&lt;"&amp;$B$9:$B$200), ROW(A77)), COUNTIF($B$9:$B$200, "&lt;"&amp;$B$9:$B$200), 0)), "")</f>
        <v/>
      </c>
      <c r="D85" s="28" t="str">
        <f t="shared" ca="1" si="14"/>
        <v/>
      </c>
      <c r="E85" s="27" t="str">
        <f t="shared" ca="1" si="9"/>
        <v/>
      </c>
      <c r="F85" s="94" t="str">
        <f t="shared" ca="1" si="10"/>
        <v/>
      </c>
      <c r="G85" s="94"/>
      <c r="H85" s="27"/>
      <c r="I85" s="28" t="str">
        <f t="shared" ca="1" si="11"/>
        <v/>
      </c>
      <c r="J85" s="28"/>
      <c r="K85" s="17">
        <f t="shared" ca="1" si="12"/>
        <v>0</v>
      </c>
    </row>
    <row r="86" spans="1:11" x14ac:dyDescent="0.25">
      <c r="A86">
        <f t="shared" ca="1" si="13"/>
        <v>0</v>
      </c>
      <c r="B86" t="str">
        <f ca="1">IF(ISERR(SEARCH(MID(CELL("filename",$B$1),FIND("]",CELL("filename",$B$1))+1,256),Questions_Hide!G81)),"zz",Questions_Hide!A81)</f>
        <v>zz</v>
      </c>
      <c r="C86" s="37" t="str">
        <f t="array" aca="1" ref="C86" ca="1">IF(COUNTIF($B$9:$B$200,"&lt;&gt;zz")&gt;=ROWS($A$1:A78), INDEX($B$9:$B$200, MATCH(SMALL(COUNTIF($B$9:$B$200, "&lt;"&amp;$B$9:$B$200), ROW(A78)), COUNTIF($B$9:$B$200, "&lt;"&amp;$B$9:$B$200), 0)), "")</f>
        <v/>
      </c>
      <c r="D86" s="28" t="str">
        <f t="shared" ca="1" si="14"/>
        <v/>
      </c>
      <c r="E86" s="27" t="str">
        <f t="shared" ca="1" si="9"/>
        <v/>
      </c>
      <c r="F86" s="94" t="str">
        <f t="shared" ca="1" si="10"/>
        <v/>
      </c>
      <c r="G86" s="94"/>
      <c r="H86" s="27"/>
      <c r="I86" s="28" t="str">
        <f t="shared" ca="1" si="11"/>
        <v/>
      </c>
      <c r="J86" s="28"/>
      <c r="K86" s="17">
        <f t="shared" ca="1" si="12"/>
        <v>0</v>
      </c>
    </row>
    <row r="87" spans="1:11" x14ac:dyDescent="0.25">
      <c r="A87">
        <f t="shared" ca="1" si="13"/>
        <v>0</v>
      </c>
      <c r="B87" t="str">
        <f ca="1">IF(ISERR(SEARCH(MID(CELL("filename",$B$1),FIND("]",CELL("filename",$B$1))+1,256),Questions_Hide!G82)),"zz",Questions_Hide!A82)</f>
        <v>zz</v>
      </c>
      <c r="C87" s="37" t="str">
        <f t="array" aca="1" ref="C87" ca="1">IF(COUNTIF($B$9:$B$200,"&lt;&gt;zz")&gt;=ROWS($A$1:A79), INDEX($B$9:$B$200, MATCH(SMALL(COUNTIF($B$9:$B$200, "&lt;"&amp;$B$9:$B$200), ROW(A79)), COUNTIF($B$9:$B$200, "&lt;"&amp;$B$9:$B$200), 0)), "")</f>
        <v/>
      </c>
      <c r="D87" s="28" t="str">
        <f t="shared" ca="1" si="14"/>
        <v/>
      </c>
      <c r="E87" s="27" t="str">
        <f t="shared" ca="1" si="9"/>
        <v/>
      </c>
      <c r="F87" s="94" t="str">
        <f t="shared" ca="1" si="10"/>
        <v/>
      </c>
      <c r="G87" s="94"/>
      <c r="H87" s="27"/>
      <c r="I87" s="28" t="str">
        <f t="shared" ca="1" si="11"/>
        <v/>
      </c>
      <c r="J87" s="28"/>
      <c r="K87" s="17">
        <f t="shared" ca="1" si="12"/>
        <v>0</v>
      </c>
    </row>
    <row r="88" spans="1:11" x14ac:dyDescent="0.25">
      <c r="A88">
        <f t="shared" ca="1" si="13"/>
        <v>0</v>
      </c>
      <c r="B88" t="str">
        <f ca="1">IF(ISERR(SEARCH(MID(CELL("filename",$B$1),FIND("]",CELL("filename",$B$1))+1,256),Questions_Hide!G83)),"zz",Questions_Hide!A83)</f>
        <v>zz</v>
      </c>
      <c r="C88" s="37" t="str">
        <f t="array" aca="1" ref="C88" ca="1">IF(COUNTIF($B$9:$B$200,"&lt;&gt;zz")&gt;=ROWS($A$1:A80), INDEX($B$9:$B$200, MATCH(SMALL(COUNTIF($B$9:$B$200, "&lt;"&amp;$B$9:$B$200), ROW(A80)), COUNTIF($B$9:$B$200, "&lt;"&amp;$B$9:$B$200), 0)), "")</f>
        <v/>
      </c>
      <c r="D88" s="28" t="str">
        <f t="shared" ca="1" si="14"/>
        <v/>
      </c>
      <c r="E88" s="27" t="str">
        <f t="shared" ca="1" si="9"/>
        <v/>
      </c>
      <c r="F88" s="94" t="str">
        <f t="shared" ca="1" si="10"/>
        <v/>
      </c>
      <c r="G88" s="94"/>
      <c r="H88" s="27"/>
      <c r="I88" s="28" t="str">
        <f t="shared" ca="1" si="11"/>
        <v/>
      </c>
      <c r="J88" s="28"/>
      <c r="K88" s="17">
        <f t="shared" ca="1" si="12"/>
        <v>0</v>
      </c>
    </row>
    <row r="89" spans="1:11" x14ac:dyDescent="0.25">
      <c r="A89">
        <f t="shared" ca="1" si="13"/>
        <v>0</v>
      </c>
      <c r="B89" t="str">
        <f ca="1">IF(ISERR(SEARCH(MID(CELL("filename",$B$1),FIND("]",CELL("filename",$B$1))+1,256),Questions_Hide!G84)),"zz",Questions_Hide!A84)</f>
        <v>zz</v>
      </c>
      <c r="C89" s="37" t="str">
        <f t="array" aca="1" ref="C89" ca="1">IF(COUNTIF($B$9:$B$200,"&lt;&gt;zz")&gt;=ROWS($A$1:A81), INDEX($B$9:$B$200, MATCH(SMALL(COUNTIF($B$9:$B$200, "&lt;"&amp;$B$9:$B$200), ROW(A81)), COUNTIF($B$9:$B$200, "&lt;"&amp;$B$9:$B$200), 0)), "")</f>
        <v/>
      </c>
      <c r="D89" s="28" t="str">
        <f t="shared" ca="1" si="14"/>
        <v/>
      </c>
      <c r="E89" s="27" t="str">
        <f t="shared" ca="1" si="9"/>
        <v/>
      </c>
      <c r="F89" s="94" t="str">
        <f t="shared" ca="1" si="10"/>
        <v/>
      </c>
      <c r="G89" s="94"/>
      <c r="H89" s="27"/>
      <c r="I89" s="28" t="str">
        <f t="shared" ca="1" si="11"/>
        <v/>
      </c>
      <c r="J89" s="28"/>
      <c r="K89" s="17">
        <f t="shared" ca="1" si="12"/>
        <v>0</v>
      </c>
    </row>
    <row r="90" spans="1:11" x14ac:dyDescent="0.25">
      <c r="A90">
        <f t="shared" ca="1" si="13"/>
        <v>0</v>
      </c>
      <c r="B90" t="str">
        <f ca="1">IF(ISERR(SEARCH(MID(CELL("filename",$B$1),FIND("]",CELL("filename",$B$1))+1,256),Questions_Hide!G85)),"zz",Questions_Hide!A85)</f>
        <v>zz</v>
      </c>
      <c r="C90" s="37" t="str">
        <f t="array" aca="1" ref="C90" ca="1">IF(COUNTIF($B$9:$B$200,"&lt;&gt;zz")&gt;=ROWS($A$1:A82), INDEX($B$9:$B$200, MATCH(SMALL(COUNTIF($B$9:$B$200, "&lt;"&amp;$B$9:$B$200), ROW(A82)), COUNTIF($B$9:$B$200, "&lt;"&amp;$B$9:$B$200), 0)), "")</f>
        <v/>
      </c>
      <c r="D90" s="28" t="str">
        <f t="shared" ca="1" si="14"/>
        <v/>
      </c>
      <c r="E90" s="27" t="str">
        <f t="shared" ca="1" si="9"/>
        <v/>
      </c>
      <c r="F90" s="94" t="str">
        <f t="shared" ca="1" si="10"/>
        <v/>
      </c>
      <c r="G90" s="94"/>
      <c r="H90" s="27"/>
      <c r="I90" s="28" t="str">
        <f t="shared" ca="1" si="11"/>
        <v/>
      </c>
      <c r="J90" s="28"/>
      <c r="K90" s="17">
        <f t="shared" ca="1" si="12"/>
        <v>0</v>
      </c>
    </row>
    <row r="91" spans="1:11" x14ac:dyDescent="0.25">
      <c r="A91">
        <f t="shared" ca="1" si="13"/>
        <v>0</v>
      </c>
      <c r="B91" t="str">
        <f ca="1">IF(ISERR(SEARCH(MID(CELL("filename",$B$1),FIND("]",CELL("filename",$B$1))+1,256),Questions_Hide!G86)),"zz",Questions_Hide!A86)</f>
        <v>zz</v>
      </c>
      <c r="C91" s="37" t="str">
        <f t="array" aca="1" ref="C91" ca="1">IF(COUNTIF($B$9:$B$200,"&lt;&gt;zz")&gt;=ROWS($A$1:A83), INDEX($B$9:$B$200, MATCH(SMALL(COUNTIF($B$9:$B$200, "&lt;"&amp;$B$9:$B$200), ROW(A83)), COUNTIF($B$9:$B$200, "&lt;"&amp;$B$9:$B$200), 0)), "")</f>
        <v/>
      </c>
      <c r="D91" s="28" t="str">
        <f t="shared" ca="1" si="14"/>
        <v/>
      </c>
      <c r="E91" s="27" t="str">
        <f t="shared" ca="1" si="9"/>
        <v/>
      </c>
      <c r="F91" s="94" t="str">
        <f t="shared" ca="1" si="10"/>
        <v/>
      </c>
      <c r="G91" s="94"/>
      <c r="H91" s="27"/>
      <c r="I91" s="28" t="str">
        <f t="shared" ca="1" si="11"/>
        <v/>
      </c>
      <c r="J91" s="28"/>
      <c r="K91" s="17">
        <f t="shared" ca="1" si="12"/>
        <v>0</v>
      </c>
    </row>
    <row r="92" spans="1:11" x14ac:dyDescent="0.25">
      <c r="A92">
        <f t="shared" ca="1" si="13"/>
        <v>0</v>
      </c>
      <c r="B92" t="str">
        <f ca="1">IF(ISERR(SEARCH(MID(CELL("filename",$B$1),FIND("]",CELL("filename",$B$1))+1,256),Questions_Hide!G87)),"zz",Questions_Hide!A87)</f>
        <v>zz</v>
      </c>
      <c r="C92" s="37" t="str">
        <f t="array" aca="1" ref="C92" ca="1">IF(COUNTIF($B$9:$B$200,"&lt;&gt;zz")&gt;=ROWS($A$1:A84), INDEX($B$9:$B$200, MATCH(SMALL(COUNTIF($B$9:$B$200, "&lt;"&amp;$B$9:$B$200), ROW(A84)), COUNTIF($B$9:$B$200, "&lt;"&amp;$B$9:$B$200), 0)), "")</f>
        <v/>
      </c>
      <c r="D92" s="28" t="str">
        <f t="shared" ca="1" si="14"/>
        <v/>
      </c>
      <c r="E92" s="27" t="str">
        <f t="shared" ca="1" si="9"/>
        <v/>
      </c>
      <c r="F92" s="94" t="str">
        <f t="shared" ca="1" si="10"/>
        <v/>
      </c>
      <c r="G92" s="94"/>
      <c r="H92" s="27"/>
      <c r="I92" s="28" t="str">
        <f t="shared" ca="1" si="11"/>
        <v/>
      </c>
      <c r="J92" s="28"/>
      <c r="K92" s="17">
        <f t="shared" ca="1" si="12"/>
        <v>0</v>
      </c>
    </row>
    <row r="93" spans="1:11" x14ac:dyDescent="0.25">
      <c r="A93">
        <f t="shared" ca="1" si="13"/>
        <v>0</v>
      </c>
      <c r="B93" t="str">
        <f ca="1">IF(ISERR(SEARCH(MID(CELL("filename",$B$1),FIND("]",CELL("filename",$B$1))+1,256),Questions_Hide!G88)),"zz",Questions_Hide!A88)</f>
        <v>zz</v>
      </c>
      <c r="C93" s="37" t="str">
        <f t="array" aca="1" ref="C93" ca="1">IF(COUNTIF($B$9:$B$200,"&lt;&gt;zz")&gt;=ROWS($A$1:A85), INDEX($B$9:$B$200, MATCH(SMALL(COUNTIF($B$9:$B$200, "&lt;"&amp;$B$9:$B$200), ROW(A85)), COUNTIF($B$9:$B$200, "&lt;"&amp;$B$9:$B$200), 0)), "")</f>
        <v/>
      </c>
      <c r="D93" s="28" t="str">
        <f t="shared" ca="1" si="14"/>
        <v/>
      </c>
      <c r="E93" s="27" t="str">
        <f t="shared" ca="1" si="9"/>
        <v/>
      </c>
      <c r="F93" s="94" t="str">
        <f t="shared" ca="1" si="10"/>
        <v/>
      </c>
      <c r="G93" s="94"/>
      <c r="H93" s="27"/>
      <c r="I93" s="28" t="str">
        <f t="shared" ca="1" si="11"/>
        <v/>
      </c>
      <c r="J93" s="28"/>
      <c r="K93" s="17">
        <f t="shared" ca="1" si="12"/>
        <v>0</v>
      </c>
    </row>
    <row r="94" spans="1:11" x14ac:dyDescent="0.25">
      <c r="A94">
        <f t="shared" ca="1" si="13"/>
        <v>0</v>
      </c>
      <c r="B94" t="str">
        <f ca="1">IF(ISERR(SEARCH(MID(CELL("filename",$B$1),FIND("]",CELL("filename",$B$1))+1,256),Questions_Hide!G89)),"zz",Questions_Hide!A89)</f>
        <v>zz</v>
      </c>
      <c r="C94" s="37" t="str">
        <f t="array" aca="1" ref="C94" ca="1">IF(COUNTIF($B$9:$B$200,"&lt;&gt;zz")&gt;=ROWS($A$1:A86), INDEX($B$9:$B$200, MATCH(SMALL(COUNTIF($B$9:$B$200, "&lt;"&amp;$B$9:$B$200), ROW(A86)), COUNTIF($B$9:$B$200, "&lt;"&amp;$B$9:$B$200), 0)), "")</f>
        <v/>
      </c>
      <c r="D94" s="28" t="str">
        <f t="shared" ca="1" si="14"/>
        <v/>
      </c>
      <c r="E94" s="27" t="str">
        <f t="shared" ca="1" si="9"/>
        <v/>
      </c>
      <c r="F94" s="94" t="str">
        <f t="shared" ca="1" si="10"/>
        <v/>
      </c>
      <c r="G94" s="94"/>
      <c r="H94" s="27"/>
      <c r="I94" s="28" t="str">
        <f t="shared" ca="1" si="11"/>
        <v/>
      </c>
      <c r="J94" s="28"/>
      <c r="K94" s="17">
        <f t="shared" ca="1" si="12"/>
        <v>0</v>
      </c>
    </row>
    <row r="95" spans="1:11" x14ac:dyDescent="0.25">
      <c r="A95">
        <f t="shared" ca="1" si="13"/>
        <v>0</v>
      </c>
      <c r="B95" t="str">
        <f ca="1">IF(ISERR(SEARCH(MID(CELL("filename",$B$1),FIND("]",CELL("filename",$B$1))+1,256),Questions_Hide!G90)),"zz",Questions_Hide!A90)</f>
        <v>zz</v>
      </c>
      <c r="C95" s="37" t="str">
        <f t="array" aca="1" ref="C95" ca="1">IF(COUNTIF($B$9:$B$200,"&lt;&gt;zz")&gt;=ROWS($A$1:A87), INDEX($B$9:$B$200, MATCH(SMALL(COUNTIF($B$9:$B$200, "&lt;"&amp;$B$9:$B$200), ROW(A87)), COUNTIF($B$9:$B$200, "&lt;"&amp;$B$9:$B$200), 0)), "")</f>
        <v/>
      </c>
      <c r="D95" s="28" t="str">
        <f t="shared" ca="1" si="14"/>
        <v/>
      </c>
      <c r="E95" s="27" t="str">
        <f t="shared" ca="1" si="9"/>
        <v/>
      </c>
      <c r="F95" s="94" t="str">
        <f t="shared" ca="1" si="10"/>
        <v/>
      </c>
      <c r="G95" s="94"/>
      <c r="H95" s="27"/>
      <c r="I95" s="28" t="str">
        <f t="shared" ca="1" si="11"/>
        <v/>
      </c>
      <c r="J95" s="28"/>
      <c r="K95" s="17">
        <f t="shared" ca="1" si="12"/>
        <v>0</v>
      </c>
    </row>
    <row r="96" spans="1:11" x14ac:dyDescent="0.25">
      <c r="A96">
        <f t="shared" ca="1" si="13"/>
        <v>0</v>
      </c>
      <c r="B96" t="str">
        <f ca="1">IF(ISERR(SEARCH(MID(CELL("filename",$B$1),FIND("]",CELL("filename",$B$1))+1,256),Questions_Hide!G91)),"zz",Questions_Hide!A91)</f>
        <v>zz</v>
      </c>
      <c r="C96" s="37" t="str">
        <f t="array" aca="1" ref="C96" ca="1">IF(COUNTIF($B$9:$B$200,"&lt;&gt;zz")&gt;=ROWS($A$1:A88), INDEX($B$9:$B$200, MATCH(SMALL(COUNTIF($B$9:$B$200, "&lt;"&amp;$B$9:$B$200), ROW(A88)), COUNTIF($B$9:$B$200, "&lt;"&amp;$B$9:$B$200), 0)), "")</f>
        <v/>
      </c>
      <c r="D96" s="28" t="str">
        <f t="shared" ca="1" si="14"/>
        <v/>
      </c>
      <c r="E96" s="27" t="str">
        <f t="shared" ca="1" si="9"/>
        <v/>
      </c>
      <c r="F96" s="94" t="str">
        <f t="shared" ca="1" si="10"/>
        <v/>
      </c>
      <c r="G96" s="94"/>
      <c r="H96" s="27"/>
      <c r="I96" s="28" t="str">
        <f t="shared" ca="1" si="11"/>
        <v/>
      </c>
      <c r="J96" s="28"/>
      <c r="K96" s="17">
        <f t="shared" ca="1" si="12"/>
        <v>0</v>
      </c>
    </row>
    <row r="97" spans="1:11" x14ac:dyDescent="0.25">
      <c r="A97">
        <f t="shared" ca="1" si="13"/>
        <v>0</v>
      </c>
      <c r="B97" t="str">
        <f ca="1">IF(ISERR(SEARCH(MID(CELL("filename",$B$1),FIND("]",CELL("filename",$B$1))+1,256),Questions_Hide!G92)),"zz",Questions_Hide!A92)</f>
        <v>zz</v>
      </c>
      <c r="C97" s="37" t="str">
        <f t="array" aca="1" ref="C97" ca="1">IF(COUNTIF($B$9:$B$200,"&lt;&gt;zz")&gt;=ROWS($A$1:A89), INDEX($B$9:$B$200, MATCH(SMALL(COUNTIF($B$9:$B$200, "&lt;"&amp;$B$9:$B$200), ROW(A89)), COUNTIF($B$9:$B$200, "&lt;"&amp;$B$9:$B$200), 0)), "")</f>
        <v/>
      </c>
      <c r="D97" s="28" t="str">
        <f t="shared" ca="1" si="14"/>
        <v/>
      </c>
      <c r="E97" s="27" t="str">
        <f t="shared" ca="1" si="9"/>
        <v/>
      </c>
      <c r="F97" s="94" t="str">
        <f t="shared" ca="1" si="10"/>
        <v/>
      </c>
      <c r="G97" s="94"/>
      <c r="H97" s="27"/>
      <c r="I97" s="28" t="str">
        <f t="shared" ca="1" si="11"/>
        <v/>
      </c>
      <c r="J97" s="28"/>
      <c r="K97" s="17">
        <f t="shared" ca="1" si="12"/>
        <v>0</v>
      </c>
    </row>
    <row r="98" spans="1:11" x14ac:dyDescent="0.25">
      <c r="A98">
        <f t="shared" ca="1" si="13"/>
        <v>0</v>
      </c>
      <c r="B98" t="str">
        <f ca="1">IF(ISERR(SEARCH(MID(CELL("filename",$B$1),FIND("]",CELL("filename",$B$1))+1,256),Questions_Hide!G93)),"zz",Questions_Hide!A93)</f>
        <v>zz</v>
      </c>
      <c r="C98" s="37" t="str">
        <f t="array" aca="1" ref="C98" ca="1">IF(COUNTIF($B$9:$B$200,"&lt;&gt;zz")&gt;=ROWS($A$1:A90), INDEX($B$9:$B$200, MATCH(SMALL(COUNTIF($B$9:$B$200, "&lt;"&amp;$B$9:$B$200), ROW(A90)), COUNTIF($B$9:$B$200, "&lt;"&amp;$B$9:$B$200), 0)), "")</f>
        <v/>
      </c>
      <c r="D98" s="28" t="str">
        <f t="shared" ca="1" si="14"/>
        <v/>
      </c>
      <c r="E98" s="27" t="str">
        <f t="shared" ca="1" si="9"/>
        <v/>
      </c>
      <c r="F98" s="94" t="str">
        <f t="shared" ca="1" si="10"/>
        <v/>
      </c>
      <c r="G98" s="94"/>
      <c r="H98" s="27"/>
      <c r="I98" s="28" t="str">
        <f t="shared" ca="1" si="11"/>
        <v/>
      </c>
      <c r="J98" s="28"/>
      <c r="K98" s="17">
        <f t="shared" ca="1" si="12"/>
        <v>0</v>
      </c>
    </row>
    <row r="99" spans="1:11" x14ac:dyDescent="0.25">
      <c r="A99">
        <f t="shared" ca="1" si="13"/>
        <v>0</v>
      </c>
      <c r="B99" t="str">
        <f ca="1">IF(ISERR(SEARCH(MID(CELL("filename",$B$1),FIND("]",CELL("filename",$B$1))+1,256),Questions_Hide!G94)),"zz",Questions_Hide!A94)</f>
        <v>zz</v>
      </c>
      <c r="C99" s="37" t="str">
        <f t="array" aca="1" ref="C99" ca="1">IF(COUNTIF($B$9:$B$200,"&lt;&gt;zz")&gt;=ROWS($A$1:A91), INDEX($B$9:$B$200, MATCH(SMALL(COUNTIF($B$9:$B$200, "&lt;"&amp;$B$9:$B$200), ROW(A91)), COUNTIF($B$9:$B$200, "&lt;"&amp;$B$9:$B$200), 0)), "")</f>
        <v/>
      </c>
      <c r="D99" s="28" t="str">
        <f t="shared" ca="1" si="14"/>
        <v/>
      </c>
      <c r="E99" s="27" t="str">
        <f t="shared" ca="1" si="9"/>
        <v/>
      </c>
      <c r="F99" s="94" t="str">
        <f t="shared" ca="1" si="10"/>
        <v/>
      </c>
      <c r="G99" s="94"/>
      <c r="H99" s="27"/>
      <c r="I99" s="28" t="str">
        <f t="shared" ca="1" si="11"/>
        <v/>
      </c>
      <c r="J99" s="28"/>
      <c r="K99" s="17">
        <f t="shared" ca="1" si="12"/>
        <v>0</v>
      </c>
    </row>
    <row r="100" spans="1:11" x14ac:dyDescent="0.25">
      <c r="A100">
        <f t="shared" ca="1" si="13"/>
        <v>0</v>
      </c>
      <c r="B100" t="str">
        <f ca="1">IF(ISERR(SEARCH(MID(CELL("filename",$B$1),FIND("]",CELL("filename",$B$1))+1,256),Questions_Hide!G95)),"zz",Questions_Hide!A95)</f>
        <v>zz</v>
      </c>
      <c r="C100" s="37" t="str">
        <f t="array" aca="1" ref="C100" ca="1">IF(COUNTIF($B$9:$B$200,"&lt;&gt;zz")&gt;=ROWS($A$1:A92), INDEX($B$9:$B$200, MATCH(SMALL(COUNTIF($B$9:$B$200, "&lt;"&amp;$B$9:$B$200), ROW(A92)), COUNTIF($B$9:$B$200, "&lt;"&amp;$B$9:$B$200), 0)), "")</f>
        <v/>
      </c>
      <c r="D100" s="28" t="str">
        <f t="shared" ca="1" si="14"/>
        <v/>
      </c>
      <c r="E100" s="27" t="str">
        <f t="shared" ca="1" si="9"/>
        <v/>
      </c>
      <c r="F100" s="94" t="str">
        <f t="shared" ca="1" si="10"/>
        <v/>
      </c>
      <c r="G100" s="94"/>
      <c r="H100" s="27"/>
      <c r="I100" s="28" t="str">
        <f t="shared" ca="1" si="11"/>
        <v/>
      </c>
      <c r="J100" s="28"/>
      <c r="K100" s="17">
        <f t="shared" ca="1" si="12"/>
        <v>0</v>
      </c>
    </row>
    <row r="101" spans="1:11" x14ac:dyDescent="0.25">
      <c r="A101">
        <f t="shared" ca="1" si="13"/>
        <v>0</v>
      </c>
      <c r="B101" t="str">
        <f ca="1">IF(ISERR(SEARCH(MID(CELL("filename",$B$1),FIND("]",CELL("filename",$B$1))+1,256),Questions_Hide!G96)),"zz",Questions_Hide!A96)</f>
        <v>zz</v>
      </c>
      <c r="C101" s="37" t="str">
        <f t="array" aca="1" ref="C101" ca="1">IF(COUNTIF($B$9:$B$200,"&lt;&gt;zz")&gt;=ROWS($A$1:A93), INDEX($B$9:$B$200, MATCH(SMALL(COUNTIF($B$9:$B$200, "&lt;"&amp;$B$9:$B$200), ROW(A93)), COUNTIF($B$9:$B$200, "&lt;"&amp;$B$9:$B$200), 0)), "")</f>
        <v/>
      </c>
      <c r="D101" s="28" t="str">
        <f t="shared" ca="1" si="14"/>
        <v/>
      </c>
      <c r="E101" s="27" t="str">
        <f t="shared" ca="1" si="9"/>
        <v/>
      </c>
      <c r="F101" s="94" t="str">
        <f t="shared" ca="1" si="10"/>
        <v/>
      </c>
      <c r="G101" s="94"/>
      <c r="H101" s="27"/>
      <c r="I101" s="28" t="str">
        <f t="shared" ca="1" si="11"/>
        <v/>
      </c>
      <c r="J101" s="28"/>
      <c r="K101" s="17">
        <f t="shared" ca="1" si="12"/>
        <v>0</v>
      </c>
    </row>
    <row r="102" spans="1:11" x14ac:dyDescent="0.25">
      <c r="A102">
        <f t="shared" ca="1" si="13"/>
        <v>0</v>
      </c>
      <c r="B102" t="str">
        <f ca="1">IF(ISERR(SEARCH(MID(CELL("filename",$B$1),FIND("]",CELL("filename",$B$1))+1,256),Questions_Hide!#REF!)),"zz",Questions_Hide!#REF!)</f>
        <v>zz</v>
      </c>
      <c r="C102" s="37" t="str">
        <f t="array" aca="1" ref="C102" ca="1">IF(COUNTIF($B$9:$B$200,"&lt;&gt;zz")&gt;=ROWS($A$1:A94), INDEX($B$9:$B$200, MATCH(SMALL(COUNTIF($B$9:$B$200, "&lt;"&amp;$B$9:$B$200), ROW(A94)), COUNTIF($B$9:$B$200, "&lt;"&amp;$B$9:$B$200), 0)), "")</f>
        <v/>
      </c>
      <c r="D102" s="28" t="str">
        <f t="shared" ca="1" si="14"/>
        <v/>
      </c>
      <c r="E102" s="27" t="str">
        <f t="shared" ca="1" si="9"/>
        <v/>
      </c>
      <c r="F102" s="94" t="str">
        <f t="shared" ca="1" si="10"/>
        <v/>
      </c>
      <c r="G102" s="94"/>
      <c r="H102" s="27"/>
      <c r="I102" s="28" t="str">
        <f t="shared" ca="1" si="11"/>
        <v/>
      </c>
      <c r="J102" s="28"/>
      <c r="K102" s="17">
        <f t="shared" ca="1" si="12"/>
        <v>0</v>
      </c>
    </row>
    <row r="103" spans="1:11" x14ac:dyDescent="0.25">
      <c r="A103">
        <f t="shared" ca="1" si="13"/>
        <v>0</v>
      </c>
      <c r="B103" t="str">
        <f ca="1">IF(ISERR(SEARCH(MID(CELL("filename",$B$1),FIND("]",CELL("filename",$B$1))+1,256),Questions_Hide!#REF!)),"zz",Questions_Hide!#REF!)</f>
        <v>zz</v>
      </c>
      <c r="C103" s="37" t="str">
        <f t="array" aca="1" ref="C103" ca="1">IF(COUNTIF($B$9:$B$200,"&lt;&gt;zz")&gt;=ROWS($A$1:A95), INDEX($B$9:$B$200, MATCH(SMALL(COUNTIF($B$9:$B$200, "&lt;"&amp;$B$9:$B$200), ROW(A95)), COUNTIF($B$9:$B$200, "&lt;"&amp;$B$9:$B$200), 0)), "")</f>
        <v/>
      </c>
      <c r="D103" s="28" t="str">
        <f t="shared" ca="1" si="14"/>
        <v/>
      </c>
      <c r="E103" s="27" t="str">
        <f t="shared" ca="1" si="9"/>
        <v/>
      </c>
      <c r="F103" s="94" t="str">
        <f t="shared" ca="1" si="10"/>
        <v/>
      </c>
      <c r="G103" s="94"/>
      <c r="H103" s="27"/>
      <c r="I103" s="28" t="str">
        <f t="shared" ca="1" si="11"/>
        <v/>
      </c>
      <c r="J103" s="28"/>
      <c r="K103" s="17">
        <f t="shared" ca="1" si="12"/>
        <v>0</v>
      </c>
    </row>
    <row r="104" spans="1:11" x14ac:dyDescent="0.25">
      <c r="A104">
        <f t="shared" ca="1" si="13"/>
        <v>0</v>
      </c>
      <c r="B104" t="str">
        <f ca="1">IF(ISERR(SEARCH(MID(CELL("filename",$B$1),FIND("]",CELL("filename",$B$1))+1,256),Questions_Hide!#REF!)),"zz",Questions_Hide!#REF!)</f>
        <v>zz</v>
      </c>
      <c r="C104" s="37" t="str">
        <f t="array" aca="1" ref="C104" ca="1">IF(COUNTIF($B$9:$B$200,"&lt;&gt;zz")&gt;=ROWS($A$1:A96), INDEX($B$9:$B$200, MATCH(SMALL(COUNTIF($B$9:$B$200, "&lt;"&amp;$B$9:$B$200), ROW(A96)), COUNTIF($B$9:$B$200, "&lt;"&amp;$B$9:$B$200), 0)), "")</f>
        <v/>
      </c>
      <c r="D104" s="28" t="str">
        <f t="shared" ca="1" si="14"/>
        <v/>
      </c>
      <c r="E104" s="27" t="str">
        <f t="shared" ca="1" si="9"/>
        <v/>
      </c>
      <c r="F104" s="94" t="str">
        <f t="shared" ca="1" si="10"/>
        <v/>
      </c>
      <c r="G104" s="94"/>
      <c r="H104" s="27"/>
      <c r="I104" s="28" t="str">
        <f t="shared" ca="1" si="11"/>
        <v/>
      </c>
      <c r="J104" s="28"/>
      <c r="K104" s="17">
        <f t="shared" ca="1" si="12"/>
        <v>0</v>
      </c>
    </row>
    <row r="105" spans="1:11" x14ac:dyDescent="0.25">
      <c r="A105">
        <f t="shared" ca="1" si="13"/>
        <v>0</v>
      </c>
      <c r="B105" t="str">
        <f ca="1">IF(ISERR(SEARCH(MID(CELL("filename",$B$1),FIND("]",CELL("filename",$B$1))+1,256),Questions_Hide!G97)),"zz",Questions_Hide!A97)</f>
        <v>zz</v>
      </c>
      <c r="C105" s="37" t="str">
        <f t="array" aca="1" ref="C105" ca="1">IF(COUNTIF($B$9:$B$200,"&lt;&gt;zz")&gt;=ROWS($A$1:A97), INDEX($B$9:$B$200, MATCH(SMALL(COUNTIF($B$9:$B$200, "&lt;"&amp;$B$9:$B$200), ROW(A97)), COUNTIF($B$9:$B$200, "&lt;"&amp;$B$9:$B$200), 0)), "")</f>
        <v/>
      </c>
      <c r="D105" s="28" t="str">
        <f t="shared" ca="1" si="14"/>
        <v/>
      </c>
      <c r="E105" s="27" t="str">
        <f t="shared" ca="1" si="9"/>
        <v/>
      </c>
      <c r="F105" s="94" t="str">
        <f t="shared" ref="F105:F136" ca="1" si="15">IF(OR(ISERROR(VLOOKUP($D105,Questions,8,FALSE)),VLOOKUP($D105,Questions,8,FALSE)=0),"",VLOOKUP($D105,Questions,8,FALSE))</f>
        <v/>
      </c>
      <c r="G105" s="94"/>
      <c r="H105" s="27"/>
      <c r="I105" s="28" t="str">
        <f t="shared" ref="I105:I136" ca="1" si="16">IF(OR(ISERROR(VLOOKUP($D105,Questions,9,FALSE)),VLOOKUP($D105,Questions,9,FALSE)=0),"",VLOOKUP($D105,Questions,9,FALSE))</f>
        <v/>
      </c>
      <c r="J105" s="28"/>
      <c r="K105" s="17">
        <f t="shared" ref="K105:K136" ca="1" si="17">IFERROR(VLOOKUP($D105,Questions,7,FALSE),"")</f>
        <v>0</v>
      </c>
    </row>
    <row r="106" spans="1:11" x14ac:dyDescent="0.25">
      <c r="A106">
        <f t="shared" ca="1" si="13"/>
        <v>0</v>
      </c>
      <c r="B106" t="str">
        <f ca="1">IF(ISERR(SEARCH(MID(CELL("filename",$B$1),FIND("]",CELL("filename",$B$1))+1,256),Questions_Hide!G98)),"zz",Questions_Hide!A98)</f>
        <v>zz</v>
      </c>
      <c r="C106" s="37" t="str">
        <f t="array" aca="1" ref="C106" ca="1">IF(COUNTIF($B$9:$B$200,"&lt;&gt;zz")&gt;=ROWS($A$1:A98), INDEX($B$9:$B$200, MATCH(SMALL(COUNTIF($B$9:$B$200, "&lt;"&amp;$B$9:$B$200), ROW(A98)), COUNTIF($B$9:$B$200, "&lt;"&amp;$B$9:$B$200), 0)), "")</f>
        <v/>
      </c>
      <c r="D106" s="28" t="str">
        <f t="shared" ca="1" si="14"/>
        <v/>
      </c>
      <c r="E106" s="27" t="str">
        <f t="shared" ca="1" si="9"/>
        <v/>
      </c>
      <c r="F106" s="94" t="str">
        <f t="shared" ca="1" si="15"/>
        <v/>
      </c>
      <c r="G106" s="94"/>
      <c r="H106" s="27"/>
      <c r="I106" s="28" t="str">
        <f t="shared" ca="1" si="16"/>
        <v/>
      </c>
      <c r="J106" s="28"/>
      <c r="K106" s="17">
        <f t="shared" ca="1" si="17"/>
        <v>0</v>
      </c>
    </row>
    <row r="107" spans="1:11" x14ac:dyDescent="0.25">
      <c r="A107">
        <f t="shared" ca="1" si="13"/>
        <v>0</v>
      </c>
      <c r="B107" t="str">
        <f ca="1">IF(ISERR(SEARCH(MID(CELL("filename",$B$1),FIND("]",CELL("filename",$B$1))+1,256),Questions_Hide!G99)),"zz",Questions_Hide!A99)</f>
        <v>zz</v>
      </c>
      <c r="C107" s="37" t="str">
        <f t="array" aca="1" ref="C107" ca="1">IF(COUNTIF($B$9:$B$200,"&lt;&gt;zz")&gt;=ROWS($A$1:A99), INDEX($B$9:$B$200, MATCH(SMALL(COUNTIF($B$9:$B$200, "&lt;"&amp;$B$9:$B$200), ROW(A99)), COUNTIF($B$9:$B$200, "&lt;"&amp;$B$9:$B$200), 0)), "")</f>
        <v/>
      </c>
      <c r="D107" s="28" t="str">
        <f t="shared" ca="1" si="14"/>
        <v/>
      </c>
      <c r="E107" s="27" t="str">
        <f t="shared" ca="1" si="9"/>
        <v/>
      </c>
      <c r="F107" s="94" t="str">
        <f t="shared" ca="1" si="15"/>
        <v/>
      </c>
      <c r="G107" s="94"/>
      <c r="H107" s="27"/>
      <c r="I107" s="28" t="str">
        <f t="shared" ca="1" si="16"/>
        <v/>
      </c>
      <c r="J107" s="28"/>
      <c r="K107" s="17">
        <f t="shared" ca="1" si="17"/>
        <v>0</v>
      </c>
    </row>
    <row r="108" spans="1:11" x14ac:dyDescent="0.25">
      <c r="A108">
        <f t="shared" ca="1" si="13"/>
        <v>0</v>
      </c>
      <c r="B108" t="str">
        <f ca="1">IF(ISERR(SEARCH(MID(CELL("filename",$B$1),FIND("]",CELL("filename",$B$1))+1,256),Questions_Hide!G100)),"zz",Questions_Hide!A100)</f>
        <v>zz</v>
      </c>
      <c r="C108" s="37" t="str">
        <f t="array" aca="1" ref="C108" ca="1">IF(COUNTIF($B$9:$B$200,"&lt;&gt;zz")&gt;=ROWS($A$1:A100), INDEX($B$9:$B$200, MATCH(SMALL(COUNTIF($B$9:$B$200, "&lt;"&amp;$B$9:$B$200), ROW(A100)), COUNTIF($B$9:$B$200, "&lt;"&amp;$B$9:$B$200), 0)), "")</f>
        <v/>
      </c>
      <c r="D108" s="28" t="str">
        <f t="shared" ca="1" si="14"/>
        <v/>
      </c>
      <c r="E108" s="27" t="str">
        <f t="shared" ca="1" si="9"/>
        <v/>
      </c>
      <c r="F108" s="94" t="str">
        <f t="shared" ca="1" si="15"/>
        <v/>
      </c>
      <c r="G108" s="94"/>
      <c r="H108" s="27"/>
      <c r="I108" s="28" t="str">
        <f t="shared" ca="1" si="16"/>
        <v/>
      </c>
      <c r="J108" s="28"/>
      <c r="K108" s="17">
        <f t="shared" ca="1" si="17"/>
        <v>0</v>
      </c>
    </row>
    <row r="109" spans="1:11" x14ac:dyDescent="0.25">
      <c r="A109">
        <f t="shared" ca="1" si="13"/>
        <v>0</v>
      </c>
      <c r="B109" t="str">
        <f ca="1">IF(ISERR(SEARCH(MID(CELL("filename",$B$1),FIND("]",CELL("filename",$B$1))+1,256),Questions_Hide!G101)),"zz",Questions_Hide!A101)</f>
        <v>zz</v>
      </c>
      <c r="C109" s="37" t="str">
        <f t="array" aca="1" ref="C109" ca="1">IF(COUNTIF($B$9:$B$200,"&lt;&gt;zz")&gt;=ROWS($A$1:A101), INDEX($B$9:$B$200, MATCH(SMALL(COUNTIF($B$9:$B$200, "&lt;"&amp;$B$9:$B$200), ROW(A101)), COUNTIF($B$9:$B$200, "&lt;"&amp;$B$9:$B$200), 0)), "")</f>
        <v/>
      </c>
      <c r="D109" s="28" t="str">
        <f t="shared" ca="1" si="14"/>
        <v/>
      </c>
      <c r="E109" s="27" t="str">
        <f t="shared" ca="1" si="9"/>
        <v/>
      </c>
      <c r="F109" s="94" t="str">
        <f t="shared" ca="1" si="15"/>
        <v/>
      </c>
      <c r="G109" s="94"/>
      <c r="H109" s="27"/>
      <c r="I109" s="28" t="str">
        <f t="shared" ca="1" si="16"/>
        <v/>
      </c>
      <c r="J109" s="28"/>
      <c r="K109" s="17">
        <f t="shared" ca="1" si="17"/>
        <v>0</v>
      </c>
    </row>
    <row r="110" spans="1:11" x14ac:dyDescent="0.25">
      <c r="A110">
        <f t="shared" ca="1" si="13"/>
        <v>0</v>
      </c>
      <c r="B110" t="str">
        <f ca="1">IF(ISERR(SEARCH(MID(CELL("filename",$B$1),FIND("]",CELL("filename",$B$1))+1,256),Questions_Hide!G102)),"zz",Questions_Hide!A102)</f>
        <v>zz</v>
      </c>
      <c r="C110" s="37" t="str">
        <f t="array" aca="1" ref="C110" ca="1">IF(COUNTIF($B$9:$B$200,"&lt;&gt;zz")&gt;=ROWS($A$1:A102), INDEX($B$9:$B$200, MATCH(SMALL(COUNTIF($B$9:$B$200, "&lt;"&amp;$B$9:$B$200), ROW(A102)), COUNTIF($B$9:$B$200, "&lt;"&amp;$B$9:$B$200), 0)), "")</f>
        <v/>
      </c>
      <c r="D110" s="28" t="str">
        <f t="shared" ca="1" si="14"/>
        <v/>
      </c>
      <c r="E110" s="27" t="str">
        <f t="shared" ca="1" si="9"/>
        <v/>
      </c>
      <c r="F110" s="94" t="str">
        <f t="shared" ca="1" si="15"/>
        <v/>
      </c>
      <c r="G110" s="94"/>
      <c r="H110" s="27"/>
      <c r="I110" s="28" t="str">
        <f t="shared" ca="1" si="16"/>
        <v/>
      </c>
      <c r="J110" s="28"/>
      <c r="K110" s="17">
        <f t="shared" ca="1" si="17"/>
        <v>0</v>
      </c>
    </row>
    <row r="111" spans="1:11" x14ac:dyDescent="0.25">
      <c r="A111">
        <f t="shared" ca="1" si="13"/>
        <v>0</v>
      </c>
      <c r="B111" t="str">
        <f ca="1">IF(ISERR(SEARCH(MID(CELL("filename",$B$1),FIND("]",CELL("filename",$B$1))+1,256),Questions_Hide!G103)),"zz",Questions_Hide!A103)</f>
        <v>zz</v>
      </c>
      <c r="C111" s="37" t="str">
        <f t="array" aca="1" ref="C111" ca="1">IF(COUNTIF($B$9:$B$200,"&lt;&gt;zz")&gt;=ROWS($A$1:A103), INDEX($B$9:$B$200, MATCH(SMALL(COUNTIF($B$9:$B$200, "&lt;"&amp;$B$9:$B$200), ROW(A103)), COUNTIF($B$9:$B$200, "&lt;"&amp;$B$9:$B$200), 0)), "")</f>
        <v/>
      </c>
      <c r="D111" s="28" t="str">
        <f t="shared" ca="1" si="14"/>
        <v/>
      </c>
      <c r="E111" s="27" t="str">
        <f t="shared" ca="1" si="9"/>
        <v/>
      </c>
      <c r="F111" s="94" t="str">
        <f t="shared" ca="1" si="15"/>
        <v/>
      </c>
      <c r="G111" s="94"/>
      <c r="H111" s="27"/>
      <c r="I111" s="28" t="str">
        <f t="shared" ca="1" si="16"/>
        <v/>
      </c>
      <c r="J111" s="28"/>
      <c r="K111" s="17">
        <f t="shared" ca="1" si="17"/>
        <v>0</v>
      </c>
    </row>
    <row r="112" spans="1:11" x14ac:dyDescent="0.25">
      <c r="A112">
        <f t="shared" ca="1" si="13"/>
        <v>0</v>
      </c>
      <c r="B112" t="str">
        <f ca="1">IF(ISERR(SEARCH(MID(CELL("filename",$B$1),FIND("]",CELL("filename",$B$1))+1,256),Questions_Hide!G104)),"zz",Questions_Hide!A104)</f>
        <v>zz</v>
      </c>
      <c r="C112" s="37" t="str">
        <f t="array" aca="1" ref="C112" ca="1">IF(COUNTIF($B$9:$B$200,"&lt;&gt;zz")&gt;=ROWS($A$1:A104), INDEX($B$9:$B$200, MATCH(SMALL(COUNTIF($B$9:$B$200, "&lt;"&amp;$B$9:$B$200), ROW(A104)), COUNTIF($B$9:$B$200, "&lt;"&amp;$B$9:$B$200), 0)), "")</f>
        <v/>
      </c>
      <c r="D112" s="28" t="str">
        <f t="shared" ca="1" si="14"/>
        <v/>
      </c>
      <c r="E112" s="27" t="str">
        <f t="shared" ca="1" si="9"/>
        <v/>
      </c>
      <c r="F112" s="94" t="str">
        <f t="shared" ca="1" si="15"/>
        <v/>
      </c>
      <c r="G112" s="94"/>
      <c r="H112" s="27"/>
      <c r="I112" s="28" t="str">
        <f t="shared" ca="1" si="16"/>
        <v/>
      </c>
      <c r="J112" s="28"/>
      <c r="K112" s="17">
        <f t="shared" ca="1" si="17"/>
        <v>0</v>
      </c>
    </row>
    <row r="113" spans="1:11" x14ac:dyDescent="0.25">
      <c r="A113">
        <f t="shared" ca="1" si="13"/>
        <v>0</v>
      </c>
      <c r="B113" t="str">
        <f ca="1">IF(ISERR(SEARCH(MID(CELL("filename",$B$1),FIND("]",CELL("filename",$B$1))+1,256),Questions_Hide!G105)),"zz",Questions_Hide!A105)</f>
        <v>zz</v>
      </c>
      <c r="C113" s="37" t="str">
        <f t="array" aca="1" ref="C113" ca="1">IF(COUNTIF($B$9:$B$200,"&lt;&gt;zz")&gt;=ROWS($A$1:A105), INDEX($B$9:$B$200, MATCH(SMALL(COUNTIF($B$9:$B$200, "&lt;"&amp;$B$9:$B$200), ROW(A105)), COUNTIF($B$9:$B$200, "&lt;"&amp;$B$9:$B$200), 0)), "")</f>
        <v/>
      </c>
      <c r="D113" s="28" t="str">
        <f t="shared" ca="1" si="14"/>
        <v/>
      </c>
      <c r="E113" s="27" t="str">
        <f t="shared" ca="1" si="9"/>
        <v/>
      </c>
      <c r="F113" s="94" t="str">
        <f t="shared" ca="1" si="15"/>
        <v/>
      </c>
      <c r="G113" s="94"/>
      <c r="H113" s="27"/>
      <c r="I113" s="28" t="str">
        <f t="shared" ca="1" si="16"/>
        <v/>
      </c>
      <c r="J113" s="28"/>
      <c r="K113" s="17">
        <f t="shared" ca="1" si="17"/>
        <v>0</v>
      </c>
    </row>
    <row r="114" spans="1:11" x14ac:dyDescent="0.25">
      <c r="A114">
        <f t="shared" ca="1" si="13"/>
        <v>0</v>
      </c>
      <c r="B114" t="str">
        <f ca="1">IF(ISERR(SEARCH(MID(CELL("filename",$B$1),FIND("]",CELL("filename",$B$1))+1,256),Questions_Hide!G106)),"zz",Questions_Hide!A106)</f>
        <v>zz</v>
      </c>
      <c r="C114" s="37" t="str">
        <f t="array" aca="1" ref="C114" ca="1">IF(COUNTIF($B$9:$B$200,"&lt;&gt;zz")&gt;=ROWS($A$1:A106), INDEX($B$9:$B$200, MATCH(SMALL(COUNTIF($B$9:$B$200, "&lt;"&amp;$B$9:$B$200), ROW(A106)), COUNTIF($B$9:$B$200, "&lt;"&amp;$B$9:$B$200), 0)), "")</f>
        <v/>
      </c>
      <c r="D114" s="28" t="str">
        <f t="shared" ca="1" si="14"/>
        <v/>
      </c>
      <c r="E114" s="27" t="str">
        <f t="shared" ca="1" si="9"/>
        <v/>
      </c>
      <c r="F114" s="94" t="str">
        <f t="shared" ca="1" si="15"/>
        <v/>
      </c>
      <c r="G114" s="94"/>
      <c r="H114" s="27"/>
      <c r="I114" s="28" t="str">
        <f t="shared" ca="1" si="16"/>
        <v/>
      </c>
      <c r="J114" s="28"/>
      <c r="K114" s="17">
        <f t="shared" ca="1" si="17"/>
        <v>0</v>
      </c>
    </row>
    <row r="115" spans="1:11" x14ac:dyDescent="0.25">
      <c r="A115">
        <f t="shared" ca="1" si="13"/>
        <v>0</v>
      </c>
      <c r="B115" t="str">
        <f ca="1">IF(ISERR(SEARCH(MID(CELL("filename",$B$1),FIND("]",CELL("filename",$B$1))+1,256),Questions_Hide!G107)),"zz",Questions_Hide!A107)</f>
        <v>zz</v>
      </c>
      <c r="C115" s="37" t="str">
        <f t="array" aca="1" ref="C115" ca="1">IF(COUNTIF($B$9:$B$200,"&lt;&gt;zz")&gt;=ROWS($A$1:A107), INDEX($B$9:$B$200, MATCH(SMALL(COUNTIF($B$9:$B$200, "&lt;"&amp;$B$9:$B$200), ROW(A107)), COUNTIF($B$9:$B$200, "&lt;"&amp;$B$9:$B$200), 0)), "")</f>
        <v/>
      </c>
      <c r="D115" s="28" t="str">
        <f t="shared" ca="1" si="14"/>
        <v/>
      </c>
      <c r="E115" s="27" t="str">
        <f t="shared" ca="1" si="9"/>
        <v/>
      </c>
      <c r="F115" s="94" t="str">
        <f t="shared" ca="1" si="15"/>
        <v/>
      </c>
      <c r="G115" s="94"/>
      <c r="H115" s="27"/>
      <c r="I115" s="28" t="str">
        <f t="shared" ca="1" si="16"/>
        <v/>
      </c>
      <c r="J115" s="28"/>
      <c r="K115" s="17">
        <f t="shared" ca="1" si="17"/>
        <v>0</v>
      </c>
    </row>
    <row r="116" spans="1:11" x14ac:dyDescent="0.25">
      <c r="A116">
        <f t="shared" ca="1" si="13"/>
        <v>0</v>
      </c>
      <c r="B116" t="str">
        <f ca="1">IF(ISERR(SEARCH(MID(CELL("filename",$B$1),FIND("]",CELL("filename",$B$1))+1,256),Questions_Hide!G108)),"zz",Questions_Hide!A108)</f>
        <v>zz</v>
      </c>
      <c r="C116" s="37" t="str">
        <f t="array" aca="1" ref="C116" ca="1">IF(COUNTIF($B$9:$B$200,"&lt;&gt;zz")&gt;=ROWS($A$1:A108), INDEX($B$9:$B$200, MATCH(SMALL(COUNTIF($B$9:$B$200, "&lt;"&amp;$B$9:$B$200), ROW(A108)), COUNTIF($B$9:$B$200, "&lt;"&amp;$B$9:$B$200), 0)), "")</f>
        <v/>
      </c>
      <c r="D116" s="28" t="str">
        <f t="shared" ca="1" si="14"/>
        <v/>
      </c>
      <c r="E116" s="27" t="str">
        <f t="shared" ca="1" si="9"/>
        <v/>
      </c>
      <c r="F116" s="94" t="str">
        <f t="shared" ca="1" si="15"/>
        <v/>
      </c>
      <c r="G116" s="94"/>
      <c r="H116" s="27"/>
      <c r="I116" s="28" t="str">
        <f t="shared" ca="1" si="16"/>
        <v/>
      </c>
      <c r="J116" s="28"/>
      <c r="K116" s="17">
        <f t="shared" ca="1" si="17"/>
        <v>0</v>
      </c>
    </row>
    <row r="117" spans="1:11" x14ac:dyDescent="0.25">
      <c r="A117">
        <f t="shared" ca="1" si="13"/>
        <v>0</v>
      </c>
      <c r="B117" t="str">
        <f ca="1">IF(ISERR(SEARCH(MID(CELL("filename",$B$1),FIND("]",CELL("filename",$B$1))+1,256),Questions_Hide!G109)),"zz",Questions_Hide!A109)</f>
        <v>zz</v>
      </c>
      <c r="C117" s="37" t="str">
        <f t="array" aca="1" ref="C117" ca="1">IF(COUNTIF($B$9:$B$200,"&lt;&gt;zz")&gt;=ROWS($A$1:A109), INDEX($B$9:$B$200, MATCH(SMALL(COUNTIF($B$9:$B$200, "&lt;"&amp;$B$9:$B$200), ROW(A109)), COUNTIF($B$9:$B$200, "&lt;"&amp;$B$9:$B$200), 0)), "")</f>
        <v/>
      </c>
      <c r="D117" s="28" t="str">
        <f t="shared" ca="1" si="14"/>
        <v/>
      </c>
      <c r="E117" s="27" t="str">
        <f t="shared" ca="1" si="9"/>
        <v/>
      </c>
      <c r="F117" s="94" t="str">
        <f t="shared" ca="1" si="15"/>
        <v/>
      </c>
      <c r="G117" s="94"/>
      <c r="H117" s="27"/>
      <c r="I117" s="28" t="str">
        <f t="shared" ca="1" si="16"/>
        <v/>
      </c>
      <c r="J117" s="28"/>
      <c r="K117" s="17">
        <f t="shared" ca="1" si="17"/>
        <v>0</v>
      </c>
    </row>
    <row r="118" spans="1:11" x14ac:dyDescent="0.25">
      <c r="A118">
        <f t="shared" ca="1" si="13"/>
        <v>0</v>
      </c>
      <c r="B118" t="str">
        <f ca="1">IF(ISERR(SEARCH(MID(CELL("filename",$B$1),FIND("]",CELL("filename",$B$1))+1,256),Questions_Hide!G110)),"zz",Questions_Hide!A110)</f>
        <v>zz</v>
      </c>
      <c r="C118" s="37" t="str">
        <f t="array" aca="1" ref="C118" ca="1">IF(COUNTIF($B$9:$B$200,"&lt;&gt;zz")&gt;=ROWS($A$1:A110), INDEX($B$9:$B$200, MATCH(SMALL(COUNTIF($B$9:$B$200, "&lt;"&amp;$B$9:$B$200), ROW(A110)), COUNTIF($B$9:$B$200, "&lt;"&amp;$B$9:$B$200), 0)), "")</f>
        <v/>
      </c>
      <c r="D118" s="28" t="str">
        <f t="shared" ca="1" si="14"/>
        <v/>
      </c>
      <c r="E118" s="27" t="str">
        <f t="shared" ca="1" si="9"/>
        <v/>
      </c>
      <c r="F118" s="94" t="str">
        <f t="shared" ca="1" si="15"/>
        <v/>
      </c>
      <c r="G118" s="94"/>
      <c r="H118" s="27"/>
      <c r="I118" s="28" t="str">
        <f t="shared" ca="1" si="16"/>
        <v/>
      </c>
      <c r="J118" s="28"/>
      <c r="K118" s="17">
        <f t="shared" ca="1" si="17"/>
        <v>0</v>
      </c>
    </row>
    <row r="119" spans="1:11" x14ac:dyDescent="0.25">
      <c r="A119">
        <f t="shared" ca="1" si="13"/>
        <v>0</v>
      </c>
      <c r="B119" t="str">
        <f ca="1">IF(ISERR(SEARCH(MID(CELL("filename",$B$1),FIND("]",CELL("filename",$B$1))+1,256),Questions_Hide!G111)),"zz",Questions_Hide!A111)</f>
        <v>zz</v>
      </c>
      <c r="C119" s="37" t="str">
        <f t="array" aca="1" ref="C119" ca="1">IF(COUNTIF($B$9:$B$200,"&lt;&gt;zz")&gt;=ROWS($A$1:A111), INDEX($B$9:$B$200, MATCH(SMALL(COUNTIF($B$9:$B$200, "&lt;"&amp;$B$9:$B$200), ROW(A111)), COUNTIF($B$9:$B$200, "&lt;"&amp;$B$9:$B$200), 0)), "")</f>
        <v/>
      </c>
      <c r="D119" s="28" t="str">
        <f t="shared" ca="1" si="14"/>
        <v/>
      </c>
      <c r="E119" s="27" t="str">
        <f t="shared" ca="1" si="9"/>
        <v/>
      </c>
      <c r="F119" s="94" t="str">
        <f t="shared" ca="1" si="15"/>
        <v/>
      </c>
      <c r="G119" s="94"/>
      <c r="H119" s="27"/>
      <c r="I119" s="28" t="str">
        <f t="shared" ca="1" si="16"/>
        <v/>
      </c>
      <c r="J119" s="28"/>
      <c r="K119" s="17">
        <f t="shared" ca="1" si="17"/>
        <v>0</v>
      </c>
    </row>
    <row r="120" spans="1:11" x14ac:dyDescent="0.25">
      <c r="A120">
        <f t="shared" ca="1" si="13"/>
        <v>0</v>
      </c>
      <c r="B120" t="str">
        <f ca="1">IF(ISERR(SEARCH(MID(CELL("filename",$B$1),FIND("]",CELL("filename",$B$1))+1,256),Questions_Hide!G112)),"zz",Questions_Hide!A112)</f>
        <v>zz</v>
      </c>
      <c r="C120" s="37" t="str">
        <f t="array" aca="1" ref="C120" ca="1">IF(COUNTIF($B$9:$B$200,"&lt;&gt;zz")&gt;=ROWS($A$1:A112), INDEX($B$9:$B$200, MATCH(SMALL(COUNTIF($B$9:$B$200, "&lt;"&amp;$B$9:$B$200), ROW(A112)), COUNTIF($B$9:$B$200, "&lt;"&amp;$B$9:$B$200), 0)), "")</f>
        <v/>
      </c>
      <c r="D120" s="28" t="str">
        <f t="shared" ca="1" si="14"/>
        <v/>
      </c>
      <c r="E120" s="27" t="str">
        <f t="shared" ca="1" si="9"/>
        <v/>
      </c>
      <c r="F120" s="94" t="str">
        <f t="shared" ca="1" si="15"/>
        <v/>
      </c>
      <c r="G120" s="94"/>
      <c r="H120" s="27"/>
      <c r="I120" s="28" t="str">
        <f t="shared" ca="1" si="16"/>
        <v/>
      </c>
      <c r="J120" s="28"/>
      <c r="K120" s="17">
        <f t="shared" ca="1" si="17"/>
        <v>0</v>
      </c>
    </row>
    <row r="121" spans="1:11" x14ac:dyDescent="0.25">
      <c r="A121">
        <f t="shared" ca="1" si="13"/>
        <v>0</v>
      </c>
      <c r="B121" t="str">
        <f ca="1">IF(ISERR(SEARCH(MID(CELL("filename",$B$1),FIND("]",CELL("filename",$B$1))+1,256),Questions_Hide!G113)),"zz",Questions_Hide!A113)</f>
        <v>zz</v>
      </c>
      <c r="C121" s="37" t="str">
        <f t="array" aca="1" ref="C121" ca="1">IF(COUNTIF($B$9:$B$200,"&lt;&gt;zz")&gt;=ROWS($A$1:A113), INDEX($B$9:$B$200, MATCH(SMALL(COUNTIF($B$9:$B$200, "&lt;"&amp;$B$9:$B$200), ROW(A113)), COUNTIF($B$9:$B$200, "&lt;"&amp;$B$9:$B$200), 0)), "")</f>
        <v/>
      </c>
      <c r="D121" s="28" t="str">
        <f t="shared" ca="1" si="14"/>
        <v/>
      </c>
      <c r="E121" s="27" t="str">
        <f t="shared" ca="1" si="9"/>
        <v/>
      </c>
      <c r="F121" s="94" t="str">
        <f t="shared" ca="1" si="15"/>
        <v/>
      </c>
      <c r="G121" s="94"/>
      <c r="H121" s="27"/>
      <c r="I121" s="28" t="str">
        <f t="shared" ca="1" si="16"/>
        <v/>
      </c>
      <c r="J121" s="28"/>
      <c r="K121" s="17">
        <f t="shared" ca="1" si="17"/>
        <v>0</v>
      </c>
    </row>
    <row r="122" spans="1:11" x14ac:dyDescent="0.25">
      <c r="A122">
        <f t="shared" ca="1" si="13"/>
        <v>0</v>
      </c>
      <c r="B122" t="str">
        <f ca="1">IF(ISERR(SEARCH(MID(CELL("filename",$B$1),FIND("]",CELL("filename",$B$1))+1,256),Questions_Hide!G114)),"zz",Questions_Hide!A114)</f>
        <v>zz</v>
      </c>
      <c r="C122" s="37" t="str">
        <f t="array" aca="1" ref="C122" ca="1">IF(COUNTIF($B$9:$B$200,"&lt;&gt;zz")&gt;=ROWS($A$1:A114), INDEX($B$9:$B$200, MATCH(SMALL(COUNTIF($B$9:$B$200, "&lt;"&amp;$B$9:$B$200), ROW(A114)), COUNTIF($B$9:$B$200, "&lt;"&amp;$B$9:$B$200), 0)), "")</f>
        <v/>
      </c>
      <c r="D122" s="28" t="str">
        <f t="shared" ca="1" si="14"/>
        <v/>
      </c>
      <c r="E122" s="27" t="str">
        <f t="shared" ca="1" si="9"/>
        <v/>
      </c>
      <c r="F122" s="94" t="str">
        <f t="shared" ca="1" si="15"/>
        <v/>
      </c>
      <c r="G122" s="94"/>
      <c r="H122" s="27"/>
      <c r="I122" s="28" t="str">
        <f t="shared" ca="1" si="16"/>
        <v/>
      </c>
      <c r="J122" s="28"/>
      <c r="K122" s="17">
        <f t="shared" ca="1" si="17"/>
        <v>0</v>
      </c>
    </row>
    <row r="123" spans="1:11" x14ac:dyDescent="0.25">
      <c r="A123">
        <f t="shared" ca="1" si="13"/>
        <v>0</v>
      </c>
      <c r="B123" t="str">
        <f ca="1">IF(ISERR(SEARCH(MID(CELL("filename",$B$1),FIND("]",CELL("filename",$B$1))+1,256),Questions_Hide!G115)),"zz",Questions_Hide!A115)</f>
        <v>zz</v>
      </c>
      <c r="C123" s="37" t="str">
        <f t="array" aca="1" ref="C123" ca="1">IF(COUNTIF($B$9:$B$200,"&lt;&gt;zz")&gt;=ROWS($A$1:A115), INDEX($B$9:$B$200, MATCH(SMALL(COUNTIF($B$9:$B$200, "&lt;"&amp;$B$9:$B$200), ROW(A115)), COUNTIF($B$9:$B$200, "&lt;"&amp;$B$9:$B$200), 0)), "")</f>
        <v/>
      </c>
      <c r="D123" s="28" t="str">
        <f t="shared" ca="1" si="14"/>
        <v/>
      </c>
      <c r="E123" s="27" t="str">
        <f t="shared" ca="1" si="9"/>
        <v/>
      </c>
      <c r="F123" s="94" t="str">
        <f t="shared" ca="1" si="15"/>
        <v/>
      </c>
      <c r="G123" s="94"/>
      <c r="H123" s="27"/>
      <c r="I123" s="28" t="str">
        <f t="shared" ca="1" si="16"/>
        <v/>
      </c>
      <c r="J123" s="28"/>
      <c r="K123" s="17">
        <f t="shared" ca="1" si="17"/>
        <v>0</v>
      </c>
    </row>
    <row r="124" spans="1:11" x14ac:dyDescent="0.25">
      <c r="A124">
        <f t="shared" ca="1" si="13"/>
        <v>0</v>
      </c>
      <c r="B124" t="str">
        <f ca="1">IF(ISERR(SEARCH(MID(CELL("filename",$B$1),FIND("]",CELL("filename",$B$1))+1,256),Questions_Hide!G116)),"zz",Questions_Hide!A116)</f>
        <v>zz</v>
      </c>
      <c r="C124" s="37" t="str">
        <f t="array" aca="1" ref="C124" ca="1">IF(COUNTIF($B$9:$B$200,"&lt;&gt;zz")&gt;=ROWS($A$1:A116), INDEX($B$9:$B$200, MATCH(SMALL(COUNTIF($B$9:$B$200, "&lt;"&amp;$B$9:$B$200), ROW(A116)), COUNTIF($B$9:$B$200, "&lt;"&amp;$B$9:$B$200), 0)), "")</f>
        <v/>
      </c>
      <c r="D124" s="28" t="str">
        <f t="shared" ca="1" si="14"/>
        <v/>
      </c>
      <c r="E124" s="27" t="str">
        <f t="shared" ca="1" si="9"/>
        <v/>
      </c>
      <c r="F124" s="94" t="str">
        <f t="shared" ca="1" si="15"/>
        <v/>
      </c>
      <c r="G124" s="94"/>
      <c r="H124" s="27"/>
      <c r="I124" s="28" t="str">
        <f t="shared" ca="1" si="16"/>
        <v/>
      </c>
      <c r="J124" s="28"/>
      <c r="K124" s="17">
        <f t="shared" ca="1" si="17"/>
        <v>0</v>
      </c>
    </row>
    <row r="125" spans="1:11" x14ac:dyDescent="0.25">
      <c r="A125">
        <f t="shared" ca="1" si="13"/>
        <v>0</v>
      </c>
      <c r="B125" t="str">
        <f ca="1">IF(ISERR(SEARCH(MID(CELL("filename",$B$1),FIND("]",CELL("filename",$B$1))+1,256),Questions_Hide!G117)),"zz",Questions_Hide!A117)</f>
        <v>zz</v>
      </c>
      <c r="C125" s="37" t="str">
        <f t="array" aca="1" ref="C125" ca="1">IF(COUNTIF($B$9:$B$200,"&lt;&gt;zz")&gt;=ROWS($A$1:A117), INDEX($B$9:$B$200, MATCH(SMALL(COUNTIF($B$9:$B$200, "&lt;"&amp;$B$9:$B$200), ROW(A117)), COUNTIF($B$9:$B$200, "&lt;"&amp;$B$9:$B$200), 0)), "")</f>
        <v/>
      </c>
      <c r="D125" s="28" t="str">
        <f t="shared" ca="1" si="14"/>
        <v/>
      </c>
      <c r="E125" s="27" t="str">
        <f t="shared" ca="1" si="9"/>
        <v/>
      </c>
      <c r="F125" s="94" t="str">
        <f t="shared" ca="1" si="15"/>
        <v/>
      </c>
      <c r="G125" s="94"/>
      <c r="H125" s="27"/>
      <c r="I125" s="28" t="str">
        <f t="shared" ca="1" si="16"/>
        <v/>
      </c>
      <c r="J125" s="28"/>
      <c r="K125" s="17">
        <f t="shared" ca="1" si="17"/>
        <v>0</v>
      </c>
    </row>
    <row r="126" spans="1:11" x14ac:dyDescent="0.25">
      <c r="A126">
        <f t="shared" ca="1" si="13"/>
        <v>0</v>
      </c>
      <c r="B126" t="str">
        <f ca="1">IF(ISERR(SEARCH(MID(CELL("filename",$B$1),FIND("]",CELL("filename",$B$1))+1,256),Questions_Hide!G118)),"zz",Questions_Hide!A118)</f>
        <v>zz</v>
      </c>
      <c r="C126" s="37" t="str">
        <f t="array" aca="1" ref="C126" ca="1">IF(COUNTIF($B$9:$B$200,"&lt;&gt;zz")&gt;=ROWS($A$1:A118), INDEX($B$9:$B$200, MATCH(SMALL(COUNTIF($B$9:$B$200, "&lt;"&amp;$B$9:$B$200), ROW(A118)), COUNTIF($B$9:$B$200, "&lt;"&amp;$B$9:$B$200), 0)), "")</f>
        <v/>
      </c>
      <c r="D126" s="28" t="str">
        <f t="shared" ca="1" si="14"/>
        <v/>
      </c>
      <c r="E126" s="27" t="str">
        <f t="shared" ca="1" si="9"/>
        <v/>
      </c>
      <c r="F126" s="94" t="str">
        <f t="shared" ca="1" si="15"/>
        <v/>
      </c>
      <c r="G126" s="94"/>
      <c r="H126" s="27"/>
      <c r="I126" s="28" t="str">
        <f t="shared" ca="1" si="16"/>
        <v/>
      </c>
      <c r="J126" s="28"/>
      <c r="K126" s="17">
        <f t="shared" ca="1" si="17"/>
        <v>0</v>
      </c>
    </row>
    <row r="127" spans="1:11" x14ac:dyDescent="0.25">
      <c r="A127">
        <f t="shared" ca="1" si="13"/>
        <v>0</v>
      </c>
      <c r="B127" t="str">
        <f ca="1">IF(ISERR(SEARCH(MID(CELL("filename",$B$1),FIND("]",CELL("filename",$B$1))+1,256),Questions_Hide!G119)),"zz",Questions_Hide!A119)</f>
        <v>zz</v>
      </c>
      <c r="C127" s="37" t="str">
        <f t="array" aca="1" ref="C127" ca="1">IF(COUNTIF($B$9:$B$200,"&lt;&gt;zz")&gt;=ROWS($A$1:A119), INDEX($B$9:$B$200, MATCH(SMALL(COUNTIF($B$9:$B$200, "&lt;"&amp;$B$9:$B$200), ROW(A119)), COUNTIF($B$9:$B$200, "&lt;"&amp;$B$9:$B$200), 0)), "")</f>
        <v/>
      </c>
      <c r="D127" s="28" t="str">
        <f t="shared" ca="1" si="14"/>
        <v/>
      </c>
      <c r="E127" s="27" t="str">
        <f t="shared" ca="1" si="9"/>
        <v/>
      </c>
      <c r="F127" s="94" t="str">
        <f t="shared" ca="1" si="15"/>
        <v/>
      </c>
      <c r="G127" s="94"/>
      <c r="H127" s="27"/>
      <c r="I127" s="28" t="str">
        <f t="shared" ca="1" si="16"/>
        <v/>
      </c>
      <c r="J127" s="28"/>
      <c r="K127" s="17">
        <f t="shared" ca="1" si="17"/>
        <v>0</v>
      </c>
    </row>
    <row r="128" spans="1:11" x14ac:dyDescent="0.25">
      <c r="A128">
        <f t="shared" ca="1" si="13"/>
        <v>0</v>
      </c>
      <c r="B128" t="str">
        <f ca="1">IF(ISERR(SEARCH(MID(CELL("filename",$B$1),FIND("]",CELL("filename",$B$1))+1,256),Questions_Hide!G120)),"zz",Questions_Hide!A120)</f>
        <v>zz</v>
      </c>
      <c r="C128" s="37" t="str">
        <f t="array" aca="1" ref="C128" ca="1">IF(COUNTIF($B$9:$B$200,"&lt;&gt;zz")&gt;=ROWS($A$1:A120), INDEX($B$9:$B$200, MATCH(SMALL(COUNTIF($B$9:$B$200, "&lt;"&amp;$B$9:$B$200), ROW(A120)), COUNTIF($B$9:$B$200, "&lt;"&amp;$B$9:$B$200), 0)), "")</f>
        <v/>
      </c>
      <c r="D128" s="28" t="str">
        <f t="shared" ca="1" si="14"/>
        <v/>
      </c>
      <c r="E128" s="27" t="str">
        <f t="shared" ca="1" si="9"/>
        <v/>
      </c>
      <c r="F128" s="94" t="str">
        <f t="shared" ca="1" si="15"/>
        <v/>
      </c>
      <c r="G128" s="94"/>
      <c r="H128" s="27"/>
      <c r="I128" s="28" t="str">
        <f t="shared" ca="1" si="16"/>
        <v/>
      </c>
      <c r="J128" s="28"/>
      <c r="K128" s="17">
        <f t="shared" ca="1" si="17"/>
        <v>0</v>
      </c>
    </row>
    <row r="129" spans="1:11" x14ac:dyDescent="0.25">
      <c r="A129">
        <f t="shared" ca="1" si="13"/>
        <v>0</v>
      </c>
      <c r="B129" t="str">
        <f ca="1">IF(ISERR(SEARCH(MID(CELL("filename",$B$1),FIND("]",CELL("filename",$B$1))+1,256),Questions_Hide!G121)),"zz",Questions_Hide!A121)</f>
        <v>zz</v>
      </c>
      <c r="C129" s="37" t="str">
        <f t="array" aca="1" ref="C129" ca="1">IF(COUNTIF($B$9:$B$200,"&lt;&gt;zz")&gt;=ROWS($A$1:A121), INDEX($B$9:$B$200, MATCH(SMALL(COUNTIF($B$9:$B$200, "&lt;"&amp;$B$9:$B$200), ROW(A121)), COUNTIF($B$9:$B$200, "&lt;"&amp;$B$9:$B$200), 0)), "")</f>
        <v/>
      </c>
      <c r="D129" s="28" t="str">
        <f t="shared" ca="1" si="14"/>
        <v/>
      </c>
      <c r="E129" s="27" t="str">
        <f t="shared" ca="1" si="9"/>
        <v/>
      </c>
      <c r="F129" s="94" t="str">
        <f t="shared" ca="1" si="15"/>
        <v/>
      </c>
      <c r="G129" s="94"/>
      <c r="H129" s="27"/>
      <c r="I129" s="28" t="str">
        <f t="shared" ca="1" si="16"/>
        <v/>
      </c>
      <c r="J129" s="28"/>
      <c r="K129" s="17">
        <f t="shared" ca="1" si="17"/>
        <v>0</v>
      </c>
    </row>
    <row r="130" spans="1:11" x14ac:dyDescent="0.25">
      <c r="A130">
        <f t="shared" ca="1" si="13"/>
        <v>0</v>
      </c>
      <c r="B130" t="str">
        <f ca="1">IF(ISERR(SEARCH(MID(CELL("filename",$B$1),FIND("]",CELL("filename",$B$1))+1,256),Questions_Hide!G122)),"zz",Questions_Hide!A122)</f>
        <v>zz</v>
      </c>
      <c r="C130" s="37" t="str">
        <f t="array" aca="1" ref="C130" ca="1">IF(COUNTIF($B$9:$B$200,"&lt;&gt;zz")&gt;=ROWS($A$1:A122), INDEX($B$9:$B$200, MATCH(SMALL(COUNTIF($B$9:$B$200, "&lt;"&amp;$B$9:$B$200), ROW(A122)), COUNTIF($B$9:$B$200, "&lt;"&amp;$B$9:$B$200), 0)), "")</f>
        <v/>
      </c>
      <c r="D130" s="28" t="str">
        <f t="shared" ca="1" si="14"/>
        <v/>
      </c>
      <c r="E130" s="27" t="str">
        <f t="shared" ca="1" si="9"/>
        <v/>
      </c>
      <c r="F130" s="94" t="str">
        <f t="shared" ca="1" si="15"/>
        <v/>
      </c>
      <c r="G130" s="94"/>
      <c r="H130" s="27"/>
      <c r="I130" s="28" t="str">
        <f t="shared" ca="1" si="16"/>
        <v/>
      </c>
      <c r="J130" s="28"/>
      <c r="K130" s="17">
        <f t="shared" ca="1" si="17"/>
        <v>0</v>
      </c>
    </row>
    <row r="131" spans="1:11" x14ac:dyDescent="0.25">
      <c r="A131">
        <f t="shared" ca="1" si="13"/>
        <v>0</v>
      </c>
      <c r="B131" t="str">
        <f ca="1">IF(ISERR(SEARCH(MID(CELL("filename",$B$1),FIND("]",CELL("filename",$B$1))+1,256),Questions_Hide!G123)),"zz",Questions_Hide!A123)</f>
        <v>zz</v>
      </c>
      <c r="C131" s="37" t="str">
        <f t="array" aca="1" ref="C131" ca="1">IF(COUNTIF($B$9:$B$200,"&lt;&gt;zz")&gt;=ROWS($A$1:A123), INDEX($B$9:$B$200, MATCH(SMALL(COUNTIF($B$9:$B$200, "&lt;"&amp;$B$9:$B$200), ROW(A123)), COUNTIF($B$9:$B$200, "&lt;"&amp;$B$9:$B$200), 0)), "")</f>
        <v/>
      </c>
      <c r="D131" s="28" t="str">
        <f t="shared" ca="1" si="14"/>
        <v/>
      </c>
      <c r="E131" s="27" t="str">
        <f t="shared" ca="1" si="9"/>
        <v/>
      </c>
      <c r="F131" s="94" t="str">
        <f t="shared" ca="1" si="15"/>
        <v/>
      </c>
      <c r="G131" s="94"/>
      <c r="H131" s="27"/>
      <c r="I131" s="28" t="str">
        <f t="shared" ca="1" si="16"/>
        <v/>
      </c>
      <c r="J131" s="28"/>
      <c r="K131" s="17">
        <f t="shared" ca="1" si="17"/>
        <v>0</v>
      </c>
    </row>
    <row r="132" spans="1:11" x14ac:dyDescent="0.25">
      <c r="A132">
        <f t="shared" ca="1" si="13"/>
        <v>0</v>
      </c>
      <c r="B132" t="str">
        <f ca="1">IF(ISERR(SEARCH(MID(CELL("filename",$B$1),FIND("]",CELL("filename",$B$1))+1,256),Questions_Hide!G124)),"zz",Questions_Hide!A124)</f>
        <v>zz</v>
      </c>
      <c r="C132" s="37" t="str">
        <f t="array" aca="1" ref="C132" ca="1">IF(COUNTIF($B$9:$B$200,"&lt;&gt;zz")&gt;=ROWS($A$1:A124), INDEX($B$9:$B$200, MATCH(SMALL(COUNTIF($B$9:$B$200, "&lt;"&amp;$B$9:$B$200), ROW(A124)), COUNTIF($B$9:$B$200, "&lt;"&amp;$B$9:$B$200), 0)), "")</f>
        <v/>
      </c>
      <c r="D132" s="28" t="str">
        <f t="shared" ca="1" si="14"/>
        <v/>
      </c>
      <c r="E132" s="27" t="str">
        <f t="shared" ca="1" si="9"/>
        <v/>
      </c>
      <c r="F132" s="94" t="str">
        <f t="shared" ca="1" si="15"/>
        <v/>
      </c>
      <c r="G132" s="94"/>
      <c r="H132" s="27"/>
      <c r="I132" s="28" t="str">
        <f t="shared" ca="1" si="16"/>
        <v/>
      </c>
      <c r="J132" s="28"/>
      <c r="K132" s="17">
        <f t="shared" ca="1" si="17"/>
        <v>0</v>
      </c>
    </row>
    <row r="133" spans="1:11" x14ac:dyDescent="0.25">
      <c r="A133">
        <f t="shared" ca="1" si="13"/>
        <v>0</v>
      </c>
      <c r="B133" t="str">
        <f ca="1">IF(ISERR(SEARCH(MID(CELL("filename",$B$1),FIND("]",CELL("filename",$B$1))+1,256),Questions_Hide!G125)),"zz",Questions_Hide!A125)</f>
        <v>zz</v>
      </c>
      <c r="C133" s="37" t="str">
        <f t="array" aca="1" ref="C133" ca="1">IF(COUNTIF($B$9:$B$200,"&lt;&gt;zz")&gt;=ROWS($A$1:A125), INDEX($B$9:$B$200, MATCH(SMALL(COUNTIF($B$9:$B$200, "&lt;"&amp;$B$9:$B$200), ROW(A125)), COUNTIF($B$9:$B$200, "&lt;"&amp;$B$9:$B$200), 0)), "")</f>
        <v/>
      </c>
      <c r="D133" s="28" t="str">
        <f t="shared" ca="1" si="14"/>
        <v/>
      </c>
      <c r="E133" s="27" t="str">
        <f t="shared" ca="1" si="9"/>
        <v/>
      </c>
      <c r="F133" s="94" t="str">
        <f t="shared" ca="1" si="15"/>
        <v/>
      </c>
      <c r="G133" s="94"/>
      <c r="H133" s="27"/>
      <c r="I133" s="28" t="str">
        <f t="shared" ca="1" si="16"/>
        <v/>
      </c>
      <c r="J133" s="28"/>
      <c r="K133" s="17">
        <f t="shared" ca="1" si="17"/>
        <v>0</v>
      </c>
    </row>
    <row r="134" spans="1:11" x14ac:dyDescent="0.25">
      <c r="A134">
        <f t="shared" ca="1" si="13"/>
        <v>0</v>
      </c>
      <c r="B134" t="str">
        <f ca="1">IF(ISERR(SEARCH(MID(CELL("filename",$B$1),FIND("]",CELL("filename",$B$1))+1,256),Questions_Hide!G126)),"zz",Questions_Hide!A126)</f>
        <v>zz</v>
      </c>
      <c r="C134" s="37" t="str">
        <f t="array" aca="1" ref="C134" ca="1">IF(COUNTIF($B$9:$B$200,"&lt;&gt;zz")&gt;=ROWS($A$1:A126), INDEX($B$9:$B$200, MATCH(SMALL(COUNTIF($B$9:$B$200, "&lt;"&amp;$B$9:$B$200), ROW(A126)), COUNTIF($B$9:$B$200, "&lt;"&amp;$B$9:$B$200), 0)), "")</f>
        <v/>
      </c>
      <c r="D134" s="28" t="str">
        <f t="shared" ca="1" si="14"/>
        <v/>
      </c>
      <c r="E134" s="27" t="str">
        <f t="shared" ca="1" si="9"/>
        <v/>
      </c>
      <c r="F134" s="94" t="str">
        <f t="shared" ca="1" si="15"/>
        <v/>
      </c>
      <c r="G134" s="94"/>
      <c r="H134" s="27"/>
      <c r="I134" s="28" t="str">
        <f t="shared" ca="1" si="16"/>
        <v/>
      </c>
      <c r="J134" s="28"/>
      <c r="K134" s="17">
        <f t="shared" ca="1" si="17"/>
        <v>0</v>
      </c>
    </row>
    <row r="135" spans="1:11" x14ac:dyDescent="0.25">
      <c r="A135">
        <f t="shared" ca="1" si="13"/>
        <v>0</v>
      </c>
      <c r="B135" t="str">
        <f ca="1">IF(ISERR(SEARCH(MID(CELL("filename",$B$1),FIND("]",CELL("filename",$B$1))+1,256),Questions_Hide!G127)),"zz",Questions_Hide!A127)</f>
        <v>zz</v>
      </c>
      <c r="C135" s="37" t="str">
        <f t="array" aca="1" ref="C135" ca="1">IF(COUNTIF($B$9:$B$200,"&lt;&gt;zz")&gt;=ROWS($A$1:A127), INDEX($B$9:$B$200, MATCH(SMALL(COUNTIF($B$9:$B$200, "&lt;"&amp;$B$9:$B$200), ROW(A127)), COUNTIF($B$9:$B$200, "&lt;"&amp;$B$9:$B$200), 0)), "")</f>
        <v/>
      </c>
      <c r="D135" s="28" t="str">
        <f t="shared" ca="1" si="14"/>
        <v/>
      </c>
      <c r="E135" s="27" t="str">
        <f t="shared" ca="1" si="9"/>
        <v/>
      </c>
      <c r="F135" s="94" t="str">
        <f t="shared" ca="1" si="15"/>
        <v/>
      </c>
      <c r="G135" s="94"/>
      <c r="H135" s="27"/>
      <c r="I135" s="28" t="str">
        <f t="shared" ca="1" si="16"/>
        <v/>
      </c>
      <c r="J135" s="28"/>
      <c r="K135" s="17">
        <f t="shared" ca="1" si="17"/>
        <v>0</v>
      </c>
    </row>
    <row r="136" spans="1:11" x14ac:dyDescent="0.25">
      <c r="A136">
        <f t="shared" ca="1" si="13"/>
        <v>0</v>
      </c>
      <c r="B136" t="str">
        <f ca="1">IF(ISERR(SEARCH(MID(CELL("filename",$B$1),FIND("]",CELL("filename",$B$1))+1,256),Questions_Hide!G128)),"zz",Questions_Hide!A128)</f>
        <v>zz</v>
      </c>
      <c r="C136" s="37" t="str">
        <f t="array" aca="1" ref="C136" ca="1">IF(COUNTIF($B$9:$B$200,"&lt;&gt;zz")&gt;=ROWS($A$1:A128), INDEX($B$9:$B$200, MATCH(SMALL(COUNTIF($B$9:$B$200, "&lt;"&amp;$B$9:$B$200), ROW(A128)), COUNTIF($B$9:$B$200, "&lt;"&amp;$B$9:$B$200), 0)), "")</f>
        <v/>
      </c>
      <c r="D136" s="28" t="str">
        <f t="shared" ca="1" si="14"/>
        <v/>
      </c>
      <c r="E136" s="27" t="str">
        <f t="shared" ca="1" si="9"/>
        <v/>
      </c>
      <c r="F136" s="94" t="str">
        <f t="shared" ca="1" si="15"/>
        <v/>
      </c>
      <c r="G136" s="94"/>
      <c r="H136" s="27"/>
      <c r="I136" s="28" t="str">
        <f t="shared" ca="1" si="16"/>
        <v/>
      </c>
      <c r="J136" s="28"/>
      <c r="K136" s="17">
        <f t="shared" ca="1" si="17"/>
        <v>0</v>
      </c>
    </row>
    <row r="137" spans="1:11" x14ac:dyDescent="0.25">
      <c r="A137">
        <f t="shared" ca="1" si="13"/>
        <v>0</v>
      </c>
      <c r="B137" t="str">
        <f ca="1">IF(ISERR(SEARCH(MID(CELL("filename",$B$1),FIND("]",CELL("filename",$B$1))+1,256),Questions_Hide!G129)),"zz",Questions_Hide!A129)</f>
        <v>zz</v>
      </c>
      <c r="C137" s="37" t="str">
        <f t="array" aca="1" ref="C137" ca="1">IF(COUNTIF($B$9:$B$200,"&lt;&gt;zz")&gt;=ROWS($A$1:A129), INDEX($B$9:$B$200, MATCH(SMALL(COUNTIF($B$9:$B$200, "&lt;"&amp;$B$9:$B$200), ROW(A129)), COUNTIF($B$9:$B$200, "&lt;"&amp;$B$9:$B$200), 0)), "")</f>
        <v/>
      </c>
      <c r="D137" s="28" t="str">
        <f t="shared" ca="1" si="14"/>
        <v/>
      </c>
      <c r="E137" s="27" t="str">
        <f t="shared" ref="E137:E200" ca="1" si="18">IFERROR(VLOOKUP($D137,Questions,4,FALSE),"")</f>
        <v/>
      </c>
      <c r="F137" s="94" t="str">
        <f t="shared" ref="F137:F168" ca="1" si="19">IF(OR(ISERROR(VLOOKUP($D137,Questions,8,FALSE)),VLOOKUP($D137,Questions,8,FALSE)=0),"",VLOOKUP($D137,Questions,8,FALSE))</f>
        <v/>
      </c>
      <c r="G137" s="94"/>
      <c r="H137" s="27"/>
      <c r="I137" s="28" t="str">
        <f t="shared" ref="I137:I168" ca="1" si="20">IF(OR(ISERROR(VLOOKUP($D137,Questions,9,FALSE)),VLOOKUP($D137,Questions,9,FALSE)=0),"",VLOOKUP($D137,Questions,9,FALSE))</f>
        <v/>
      </c>
      <c r="J137" s="28"/>
      <c r="K137" s="17">
        <f t="shared" ref="K137:K168" ca="1" si="21">IFERROR(VLOOKUP($D137,Questions,7,FALSE),"")</f>
        <v>0</v>
      </c>
    </row>
    <row r="138" spans="1:11" x14ac:dyDescent="0.25">
      <c r="A138">
        <f t="shared" ref="A138:A200" ca="1" si="22">IF(B138="zz",0,1)</f>
        <v>0</v>
      </c>
      <c r="B138" t="str">
        <f ca="1">IF(ISERR(SEARCH(MID(CELL("filename",$B$1),FIND("]",CELL("filename",$B$1))+1,256),Questions_Hide!G130)),"zz",Questions_Hide!A130)</f>
        <v>zz</v>
      </c>
      <c r="C138" s="37" t="str">
        <f t="array" aca="1" ref="C138" ca="1">IF(COUNTIF($B$9:$B$200,"&lt;&gt;zz")&gt;=ROWS($A$1:A130), INDEX($B$9:$B$200, MATCH(SMALL(COUNTIF($B$9:$B$200, "&lt;"&amp;$B$9:$B$200), ROW(A130)), COUNTIF($B$9:$B$200, "&lt;"&amp;$B$9:$B$200), 0)), "")</f>
        <v/>
      </c>
      <c r="D138" s="28" t="str">
        <f t="shared" ref="D138:D200" ca="1" si="23">IFERROR(RIGHT(C138,LEN(C138)-SEARCH("-",C138)),"")</f>
        <v/>
      </c>
      <c r="E138" s="27" t="str">
        <f t="shared" ca="1" si="18"/>
        <v/>
      </c>
      <c r="F138" s="94" t="str">
        <f t="shared" ca="1" si="19"/>
        <v/>
      </c>
      <c r="G138" s="94"/>
      <c r="H138" s="27"/>
      <c r="I138" s="28" t="str">
        <f t="shared" ca="1" si="20"/>
        <v/>
      </c>
      <c r="J138" s="28"/>
      <c r="K138" s="17">
        <f t="shared" ca="1" si="21"/>
        <v>0</v>
      </c>
    </row>
    <row r="139" spans="1:11" x14ac:dyDescent="0.25">
      <c r="A139">
        <f t="shared" ca="1" si="22"/>
        <v>0</v>
      </c>
      <c r="B139" t="str">
        <f ca="1">IF(ISERR(SEARCH(MID(CELL("filename",$B$1),FIND("]",CELL("filename",$B$1))+1,256),Questions_Hide!G131)),"zz",Questions_Hide!A131)</f>
        <v>zz</v>
      </c>
      <c r="C139" s="37" t="str">
        <f t="array" aca="1" ref="C139" ca="1">IF(COUNTIF($B$9:$B$200,"&lt;&gt;zz")&gt;=ROWS($A$1:A131), INDEX($B$9:$B$200, MATCH(SMALL(COUNTIF($B$9:$B$200, "&lt;"&amp;$B$9:$B$200), ROW(A131)), COUNTIF($B$9:$B$200, "&lt;"&amp;$B$9:$B$200), 0)), "")</f>
        <v/>
      </c>
      <c r="D139" s="28" t="str">
        <f t="shared" ca="1" si="23"/>
        <v/>
      </c>
      <c r="E139" s="27" t="str">
        <f t="shared" ca="1" si="18"/>
        <v/>
      </c>
      <c r="F139" s="94" t="str">
        <f t="shared" ca="1" si="19"/>
        <v/>
      </c>
      <c r="G139" s="94"/>
      <c r="H139" s="27"/>
      <c r="I139" s="28" t="str">
        <f t="shared" ca="1" si="20"/>
        <v/>
      </c>
      <c r="J139" s="28"/>
      <c r="K139" s="17">
        <f t="shared" ca="1" si="21"/>
        <v>0</v>
      </c>
    </row>
    <row r="140" spans="1:11" x14ac:dyDescent="0.25">
      <c r="A140">
        <f t="shared" ca="1" si="22"/>
        <v>0</v>
      </c>
      <c r="B140" t="str">
        <f ca="1">IF(ISERR(SEARCH(MID(CELL("filename",$B$1),FIND("]",CELL("filename",$B$1))+1,256),Questions_Hide!G132)),"zz",Questions_Hide!A132)</f>
        <v>zz</v>
      </c>
      <c r="C140" s="37" t="str">
        <f t="array" aca="1" ref="C140" ca="1">IF(COUNTIF($B$9:$B$200,"&lt;&gt;zz")&gt;=ROWS($A$1:A132), INDEX($B$9:$B$200, MATCH(SMALL(COUNTIF($B$9:$B$200, "&lt;"&amp;$B$9:$B$200), ROW(A132)), COUNTIF($B$9:$B$200, "&lt;"&amp;$B$9:$B$200), 0)), "")</f>
        <v/>
      </c>
      <c r="D140" s="28" t="str">
        <f t="shared" ca="1" si="23"/>
        <v/>
      </c>
      <c r="E140" s="27" t="str">
        <f t="shared" ca="1" si="18"/>
        <v/>
      </c>
      <c r="F140" s="94" t="str">
        <f t="shared" ca="1" si="19"/>
        <v/>
      </c>
      <c r="G140" s="94"/>
      <c r="H140" s="27"/>
      <c r="I140" s="28" t="str">
        <f t="shared" ca="1" si="20"/>
        <v/>
      </c>
      <c r="J140" s="28"/>
      <c r="K140" s="17">
        <f t="shared" ca="1" si="21"/>
        <v>0</v>
      </c>
    </row>
    <row r="141" spans="1:11" x14ac:dyDescent="0.25">
      <c r="A141">
        <f t="shared" ca="1" si="22"/>
        <v>0</v>
      </c>
      <c r="B141" t="str">
        <f ca="1">IF(ISERR(SEARCH(MID(CELL("filename",$B$1),FIND("]",CELL("filename",$B$1))+1,256),Questions_Hide!G133)),"zz",Questions_Hide!A133)</f>
        <v>zz</v>
      </c>
      <c r="C141" s="37" t="str">
        <f t="array" aca="1" ref="C141" ca="1">IF(COUNTIF($B$9:$B$200,"&lt;&gt;zz")&gt;=ROWS($A$1:A133), INDEX($B$9:$B$200, MATCH(SMALL(COUNTIF($B$9:$B$200, "&lt;"&amp;$B$9:$B$200), ROW(A133)), COUNTIF($B$9:$B$200, "&lt;"&amp;$B$9:$B$200), 0)), "")</f>
        <v/>
      </c>
      <c r="D141" s="28" t="str">
        <f t="shared" ca="1" si="23"/>
        <v/>
      </c>
      <c r="E141" s="27" t="str">
        <f t="shared" ca="1" si="18"/>
        <v/>
      </c>
      <c r="F141" s="94" t="str">
        <f t="shared" ca="1" si="19"/>
        <v/>
      </c>
      <c r="G141" s="94"/>
      <c r="H141" s="27"/>
      <c r="I141" s="28" t="str">
        <f t="shared" ca="1" si="20"/>
        <v/>
      </c>
      <c r="J141" s="28"/>
      <c r="K141" s="17">
        <f t="shared" ca="1" si="21"/>
        <v>0</v>
      </c>
    </row>
    <row r="142" spans="1:11" x14ac:dyDescent="0.25">
      <c r="A142">
        <f t="shared" ca="1" si="22"/>
        <v>0</v>
      </c>
      <c r="B142" t="str">
        <f ca="1">IF(ISERR(SEARCH(MID(CELL("filename",$B$1),FIND("]",CELL("filename",$B$1))+1,256),Questions_Hide!G134)),"zz",Questions_Hide!A134)</f>
        <v>zz</v>
      </c>
      <c r="C142" s="37" t="str">
        <f t="array" aca="1" ref="C142" ca="1">IF(COUNTIF($B$9:$B$200,"&lt;&gt;zz")&gt;=ROWS($A$1:A134), INDEX($B$9:$B$200, MATCH(SMALL(COUNTIF($B$9:$B$200, "&lt;"&amp;$B$9:$B$200), ROW(A134)), COUNTIF($B$9:$B$200, "&lt;"&amp;$B$9:$B$200), 0)), "")</f>
        <v/>
      </c>
      <c r="D142" s="28" t="str">
        <f t="shared" ca="1" si="23"/>
        <v/>
      </c>
      <c r="E142" s="27" t="str">
        <f t="shared" ca="1" si="18"/>
        <v/>
      </c>
      <c r="F142" s="94" t="str">
        <f t="shared" ca="1" si="19"/>
        <v/>
      </c>
      <c r="G142" s="94"/>
      <c r="H142" s="27"/>
      <c r="I142" s="28" t="str">
        <f t="shared" ca="1" si="20"/>
        <v/>
      </c>
      <c r="J142" s="28"/>
      <c r="K142" s="17">
        <f t="shared" ca="1" si="21"/>
        <v>0</v>
      </c>
    </row>
    <row r="143" spans="1:11" x14ac:dyDescent="0.25">
      <c r="A143">
        <f t="shared" ca="1" si="22"/>
        <v>0</v>
      </c>
      <c r="B143" t="str">
        <f ca="1">IF(ISERR(SEARCH(MID(CELL("filename",$B$1),FIND("]",CELL("filename",$B$1))+1,256),Questions_Hide!G135)),"zz",Questions_Hide!A135)</f>
        <v>zz</v>
      </c>
      <c r="C143" s="37" t="str">
        <f t="array" aca="1" ref="C143" ca="1">IF(COUNTIF($B$9:$B$200,"&lt;&gt;zz")&gt;=ROWS($A$1:A135), INDEX($B$9:$B$200, MATCH(SMALL(COUNTIF($B$9:$B$200, "&lt;"&amp;$B$9:$B$200), ROW(A135)), COUNTIF($B$9:$B$200, "&lt;"&amp;$B$9:$B$200), 0)), "")</f>
        <v/>
      </c>
      <c r="D143" s="28" t="str">
        <f t="shared" ca="1" si="23"/>
        <v/>
      </c>
      <c r="E143" s="27" t="str">
        <f t="shared" ca="1" si="18"/>
        <v/>
      </c>
      <c r="F143" s="94" t="str">
        <f t="shared" ca="1" si="19"/>
        <v/>
      </c>
      <c r="G143" s="94"/>
      <c r="H143" s="27"/>
      <c r="I143" s="28" t="str">
        <f t="shared" ca="1" si="20"/>
        <v/>
      </c>
      <c r="J143" s="28"/>
      <c r="K143" s="17">
        <f t="shared" ca="1" si="21"/>
        <v>0</v>
      </c>
    </row>
    <row r="144" spans="1:11" x14ac:dyDescent="0.25">
      <c r="A144">
        <f t="shared" ca="1" si="22"/>
        <v>0</v>
      </c>
      <c r="B144" t="str">
        <f ca="1">IF(ISERR(SEARCH(MID(CELL("filename",$B$1),FIND("]",CELL("filename",$B$1))+1,256),Questions_Hide!G136)),"zz",Questions_Hide!A136)</f>
        <v>zz</v>
      </c>
      <c r="C144" s="37" t="str">
        <f t="array" aca="1" ref="C144" ca="1">IF(COUNTIF($B$9:$B$200,"&lt;&gt;zz")&gt;=ROWS($A$1:A136), INDEX($B$9:$B$200, MATCH(SMALL(COUNTIF($B$9:$B$200, "&lt;"&amp;$B$9:$B$200), ROW(A136)), COUNTIF($B$9:$B$200, "&lt;"&amp;$B$9:$B$200), 0)), "")</f>
        <v/>
      </c>
      <c r="D144" s="28" t="str">
        <f t="shared" ca="1" si="23"/>
        <v/>
      </c>
      <c r="E144" s="27" t="str">
        <f t="shared" ca="1" si="18"/>
        <v/>
      </c>
      <c r="F144" s="94" t="str">
        <f t="shared" ca="1" si="19"/>
        <v/>
      </c>
      <c r="G144" s="94"/>
      <c r="H144" s="27"/>
      <c r="I144" s="28" t="str">
        <f t="shared" ca="1" si="20"/>
        <v/>
      </c>
      <c r="J144" s="28"/>
      <c r="K144" s="17">
        <f t="shared" ca="1" si="21"/>
        <v>0</v>
      </c>
    </row>
    <row r="145" spans="1:11" x14ac:dyDescent="0.25">
      <c r="A145">
        <f t="shared" ca="1" si="22"/>
        <v>0</v>
      </c>
      <c r="B145" t="str">
        <f ca="1">IF(ISERR(SEARCH(MID(CELL("filename",$B$1),FIND("]",CELL("filename",$B$1))+1,256),Questions_Hide!G137)),"zz",Questions_Hide!A137)</f>
        <v>zz</v>
      </c>
      <c r="C145" s="37" t="str">
        <f t="array" aca="1" ref="C145" ca="1">IF(COUNTIF($B$9:$B$200,"&lt;&gt;zz")&gt;=ROWS($A$1:A137), INDEX($B$9:$B$200, MATCH(SMALL(COUNTIF($B$9:$B$200, "&lt;"&amp;$B$9:$B$200), ROW(A137)), COUNTIF($B$9:$B$200, "&lt;"&amp;$B$9:$B$200), 0)), "")</f>
        <v/>
      </c>
      <c r="D145" s="28" t="str">
        <f t="shared" ca="1" si="23"/>
        <v/>
      </c>
      <c r="E145" s="27" t="str">
        <f t="shared" ca="1" si="18"/>
        <v/>
      </c>
      <c r="F145" s="94" t="str">
        <f t="shared" ca="1" si="19"/>
        <v/>
      </c>
      <c r="G145" s="94"/>
      <c r="H145" s="27"/>
      <c r="I145" s="28" t="str">
        <f t="shared" ca="1" si="20"/>
        <v/>
      </c>
      <c r="J145" s="28"/>
      <c r="K145" s="17">
        <f t="shared" ca="1" si="21"/>
        <v>0</v>
      </c>
    </row>
    <row r="146" spans="1:11" x14ac:dyDescent="0.25">
      <c r="A146">
        <f t="shared" ca="1" si="22"/>
        <v>0</v>
      </c>
      <c r="B146" t="str">
        <f ca="1">IF(ISERR(SEARCH(MID(CELL("filename",$B$1),FIND("]",CELL("filename",$B$1))+1,256),Questions_Hide!G138)),"zz",Questions_Hide!A138)</f>
        <v>zz</v>
      </c>
      <c r="C146" s="37" t="str">
        <f t="array" aca="1" ref="C146" ca="1">IF(COUNTIF($B$9:$B$200,"&lt;&gt;zz")&gt;=ROWS($A$1:A138), INDEX($B$9:$B$200, MATCH(SMALL(COUNTIF($B$9:$B$200, "&lt;"&amp;$B$9:$B$200), ROW(A138)), COUNTIF($B$9:$B$200, "&lt;"&amp;$B$9:$B$200), 0)), "")</f>
        <v/>
      </c>
      <c r="D146" s="28" t="str">
        <f t="shared" ca="1" si="23"/>
        <v/>
      </c>
      <c r="E146" s="27" t="str">
        <f t="shared" ca="1" si="18"/>
        <v/>
      </c>
      <c r="F146" s="94" t="str">
        <f t="shared" ca="1" si="19"/>
        <v/>
      </c>
      <c r="G146" s="94"/>
      <c r="H146" s="27"/>
      <c r="I146" s="28" t="str">
        <f t="shared" ca="1" si="20"/>
        <v/>
      </c>
      <c r="J146" s="28"/>
      <c r="K146" s="17">
        <f t="shared" ca="1" si="21"/>
        <v>0</v>
      </c>
    </row>
    <row r="147" spans="1:11" x14ac:dyDescent="0.25">
      <c r="A147">
        <f t="shared" ca="1" si="22"/>
        <v>0</v>
      </c>
      <c r="B147" t="str">
        <f ca="1">IF(ISERR(SEARCH(MID(CELL("filename",$B$1),FIND("]",CELL("filename",$B$1))+1,256),Questions_Hide!G139)),"zz",Questions_Hide!A139)</f>
        <v>zz</v>
      </c>
      <c r="C147" s="37" t="str">
        <f t="array" aca="1" ref="C147" ca="1">IF(COUNTIF($B$9:$B$200,"&lt;&gt;zz")&gt;=ROWS($A$1:A139), INDEX($B$9:$B$200, MATCH(SMALL(COUNTIF($B$9:$B$200, "&lt;"&amp;$B$9:$B$200), ROW(A139)), COUNTIF($B$9:$B$200, "&lt;"&amp;$B$9:$B$200), 0)), "")</f>
        <v/>
      </c>
      <c r="D147" s="28" t="str">
        <f t="shared" ca="1" si="23"/>
        <v/>
      </c>
      <c r="E147" s="27" t="str">
        <f t="shared" ca="1" si="18"/>
        <v/>
      </c>
      <c r="F147" s="94" t="str">
        <f t="shared" ca="1" si="19"/>
        <v/>
      </c>
      <c r="G147" s="94"/>
      <c r="H147" s="27"/>
      <c r="I147" s="28" t="str">
        <f t="shared" ca="1" si="20"/>
        <v/>
      </c>
      <c r="J147" s="28"/>
      <c r="K147" s="17">
        <f t="shared" ca="1" si="21"/>
        <v>0</v>
      </c>
    </row>
    <row r="148" spans="1:11" x14ac:dyDescent="0.25">
      <c r="A148">
        <f t="shared" ca="1" si="22"/>
        <v>0</v>
      </c>
      <c r="B148" t="str">
        <f ca="1">IF(ISERR(SEARCH(MID(CELL("filename",$B$1),FIND("]",CELL("filename",$B$1))+1,256),Questions_Hide!G140)),"zz",Questions_Hide!A140)</f>
        <v>zz</v>
      </c>
      <c r="C148" s="37" t="str">
        <f t="array" aca="1" ref="C148" ca="1">IF(COUNTIF($B$9:$B$200,"&lt;&gt;zz")&gt;=ROWS($A$1:A140), INDEX($B$9:$B$200, MATCH(SMALL(COUNTIF($B$9:$B$200, "&lt;"&amp;$B$9:$B$200), ROW(A140)), COUNTIF($B$9:$B$200, "&lt;"&amp;$B$9:$B$200), 0)), "")</f>
        <v/>
      </c>
      <c r="D148" s="28" t="str">
        <f t="shared" ca="1" si="23"/>
        <v/>
      </c>
      <c r="E148" s="27" t="str">
        <f t="shared" ca="1" si="18"/>
        <v/>
      </c>
      <c r="F148" s="94" t="str">
        <f t="shared" ca="1" si="19"/>
        <v/>
      </c>
      <c r="G148" s="94"/>
      <c r="H148" s="27"/>
      <c r="I148" s="28" t="str">
        <f t="shared" ca="1" si="20"/>
        <v/>
      </c>
      <c r="J148" s="28"/>
      <c r="K148" s="17">
        <f t="shared" ca="1" si="21"/>
        <v>0</v>
      </c>
    </row>
    <row r="149" spans="1:11" x14ac:dyDescent="0.25">
      <c r="A149">
        <f t="shared" ca="1" si="22"/>
        <v>0</v>
      </c>
      <c r="B149" t="str">
        <f ca="1">IF(ISERR(SEARCH(MID(CELL("filename",$B$1),FIND("]",CELL("filename",$B$1))+1,256),Questions_Hide!G141)),"zz",Questions_Hide!A141)</f>
        <v>zz</v>
      </c>
      <c r="C149" s="37" t="str">
        <f t="array" aca="1" ref="C149" ca="1">IF(COUNTIF($B$9:$B$200,"&lt;&gt;zz")&gt;=ROWS($A$1:A141), INDEX($B$9:$B$200, MATCH(SMALL(COUNTIF($B$9:$B$200, "&lt;"&amp;$B$9:$B$200), ROW(A141)), COUNTIF($B$9:$B$200, "&lt;"&amp;$B$9:$B$200), 0)), "")</f>
        <v/>
      </c>
      <c r="D149" s="28" t="str">
        <f t="shared" ca="1" si="23"/>
        <v/>
      </c>
      <c r="E149" s="27" t="str">
        <f t="shared" ca="1" si="18"/>
        <v/>
      </c>
      <c r="F149" s="94" t="str">
        <f t="shared" ca="1" si="19"/>
        <v/>
      </c>
      <c r="G149" s="94"/>
      <c r="H149" s="27"/>
      <c r="I149" s="28" t="str">
        <f t="shared" ca="1" si="20"/>
        <v/>
      </c>
      <c r="J149" s="28"/>
      <c r="K149" s="17">
        <f t="shared" ca="1" si="21"/>
        <v>0</v>
      </c>
    </row>
    <row r="150" spans="1:11" x14ac:dyDescent="0.25">
      <c r="A150">
        <f t="shared" ca="1" si="22"/>
        <v>0</v>
      </c>
      <c r="B150" t="str">
        <f ca="1">IF(ISERR(SEARCH(MID(CELL("filename",$B$1),FIND("]",CELL("filename",$B$1))+1,256),Questions_Hide!G142)),"zz",Questions_Hide!A142)</f>
        <v>zz</v>
      </c>
      <c r="C150" s="37" t="str">
        <f t="array" aca="1" ref="C150" ca="1">IF(COUNTIF($B$9:$B$200,"&lt;&gt;zz")&gt;=ROWS($A$1:A142), INDEX($B$9:$B$200, MATCH(SMALL(COUNTIF($B$9:$B$200, "&lt;"&amp;$B$9:$B$200), ROW(A142)), COUNTIF($B$9:$B$200, "&lt;"&amp;$B$9:$B$200), 0)), "")</f>
        <v/>
      </c>
      <c r="D150" s="28" t="str">
        <f t="shared" ca="1" si="23"/>
        <v/>
      </c>
      <c r="E150" s="27" t="str">
        <f t="shared" ca="1" si="18"/>
        <v/>
      </c>
      <c r="F150" s="94" t="str">
        <f t="shared" ca="1" si="19"/>
        <v/>
      </c>
      <c r="G150" s="94"/>
      <c r="H150" s="27"/>
      <c r="I150" s="28" t="str">
        <f t="shared" ca="1" si="20"/>
        <v/>
      </c>
      <c r="J150" s="28"/>
      <c r="K150" s="17">
        <f t="shared" ca="1" si="21"/>
        <v>0</v>
      </c>
    </row>
    <row r="151" spans="1:11" x14ac:dyDescent="0.25">
      <c r="A151">
        <f t="shared" ca="1" si="22"/>
        <v>0</v>
      </c>
      <c r="B151" t="str">
        <f ca="1">IF(ISERR(SEARCH(MID(CELL("filename",$B$1),FIND("]",CELL("filename",$B$1))+1,256),Questions_Hide!G143)),"zz",Questions_Hide!A143)</f>
        <v>zz</v>
      </c>
      <c r="C151" s="37" t="str">
        <f t="array" aca="1" ref="C151" ca="1">IF(COUNTIF($B$9:$B$200,"&lt;&gt;zz")&gt;=ROWS($A$1:A143), INDEX($B$9:$B$200, MATCH(SMALL(COUNTIF($B$9:$B$200, "&lt;"&amp;$B$9:$B$200), ROW(A143)), COUNTIF($B$9:$B$200, "&lt;"&amp;$B$9:$B$200), 0)), "")</f>
        <v/>
      </c>
      <c r="D151" s="28" t="str">
        <f t="shared" ca="1" si="23"/>
        <v/>
      </c>
      <c r="E151" s="27" t="str">
        <f t="shared" ca="1" si="18"/>
        <v/>
      </c>
      <c r="F151" s="94" t="str">
        <f t="shared" ca="1" si="19"/>
        <v/>
      </c>
      <c r="G151" s="94"/>
      <c r="H151" s="27"/>
      <c r="I151" s="28" t="str">
        <f t="shared" ca="1" si="20"/>
        <v/>
      </c>
      <c r="J151" s="28"/>
      <c r="K151" s="17">
        <f t="shared" ca="1" si="21"/>
        <v>0</v>
      </c>
    </row>
    <row r="152" spans="1:11" x14ac:dyDescent="0.25">
      <c r="A152">
        <f t="shared" ca="1" si="22"/>
        <v>0</v>
      </c>
      <c r="B152" t="str">
        <f ca="1">IF(ISERR(SEARCH(MID(CELL("filename",$B$1),FIND("]",CELL("filename",$B$1))+1,256),Questions_Hide!G144)),"zz",Questions_Hide!A144)</f>
        <v>zz</v>
      </c>
      <c r="C152" s="37" t="str">
        <f t="array" aca="1" ref="C152" ca="1">IF(COUNTIF($B$9:$B$200,"&lt;&gt;zz")&gt;=ROWS($A$1:A144), INDEX($B$9:$B$200, MATCH(SMALL(COUNTIF($B$9:$B$200, "&lt;"&amp;$B$9:$B$200), ROW(A144)), COUNTIF($B$9:$B$200, "&lt;"&amp;$B$9:$B$200), 0)), "")</f>
        <v/>
      </c>
      <c r="D152" s="28" t="str">
        <f t="shared" ca="1" si="23"/>
        <v/>
      </c>
      <c r="E152" s="27" t="str">
        <f t="shared" ca="1" si="18"/>
        <v/>
      </c>
      <c r="F152" s="94" t="str">
        <f t="shared" ca="1" si="19"/>
        <v/>
      </c>
      <c r="G152" s="94"/>
      <c r="H152" s="27"/>
      <c r="I152" s="28" t="str">
        <f t="shared" ca="1" si="20"/>
        <v/>
      </c>
      <c r="J152" s="28"/>
      <c r="K152" s="17">
        <f t="shared" ca="1" si="21"/>
        <v>0</v>
      </c>
    </row>
    <row r="153" spans="1:11" x14ac:dyDescent="0.25">
      <c r="A153">
        <f t="shared" ca="1" si="22"/>
        <v>0</v>
      </c>
      <c r="B153" t="str">
        <f ca="1">IF(ISERR(SEARCH(MID(CELL("filename",$B$1),FIND("]",CELL("filename",$B$1))+1,256),Questions_Hide!G145)),"zz",Questions_Hide!A145)</f>
        <v>zz</v>
      </c>
      <c r="C153" s="37" t="str">
        <f t="array" aca="1" ref="C153" ca="1">IF(COUNTIF($B$9:$B$200,"&lt;&gt;zz")&gt;=ROWS($A$1:A145), INDEX($B$9:$B$200, MATCH(SMALL(COUNTIF($B$9:$B$200, "&lt;"&amp;$B$9:$B$200), ROW(A145)), COUNTIF($B$9:$B$200, "&lt;"&amp;$B$9:$B$200), 0)), "")</f>
        <v/>
      </c>
      <c r="D153" s="28" t="str">
        <f t="shared" ca="1" si="23"/>
        <v/>
      </c>
      <c r="E153" s="27" t="str">
        <f t="shared" ca="1" si="18"/>
        <v/>
      </c>
      <c r="F153" s="94" t="str">
        <f t="shared" ca="1" si="19"/>
        <v/>
      </c>
      <c r="G153" s="94"/>
      <c r="H153" s="27"/>
      <c r="I153" s="28" t="str">
        <f t="shared" ca="1" si="20"/>
        <v/>
      </c>
      <c r="J153" s="28"/>
      <c r="K153" s="17">
        <f t="shared" ca="1" si="21"/>
        <v>0</v>
      </c>
    </row>
    <row r="154" spans="1:11" x14ac:dyDescent="0.25">
      <c r="A154">
        <f t="shared" ca="1" si="22"/>
        <v>0</v>
      </c>
      <c r="B154" t="str">
        <f ca="1">IF(ISERR(SEARCH(MID(CELL("filename",$B$1),FIND("]",CELL("filename",$B$1))+1,256),Questions_Hide!G146)),"zz",Questions_Hide!A146)</f>
        <v>zz</v>
      </c>
      <c r="C154" s="37" t="str">
        <f t="array" aca="1" ref="C154" ca="1">IF(COUNTIF($B$9:$B$200,"&lt;&gt;zz")&gt;=ROWS($A$1:A146), INDEX($B$9:$B$200, MATCH(SMALL(COUNTIF($B$9:$B$200, "&lt;"&amp;$B$9:$B$200), ROW(A146)), COUNTIF($B$9:$B$200, "&lt;"&amp;$B$9:$B$200), 0)), "")</f>
        <v/>
      </c>
      <c r="D154" s="28" t="str">
        <f t="shared" ca="1" si="23"/>
        <v/>
      </c>
      <c r="E154" s="27" t="str">
        <f t="shared" ca="1" si="18"/>
        <v/>
      </c>
      <c r="F154" s="94" t="str">
        <f t="shared" ca="1" si="19"/>
        <v/>
      </c>
      <c r="G154" s="94"/>
      <c r="H154" s="27"/>
      <c r="I154" s="28" t="str">
        <f t="shared" ca="1" si="20"/>
        <v/>
      </c>
      <c r="J154" s="28"/>
      <c r="K154" s="17">
        <f t="shared" ca="1" si="21"/>
        <v>0</v>
      </c>
    </row>
    <row r="155" spans="1:11" x14ac:dyDescent="0.25">
      <c r="A155">
        <f t="shared" ca="1" si="22"/>
        <v>0</v>
      </c>
      <c r="B155" t="str">
        <f ca="1">IF(ISERR(SEARCH(MID(CELL("filename",$B$1),FIND("]",CELL("filename",$B$1))+1,256),Questions_Hide!G147)),"zz",Questions_Hide!A147)</f>
        <v>zz</v>
      </c>
      <c r="C155" s="37" t="str">
        <f t="array" aca="1" ref="C155" ca="1">IF(COUNTIF($B$9:$B$200,"&lt;&gt;zz")&gt;=ROWS($A$1:A147), INDEX($B$9:$B$200, MATCH(SMALL(COUNTIF($B$9:$B$200, "&lt;"&amp;$B$9:$B$200), ROW(A147)), COUNTIF($B$9:$B$200, "&lt;"&amp;$B$9:$B$200), 0)), "")</f>
        <v/>
      </c>
      <c r="D155" s="28" t="str">
        <f t="shared" ca="1" si="23"/>
        <v/>
      </c>
      <c r="E155" s="27" t="str">
        <f t="shared" ca="1" si="18"/>
        <v/>
      </c>
      <c r="F155" s="94" t="str">
        <f t="shared" ca="1" si="19"/>
        <v/>
      </c>
      <c r="G155" s="94"/>
      <c r="H155" s="27"/>
      <c r="I155" s="28" t="str">
        <f t="shared" ca="1" si="20"/>
        <v/>
      </c>
      <c r="J155" s="28"/>
      <c r="K155" s="17">
        <f t="shared" ca="1" si="21"/>
        <v>0</v>
      </c>
    </row>
    <row r="156" spans="1:11" x14ac:dyDescent="0.25">
      <c r="A156">
        <f t="shared" ca="1" si="22"/>
        <v>0</v>
      </c>
      <c r="B156" t="str">
        <f ca="1">IF(ISERR(SEARCH(MID(CELL("filename",$B$1),FIND("]",CELL("filename",$B$1))+1,256),Questions_Hide!G148)),"zz",Questions_Hide!A148)</f>
        <v>zz</v>
      </c>
      <c r="C156" s="37" t="str">
        <f t="array" aca="1" ref="C156" ca="1">IF(COUNTIF($B$9:$B$200,"&lt;&gt;zz")&gt;=ROWS($A$1:A148), INDEX($B$9:$B$200, MATCH(SMALL(COUNTIF($B$9:$B$200, "&lt;"&amp;$B$9:$B$200), ROW(A148)), COUNTIF($B$9:$B$200, "&lt;"&amp;$B$9:$B$200), 0)), "")</f>
        <v/>
      </c>
      <c r="D156" s="28" t="str">
        <f t="shared" ca="1" si="23"/>
        <v/>
      </c>
      <c r="E156" s="27" t="str">
        <f t="shared" ca="1" si="18"/>
        <v/>
      </c>
      <c r="F156" s="94" t="str">
        <f t="shared" ca="1" si="19"/>
        <v/>
      </c>
      <c r="G156" s="94"/>
      <c r="H156" s="27"/>
      <c r="I156" s="28" t="str">
        <f t="shared" ca="1" si="20"/>
        <v/>
      </c>
      <c r="J156" s="28"/>
      <c r="K156" s="17">
        <f t="shared" ca="1" si="21"/>
        <v>0</v>
      </c>
    </row>
    <row r="157" spans="1:11" x14ac:dyDescent="0.25">
      <c r="A157">
        <f t="shared" ca="1" si="22"/>
        <v>0</v>
      </c>
      <c r="B157" t="str">
        <f ca="1">IF(ISERR(SEARCH(MID(CELL("filename",$B$1),FIND("]",CELL("filename",$B$1))+1,256),Questions_Hide!G149)),"zz",Questions_Hide!A149)</f>
        <v>zz</v>
      </c>
      <c r="C157" s="37" t="str">
        <f t="array" aca="1" ref="C157" ca="1">IF(COUNTIF($B$9:$B$200,"&lt;&gt;zz")&gt;=ROWS($A$1:A149), INDEX($B$9:$B$200, MATCH(SMALL(COUNTIF($B$9:$B$200, "&lt;"&amp;$B$9:$B$200), ROW(A149)), COUNTIF($B$9:$B$200, "&lt;"&amp;$B$9:$B$200), 0)), "")</f>
        <v/>
      </c>
      <c r="D157" s="28" t="str">
        <f t="shared" ca="1" si="23"/>
        <v/>
      </c>
      <c r="E157" s="27" t="str">
        <f t="shared" ca="1" si="18"/>
        <v/>
      </c>
      <c r="F157" s="94" t="str">
        <f t="shared" ca="1" si="19"/>
        <v/>
      </c>
      <c r="G157" s="94"/>
      <c r="H157" s="27"/>
      <c r="I157" s="28" t="str">
        <f t="shared" ca="1" si="20"/>
        <v/>
      </c>
      <c r="J157" s="28"/>
      <c r="K157" s="17">
        <f t="shared" ca="1" si="21"/>
        <v>0</v>
      </c>
    </row>
    <row r="158" spans="1:11" x14ac:dyDescent="0.25">
      <c r="A158">
        <f t="shared" ca="1" si="22"/>
        <v>0</v>
      </c>
      <c r="B158" t="str">
        <f ca="1">IF(ISERR(SEARCH(MID(CELL("filename",$B$1),FIND("]",CELL("filename",$B$1))+1,256),Questions_Hide!G150)),"zz",Questions_Hide!A150)</f>
        <v>zz</v>
      </c>
      <c r="C158" s="37" t="str">
        <f t="array" aca="1" ref="C158" ca="1">IF(COUNTIF($B$9:$B$200,"&lt;&gt;zz")&gt;=ROWS($A$1:A150), INDEX($B$9:$B$200, MATCH(SMALL(COUNTIF($B$9:$B$200, "&lt;"&amp;$B$9:$B$200), ROW(A150)), COUNTIF($B$9:$B$200, "&lt;"&amp;$B$9:$B$200), 0)), "")</f>
        <v/>
      </c>
      <c r="D158" s="28" t="str">
        <f t="shared" ca="1" si="23"/>
        <v/>
      </c>
      <c r="E158" s="27" t="str">
        <f t="shared" ca="1" si="18"/>
        <v/>
      </c>
      <c r="F158" s="94" t="str">
        <f t="shared" ca="1" si="19"/>
        <v/>
      </c>
      <c r="G158" s="94"/>
      <c r="H158" s="27"/>
      <c r="I158" s="28" t="str">
        <f t="shared" ca="1" si="20"/>
        <v/>
      </c>
      <c r="J158" s="28"/>
      <c r="K158" s="17">
        <f t="shared" ca="1" si="21"/>
        <v>0</v>
      </c>
    </row>
    <row r="159" spans="1:11" x14ac:dyDescent="0.25">
      <c r="A159">
        <f t="shared" ca="1" si="22"/>
        <v>0</v>
      </c>
      <c r="B159" t="str">
        <f ca="1">IF(ISERR(SEARCH(MID(CELL("filename",$B$1),FIND("]",CELL("filename",$B$1))+1,256),Questions_Hide!G151)),"zz",Questions_Hide!A151)</f>
        <v>zz</v>
      </c>
      <c r="C159" s="37" t="str">
        <f t="array" aca="1" ref="C159" ca="1">IF(COUNTIF($B$9:$B$200,"&lt;&gt;zz")&gt;=ROWS($A$1:A151), INDEX($B$9:$B$200, MATCH(SMALL(COUNTIF($B$9:$B$200, "&lt;"&amp;$B$9:$B$200), ROW(A151)), COUNTIF($B$9:$B$200, "&lt;"&amp;$B$9:$B$200), 0)), "")</f>
        <v/>
      </c>
      <c r="D159" s="28" t="str">
        <f t="shared" ca="1" si="23"/>
        <v/>
      </c>
      <c r="E159" s="27" t="str">
        <f t="shared" ca="1" si="18"/>
        <v/>
      </c>
      <c r="F159" s="94" t="str">
        <f t="shared" ca="1" si="19"/>
        <v/>
      </c>
      <c r="G159" s="94"/>
      <c r="H159" s="27"/>
      <c r="I159" s="28" t="str">
        <f t="shared" ca="1" si="20"/>
        <v/>
      </c>
      <c r="J159" s="28"/>
      <c r="K159" s="17">
        <f t="shared" ca="1" si="21"/>
        <v>0</v>
      </c>
    </row>
    <row r="160" spans="1:11" x14ac:dyDescent="0.25">
      <c r="A160">
        <f t="shared" ca="1" si="22"/>
        <v>0</v>
      </c>
      <c r="B160" t="str">
        <f ca="1">IF(ISERR(SEARCH(MID(CELL("filename",$B$1),FIND("]",CELL("filename",$B$1))+1,256),Questions_Hide!G152)),"zz",Questions_Hide!A152)</f>
        <v>zz</v>
      </c>
      <c r="C160" s="37" t="str">
        <f t="array" aca="1" ref="C160" ca="1">IF(COUNTIF($B$9:$B$200,"&lt;&gt;zz")&gt;=ROWS($A$1:A152), INDEX($B$9:$B$200, MATCH(SMALL(COUNTIF($B$9:$B$200, "&lt;"&amp;$B$9:$B$200), ROW(A152)), COUNTIF($B$9:$B$200, "&lt;"&amp;$B$9:$B$200), 0)), "")</f>
        <v/>
      </c>
      <c r="D160" s="28" t="str">
        <f t="shared" ca="1" si="23"/>
        <v/>
      </c>
      <c r="E160" s="27" t="str">
        <f t="shared" ca="1" si="18"/>
        <v/>
      </c>
      <c r="F160" s="94" t="str">
        <f t="shared" ca="1" si="19"/>
        <v/>
      </c>
      <c r="G160" s="94"/>
      <c r="H160" s="27"/>
      <c r="I160" s="28" t="str">
        <f t="shared" ca="1" si="20"/>
        <v/>
      </c>
      <c r="J160" s="28"/>
      <c r="K160" s="17">
        <f t="shared" ca="1" si="21"/>
        <v>0</v>
      </c>
    </row>
    <row r="161" spans="1:11" x14ac:dyDescent="0.25">
      <c r="A161">
        <f t="shared" ca="1" si="22"/>
        <v>0</v>
      </c>
      <c r="B161" t="str">
        <f ca="1">IF(ISERR(SEARCH(MID(CELL("filename",$B$1),FIND("]",CELL("filename",$B$1))+1,256),Questions_Hide!G153)),"zz",Questions_Hide!A153)</f>
        <v>zz</v>
      </c>
      <c r="C161" s="37" t="str">
        <f t="array" aca="1" ref="C161" ca="1">IF(COUNTIF($B$9:$B$200,"&lt;&gt;zz")&gt;=ROWS($A$1:A153), INDEX($B$9:$B$200, MATCH(SMALL(COUNTIF($B$9:$B$200, "&lt;"&amp;$B$9:$B$200), ROW(A153)), COUNTIF($B$9:$B$200, "&lt;"&amp;$B$9:$B$200), 0)), "")</f>
        <v/>
      </c>
      <c r="D161" s="28" t="str">
        <f t="shared" ca="1" si="23"/>
        <v/>
      </c>
      <c r="E161" s="27" t="str">
        <f t="shared" ca="1" si="18"/>
        <v/>
      </c>
      <c r="F161" s="94" t="str">
        <f t="shared" ca="1" si="19"/>
        <v/>
      </c>
      <c r="G161" s="94"/>
      <c r="H161" s="27"/>
      <c r="I161" s="28" t="str">
        <f t="shared" ca="1" si="20"/>
        <v/>
      </c>
      <c r="J161" s="28"/>
      <c r="K161" s="17">
        <f t="shared" ca="1" si="21"/>
        <v>0</v>
      </c>
    </row>
    <row r="162" spans="1:11" x14ac:dyDescent="0.25">
      <c r="A162">
        <f t="shared" ca="1" si="22"/>
        <v>0</v>
      </c>
      <c r="B162" t="str">
        <f ca="1">IF(ISERR(SEARCH(MID(CELL("filename",$B$1),FIND("]",CELL("filename",$B$1))+1,256),Questions_Hide!G154)),"zz",Questions_Hide!A154)</f>
        <v>zz</v>
      </c>
      <c r="C162" s="37" t="str">
        <f t="array" aca="1" ref="C162" ca="1">IF(COUNTIF($B$9:$B$200,"&lt;&gt;zz")&gt;=ROWS($A$1:A154), INDEX($B$9:$B$200, MATCH(SMALL(COUNTIF($B$9:$B$200, "&lt;"&amp;$B$9:$B$200), ROW(A154)), COUNTIF($B$9:$B$200, "&lt;"&amp;$B$9:$B$200), 0)), "")</f>
        <v/>
      </c>
      <c r="D162" s="28" t="str">
        <f t="shared" ca="1" si="23"/>
        <v/>
      </c>
      <c r="E162" s="27" t="str">
        <f t="shared" ca="1" si="18"/>
        <v/>
      </c>
      <c r="F162" s="94" t="str">
        <f t="shared" ca="1" si="19"/>
        <v/>
      </c>
      <c r="G162" s="94"/>
      <c r="H162" s="27"/>
      <c r="I162" s="28" t="str">
        <f t="shared" ca="1" si="20"/>
        <v/>
      </c>
      <c r="J162" s="28"/>
      <c r="K162" s="17">
        <f t="shared" ca="1" si="21"/>
        <v>0</v>
      </c>
    </row>
    <row r="163" spans="1:11" x14ac:dyDescent="0.25">
      <c r="A163">
        <f t="shared" ca="1" si="22"/>
        <v>0</v>
      </c>
      <c r="B163" t="str">
        <f ca="1">IF(ISERR(SEARCH(MID(CELL("filename",$B$1),FIND("]",CELL("filename",$B$1))+1,256),Questions_Hide!G155)),"zz",Questions_Hide!A155)</f>
        <v>zz</v>
      </c>
      <c r="C163" s="37" t="str">
        <f t="array" aca="1" ref="C163" ca="1">IF(COUNTIF($B$9:$B$200,"&lt;&gt;zz")&gt;=ROWS($A$1:A155), INDEX($B$9:$B$200, MATCH(SMALL(COUNTIF($B$9:$B$200, "&lt;"&amp;$B$9:$B$200), ROW(A155)), COUNTIF($B$9:$B$200, "&lt;"&amp;$B$9:$B$200), 0)), "")</f>
        <v/>
      </c>
      <c r="D163" s="28" t="str">
        <f t="shared" ca="1" si="23"/>
        <v/>
      </c>
      <c r="E163" s="27" t="str">
        <f t="shared" ca="1" si="18"/>
        <v/>
      </c>
      <c r="F163" s="94" t="str">
        <f t="shared" ca="1" si="19"/>
        <v/>
      </c>
      <c r="G163" s="94"/>
      <c r="H163" s="27"/>
      <c r="I163" s="28" t="str">
        <f t="shared" ca="1" si="20"/>
        <v/>
      </c>
      <c r="J163" s="28"/>
      <c r="K163" s="17">
        <f t="shared" ca="1" si="21"/>
        <v>0</v>
      </c>
    </row>
    <row r="164" spans="1:11" x14ac:dyDescent="0.25">
      <c r="A164">
        <f t="shared" ca="1" si="22"/>
        <v>0</v>
      </c>
      <c r="B164" t="str">
        <f ca="1">IF(ISERR(SEARCH(MID(CELL("filename",$B$1),FIND("]",CELL("filename",$B$1))+1,256),Questions_Hide!G156)),"zz",Questions_Hide!A156)</f>
        <v>zz</v>
      </c>
      <c r="C164" s="37" t="str">
        <f t="array" aca="1" ref="C164" ca="1">IF(COUNTIF($B$9:$B$200,"&lt;&gt;zz")&gt;=ROWS($A$1:A156), INDEX($B$9:$B$200, MATCH(SMALL(COUNTIF($B$9:$B$200, "&lt;"&amp;$B$9:$B$200), ROW(A156)), COUNTIF($B$9:$B$200, "&lt;"&amp;$B$9:$B$200), 0)), "")</f>
        <v/>
      </c>
      <c r="D164" s="28" t="str">
        <f t="shared" ca="1" si="23"/>
        <v/>
      </c>
      <c r="E164" s="27" t="str">
        <f t="shared" ca="1" si="18"/>
        <v/>
      </c>
      <c r="F164" s="94" t="str">
        <f t="shared" ca="1" si="19"/>
        <v/>
      </c>
      <c r="G164" s="94"/>
      <c r="H164" s="27"/>
      <c r="I164" s="28" t="str">
        <f t="shared" ca="1" si="20"/>
        <v/>
      </c>
      <c r="J164" s="28"/>
      <c r="K164" s="17">
        <f t="shared" ca="1" si="21"/>
        <v>0</v>
      </c>
    </row>
    <row r="165" spans="1:11" x14ac:dyDescent="0.25">
      <c r="A165">
        <f t="shared" ca="1" si="22"/>
        <v>0</v>
      </c>
      <c r="B165" t="str">
        <f ca="1">IF(ISERR(SEARCH(MID(CELL("filename",$B$1),FIND("]",CELL("filename",$B$1))+1,256),Questions_Hide!G157)),"zz",Questions_Hide!A157)</f>
        <v>zz</v>
      </c>
      <c r="C165" s="37" t="str">
        <f t="array" aca="1" ref="C165" ca="1">IF(COUNTIF($B$9:$B$200,"&lt;&gt;zz")&gt;=ROWS($A$1:A157), INDEX($B$9:$B$200, MATCH(SMALL(COUNTIF($B$9:$B$200, "&lt;"&amp;$B$9:$B$200), ROW(A157)), COUNTIF($B$9:$B$200, "&lt;"&amp;$B$9:$B$200), 0)), "")</f>
        <v/>
      </c>
      <c r="D165" s="28" t="str">
        <f t="shared" ca="1" si="23"/>
        <v/>
      </c>
      <c r="E165" s="27" t="str">
        <f t="shared" ca="1" si="18"/>
        <v/>
      </c>
      <c r="F165" s="94" t="str">
        <f t="shared" ca="1" si="19"/>
        <v/>
      </c>
      <c r="G165" s="94"/>
      <c r="H165" s="27"/>
      <c r="I165" s="28" t="str">
        <f t="shared" ca="1" si="20"/>
        <v/>
      </c>
      <c r="J165" s="28"/>
      <c r="K165" s="17">
        <f t="shared" ca="1" si="21"/>
        <v>0</v>
      </c>
    </row>
    <row r="166" spans="1:11" x14ac:dyDescent="0.25">
      <c r="A166">
        <f t="shared" ca="1" si="22"/>
        <v>0</v>
      </c>
      <c r="B166" t="str">
        <f ca="1">IF(ISERR(SEARCH(MID(CELL("filename",$B$1),FIND("]",CELL("filename",$B$1))+1,256),Questions_Hide!G158)),"zz",Questions_Hide!A158)</f>
        <v>zz</v>
      </c>
      <c r="C166" s="37" t="str">
        <f t="array" aca="1" ref="C166" ca="1">IF(COUNTIF($B$9:$B$200,"&lt;&gt;zz")&gt;=ROWS($A$1:A158), INDEX($B$9:$B$200, MATCH(SMALL(COUNTIF($B$9:$B$200, "&lt;"&amp;$B$9:$B$200), ROW(A158)), COUNTIF($B$9:$B$200, "&lt;"&amp;$B$9:$B$200), 0)), "")</f>
        <v/>
      </c>
      <c r="D166" s="28" t="str">
        <f t="shared" ca="1" si="23"/>
        <v/>
      </c>
      <c r="E166" s="27" t="str">
        <f t="shared" ca="1" si="18"/>
        <v/>
      </c>
      <c r="F166" s="94" t="str">
        <f t="shared" ca="1" si="19"/>
        <v/>
      </c>
      <c r="G166" s="94"/>
      <c r="H166" s="27"/>
      <c r="I166" s="28" t="str">
        <f t="shared" ca="1" si="20"/>
        <v/>
      </c>
      <c r="J166" s="28"/>
      <c r="K166" s="17">
        <f t="shared" ca="1" si="21"/>
        <v>0</v>
      </c>
    </row>
    <row r="167" spans="1:11" x14ac:dyDescent="0.25">
      <c r="A167">
        <f t="shared" ca="1" si="22"/>
        <v>0</v>
      </c>
      <c r="B167" t="str">
        <f ca="1">IF(ISERR(SEARCH(MID(CELL("filename",$B$1),FIND("]",CELL("filename",$B$1))+1,256),Questions_Hide!G159)),"zz",Questions_Hide!A159)</f>
        <v>zz</v>
      </c>
      <c r="C167" s="37" t="str">
        <f t="array" aca="1" ref="C167" ca="1">IF(COUNTIF($B$9:$B$200,"&lt;&gt;zz")&gt;=ROWS($A$1:A159), INDEX($B$9:$B$200, MATCH(SMALL(COUNTIF($B$9:$B$200, "&lt;"&amp;$B$9:$B$200), ROW(A159)), COUNTIF($B$9:$B$200, "&lt;"&amp;$B$9:$B$200), 0)), "")</f>
        <v/>
      </c>
      <c r="D167" s="28" t="str">
        <f t="shared" ca="1" si="23"/>
        <v/>
      </c>
      <c r="E167" s="27" t="str">
        <f t="shared" ca="1" si="18"/>
        <v/>
      </c>
      <c r="F167" s="94" t="str">
        <f t="shared" ca="1" si="19"/>
        <v/>
      </c>
      <c r="G167" s="94"/>
      <c r="H167" s="27"/>
      <c r="I167" s="28" t="str">
        <f t="shared" ca="1" si="20"/>
        <v/>
      </c>
      <c r="J167" s="28"/>
      <c r="K167" s="17">
        <f t="shared" ca="1" si="21"/>
        <v>0</v>
      </c>
    </row>
    <row r="168" spans="1:11" x14ac:dyDescent="0.25">
      <c r="A168">
        <f t="shared" ca="1" si="22"/>
        <v>0</v>
      </c>
      <c r="B168" t="str">
        <f ca="1">IF(ISERR(SEARCH(MID(CELL("filename",$B$1),FIND("]",CELL("filename",$B$1))+1,256),Questions_Hide!G160)),"zz",Questions_Hide!A160)</f>
        <v>zz</v>
      </c>
      <c r="C168" s="37" t="str">
        <f t="array" aca="1" ref="C168" ca="1">IF(COUNTIF($B$9:$B$200,"&lt;&gt;zz")&gt;=ROWS($A$1:A160), INDEX($B$9:$B$200, MATCH(SMALL(COUNTIF($B$9:$B$200, "&lt;"&amp;$B$9:$B$200), ROW(A160)), COUNTIF($B$9:$B$200, "&lt;"&amp;$B$9:$B$200), 0)), "")</f>
        <v/>
      </c>
      <c r="D168" s="28" t="str">
        <f t="shared" ca="1" si="23"/>
        <v/>
      </c>
      <c r="E168" s="27" t="str">
        <f t="shared" ca="1" si="18"/>
        <v/>
      </c>
      <c r="F168" s="94" t="str">
        <f t="shared" ca="1" si="19"/>
        <v/>
      </c>
      <c r="G168" s="94"/>
      <c r="H168" s="27"/>
      <c r="I168" s="28" t="str">
        <f t="shared" ca="1" si="20"/>
        <v/>
      </c>
      <c r="J168" s="28"/>
      <c r="K168" s="17">
        <f t="shared" ca="1" si="21"/>
        <v>0</v>
      </c>
    </row>
    <row r="169" spans="1:11" x14ac:dyDescent="0.25">
      <c r="A169">
        <f t="shared" ca="1" si="22"/>
        <v>0</v>
      </c>
      <c r="B169" t="str">
        <f ca="1">IF(ISERR(SEARCH(MID(CELL("filename",$B$1),FIND("]",CELL("filename",$B$1))+1,256),Questions_Hide!G161)),"zz",Questions_Hide!A161)</f>
        <v>zz</v>
      </c>
      <c r="C169" s="37" t="str">
        <f t="array" aca="1" ref="C169" ca="1">IF(COUNTIF($B$9:$B$200,"&lt;&gt;zz")&gt;=ROWS($A$1:A161), INDEX($B$9:$B$200, MATCH(SMALL(COUNTIF($B$9:$B$200, "&lt;"&amp;$B$9:$B$200), ROW(A161)), COUNTIF($B$9:$B$200, "&lt;"&amp;$B$9:$B$200), 0)), "")</f>
        <v/>
      </c>
      <c r="D169" s="28" t="str">
        <f t="shared" ca="1" si="23"/>
        <v/>
      </c>
      <c r="E169" s="27" t="str">
        <f t="shared" ca="1" si="18"/>
        <v/>
      </c>
      <c r="F169" s="94" t="str">
        <f t="shared" ref="F169:F200" ca="1" si="24">IF(OR(ISERROR(VLOOKUP($D169,Questions,8,FALSE)),VLOOKUP($D169,Questions,8,FALSE)=0),"",VLOOKUP($D169,Questions,8,FALSE))</f>
        <v/>
      </c>
      <c r="G169" s="94"/>
      <c r="H169" s="27"/>
      <c r="I169" s="28" t="str">
        <f t="shared" ref="I169:I200" ca="1" si="25">IF(OR(ISERROR(VLOOKUP($D169,Questions,9,FALSE)),VLOOKUP($D169,Questions,9,FALSE)=0),"",VLOOKUP($D169,Questions,9,FALSE))</f>
        <v/>
      </c>
      <c r="J169" s="28"/>
      <c r="K169" s="17">
        <f t="shared" ref="K169:K200" ca="1" si="26">IFERROR(VLOOKUP($D169,Questions,7,FALSE),"")</f>
        <v>0</v>
      </c>
    </row>
    <row r="170" spans="1:11" x14ac:dyDescent="0.25">
      <c r="A170">
        <f t="shared" ca="1" si="22"/>
        <v>0</v>
      </c>
      <c r="B170" t="str">
        <f ca="1">IF(ISERR(SEARCH(MID(CELL("filename",$B$1),FIND("]",CELL("filename",$B$1))+1,256),Questions_Hide!G162)),"zz",Questions_Hide!A162)</f>
        <v>zz</v>
      </c>
      <c r="C170" s="37" t="str">
        <f t="array" aca="1" ref="C170" ca="1">IF(COUNTIF($B$9:$B$200,"&lt;&gt;zz")&gt;=ROWS($A$1:A162), INDEX($B$9:$B$200, MATCH(SMALL(COUNTIF($B$9:$B$200, "&lt;"&amp;$B$9:$B$200), ROW(A162)), COUNTIF($B$9:$B$200, "&lt;"&amp;$B$9:$B$200), 0)), "")</f>
        <v/>
      </c>
      <c r="D170" s="28" t="str">
        <f t="shared" ca="1" si="23"/>
        <v/>
      </c>
      <c r="E170" s="27" t="str">
        <f t="shared" ca="1" si="18"/>
        <v/>
      </c>
      <c r="F170" s="94" t="str">
        <f t="shared" ca="1" si="24"/>
        <v/>
      </c>
      <c r="G170" s="94"/>
      <c r="H170" s="27"/>
      <c r="I170" s="28" t="str">
        <f t="shared" ca="1" si="25"/>
        <v/>
      </c>
      <c r="J170" s="28"/>
      <c r="K170" s="17">
        <f t="shared" ca="1" si="26"/>
        <v>0</v>
      </c>
    </row>
    <row r="171" spans="1:11" x14ac:dyDescent="0.25">
      <c r="A171">
        <f t="shared" ca="1" si="22"/>
        <v>0</v>
      </c>
      <c r="B171" t="str">
        <f ca="1">IF(ISERR(SEARCH(MID(CELL("filename",$B$1),FIND("]",CELL("filename",$B$1))+1,256),Questions_Hide!G163)),"zz",Questions_Hide!A163)</f>
        <v>zz</v>
      </c>
      <c r="C171" s="37" t="str">
        <f t="array" aca="1" ref="C171" ca="1">IF(COUNTIF($B$9:$B$200,"&lt;&gt;zz")&gt;=ROWS($A$1:A163), INDEX($B$9:$B$200, MATCH(SMALL(COUNTIF($B$9:$B$200, "&lt;"&amp;$B$9:$B$200), ROW(A163)), COUNTIF($B$9:$B$200, "&lt;"&amp;$B$9:$B$200), 0)), "")</f>
        <v/>
      </c>
      <c r="D171" s="28" t="str">
        <f t="shared" ca="1" si="23"/>
        <v/>
      </c>
      <c r="E171" s="27" t="str">
        <f t="shared" ca="1" si="18"/>
        <v/>
      </c>
      <c r="F171" s="94" t="str">
        <f t="shared" ca="1" si="24"/>
        <v/>
      </c>
      <c r="G171" s="94"/>
      <c r="H171" s="27"/>
      <c r="I171" s="28" t="str">
        <f t="shared" ca="1" si="25"/>
        <v/>
      </c>
      <c r="J171" s="28"/>
      <c r="K171" s="17">
        <f t="shared" ca="1" si="26"/>
        <v>0</v>
      </c>
    </row>
    <row r="172" spans="1:11" x14ac:dyDescent="0.25">
      <c r="A172">
        <f t="shared" ca="1" si="22"/>
        <v>0</v>
      </c>
      <c r="B172" t="str">
        <f ca="1">IF(ISERR(SEARCH(MID(CELL("filename",$B$1),FIND("]",CELL("filename",$B$1))+1,256),Questions_Hide!G164)),"zz",Questions_Hide!A164)</f>
        <v>zz</v>
      </c>
      <c r="C172" s="37" t="str">
        <f t="array" aca="1" ref="C172" ca="1">IF(COUNTIF($B$9:$B$200,"&lt;&gt;zz")&gt;=ROWS($A$1:A164), INDEX($B$9:$B$200, MATCH(SMALL(COUNTIF($B$9:$B$200, "&lt;"&amp;$B$9:$B$200), ROW(A164)), COUNTIF($B$9:$B$200, "&lt;"&amp;$B$9:$B$200), 0)), "")</f>
        <v/>
      </c>
      <c r="D172" s="28" t="str">
        <f t="shared" ca="1" si="23"/>
        <v/>
      </c>
      <c r="E172" s="27" t="str">
        <f t="shared" ca="1" si="18"/>
        <v/>
      </c>
      <c r="F172" s="94" t="str">
        <f t="shared" ca="1" si="24"/>
        <v/>
      </c>
      <c r="G172" s="94"/>
      <c r="H172" s="27"/>
      <c r="I172" s="28" t="str">
        <f t="shared" ca="1" si="25"/>
        <v/>
      </c>
      <c r="J172" s="28"/>
      <c r="K172" s="17">
        <f t="shared" ca="1" si="26"/>
        <v>0</v>
      </c>
    </row>
    <row r="173" spans="1:11" x14ac:dyDescent="0.25">
      <c r="A173">
        <f t="shared" ca="1" si="22"/>
        <v>0</v>
      </c>
      <c r="B173" t="str">
        <f ca="1">IF(ISERR(SEARCH(MID(CELL("filename",$B$1),FIND("]",CELL("filename",$B$1))+1,256),Questions_Hide!G165)),"zz",Questions_Hide!A165)</f>
        <v>zz</v>
      </c>
      <c r="C173" s="37" t="str">
        <f t="array" aca="1" ref="C173" ca="1">IF(COUNTIF($B$9:$B$200,"&lt;&gt;zz")&gt;=ROWS($A$1:A165), INDEX($B$9:$B$200, MATCH(SMALL(COUNTIF($B$9:$B$200, "&lt;"&amp;$B$9:$B$200), ROW(A165)), COUNTIF($B$9:$B$200, "&lt;"&amp;$B$9:$B$200), 0)), "")</f>
        <v/>
      </c>
      <c r="D173" s="28" t="str">
        <f t="shared" ca="1" si="23"/>
        <v/>
      </c>
      <c r="E173" s="27" t="str">
        <f t="shared" ca="1" si="18"/>
        <v/>
      </c>
      <c r="F173" s="94" t="str">
        <f t="shared" ca="1" si="24"/>
        <v/>
      </c>
      <c r="G173" s="94"/>
      <c r="H173" s="27"/>
      <c r="I173" s="28" t="str">
        <f t="shared" ca="1" si="25"/>
        <v/>
      </c>
      <c r="J173" s="28"/>
      <c r="K173" s="17">
        <f t="shared" ca="1" si="26"/>
        <v>0</v>
      </c>
    </row>
    <row r="174" spans="1:11" x14ac:dyDescent="0.25">
      <c r="A174">
        <f t="shared" ca="1" si="22"/>
        <v>0</v>
      </c>
      <c r="B174" t="str">
        <f ca="1">IF(ISERR(SEARCH(MID(CELL("filename",$B$1),FIND("]",CELL("filename",$B$1))+1,256),Questions_Hide!G166)),"zz",Questions_Hide!A166)</f>
        <v>zz</v>
      </c>
      <c r="C174" s="37" t="str">
        <f t="array" aca="1" ref="C174" ca="1">IF(COUNTIF($B$9:$B$200,"&lt;&gt;zz")&gt;=ROWS($A$1:A166), INDEX($B$9:$B$200, MATCH(SMALL(COUNTIF($B$9:$B$200, "&lt;"&amp;$B$9:$B$200), ROW(A166)), COUNTIF($B$9:$B$200, "&lt;"&amp;$B$9:$B$200), 0)), "")</f>
        <v/>
      </c>
      <c r="D174" s="28" t="str">
        <f t="shared" ca="1" si="23"/>
        <v/>
      </c>
      <c r="E174" s="27" t="str">
        <f t="shared" ca="1" si="18"/>
        <v/>
      </c>
      <c r="F174" s="94" t="str">
        <f t="shared" ca="1" si="24"/>
        <v/>
      </c>
      <c r="G174" s="94"/>
      <c r="H174" s="27"/>
      <c r="I174" s="28" t="str">
        <f t="shared" ca="1" si="25"/>
        <v/>
      </c>
      <c r="J174" s="28"/>
      <c r="K174" s="17">
        <f t="shared" ca="1" si="26"/>
        <v>0</v>
      </c>
    </row>
    <row r="175" spans="1:11" x14ac:dyDescent="0.25">
      <c r="A175">
        <f t="shared" ca="1" si="22"/>
        <v>0</v>
      </c>
      <c r="B175" t="str">
        <f ca="1">IF(ISERR(SEARCH(MID(CELL("filename",$B$1),FIND("]",CELL("filename",$B$1))+1,256),Questions_Hide!G167)),"zz",Questions_Hide!A167)</f>
        <v>zz</v>
      </c>
      <c r="C175" s="37" t="str">
        <f t="array" aca="1" ref="C175" ca="1">IF(COUNTIF($B$9:$B$200,"&lt;&gt;zz")&gt;=ROWS($A$1:A167), INDEX($B$9:$B$200, MATCH(SMALL(COUNTIF($B$9:$B$200, "&lt;"&amp;$B$9:$B$200), ROW(A167)), COUNTIF($B$9:$B$200, "&lt;"&amp;$B$9:$B$200), 0)), "")</f>
        <v/>
      </c>
      <c r="D175" s="28" t="str">
        <f t="shared" ca="1" si="23"/>
        <v/>
      </c>
      <c r="E175" s="27" t="str">
        <f t="shared" ca="1" si="18"/>
        <v/>
      </c>
      <c r="F175" s="94" t="str">
        <f t="shared" ca="1" si="24"/>
        <v/>
      </c>
      <c r="G175" s="94"/>
      <c r="H175" s="27"/>
      <c r="I175" s="28" t="str">
        <f t="shared" ca="1" si="25"/>
        <v/>
      </c>
      <c r="J175" s="28"/>
      <c r="K175" s="17">
        <f t="shared" ca="1" si="26"/>
        <v>0</v>
      </c>
    </row>
    <row r="176" spans="1:11" x14ac:dyDescent="0.25">
      <c r="A176">
        <f t="shared" ca="1" si="22"/>
        <v>0</v>
      </c>
      <c r="B176" t="str">
        <f ca="1">IF(ISERR(SEARCH(MID(CELL("filename",$B$1),FIND("]",CELL("filename",$B$1))+1,256),Questions_Hide!G168)),"zz",Questions_Hide!A168)</f>
        <v>zz</v>
      </c>
      <c r="C176" s="37" t="str">
        <f t="array" aca="1" ref="C176" ca="1">IF(COUNTIF($B$9:$B$200,"&lt;&gt;zz")&gt;=ROWS($A$1:A168), INDEX($B$9:$B$200, MATCH(SMALL(COUNTIF($B$9:$B$200, "&lt;"&amp;$B$9:$B$200), ROW(A168)), COUNTIF($B$9:$B$200, "&lt;"&amp;$B$9:$B$200), 0)), "")</f>
        <v/>
      </c>
      <c r="D176" s="28" t="str">
        <f t="shared" ca="1" si="23"/>
        <v/>
      </c>
      <c r="E176" s="27" t="str">
        <f t="shared" ca="1" si="18"/>
        <v/>
      </c>
      <c r="F176" s="94" t="str">
        <f t="shared" ca="1" si="24"/>
        <v/>
      </c>
      <c r="G176" s="94"/>
      <c r="H176" s="27"/>
      <c r="I176" s="28" t="str">
        <f t="shared" ca="1" si="25"/>
        <v/>
      </c>
      <c r="J176" s="28"/>
      <c r="K176" s="17">
        <f t="shared" ca="1" si="26"/>
        <v>0</v>
      </c>
    </row>
    <row r="177" spans="1:11" x14ac:dyDescent="0.25">
      <c r="A177">
        <f t="shared" ca="1" si="22"/>
        <v>0</v>
      </c>
      <c r="B177" t="str">
        <f ca="1">IF(ISERR(SEARCH(MID(CELL("filename",$B$1),FIND("]",CELL("filename",$B$1))+1,256),Questions_Hide!G169)),"zz",Questions_Hide!A169)</f>
        <v>zz</v>
      </c>
      <c r="C177" s="37" t="str">
        <f t="array" aca="1" ref="C177" ca="1">IF(COUNTIF($B$9:$B$200,"&lt;&gt;zz")&gt;=ROWS($A$1:A169), INDEX($B$9:$B$200, MATCH(SMALL(COUNTIF($B$9:$B$200, "&lt;"&amp;$B$9:$B$200), ROW(A169)), COUNTIF($B$9:$B$200, "&lt;"&amp;$B$9:$B$200), 0)), "")</f>
        <v/>
      </c>
      <c r="D177" s="28" t="str">
        <f t="shared" ca="1" si="23"/>
        <v/>
      </c>
      <c r="E177" s="27" t="str">
        <f t="shared" ca="1" si="18"/>
        <v/>
      </c>
      <c r="F177" s="94" t="str">
        <f t="shared" ca="1" si="24"/>
        <v/>
      </c>
      <c r="G177" s="94"/>
      <c r="H177" s="27"/>
      <c r="I177" s="28" t="str">
        <f t="shared" ca="1" si="25"/>
        <v/>
      </c>
      <c r="J177" s="28"/>
      <c r="K177" s="17">
        <f t="shared" ca="1" si="26"/>
        <v>0</v>
      </c>
    </row>
    <row r="178" spans="1:11" x14ac:dyDescent="0.25">
      <c r="A178">
        <f t="shared" ca="1" si="22"/>
        <v>0</v>
      </c>
      <c r="B178" t="str">
        <f ca="1">IF(ISERR(SEARCH(MID(CELL("filename",$B$1),FIND("]",CELL("filename",$B$1))+1,256),Questions_Hide!G170)),"zz",Questions_Hide!A170)</f>
        <v>zz</v>
      </c>
      <c r="C178" s="37" t="str">
        <f t="array" aca="1" ref="C178" ca="1">IF(COUNTIF($B$9:$B$200,"&lt;&gt;zz")&gt;=ROWS($A$1:A170), INDEX($B$9:$B$200, MATCH(SMALL(COUNTIF($B$9:$B$200, "&lt;"&amp;$B$9:$B$200), ROW(A170)), COUNTIF($B$9:$B$200, "&lt;"&amp;$B$9:$B$200), 0)), "")</f>
        <v/>
      </c>
      <c r="D178" s="28" t="str">
        <f t="shared" ca="1" si="23"/>
        <v/>
      </c>
      <c r="E178" s="27" t="str">
        <f t="shared" ca="1" si="18"/>
        <v/>
      </c>
      <c r="F178" s="94" t="str">
        <f t="shared" ca="1" si="24"/>
        <v/>
      </c>
      <c r="G178" s="94"/>
      <c r="H178" s="27"/>
      <c r="I178" s="28" t="str">
        <f t="shared" ca="1" si="25"/>
        <v/>
      </c>
      <c r="J178" s="28"/>
      <c r="K178" s="17">
        <f t="shared" ca="1" si="26"/>
        <v>0</v>
      </c>
    </row>
    <row r="179" spans="1:11" x14ac:dyDescent="0.25">
      <c r="A179">
        <f t="shared" ca="1" si="22"/>
        <v>0</v>
      </c>
      <c r="B179" t="str">
        <f ca="1">IF(ISERR(SEARCH(MID(CELL("filename",$B$1),FIND("]",CELL("filename",$B$1))+1,256),Questions_Hide!G171)),"zz",Questions_Hide!A171)</f>
        <v>zz</v>
      </c>
      <c r="C179" s="37" t="str">
        <f t="array" aca="1" ref="C179" ca="1">IF(COUNTIF($B$9:$B$200,"&lt;&gt;zz")&gt;=ROWS($A$1:A171), INDEX($B$9:$B$200, MATCH(SMALL(COUNTIF($B$9:$B$200, "&lt;"&amp;$B$9:$B$200), ROW(A171)), COUNTIF($B$9:$B$200, "&lt;"&amp;$B$9:$B$200), 0)), "")</f>
        <v/>
      </c>
      <c r="D179" s="28" t="str">
        <f t="shared" ca="1" si="23"/>
        <v/>
      </c>
      <c r="E179" s="27" t="str">
        <f t="shared" ca="1" si="18"/>
        <v/>
      </c>
      <c r="F179" s="94" t="str">
        <f t="shared" ca="1" si="24"/>
        <v/>
      </c>
      <c r="G179" s="94"/>
      <c r="H179" s="27"/>
      <c r="I179" s="28" t="str">
        <f t="shared" ca="1" si="25"/>
        <v/>
      </c>
      <c r="J179" s="28"/>
      <c r="K179" s="17">
        <f t="shared" ca="1" si="26"/>
        <v>0</v>
      </c>
    </row>
    <row r="180" spans="1:11" x14ac:dyDescent="0.25">
      <c r="A180">
        <f t="shared" ca="1" si="22"/>
        <v>0</v>
      </c>
      <c r="B180" t="str">
        <f ca="1">IF(ISERR(SEARCH(MID(CELL("filename",$B$1),FIND("]",CELL("filename",$B$1))+1,256),Questions_Hide!G172)),"zz",Questions_Hide!A172)</f>
        <v>zz</v>
      </c>
      <c r="C180" s="37" t="str">
        <f t="array" aca="1" ref="C180" ca="1">IF(COUNTIF($B$9:$B$200,"&lt;&gt;zz")&gt;=ROWS($A$1:A172), INDEX($B$9:$B$200, MATCH(SMALL(COUNTIF($B$9:$B$200, "&lt;"&amp;$B$9:$B$200), ROW(A172)), COUNTIF($B$9:$B$200, "&lt;"&amp;$B$9:$B$200), 0)), "")</f>
        <v/>
      </c>
      <c r="D180" s="28" t="str">
        <f t="shared" ca="1" si="23"/>
        <v/>
      </c>
      <c r="E180" s="27" t="str">
        <f t="shared" ca="1" si="18"/>
        <v/>
      </c>
      <c r="F180" s="94" t="str">
        <f t="shared" ca="1" si="24"/>
        <v/>
      </c>
      <c r="G180" s="94"/>
      <c r="H180" s="27"/>
      <c r="I180" s="28" t="str">
        <f t="shared" ca="1" si="25"/>
        <v/>
      </c>
      <c r="J180" s="28"/>
      <c r="K180" s="17">
        <f t="shared" ca="1" si="26"/>
        <v>0</v>
      </c>
    </row>
    <row r="181" spans="1:11" x14ac:dyDescent="0.25">
      <c r="A181">
        <f t="shared" ca="1" si="22"/>
        <v>0</v>
      </c>
      <c r="B181" t="str">
        <f ca="1">IF(ISERR(SEARCH(MID(CELL("filename",$B$1),FIND("]",CELL("filename",$B$1))+1,256),Questions_Hide!G173)),"zz",Questions_Hide!A173)</f>
        <v>zz</v>
      </c>
      <c r="C181" s="37" t="str">
        <f t="array" aca="1" ref="C181" ca="1">IF(COUNTIF($B$9:$B$200,"&lt;&gt;zz")&gt;=ROWS($A$1:A173), INDEX($B$9:$B$200, MATCH(SMALL(COUNTIF($B$9:$B$200, "&lt;"&amp;$B$9:$B$200), ROW(A173)), COUNTIF($B$9:$B$200, "&lt;"&amp;$B$9:$B$200), 0)), "")</f>
        <v/>
      </c>
      <c r="D181" s="28" t="str">
        <f t="shared" ca="1" si="23"/>
        <v/>
      </c>
      <c r="E181" s="27" t="str">
        <f t="shared" ca="1" si="18"/>
        <v/>
      </c>
      <c r="F181" s="94" t="str">
        <f t="shared" ca="1" si="24"/>
        <v/>
      </c>
      <c r="G181" s="94"/>
      <c r="H181" s="27"/>
      <c r="I181" s="28" t="str">
        <f t="shared" ca="1" si="25"/>
        <v/>
      </c>
      <c r="J181" s="28"/>
      <c r="K181" s="17">
        <f t="shared" ca="1" si="26"/>
        <v>0</v>
      </c>
    </row>
    <row r="182" spans="1:11" x14ac:dyDescent="0.25">
      <c r="A182">
        <f t="shared" ca="1" si="22"/>
        <v>0</v>
      </c>
      <c r="B182" t="str">
        <f ca="1">IF(ISERR(SEARCH(MID(CELL("filename",$B$1),FIND("]",CELL("filename",$B$1))+1,256),Questions_Hide!G174)),"zz",Questions_Hide!A174)</f>
        <v>zz</v>
      </c>
      <c r="C182" s="37" t="str">
        <f t="array" aca="1" ref="C182" ca="1">IF(COUNTIF($B$9:$B$200,"&lt;&gt;zz")&gt;=ROWS($A$1:A174), INDEX($B$9:$B$200, MATCH(SMALL(COUNTIF($B$9:$B$200, "&lt;"&amp;$B$9:$B$200), ROW(A174)), COUNTIF($B$9:$B$200, "&lt;"&amp;$B$9:$B$200), 0)), "")</f>
        <v/>
      </c>
      <c r="D182" s="28" t="str">
        <f t="shared" ca="1" si="23"/>
        <v/>
      </c>
      <c r="E182" s="27" t="str">
        <f t="shared" ca="1" si="18"/>
        <v/>
      </c>
      <c r="F182" s="94" t="str">
        <f t="shared" ca="1" si="24"/>
        <v/>
      </c>
      <c r="G182" s="94"/>
      <c r="H182" s="27"/>
      <c r="I182" s="28" t="str">
        <f t="shared" ca="1" si="25"/>
        <v/>
      </c>
      <c r="J182" s="28"/>
      <c r="K182" s="17">
        <f t="shared" ca="1" si="26"/>
        <v>0</v>
      </c>
    </row>
    <row r="183" spans="1:11" x14ac:dyDescent="0.25">
      <c r="A183">
        <f t="shared" ca="1" si="22"/>
        <v>0</v>
      </c>
      <c r="B183" t="str">
        <f ca="1">IF(ISERR(SEARCH(MID(CELL("filename",$B$1),FIND("]",CELL("filename",$B$1))+1,256),Questions_Hide!G175)),"zz",Questions_Hide!A175)</f>
        <v>zz</v>
      </c>
      <c r="C183" s="37" t="str">
        <f t="array" aca="1" ref="C183" ca="1">IF(COUNTIF($B$9:$B$200,"&lt;&gt;zz")&gt;=ROWS($A$1:A175), INDEX($B$9:$B$200, MATCH(SMALL(COUNTIF($B$9:$B$200, "&lt;"&amp;$B$9:$B$200), ROW(A175)), COUNTIF($B$9:$B$200, "&lt;"&amp;$B$9:$B$200), 0)), "")</f>
        <v/>
      </c>
      <c r="D183" s="28" t="str">
        <f t="shared" ca="1" si="23"/>
        <v/>
      </c>
      <c r="E183" s="27" t="str">
        <f t="shared" ca="1" si="18"/>
        <v/>
      </c>
      <c r="F183" s="94" t="str">
        <f t="shared" ca="1" si="24"/>
        <v/>
      </c>
      <c r="G183" s="94"/>
      <c r="H183" s="27"/>
      <c r="I183" s="28" t="str">
        <f t="shared" ca="1" si="25"/>
        <v/>
      </c>
      <c r="J183" s="28"/>
      <c r="K183" s="17">
        <f t="shared" ca="1" si="26"/>
        <v>0</v>
      </c>
    </row>
    <row r="184" spans="1:11" x14ac:dyDescent="0.25">
      <c r="A184">
        <f t="shared" ca="1" si="22"/>
        <v>0</v>
      </c>
      <c r="B184" t="str">
        <f ca="1">IF(ISERR(SEARCH(MID(CELL("filename",$B$1),FIND("]",CELL("filename",$B$1))+1,256),Questions_Hide!G176)),"zz",Questions_Hide!A176)</f>
        <v>zz</v>
      </c>
      <c r="C184" s="37" t="str">
        <f t="array" aca="1" ref="C184" ca="1">IF(COUNTIF($B$9:$B$200,"&lt;&gt;zz")&gt;=ROWS($A$1:A176), INDEX($B$9:$B$200, MATCH(SMALL(COUNTIF($B$9:$B$200, "&lt;"&amp;$B$9:$B$200), ROW(A176)), COUNTIF($B$9:$B$200, "&lt;"&amp;$B$9:$B$200), 0)), "")</f>
        <v/>
      </c>
      <c r="D184" s="28" t="str">
        <f t="shared" ca="1" si="23"/>
        <v/>
      </c>
      <c r="E184" s="27" t="str">
        <f t="shared" ca="1" si="18"/>
        <v/>
      </c>
      <c r="F184" s="94" t="str">
        <f t="shared" ca="1" si="24"/>
        <v/>
      </c>
      <c r="G184" s="94"/>
      <c r="H184" s="27"/>
      <c r="I184" s="28" t="str">
        <f t="shared" ca="1" si="25"/>
        <v/>
      </c>
      <c r="J184" s="28"/>
      <c r="K184" s="17">
        <f t="shared" ca="1" si="26"/>
        <v>0</v>
      </c>
    </row>
    <row r="185" spans="1:11" x14ac:dyDescent="0.25">
      <c r="A185">
        <f t="shared" ca="1" si="22"/>
        <v>0</v>
      </c>
      <c r="B185" t="str">
        <f ca="1">IF(ISERR(SEARCH(MID(CELL("filename",$B$1),FIND("]",CELL("filename",$B$1))+1,256),Questions_Hide!G177)),"zz",Questions_Hide!A177)</f>
        <v>zz</v>
      </c>
      <c r="C185" s="37" t="str">
        <f t="array" aca="1" ref="C185" ca="1">IF(COUNTIF($B$9:$B$200,"&lt;&gt;zz")&gt;=ROWS($A$1:A177), INDEX($B$9:$B$200, MATCH(SMALL(COUNTIF($B$9:$B$200, "&lt;"&amp;$B$9:$B$200), ROW(A177)), COUNTIF($B$9:$B$200, "&lt;"&amp;$B$9:$B$200), 0)), "")</f>
        <v/>
      </c>
      <c r="D185" s="28" t="str">
        <f t="shared" ca="1" si="23"/>
        <v/>
      </c>
      <c r="E185" s="27" t="str">
        <f t="shared" ca="1" si="18"/>
        <v/>
      </c>
      <c r="F185" s="94" t="str">
        <f t="shared" ca="1" si="24"/>
        <v/>
      </c>
      <c r="G185" s="94"/>
      <c r="H185" s="27"/>
      <c r="I185" s="28" t="str">
        <f t="shared" ca="1" si="25"/>
        <v/>
      </c>
      <c r="J185" s="28"/>
      <c r="K185" s="17">
        <f t="shared" ca="1" si="26"/>
        <v>0</v>
      </c>
    </row>
    <row r="186" spans="1:11" x14ac:dyDescent="0.25">
      <c r="A186">
        <f t="shared" ca="1" si="22"/>
        <v>0</v>
      </c>
      <c r="B186" t="str">
        <f ca="1">IF(ISERR(SEARCH(MID(CELL("filename",$B$1),FIND("]",CELL("filename",$B$1))+1,256),Questions_Hide!G178)),"zz",Questions_Hide!A178)</f>
        <v>zz</v>
      </c>
      <c r="C186" s="37" t="str">
        <f t="array" aca="1" ref="C186" ca="1">IF(COUNTIF($B$9:$B$200,"&lt;&gt;zz")&gt;=ROWS($A$1:A178), INDEX($B$9:$B$200, MATCH(SMALL(COUNTIF($B$9:$B$200, "&lt;"&amp;$B$9:$B$200), ROW(A178)), COUNTIF($B$9:$B$200, "&lt;"&amp;$B$9:$B$200), 0)), "")</f>
        <v/>
      </c>
      <c r="D186" s="28" t="str">
        <f t="shared" ca="1" si="23"/>
        <v/>
      </c>
      <c r="E186" s="27" t="str">
        <f t="shared" ca="1" si="18"/>
        <v/>
      </c>
      <c r="F186" s="94" t="str">
        <f t="shared" ca="1" si="24"/>
        <v/>
      </c>
      <c r="G186" s="94"/>
      <c r="H186" s="27"/>
      <c r="I186" s="28" t="str">
        <f t="shared" ca="1" si="25"/>
        <v/>
      </c>
      <c r="J186" s="28"/>
      <c r="K186" s="17">
        <f t="shared" ca="1" si="26"/>
        <v>0</v>
      </c>
    </row>
    <row r="187" spans="1:11" x14ac:dyDescent="0.25">
      <c r="A187">
        <f t="shared" ca="1" si="22"/>
        <v>0</v>
      </c>
      <c r="B187" t="str">
        <f ca="1">IF(ISERR(SEARCH(MID(CELL("filename",$B$1),FIND("]",CELL("filename",$B$1))+1,256),Questions_Hide!G179)),"zz",Questions_Hide!A179)</f>
        <v>zz</v>
      </c>
      <c r="C187" s="37" t="str">
        <f t="array" aca="1" ref="C187" ca="1">IF(COUNTIF($B$9:$B$200,"&lt;&gt;zz")&gt;=ROWS($A$1:A179), INDEX($B$9:$B$200, MATCH(SMALL(COUNTIF($B$9:$B$200, "&lt;"&amp;$B$9:$B$200), ROW(A179)), COUNTIF($B$9:$B$200, "&lt;"&amp;$B$9:$B$200), 0)), "")</f>
        <v/>
      </c>
      <c r="D187" s="28" t="str">
        <f t="shared" ca="1" si="23"/>
        <v/>
      </c>
      <c r="E187" s="27" t="str">
        <f t="shared" ca="1" si="18"/>
        <v/>
      </c>
      <c r="F187" s="94" t="str">
        <f t="shared" ca="1" si="24"/>
        <v/>
      </c>
      <c r="G187" s="94"/>
      <c r="H187" s="27"/>
      <c r="I187" s="28" t="str">
        <f t="shared" ca="1" si="25"/>
        <v/>
      </c>
      <c r="J187" s="28"/>
      <c r="K187" s="17">
        <f t="shared" ca="1" si="26"/>
        <v>0</v>
      </c>
    </row>
    <row r="188" spans="1:11" x14ac:dyDescent="0.25">
      <c r="A188">
        <f t="shared" ca="1" si="22"/>
        <v>0</v>
      </c>
      <c r="B188" t="str">
        <f ca="1">IF(ISERR(SEARCH(MID(CELL("filename",$B$1),FIND("]",CELL("filename",$B$1))+1,256),Questions_Hide!G180)),"zz",Questions_Hide!A180)</f>
        <v>zz</v>
      </c>
      <c r="C188" s="37" t="str">
        <f t="array" aca="1" ref="C188" ca="1">IF(COUNTIF($B$9:$B$200,"&lt;&gt;zz")&gt;=ROWS($A$1:A180), INDEX($B$9:$B$200, MATCH(SMALL(COUNTIF($B$9:$B$200, "&lt;"&amp;$B$9:$B$200), ROW(A180)), COUNTIF($B$9:$B$200, "&lt;"&amp;$B$9:$B$200), 0)), "")</f>
        <v/>
      </c>
      <c r="D188" s="28" t="str">
        <f t="shared" ca="1" si="23"/>
        <v/>
      </c>
      <c r="E188" s="27" t="str">
        <f t="shared" ca="1" si="18"/>
        <v/>
      </c>
      <c r="F188" s="94" t="str">
        <f t="shared" ca="1" si="24"/>
        <v/>
      </c>
      <c r="G188" s="94"/>
      <c r="H188" s="27"/>
      <c r="I188" s="28" t="str">
        <f t="shared" ca="1" si="25"/>
        <v/>
      </c>
      <c r="J188" s="28"/>
      <c r="K188" s="17">
        <f t="shared" ca="1" si="26"/>
        <v>0</v>
      </c>
    </row>
    <row r="189" spans="1:11" x14ac:dyDescent="0.25">
      <c r="A189">
        <f t="shared" ca="1" si="22"/>
        <v>0</v>
      </c>
      <c r="B189" t="str">
        <f ca="1">IF(ISERR(SEARCH(MID(CELL("filename",$B$1),FIND("]",CELL("filename",$B$1))+1,256),Questions_Hide!G181)),"zz",Questions_Hide!A181)</f>
        <v>zz</v>
      </c>
      <c r="C189" s="37" t="str">
        <f t="array" aca="1" ref="C189" ca="1">IF(COUNTIF($B$9:$B$200,"&lt;&gt;zz")&gt;=ROWS($A$1:A181), INDEX($B$9:$B$200, MATCH(SMALL(COUNTIF($B$9:$B$200, "&lt;"&amp;$B$9:$B$200), ROW(A181)), COUNTIF($B$9:$B$200, "&lt;"&amp;$B$9:$B$200), 0)), "")</f>
        <v/>
      </c>
      <c r="D189" s="28" t="str">
        <f t="shared" ca="1" si="23"/>
        <v/>
      </c>
      <c r="E189" s="27" t="str">
        <f t="shared" ca="1" si="18"/>
        <v/>
      </c>
      <c r="F189" s="94" t="str">
        <f t="shared" ca="1" si="24"/>
        <v/>
      </c>
      <c r="G189" s="94"/>
      <c r="H189" s="27"/>
      <c r="I189" s="28" t="str">
        <f t="shared" ca="1" si="25"/>
        <v/>
      </c>
      <c r="J189" s="28"/>
      <c r="K189" s="17">
        <f t="shared" ca="1" si="26"/>
        <v>0</v>
      </c>
    </row>
    <row r="190" spans="1:11" x14ac:dyDescent="0.25">
      <c r="A190">
        <f t="shared" ca="1" si="22"/>
        <v>0</v>
      </c>
      <c r="B190" t="str">
        <f ca="1">IF(ISERR(SEARCH(MID(CELL("filename",$B$1),FIND("]",CELL("filename",$B$1))+1,256),Questions_Hide!G182)),"zz",Questions_Hide!A182)</f>
        <v>zz</v>
      </c>
      <c r="C190" s="37" t="str">
        <f t="array" aca="1" ref="C190" ca="1">IF(COUNTIF($B$9:$B$200,"&lt;&gt;zz")&gt;=ROWS($A$1:A182), INDEX($B$9:$B$200, MATCH(SMALL(COUNTIF($B$9:$B$200, "&lt;"&amp;$B$9:$B$200), ROW(A182)), COUNTIF($B$9:$B$200, "&lt;"&amp;$B$9:$B$200), 0)), "")</f>
        <v/>
      </c>
      <c r="D190" s="28" t="str">
        <f t="shared" ca="1" si="23"/>
        <v/>
      </c>
      <c r="E190" s="27" t="str">
        <f t="shared" ca="1" si="18"/>
        <v/>
      </c>
      <c r="F190" s="94" t="str">
        <f t="shared" ca="1" si="24"/>
        <v/>
      </c>
      <c r="G190" s="94"/>
      <c r="H190" s="27"/>
      <c r="I190" s="28" t="str">
        <f t="shared" ca="1" si="25"/>
        <v/>
      </c>
      <c r="J190" s="28"/>
      <c r="K190" s="17">
        <f t="shared" ca="1" si="26"/>
        <v>0</v>
      </c>
    </row>
    <row r="191" spans="1:11" x14ac:dyDescent="0.25">
      <c r="A191">
        <f t="shared" ca="1" si="22"/>
        <v>0</v>
      </c>
      <c r="B191" t="str">
        <f ca="1">IF(ISERR(SEARCH(MID(CELL("filename",$B$1),FIND("]",CELL("filename",$B$1))+1,256),Questions_Hide!G183)),"zz",Questions_Hide!A183)</f>
        <v>zz</v>
      </c>
      <c r="C191" s="37" t="str">
        <f t="array" aca="1" ref="C191" ca="1">IF(COUNTIF($B$9:$B$200,"&lt;&gt;zz")&gt;=ROWS($A$1:A183), INDEX($B$9:$B$200, MATCH(SMALL(COUNTIF($B$9:$B$200, "&lt;"&amp;$B$9:$B$200), ROW(A183)), COUNTIF($B$9:$B$200, "&lt;"&amp;$B$9:$B$200), 0)), "")</f>
        <v/>
      </c>
      <c r="D191" s="28" t="str">
        <f t="shared" ca="1" si="23"/>
        <v/>
      </c>
      <c r="E191" s="27" t="str">
        <f t="shared" ca="1" si="18"/>
        <v/>
      </c>
      <c r="F191" s="94" t="str">
        <f t="shared" ca="1" si="24"/>
        <v/>
      </c>
      <c r="G191" s="94"/>
      <c r="H191" s="27"/>
      <c r="I191" s="28" t="str">
        <f t="shared" ca="1" si="25"/>
        <v/>
      </c>
      <c r="J191" s="28"/>
      <c r="K191" s="17">
        <f t="shared" ca="1" si="26"/>
        <v>0</v>
      </c>
    </row>
    <row r="192" spans="1:11" x14ac:dyDescent="0.25">
      <c r="A192">
        <f t="shared" ca="1" si="22"/>
        <v>0</v>
      </c>
      <c r="B192" t="str">
        <f ca="1">IF(ISERR(SEARCH(MID(CELL("filename",$B$1),FIND("]",CELL("filename",$B$1))+1,256),Questions_Hide!G184)),"zz",Questions_Hide!A184)</f>
        <v>zz</v>
      </c>
      <c r="C192" s="37" t="str">
        <f t="array" aca="1" ref="C192" ca="1">IF(COUNTIF($B$9:$B$200,"&lt;&gt;zz")&gt;=ROWS($A$1:A184), INDEX($B$9:$B$200, MATCH(SMALL(COUNTIF($B$9:$B$200, "&lt;"&amp;$B$9:$B$200), ROW(A184)), COUNTIF($B$9:$B$200, "&lt;"&amp;$B$9:$B$200), 0)), "")</f>
        <v/>
      </c>
      <c r="D192" s="28" t="str">
        <f t="shared" ca="1" si="23"/>
        <v/>
      </c>
      <c r="E192" s="27" t="str">
        <f t="shared" ca="1" si="18"/>
        <v/>
      </c>
      <c r="F192" s="94" t="str">
        <f t="shared" ca="1" si="24"/>
        <v/>
      </c>
      <c r="G192" s="94"/>
      <c r="H192" s="27"/>
      <c r="I192" s="28" t="str">
        <f t="shared" ca="1" si="25"/>
        <v/>
      </c>
      <c r="J192" s="28"/>
      <c r="K192" s="17">
        <f t="shared" ca="1" si="26"/>
        <v>0</v>
      </c>
    </row>
    <row r="193" spans="1:11" x14ac:dyDescent="0.25">
      <c r="A193">
        <f t="shared" ca="1" si="22"/>
        <v>0</v>
      </c>
      <c r="B193" t="str">
        <f ca="1">IF(ISERR(SEARCH(MID(CELL("filename",$B$1),FIND("]",CELL("filename",$B$1))+1,256),Questions_Hide!G185)),"zz",Questions_Hide!A185)</f>
        <v>zz</v>
      </c>
      <c r="C193" s="37" t="str">
        <f t="array" aca="1" ref="C193" ca="1">IF(COUNTIF($B$9:$B$200,"&lt;&gt;zz")&gt;=ROWS($A$1:A185), INDEX($B$9:$B$200, MATCH(SMALL(COUNTIF($B$9:$B$200, "&lt;"&amp;$B$9:$B$200), ROW(A185)), COUNTIF($B$9:$B$200, "&lt;"&amp;$B$9:$B$200), 0)), "")</f>
        <v/>
      </c>
      <c r="D193" s="28" t="str">
        <f t="shared" ca="1" si="23"/>
        <v/>
      </c>
      <c r="E193" s="27" t="str">
        <f t="shared" ca="1" si="18"/>
        <v/>
      </c>
      <c r="F193" s="94" t="str">
        <f t="shared" ca="1" si="24"/>
        <v/>
      </c>
      <c r="G193" s="94"/>
      <c r="H193" s="27"/>
      <c r="I193" s="28" t="str">
        <f t="shared" ca="1" si="25"/>
        <v/>
      </c>
      <c r="J193" s="28"/>
      <c r="K193" s="17">
        <f t="shared" ca="1" si="26"/>
        <v>0</v>
      </c>
    </row>
    <row r="194" spans="1:11" x14ac:dyDescent="0.25">
      <c r="A194">
        <f t="shared" ca="1" si="22"/>
        <v>0</v>
      </c>
      <c r="B194" t="str">
        <f ca="1">IF(ISERR(SEARCH(MID(CELL("filename",$B$1),FIND("]",CELL("filename",$B$1))+1,256),Questions_Hide!G186)),"zz",Questions_Hide!A186)</f>
        <v>zz</v>
      </c>
      <c r="C194" s="37" t="str">
        <f t="array" aca="1" ref="C194" ca="1">IF(COUNTIF($B$9:$B$200,"&lt;&gt;zz")&gt;=ROWS($A$1:A186), INDEX($B$9:$B$200, MATCH(SMALL(COUNTIF($B$9:$B$200, "&lt;"&amp;$B$9:$B$200), ROW(A186)), COUNTIF($B$9:$B$200, "&lt;"&amp;$B$9:$B$200), 0)), "")</f>
        <v/>
      </c>
      <c r="D194" s="28" t="str">
        <f t="shared" ca="1" si="23"/>
        <v/>
      </c>
      <c r="E194" s="27" t="str">
        <f t="shared" ca="1" si="18"/>
        <v/>
      </c>
      <c r="F194" s="94" t="str">
        <f t="shared" ca="1" si="24"/>
        <v/>
      </c>
      <c r="G194" s="94"/>
      <c r="H194" s="27"/>
      <c r="I194" s="28" t="str">
        <f t="shared" ca="1" si="25"/>
        <v/>
      </c>
      <c r="J194" s="28"/>
      <c r="K194" s="17">
        <f t="shared" ca="1" si="26"/>
        <v>0</v>
      </c>
    </row>
    <row r="195" spans="1:11" x14ac:dyDescent="0.25">
      <c r="A195">
        <f t="shared" ca="1" si="22"/>
        <v>0</v>
      </c>
      <c r="B195" t="str">
        <f ca="1">IF(ISERR(SEARCH(MID(CELL("filename",$B$1),FIND("]",CELL("filename",$B$1))+1,256),Questions_Hide!G187)),"zz",Questions_Hide!A187)</f>
        <v>zz</v>
      </c>
      <c r="C195" s="37" t="str">
        <f t="array" aca="1" ref="C195" ca="1">IF(COUNTIF($B$9:$B$200,"&lt;&gt;zz")&gt;=ROWS($A$1:A187), INDEX($B$9:$B$200, MATCH(SMALL(COUNTIF($B$9:$B$200, "&lt;"&amp;$B$9:$B$200), ROW(A187)), COUNTIF($B$9:$B$200, "&lt;"&amp;$B$9:$B$200), 0)), "")</f>
        <v/>
      </c>
      <c r="D195" s="28" t="str">
        <f t="shared" ca="1" si="23"/>
        <v/>
      </c>
      <c r="E195" s="27" t="str">
        <f t="shared" ca="1" si="18"/>
        <v/>
      </c>
      <c r="F195" s="94" t="str">
        <f t="shared" ca="1" si="24"/>
        <v/>
      </c>
      <c r="G195" s="94"/>
      <c r="H195" s="27"/>
      <c r="I195" s="28" t="str">
        <f t="shared" ca="1" si="25"/>
        <v/>
      </c>
      <c r="J195" s="28"/>
      <c r="K195" s="17">
        <f t="shared" ca="1" si="26"/>
        <v>0</v>
      </c>
    </row>
    <row r="196" spans="1:11" x14ac:dyDescent="0.25">
      <c r="A196">
        <f t="shared" ca="1" si="22"/>
        <v>0</v>
      </c>
      <c r="B196" t="str">
        <f ca="1">IF(ISERR(SEARCH(MID(CELL("filename",$B$1),FIND("]",CELL("filename",$B$1))+1,256),Questions_Hide!G188)),"zz",Questions_Hide!A188)</f>
        <v>zz</v>
      </c>
      <c r="C196" s="37" t="str">
        <f t="array" aca="1" ref="C196" ca="1">IF(COUNTIF($B$9:$B$200,"&lt;&gt;zz")&gt;=ROWS($A$1:A188), INDEX($B$9:$B$200, MATCH(SMALL(COUNTIF($B$9:$B$200, "&lt;"&amp;$B$9:$B$200), ROW(A188)), COUNTIF($B$9:$B$200, "&lt;"&amp;$B$9:$B$200), 0)), "")</f>
        <v/>
      </c>
      <c r="D196" s="28" t="str">
        <f t="shared" ca="1" si="23"/>
        <v/>
      </c>
      <c r="E196" s="27" t="str">
        <f t="shared" ca="1" si="18"/>
        <v/>
      </c>
      <c r="F196" s="94" t="str">
        <f t="shared" ca="1" si="24"/>
        <v/>
      </c>
      <c r="G196" s="94"/>
      <c r="H196" s="27"/>
      <c r="I196" s="28" t="str">
        <f t="shared" ca="1" si="25"/>
        <v/>
      </c>
      <c r="J196" s="28"/>
      <c r="K196" s="17">
        <f t="shared" ca="1" si="26"/>
        <v>0</v>
      </c>
    </row>
    <row r="197" spans="1:11" x14ac:dyDescent="0.25">
      <c r="A197">
        <f t="shared" ca="1" si="22"/>
        <v>0</v>
      </c>
      <c r="B197" t="str">
        <f ca="1">IF(ISERR(SEARCH(MID(CELL("filename",$B$1),FIND("]",CELL("filename",$B$1))+1,256),Questions_Hide!G189)),"zz",Questions_Hide!A189)</f>
        <v>zz</v>
      </c>
      <c r="C197" s="37" t="str">
        <f t="array" aca="1" ref="C197" ca="1">IF(COUNTIF($B$9:$B$200,"&lt;&gt;zz")&gt;=ROWS($A$1:A189), INDEX($B$9:$B$200, MATCH(SMALL(COUNTIF($B$9:$B$200, "&lt;"&amp;$B$9:$B$200), ROW(A189)), COUNTIF($B$9:$B$200, "&lt;"&amp;$B$9:$B$200), 0)), "")</f>
        <v/>
      </c>
      <c r="D197" s="28" t="str">
        <f t="shared" ca="1" si="23"/>
        <v/>
      </c>
      <c r="E197" s="27" t="str">
        <f t="shared" ca="1" si="18"/>
        <v/>
      </c>
      <c r="F197" s="94" t="str">
        <f t="shared" ca="1" si="24"/>
        <v/>
      </c>
      <c r="G197" s="94"/>
      <c r="H197" s="27"/>
      <c r="I197" s="28" t="str">
        <f t="shared" ca="1" si="25"/>
        <v/>
      </c>
      <c r="J197" s="28"/>
      <c r="K197" s="17">
        <f t="shared" ca="1" si="26"/>
        <v>0</v>
      </c>
    </row>
    <row r="198" spans="1:11" x14ac:dyDescent="0.25">
      <c r="A198">
        <f t="shared" ca="1" si="22"/>
        <v>0</v>
      </c>
      <c r="B198" t="str">
        <f ca="1">IF(ISERR(SEARCH(MID(CELL("filename",$B$1),FIND("]",CELL("filename",$B$1))+1,256),Questions_Hide!G190)),"zz",Questions_Hide!A190)</f>
        <v>zz</v>
      </c>
      <c r="C198" s="37" t="str">
        <f t="array" aca="1" ref="C198" ca="1">IF(COUNTIF($B$9:$B$200,"&lt;&gt;zz")&gt;=ROWS($A$1:A190), INDEX($B$9:$B$200, MATCH(SMALL(COUNTIF($B$9:$B$200, "&lt;"&amp;$B$9:$B$200), ROW(A190)), COUNTIF($B$9:$B$200, "&lt;"&amp;$B$9:$B$200), 0)), "")</f>
        <v/>
      </c>
      <c r="D198" s="28" t="str">
        <f t="shared" ca="1" si="23"/>
        <v/>
      </c>
      <c r="E198" s="27" t="str">
        <f t="shared" ca="1" si="18"/>
        <v/>
      </c>
      <c r="F198" s="94" t="str">
        <f t="shared" ca="1" si="24"/>
        <v/>
      </c>
      <c r="G198" s="94"/>
      <c r="H198" s="27"/>
      <c r="I198" s="28" t="str">
        <f t="shared" ca="1" si="25"/>
        <v/>
      </c>
      <c r="J198" s="28"/>
      <c r="K198" s="17">
        <f t="shared" ca="1" si="26"/>
        <v>0</v>
      </c>
    </row>
    <row r="199" spans="1:11" x14ac:dyDescent="0.25">
      <c r="A199">
        <f t="shared" ca="1" si="22"/>
        <v>0</v>
      </c>
      <c r="B199" t="str">
        <f ca="1">IF(ISERR(SEARCH(MID(CELL("filename",$B$1),FIND("]",CELL("filename",$B$1))+1,256),Questions_Hide!G191)),"zz",Questions_Hide!A191)</f>
        <v>zz</v>
      </c>
      <c r="C199" s="37" t="str">
        <f t="array" aca="1" ref="C199" ca="1">IF(COUNTIF($B$9:$B$200,"&lt;&gt;zz")&gt;=ROWS($A$1:A191), INDEX($B$9:$B$200, MATCH(SMALL(COUNTIF($B$9:$B$200, "&lt;"&amp;$B$9:$B$200), ROW(A191)), COUNTIF($B$9:$B$200, "&lt;"&amp;$B$9:$B$200), 0)), "")</f>
        <v/>
      </c>
      <c r="D199" s="28" t="str">
        <f t="shared" ca="1" si="23"/>
        <v/>
      </c>
      <c r="E199" s="27" t="str">
        <f t="shared" ca="1" si="18"/>
        <v/>
      </c>
      <c r="F199" s="94" t="str">
        <f t="shared" ca="1" si="24"/>
        <v/>
      </c>
      <c r="G199" s="94"/>
      <c r="H199" s="27"/>
      <c r="I199" s="28" t="str">
        <f t="shared" ca="1" si="25"/>
        <v/>
      </c>
      <c r="J199" s="28"/>
      <c r="K199" s="17">
        <f t="shared" ca="1" si="26"/>
        <v>0</v>
      </c>
    </row>
    <row r="200" spans="1:11" x14ac:dyDescent="0.25">
      <c r="A200">
        <f t="shared" ca="1" si="22"/>
        <v>0</v>
      </c>
      <c r="B200" t="str">
        <f ca="1">IF(ISERR(SEARCH(MID(CELL("filename",$B$1),FIND("]",CELL("filename",$B$1))+1,256),Questions_Hide!G192)),"zz",Questions_Hide!A192)</f>
        <v>zz</v>
      </c>
      <c r="C200" s="37" t="str">
        <f t="array" aca="1" ref="C200" ca="1">IF(COUNTIF($B$9:$B$200,"&lt;&gt;zz")&gt;=ROWS($A$1:A192), INDEX($B$9:$B$200, MATCH(SMALL(COUNTIF($B$9:$B$200, "&lt;"&amp;$B$9:$B$200), ROW(A192)), COUNTIF($B$9:$B$200, "&lt;"&amp;$B$9:$B$200), 0)), "")</f>
        <v/>
      </c>
      <c r="D200" s="28" t="str">
        <f t="shared" ca="1" si="23"/>
        <v/>
      </c>
      <c r="E200" s="27" t="str">
        <f t="shared" ca="1" si="18"/>
        <v/>
      </c>
      <c r="F200" s="94" t="str">
        <f t="shared" ca="1" si="24"/>
        <v/>
      </c>
      <c r="G200" s="94"/>
      <c r="H200" s="27"/>
      <c r="I200" s="28" t="str">
        <f t="shared" ca="1" si="25"/>
        <v/>
      </c>
      <c r="J200" s="28"/>
      <c r="K200" s="17">
        <f t="shared" ca="1" si="26"/>
        <v>0</v>
      </c>
    </row>
    <row r="201" spans="1:11" x14ac:dyDescent="0.25">
      <c r="E201" s="27"/>
      <c r="F201" s="27"/>
      <c r="G201" s="27"/>
    </row>
    <row r="202" spans="1:11" x14ac:dyDescent="0.25">
      <c r="E202" s="27"/>
      <c r="F202" s="27"/>
      <c r="G202" s="27"/>
    </row>
    <row r="203" spans="1:11" x14ac:dyDescent="0.25">
      <c r="E203" s="27"/>
      <c r="F203" s="27"/>
      <c r="G203" s="27"/>
    </row>
    <row r="204" spans="1:11" x14ac:dyDescent="0.25">
      <c r="E204" s="27"/>
      <c r="F204" s="27"/>
      <c r="G204" s="27"/>
    </row>
    <row r="205" spans="1:11" x14ac:dyDescent="0.25">
      <c r="E205" s="27"/>
      <c r="F205" s="27"/>
      <c r="G205" s="27"/>
    </row>
    <row r="206" spans="1:11" x14ac:dyDescent="0.25">
      <c r="E206" s="27"/>
      <c r="F206" s="27"/>
      <c r="G206" s="27"/>
    </row>
    <row r="207" spans="1:11" x14ac:dyDescent="0.25">
      <c r="E207" s="27"/>
      <c r="F207" s="27"/>
      <c r="G207" s="27"/>
    </row>
    <row r="208" spans="1:11" x14ac:dyDescent="0.25">
      <c r="E208" s="27"/>
      <c r="F208" s="27"/>
      <c r="G208" s="27"/>
    </row>
    <row r="209" spans="5:7" x14ac:dyDescent="0.25">
      <c r="E209" s="27"/>
      <c r="F209" s="27"/>
      <c r="G209" s="27"/>
    </row>
    <row r="210" spans="5:7" x14ac:dyDescent="0.25">
      <c r="E210" s="27"/>
      <c r="F210" s="27"/>
      <c r="G210" s="27"/>
    </row>
    <row r="211" spans="5:7" x14ac:dyDescent="0.25">
      <c r="E211" s="27"/>
      <c r="F211" s="27"/>
      <c r="G211" s="27"/>
    </row>
    <row r="212" spans="5:7" x14ac:dyDescent="0.25">
      <c r="E212" s="27"/>
      <c r="F212" s="27"/>
      <c r="G212" s="27"/>
    </row>
    <row r="213" spans="5:7" x14ac:dyDescent="0.25">
      <c r="E213" s="27"/>
      <c r="F213" s="27"/>
      <c r="G213" s="27"/>
    </row>
    <row r="214" spans="5:7" x14ac:dyDescent="0.25">
      <c r="E214" s="27"/>
      <c r="F214" s="27"/>
      <c r="G214" s="27"/>
    </row>
    <row r="215" spans="5:7" x14ac:dyDescent="0.25">
      <c r="E215" s="27"/>
      <c r="F215" s="27"/>
      <c r="G215" s="27"/>
    </row>
    <row r="216" spans="5:7" x14ac:dyDescent="0.25">
      <c r="E216" s="27"/>
      <c r="F216" s="27"/>
      <c r="G216" s="27"/>
    </row>
    <row r="217" spans="5:7" x14ac:dyDescent="0.25">
      <c r="E217" s="27"/>
      <c r="F217" s="27"/>
      <c r="G217" s="27"/>
    </row>
    <row r="218" spans="5:7" x14ac:dyDescent="0.25">
      <c r="E218" s="27"/>
      <c r="F218" s="27"/>
      <c r="G218" s="27"/>
    </row>
    <row r="219" spans="5:7" x14ac:dyDescent="0.25">
      <c r="E219" s="27"/>
      <c r="F219" s="27"/>
      <c r="G219" s="27"/>
    </row>
    <row r="220" spans="5:7" x14ac:dyDescent="0.25">
      <c r="E220" s="27"/>
      <c r="F220" s="27"/>
      <c r="G220" s="27"/>
    </row>
    <row r="221" spans="5:7" x14ac:dyDescent="0.25">
      <c r="E221" s="27"/>
      <c r="F221" s="27"/>
      <c r="G221" s="27"/>
    </row>
    <row r="222" spans="5:7" x14ac:dyDescent="0.25">
      <c r="E222" s="27"/>
      <c r="F222" s="27"/>
      <c r="G222" s="27"/>
    </row>
    <row r="223" spans="5:7" x14ac:dyDescent="0.25">
      <c r="E223" s="27"/>
      <c r="F223" s="27"/>
      <c r="G223" s="27"/>
    </row>
    <row r="224" spans="5:7" x14ac:dyDescent="0.25">
      <c r="E224" s="27"/>
      <c r="F224" s="27"/>
      <c r="G224" s="27"/>
    </row>
    <row r="225" spans="5:7" x14ac:dyDescent="0.25">
      <c r="E225" s="27"/>
      <c r="F225" s="27"/>
      <c r="G225" s="27"/>
    </row>
    <row r="226" spans="5:7" x14ac:dyDescent="0.25">
      <c r="E226" s="27"/>
      <c r="F226" s="27"/>
      <c r="G226" s="27"/>
    </row>
    <row r="227" spans="5:7" x14ac:dyDescent="0.25">
      <c r="E227" s="27"/>
      <c r="F227" s="27"/>
      <c r="G227" s="27"/>
    </row>
    <row r="228" spans="5:7" x14ac:dyDescent="0.25">
      <c r="E228" s="27"/>
      <c r="F228" s="27"/>
      <c r="G228" s="27"/>
    </row>
    <row r="229" spans="5:7" x14ac:dyDescent="0.25">
      <c r="E229" s="27"/>
      <c r="F229" s="27"/>
      <c r="G229" s="27"/>
    </row>
    <row r="230" spans="5:7" x14ac:dyDescent="0.25">
      <c r="E230" s="27"/>
      <c r="F230" s="27"/>
      <c r="G230" s="27"/>
    </row>
    <row r="231" spans="5:7" x14ac:dyDescent="0.25">
      <c r="E231" s="27"/>
      <c r="F231" s="27"/>
      <c r="G231" s="27"/>
    </row>
    <row r="232" spans="5:7" x14ac:dyDescent="0.25">
      <c r="E232" s="27"/>
      <c r="F232" s="27"/>
      <c r="G232" s="27"/>
    </row>
    <row r="233" spans="5:7" x14ac:dyDescent="0.25">
      <c r="E233" s="27"/>
      <c r="F233" s="27"/>
      <c r="G233" s="27"/>
    </row>
    <row r="234" spans="5:7" x14ac:dyDescent="0.25">
      <c r="E234" s="27"/>
      <c r="F234" s="27"/>
      <c r="G234" s="27"/>
    </row>
    <row r="235" spans="5:7" x14ac:dyDescent="0.25">
      <c r="E235" s="27"/>
      <c r="F235" s="27"/>
      <c r="G235" s="27"/>
    </row>
    <row r="236" spans="5:7" x14ac:dyDescent="0.25">
      <c r="E236" s="27"/>
      <c r="F236" s="27"/>
      <c r="G236" s="27"/>
    </row>
  </sheetData>
  <sheetProtection algorithmName="SHA-512" hashValue="zMZ0YFnMEtxMarttgd6+uYc4w6HcYvB/i2aOT5keH0JGnuJusQzkLSfGRbH3cYNXpjDgyTG1QySmApVHVdubJw==" saltValue="izzI4qyTy9z/am+EurT6hw==" spinCount="100000" sheet="1" formatColumns="0" formatRows="0" selectLockedCells="1"/>
  <mergeCells count="198">
    <mergeCell ref="G2:I2"/>
    <mergeCell ref="G3:I3"/>
    <mergeCell ref="G4:I4"/>
    <mergeCell ref="G5:I5"/>
    <mergeCell ref="G6:I6"/>
    <mergeCell ref="F8:G8"/>
    <mergeCell ref="F15:G15"/>
    <mergeCell ref="F16:G16"/>
    <mergeCell ref="F17:G17"/>
    <mergeCell ref="F18:G18"/>
    <mergeCell ref="F19:G19"/>
    <mergeCell ref="F20:G20"/>
    <mergeCell ref="F9:G9"/>
    <mergeCell ref="F10:G10"/>
    <mergeCell ref="F11:G11"/>
    <mergeCell ref="F12:G12"/>
    <mergeCell ref="F13:G13"/>
    <mergeCell ref="F14:G14"/>
    <mergeCell ref="F27:G27"/>
    <mergeCell ref="F28:G28"/>
    <mergeCell ref="F29:G29"/>
    <mergeCell ref="F30:G30"/>
    <mergeCell ref="F31:G31"/>
    <mergeCell ref="F32:G32"/>
    <mergeCell ref="F21:G21"/>
    <mergeCell ref="F22:G22"/>
    <mergeCell ref="F23:G23"/>
    <mergeCell ref="F24:G24"/>
    <mergeCell ref="F25:G25"/>
    <mergeCell ref="F26:G26"/>
    <mergeCell ref="F39:G39"/>
    <mergeCell ref="F40:G40"/>
    <mergeCell ref="F41:G41"/>
    <mergeCell ref="F42:G42"/>
    <mergeCell ref="F43:G43"/>
    <mergeCell ref="F44:G44"/>
    <mergeCell ref="F33:G33"/>
    <mergeCell ref="F34:G34"/>
    <mergeCell ref="F35:G35"/>
    <mergeCell ref="F36:G36"/>
    <mergeCell ref="F37:G37"/>
    <mergeCell ref="F38:G38"/>
    <mergeCell ref="F51:G51"/>
    <mergeCell ref="F52:G52"/>
    <mergeCell ref="F53:G53"/>
    <mergeCell ref="F54:G54"/>
    <mergeCell ref="F55:G55"/>
    <mergeCell ref="F56:G56"/>
    <mergeCell ref="F45:G45"/>
    <mergeCell ref="F46:G46"/>
    <mergeCell ref="F47:G47"/>
    <mergeCell ref="F48:G48"/>
    <mergeCell ref="F49:G49"/>
    <mergeCell ref="F50:G50"/>
    <mergeCell ref="F63:G63"/>
    <mergeCell ref="F64:G64"/>
    <mergeCell ref="F65:G65"/>
    <mergeCell ref="F66:G66"/>
    <mergeCell ref="F67:G67"/>
    <mergeCell ref="F68:G68"/>
    <mergeCell ref="F57:G57"/>
    <mergeCell ref="F58:G58"/>
    <mergeCell ref="F59:G59"/>
    <mergeCell ref="F60:G60"/>
    <mergeCell ref="F61:G61"/>
    <mergeCell ref="F62:G62"/>
    <mergeCell ref="F75:G75"/>
    <mergeCell ref="F76:G76"/>
    <mergeCell ref="F77:G77"/>
    <mergeCell ref="F78:G78"/>
    <mergeCell ref="F79:G79"/>
    <mergeCell ref="F80:G80"/>
    <mergeCell ref="F69:G69"/>
    <mergeCell ref="F70:G70"/>
    <mergeCell ref="F71:G71"/>
    <mergeCell ref="F72:G72"/>
    <mergeCell ref="F73:G73"/>
    <mergeCell ref="F74:G74"/>
    <mergeCell ref="F87:G87"/>
    <mergeCell ref="F88:G88"/>
    <mergeCell ref="F89:G89"/>
    <mergeCell ref="F90:G90"/>
    <mergeCell ref="F91:G91"/>
    <mergeCell ref="F92:G92"/>
    <mergeCell ref="F81:G81"/>
    <mergeCell ref="F82:G82"/>
    <mergeCell ref="F83:G83"/>
    <mergeCell ref="F84:G84"/>
    <mergeCell ref="F85:G85"/>
    <mergeCell ref="F86:G86"/>
    <mergeCell ref="F99:G99"/>
    <mergeCell ref="F100:G100"/>
    <mergeCell ref="F101:G101"/>
    <mergeCell ref="F102:G102"/>
    <mergeCell ref="F103:G103"/>
    <mergeCell ref="F104:G104"/>
    <mergeCell ref="F93:G93"/>
    <mergeCell ref="F94:G94"/>
    <mergeCell ref="F95:G95"/>
    <mergeCell ref="F96:G96"/>
    <mergeCell ref="F97:G97"/>
    <mergeCell ref="F98:G98"/>
    <mergeCell ref="F111:G111"/>
    <mergeCell ref="F112:G112"/>
    <mergeCell ref="F113:G113"/>
    <mergeCell ref="F114:G114"/>
    <mergeCell ref="F115:G115"/>
    <mergeCell ref="F116:G116"/>
    <mergeCell ref="F105:G105"/>
    <mergeCell ref="F106:G106"/>
    <mergeCell ref="F107:G107"/>
    <mergeCell ref="F108:G108"/>
    <mergeCell ref="F109:G109"/>
    <mergeCell ref="F110:G110"/>
    <mergeCell ref="F123:G123"/>
    <mergeCell ref="F124:G124"/>
    <mergeCell ref="F125:G125"/>
    <mergeCell ref="F126:G126"/>
    <mergeCell ref="F127:G127"/>
    <mergeCell ref="F128:G128"/>
    <mergeCell ref="F117:G117"/>
    <mergeCell ref="F118:G118"/>
    <mergeCell ref="F119:G119"/>
    <mergeCell ref="F120:G120"/>
    <mergeCell ref="F121:G121"/>
    <mergeCell ref="F122:G122"/>
    <mergeCell ref="F135:G135"/>
    <mergeCell ref="F136:G136"/>
    <mergeCell ref="F137:G137"/>
    <mergeCell ref="F138:G138"/>
    <mergeCell ref="F139:G139"/>
    <mergeCell ref="F140:G140"/>
    <mergeCell ref="F129:G129"/>
    <mergeCell ref="F130:G130"/>
    <mergeCell ref="F131:G131"/>
    <mergeCell ref="F132:G132"/>
    <mergeCell ref="F133:G133"/>
    <mergeCell ref="F134:G134"/>
    <mergeCell ref="F147:G147"/>
    <mergeCell ref="F148:G148"/>
    <mergeCell ref="F149:G149"/>
    <mergeCell ref="F150:G150"/>
    <mergeCell ref="F151:G151"/>
    <mergeCell ref="F152:G152"/>
    <mergeCell ref="F141:G141"/>
    <mergeCell ref="F142:G142"/>
    <mergeCell ref="F143:G143"/>
    <mergeCell ref="F144:G144"/>
    <mergeCell ref="F145:G145"/>
    <mergeCell ref="F146:G146"/>
    <mergeCell ref="F159:G159"/>
    <mergeCell ref="F160:G160"/>
    <mergeCell ref="F161:G161"/>
    <mergeCell ref="F162:G162"/>
    <mergeCell ref="F163:G163"/>
    <mergeCell ref="F164:G164"/>
    <mergeCell ref="F153:G153"/>
    <mergeCell ref="F154:G154"/>
    <mergeCell ref="F155:G155"/>
    <mergeCell ref="F156:G156"/>
    <mergeCell ref="F157:G157"/>
    <mergeCell ref="F158:G158"/>
    <mergeCell ref="F171:G171"/>
    <mergeCell ref="F172:G172"/>
    <mergeCell ref="F173:G173"/>
    <mergeCell ref="F174:G174"/>
    <mergeCell ref="F175:G175"/>
    <mergeCell ref="F176:G176"/>
    <mergeCell ref="F165:G165"/>
    <mergeCell ref="F166:G166"/>
    <mergeCell ref="F167:G167"/>
    <mergeCell ref="F168:G168"/>
    <mergeCell ref="F169:G169"/>
    <mergeCell ref="F170:G170"/>
    <mergeCell ref="F183:G183"/>
    <mergeCell ref="F184:G184"/>
    <mergeCell ref="F185:G185"/>
    <mergeCell ref="F186:G186"/>
    <mergeCell ref="F187:G187"/>
    <mergeCell ref="F188:G188"/>
    <mergeCell ref="F177:G177"/>
    <mergeCell ref="F178:G178"/>
    <mergeCell ref="F179:G179"/>
    <mergeCell ref="F180:G180"/>
    <mergeCell ref="F181:G181"/>
    <mergeCell ref="F182:G182"/>
    <mergeCell ref="F195:G195"/>
    <mergeCell ref="F196:G196"/>
    <mergeCell ref="F197:G197"/>
    <mergeCell ref="F198:G198"/>
    <mergeCell ref="F199:G199"/>
    <mergeCell ref="F200:G200"/>
    <mergeCell ref="F189:G189"/>
    <mergeCell ref="F190:G190"/>
    <mergeCell ref="F191:G191"/>
    <mergeCell ref="F192:G192"/>
    <mergeCell ref="F193:G193"/>
    <mergeCell ref="F194:G194"/>
  </mergeCells>
  <conditionalFormatting sqref="H9:H18">
    <cfRule type="expression" dxfId="46" priority="14">
      <formula>AND(COUNTA($H9:$H$90)&gt;=1,ISBLANK(H9))</formula>
    </cfRule>
  </conditionalFormatting>
  <conditionalFormatting sqref="H17:H40">
    <cfRule type="expression" dxfId="45" priority="13">
      <formula>AND(COUNTA($H17:$H$90)&gt;=1,ISBLANK(H17))</formula>
    </cfRule>
  </conditionalFormatting>
  <conditionalFormatting sqref="E9:E200">
    <cfRule type="expression" dxfId="44" priority="8">
      <formula>$E9="Recover"</formula>
    </cfRule>
    <cfRule type="expression" dxfId="43" priority="9">
      <formula>$E9="Respond"</formula>
    </cfRule>
    <cfRule type="expression" dxfId="42" priority="10">
      <formula>$E9="Detect"</formula>
    </cfRule>
    <cfRule type="expression" dxfId="41" priority="11">
      <formula>$E9="Protect"</formula>
    </cfRule>
    <cfRule type="expression" dxfId="40" priority="12">
      <formula>$E9="Identify"</formula>
    </cfRule>
  </conditionalFormatting>
  <conditionalFormatting sqref="D9:J200">
    <cfRule type="expression" dxfId="39" priority="6">
      <formula>$K9="BSD"</formula>
    </cfRule>
    <cfRule type="expression" dxfId="38" priority="7">
      <formula>RIGHT($D9,LEN($D9)-SEARCH("-",$D9))&gt;=1</formula>
    </cfRule>
  </conditionalFormatting>
  <conditionalFormatting sqref="H19:H23">
    <cfRule type="expression" dxfId="37" priority="5">
      <formula>AND(COUNTA($H19:$H$90)&gt;=1,ISBLANK(H19))</formula>
    </cfRule>
  </conditionalFormatting>
  <conditionalFormatting sqref="H24:H28">
    <cfRule type="expression" dxfId="36" priority="4">
      <formula>AND(COUNTA($H24:$H$90)&gt;=1,ISBLANK(H24))</formula>
    </cfRule>
  </conditionalFormatting>
  <conditionalFormatting sqref="H29:H33">
    <cfRule type="expression" dxfId="35" priority="3">
      <formula>AND(COUNTA($H29:$H$90)&gt;=1,ISBLANK(H29))</formula>
    </cfRule>
  </conditionalFormatting>
  <conditionalFormatting sqref="H34:H38">
    <cfRule type="expression" dxfId="34" priority="2">
      <formula>AND(COUNTA($H34:$H$90)&gt;=1,ISBLANK(H34))</formula>
    </cfRule>
  </conditionalFormatting>
  <conditionalFormatting sqref="H39:H43">
    <cfRule type="expression" dxfId="33" priority="1">
      <formula>AND(COUNTA($H39:$H$90)&gt;=1,ISBLANK(H39))</formula>
    </cfRule>
  </conditionalFormatting>
  <dataValidations count="1">
    <dataValidation type="list" allowBlank="1" showInputMessage="1" showErrorMessage="1" sqref="H9:H200" xr:uid="{00000000-0002-0000-0400-000000000000}">
      <formula1>PeopleOptions</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theme="5" tint="0.39997558519241921"/>
  </sheetPr>
  <dimension ref="A1:R236"/>
  <sheetViews>
    <sheetView topLeftCell="D1" workbookViewId="0">
      <selection activeCell="H9" sqref="H9"/>
    </sheetView>
  </sheetViews>
  <sheetFormatPr baseColWidth="10" defaultColWidth="8.85546875" defaultRowHeight="15" x14ac:dyDescent="0.25"/>
  <cols>
    <col min="1" max="2" width="9.140625" hidden="1" customWidth="1"/>
    <col min="3" max="3" width="13.140625" hidden="1" customWidth="1"/>
    <col min="4" max="4" width="13.140625" customWidth="1"/>
    <col min="5" max="5" width="12.85546875" customWidth="1"/>
    <col min="6" max="6" width="0.140625" customWidth="1"/>
    <col min="7" max="7" width="61.85546875" customWidth="1"/>
    <col min="8" max="8" width="20.85546875" customWidth="1"/>
    <col min="9" max="9" width="68.28515625" style="11" customWidth="1"/>
    <col min="10" max="10" width="38.28515625" style="11" customWidth="1"/>
    <col min="11" max="11" width="14.42578125" hidden="1" customWidth="1"/>
  </cols>
  <sheetData>
    <row r="1" spans="1:18" ht="16.5" customHeight="1" x14ac:dyDescent="0.25">
      <c r="E1" s="10" t="s">
        <v>80</v>
      </c>
      <c r="F1" s="10" t="s">
        <v>51</v>
      </c>
      <c r="G1" s="40" t="s">
        <v>89</v>
      </c>
      <c r="H1" s="40"/>
      <c r="I1" s="40"/>
      <c r="J1" s="14"/>
      <c r="K1" s="8"/>
    </row>
    <row r="2" spans="1:18" ht="27.75" customHeight="1" x14ac:dyDescent="0.25">
      <c r="E2" s="32" t="s">
        <v>70</v>
      </c>
      <c r="F2" s="9">
        <v>0</v>
      </c>
      <c r="G2" s="98" t="s">
        <v>74</v>
      </c>
      <c r="H2" s="98"/>
      <c r="I2" s="98"/>
      <c r="J2" s="14"/>
      <c r="K2" s="8"/>
    </row>
    <row r="3" spans="1:18" ht="37.5" customHeight="1" x14ac:dyDescent="0.25">
      <c r="E3" s="33" t="s">
        <v>219</v>
      </c>
      <c r="F3" s="9">
        <v>1</v>
      </c>
      <c r="G3" s="98" t="s">
        <v>217</v>
      </c>
      <c r="H3" s="98"/>
      <c r="I3" s="98"/>
      <c r="J3" s="14"/>
      <c r="K3" s="8"/>
    </row>
    <row r="4" spans="1:18" ht="42" customHeight="1" x14ac:dyDescent="0.25">
      <c r="E4" s="34" t="s">
        <v>71</v>
      </c>
      <c r="F4" s="9">
        <v>2</v>
      </c>
      <c r="G4" s="95" t="s">
        <v>72</v>
      </c>
      <c r="H4" s="95"/>
      <c r="I4" s="95"/>
      <c r="J4" s="14"/>
      <c r="K4" s="8"/>
    </row>
    <row r="5" spans="1:18" ht="42" customHeight="1" x14ac:dyDescent="0.25">
      <c r="E5" s="35" t="s">
        <v>220</v>
      </c>
      <c r="F5" s="9">
        <v>3</v>
      </c>
      <c r="G5" s="95" t="s">
        <v>73</v>
      </c>
      <c r="H5" s="95"/>
      <c r="I5" s="95"/>
      <c r="J5" s="14"/>
      <c r="K5" s="8"/>
    </row>
    <row r="6" spans="1:18" ht="42" customHeight="1" x14ac:dyDescent="0.25">
      <c r="E6" s="36" t="s">
        <v>60</v>
      </c>
      <c r="F6" s="9">
        <v>4</v>
      </c>
      <c r="G6" s="99" t="s">
        <v>119</v>
      </c>
      <c r="H6" s="100"/>
      <c r="I6" s="101"/>
      <c r="J6" s="14"/>
      <c r="K6" s="8"/>
    </row>
    <row r="8" spans="1:18" x14ac:dyDescent="0.25">
      <c r="B8" s="15" t="s">
        <v>106</v>
      </c>
      <c r="C8" s="15" t="s">
        <v>63</v>
      </c>
      <c r="D8" s="45" t="s">
        <v>90</v>
      </c>
      <c r="E8" s="45" t="s">
        <v>15</v>
      </c>
      <c r="F8" s="96" t="s">
        <v>11</v>
      </c>
      <c r="G8" s="97"/>
      <c r="H8" s="45" t="s">
        <v>62</v>
      </c>
      <c r="I8" s="46" t="s">
        <v>12</v>
      </c>
      <c r="J8" s="46" t="s">
        <v>88</v>
      </c>
      <c r="K8" s="46" t="s">
        <v>93</v>
      </c>
    </row>
    <row r="9" spans="1:18" ht="93.75" customHeight="1" x14ac:dyDescent="0.25">
      <c r="A9">
        <f ca="1">IF(B9="zz",0,1)</f>
        <v>0</v>
      </c>
      <c r="B9" t="str">
        <f ca="1">IF(ISERR(SEARCH(MID(CELL("filename",$B$1),FIND("]",CELL("filename",$B$1))+1,256),Questions_Hide!G4)),"zz",Questions_Hide!A4)</f>
        <v>zz</v>
      </c>
      <c r="C9" s="37" t="str">
        <f t="array" aca="1" ref="C9" ca="1">IF(COUNTIF($B$9:$B$200,"&lt;&gt;zz")&gt;=ROWS($A$1:A1), INDEX($B$9:$B$200, MATCH(SMALL(COUNTIF($B$9:$B$200, "&lt;"&amp;$B$9:$B$200), ROW(A1)), COUNTIF($B$9:$B$200, "&lt;"&amp;$B$9:$B$200), 0)), "")</f>
        <v>1-ID.AM.Pr-1</v>
      </c>
      <c r="D9" s="28" t="str">
        <f ca="1">IFERROR(RIGHT(C9,LEN(C9)-SEARCH("-",C9)),"")</f>
        <v>ID.AM.Pr-1</v>
      </c>
      <c r="E9" s="27" t="str">
        <f t="shared" ref="E9:E40" ca="1" si="0">IFERROR(VLOOKUP($D9,Questions,4,FALSE),"")</f>
        <v>Identify</v>
      </c>
      <c r="F9" s="94" t="str">
        <f t="shared" ref="F9:F40" ca="1" si="1">IF(OR(ISERROR(VLOOKUP($D9,Questions,8,FALSE)),VLOOKUP($D9,Questions,8,FALSE)=0),"",VLOOKUP($D9,Questions,8,FALSE))</f>
        <v>Rate your department's process for prioritizing, tracking and inventorying IT assets (including physical devices, software).</v>
      </c>
      <c r="G9" s="94"/>
      <c r="H9" s="61"/>
      <c r="I9" s="28" t="str">
        <f t="shared" ref="I9:I40" ca="1" si="2">IF(OR(ISERROR(VLOOKUP($D9,Questions,9,FALSE)),VLOOKUP($D9,Questions,9,FALSE)=0),"",VLOOKUP($D9,Questions,9,FALSE))</f>
        <v>Understanding the devices, software, and resources within the environment helps identify potential security incidents before they are exploited. New vulnerabilities are uncovered every day for a wide variety of devices. Understanding the assets within the environment ensures the ISO team can patch vulnerable systems as new vulnerabilities are discovered and ensures the proper point of contact can be informed as necessary.</v>
      </c>
      <c r="J9" s="61"/>
      <c r="K9" s="17" t="str">
        <f t="shared" ref="K9:K40" ca="1" si="3">IFERROR(VLOOKUP($D9,Questions,7,FALSE),"")</f>
        <v>Department</v>
      </c>
      <c r="L9" s="17"/>
      <c r="M9" s="17"/>
      <c r="N9" s="17"/>
      <c r="O9" s="17"/>
      <c r="P9" s="17"/>
      <c r="Q9" s="17"/>
      <c r="R9" s="17"/>
    </row>
    <row r="10" spans="1:18" ht="72.75" customHeight="1" x14ac:dyDescent="0.25">
      <c r="A10">
        <f t="shared" ref="A10:A73" ca="1" si="4">IF(B10="zz",0,1)</f>
        <v>0</v>
      </c>
      <c r="B10" t="str">
        <f ca="1">IF(ISERR(SEARCH(MID(CELL("filename",$B$1),FIND("]",CELL("filename",$B$1))+1,256),Questions_Hide!G5)),"zz",Questions_Hide!A5)</f>
        <v>zz</v>
      </c>
      <c r="C10" s="37" t="str">
        <f t="array" aca="1" ref="C10" ca="1">IF(COUNTIF($B$9:$B$200,"&lt;&gt;zz")&gt;=ROWS($A$1:A2), INDEX($B$9:$B$200, MATCH(SMALL(COUNTIF($B$9:$B$200, "&lt;"&amp;$B$9:$B$200), ROW(A2)), COUNTIF($B$9:$B$200, "&lt;"&amp;$B$9:$B$200), 0)), "")</f>
        <v>1-ID.BE.Pr-1</v>
      </c>
      <c r="D10" s="28" t="str">
        <f t="shared" ref="D10:D73" ca="1" si="5">IFERROR(RIGHT(C10,LEN(C10)-SEARCH("-",C10)),"")</f>
        <v>ID.BE.Pr-1</v>
      </c>
      <c r="E10" s="27" t="str">
        <f t="shared" ca="1" si="0"/>
        <v>Identify</v>
      </c>
      <c r="F10" s="94" t="str">
        <f t="shared" ca="1" si="1"/>
        <v>Rate your department's process for establishing resilience requirements and dependencies for the delivery of critical services.</v>
      </c>
      <c r="G10" s="94"/>
      <c r="H10" s="61"/>
      <c r="I10" s="28" t="str">
        <f t="shared" ca="1" si="2"/>
        <v>IT systems and assets are used to conduct research and complete ongoing activities within the department. Understanding the mission purpose of the systems provides the ability for the department to prepare for and adapt to changing conditions, and withstand and recover rapidly from disruption or system failure.</v>
      </c>
      <c r="J10" s="61"/>
      <c r="K10" s="17" t="str">
        <f t="shared" ca="1" si="3"/>
        <v>Department</v>
      </c>
      <c r="L10" s="17"/>
      <c r="M10" s="17"/>
      <c r="N10" s="17"/>
      <c r="O10" s="17"/>
      <c r="P10" s="17"/>
      <c r="Q10" s="17"/>
      <c r="R10" s="17"/>
    </row>
    <row r="11" spans="1:18" ht="60" customHeight="1" x14ac:dyDescent="0.25">
      <c r="A11">
        <f t="shared" ca="1" si="4"/>
        <v>0</v>
      </c>
      <c r="B11" t="str">
        <f ca="1">IF(ISERR(SEARCH(MID(CELL("filename",$B$1),FIND("]",CELL("filename",$B$1))+1,256),Questions_Hide!G6)),"zz",Questions_Hide!A6)</f>
        <v>zz</v>
      </c>
      <c r="C11" s="37" t="str">
        <f t="array" aca="1" ref="C11" ca="1">IF(COUNTIF($B$9:$B$200,"&lt;&gt;zz")&gt;=ROWS($A$1:A3), INDEX($B$9:$B$200, MATCH(SMALL(COUNTIF($B$9:$B$200, "&lt;"&amp;$B$9:$B$200), ROW(A3)), COUNTIF($B$9:$B$200, "&lt;"&amp;$B$9:$B$200), 0)), "")</f>
        <v>1-ID.GV.Pr-1</v>
      </c>
      <c r="D11" s="28" t="str">
        <f t="shared" ca="1" si="5"/>
        <v>ID.GV.Pr-1</v>
      </c>
      <c r="E11" s="27" t="str">
        <f t="shared" ca="1" si="0"/>
        <v>Identify</v>
      </c>
      <c r="F11" s="94" t="str">
        <f t="shared" ca="1" si="1"/>
        <v>Rate BSD's process for establishing information security policy and communicating legal and regulatory requirements regarding cybersecurity.</v>
      </c>
      <c r="G11" s="94"/>
      <c r="H11" s="61"/>
      <c r="I11" s="28" t="str">
        <f t="shared" ca="1" si="2"/>
        <v/>
      </c>
      <c r="J11" s="61"/>
      <c r="K11" s="17" t="str">
        <f t="shared" ca="1" si="3"/>
        <v>BSD</v>
      </c>
      <c r="L11" s="17"/>
      <c r="M11" s="17"/>
      <c r="N11" s="17"/>
      <c r="O11" s="17"/>
      <c r="P11" s="17"/>
      <c r="Q11" s="17"/>
      <c r="R11" s="17"/>
    </row>
    <row r="12" spans="1:18" ht="93.75" customHeight="1" x14ac:dyDescent="0.25">
      <c r="A12">
        <f t="shared" ca="1" si="4"/>
        <v>0</v>
      </c>
      <c r="B12" t="str">
        <f ca="1">IF(ISERR(SEARCH(MID(CELL("filename",$B$1),FIND("]",CELL("filename",$B$1))+1,256),Questions_Hide!G7)),"zz",Questions_Hide!A7)</f>
        <v>zz</v>
      </c>
      <c r="C12" s="37" t="str">
        <f t="array" aca="1" ref="C12" ca="1">IF(COUNTIF($B$9:$B$200,"&lt;&gt;zz")&gt;=ROWS($A$1:A4), INDEX($B$9:$B$200, MATCH(SMALL(COUNTIF($B$9:$B$200, "&lt;"&amp;$B$9:$B$200), ROW(A4)), COUNTIF($B$9:$B$200, "&lt;"&amp;$B$9:$B$200), 0)), "")</f>
        <v>1-ID.RA.Pr-1</v>
      </c>
      <c r="D12" s="28" t="str">
        <f t="shared" ca="1" si="5"/>
        <v>ID.RA.Pr-1</v>
      </c>
      <c r="E12" s="27" t="str">
        <f t="shared" ca="1" si="0"/>
        <v>Identify</v>
      </c>
      <c r="F12" s="94" t="str">
        <f t="shared" ca="1" si="1"/>
        <v>Rate your department’s risk assessment processes, based upon previously identified threats and vulnerabilities.</v>
      </c>
      <c r="G12" s="94"/>
      <c r="H12" s="61"/>
      <c r="I12" s="28" t="str">
        <f t="shared" ca="1" si="2"/>
        <v>Security risk assessments assist organizations in determining how business objectives or functions will be harmed or hampered if a security risk is encountered. Security risk results from vulnerabilities within the IT resource that is acted upon by a threat or malicious person. Security risks are quantified by identifying how likely it is the threat will exploit the vulnerability and the resulting impact.</v>
      </c>
      <c r="J12" s="61"/>
      <c r="K12" s="17" t="str">
        <f t="shared" ca="1" si="3"/>
        <v>Department</v>
      </c>
      <c r="L12" s="17"/>
      <c r="M12" s="17"/>
      <c r="N12" s="17"/>
      <c r="O12" s="17"/>
      <c r="P12" s="17"/>
      <c r="Q12" s="17"/>
      <c r="R12" s="17"/>
    </row>
    <row r="13" spans="1:18" ht="75.75" customHeight="1" x14ac:dyDescent="0.25">
      <c r="A13">
        <f t="shared" ca="1" si="4"/>
        <v>0</v>
      </c>
      <c r="B13" t="str">
        <f ca="1">IF(ISERR(SEARCH(MID(CELL("filename",$B$1),FIND("]",CELL("filename",$B$1))+1,256),Questions_Hide!G8)),"zz",Questions_Hide!A8)</f>
        <v>zz</v>
      </c>
      <c r="C13" s="37" t="str">
        <f t="array" aca="1" ref="C13" ca="1">IF(COUNTIF($B$9:$B$200,"&lt;&gt;zz")&gt;=ROWS($A$1:A5), INDEX($B$9:$B$200, MATCH(SMALL(COUNTIF($B$9:$B$200, "&lt;"&amp;$B$9:$B$200), ROW(A5)), COUNTIF($B$9:$B$200, "&lt;"&amp;$B$9:$B$200), 0)), "")</f>
        <v>1-ID.RM.Pr-1</v>
      </c>
      <c r="D13" s="28" t="str">
        <f t="shared" ca="1" si="5"/>
        <v>ID.RM.Pr-1</v>
      </c>
      <c r="E13" s="27" t="str">
        <f t="shared" ca="1" si="0"/>
        <v>Identify</v>
      </c>
      <c r="F13" s="94" t="str">
        <f t="shared" ca="1" si="1"/>
        <v>Rate BSD's process for setting and maintaining security risk tolerance thresholds.</v>
      </c>
      <c r="G13" s="94"/>
      <c r="H13" s="61"/>
      <c r="I13" s="28" t="str">
        <f t="shared" ca="1" si="2"/>
        <v/>
      </c>
      <c r="J13" s="61"/>
      <c r="K13" s="17" t="str">
        <f t="shared" ca="1" si="3"/>
        <v>BSD</v>
      </c>
      <c r="L13" s="17"/>
      <c r="M13" s="17"/>
      <c r="N13" s="17"/>
      <c r="O13" s="17"/>
      <c r="P13" s="17"/>
      <c r="Q13" s="17"/>
      <c r="R13" s="17"/>
    </row>
    <row r="14" spans="1:18" ht="77.25" customHeight="1" x14ac:dyDescent="0.25">
      <c r="A14">
        <f t="shared" ca="1" si="4"/>
        <v>0</v>
      </c>
      <c r="B14" t="str">
        <f ca="1">IF(ISERR(SEARCH(MID(CELL("filename",$B$1),FIND("]",CELL("filename",$B$1))+1,256),Questions_Hide!G9)),"zz",Questions_Hide!A9)</f>
        <v>zz</v>
      </c>
      <c r="C14" s="37" t="str">
        <f t="array" aca="1" ref="C14" ca="1">IF(COUNTIF($B$9:$B$200,"&lt;&gt;zz")&gt;=ROWS($A$1:A6), INDEX($B$9:$B$200, MATCH(SMALL(COUNTIF($B$9:$B$200, "&lt;"&amp;$B$9:$B$200), ROW(A6)), COUNTIF($B$9:$B$200, "&lt;"&amp;$B$9:$B$200), 0)), "")</f>
        <v>1-ID.SC.Pr-1</v>
      </c>
      <c r="D14" s="28" t="str">
        <f t="shared" ca="1" si="5"/>
        <v>ID.SC.Pr-1</v>
      </c>
      <c r="E14" s="27" t="str">
        <f t="shared" ca="1" si="0"/>
        <v>Identify</v>
      </c>
      <c r="F14" s="94" t="str">
        <f t="shared" ca="1" si="1"/>
        <v>Rate your department's processes for identifying, assessing and managing supply chain risks.</v>
      </c>
      <c r="G14" s="94"/>
      <c r="H14" s="61"/>
      <c r="I14" s="28" t="str">
        <f t="shared" ca="1" si="2"/>
        <v>Supply chain risks are those risks imposed by vendors, contractors, and other external entities requiring access to your departments resources.</v>
      </c>
      <c r="J14" s="61"/>
      <c r="K14" s="17" t="str">
        <f t="shared" ca="1" si="3"/>
        <v>Department</v>
      </c>
      <c r="L14" s="17"/>
      <c r="M14" s="17"/>
      <c r="N14" s="17"/>
      <c r="O14" s="17"/>
      <c r="P14" s="17"/>
      <c r="Q14" s="17"/>
      <c r="R14" s="17"/>
    </row>
    <row r="15" spans="1:18" ht="60.75" customHeight="1" x14ac:dyDescent="0.25">
      <c r="A15">
        <f t="shared" ca="1" si="4"/>
        <v>0</v>
      </c>
      <c r="B15" t="str">
        <f ca="1">IF(ISERR(SEARCH(MID(CELL("filename",$B$1),FIND("]",CELL("filename",$B$1))+1,256),Questions_Hide!G10)),"zz",Questions_Hide!A10)</f>
        <v>zz</v>
      </c>
      <c r="C15" s="37" t="str">
        <f t="array" aca="1" ref="C15" ca="1">IF(COUNTIF($B$9:$B$200,"&lt;&gt;zz")&gt;=ROWS($A$1:A7), INDEX($B$9:$B$200, MATCH(SMALL(COUNTIF($B$9:$B$200, "&lt;"&amp;$B$9:$B$200), ROW(A7)), COUNTIF($B$9:$B$200, "&lt;"&amp;$B$9:$B$200), 0)), "")</f>
        <v>2-PR.AC.Pr-1</v>
      </c>
      <c r="D15" s="28" t="str">
        <f t="shared" ca="1" si="5"/>
        <v>PR.AC.Pr-1</v>
      </c>
      <c r="E15" s="27" t="str">
        <f t="shared" ca="1" si="0"/>
        <v>Protect</v>
      </c>
      <c r="F15" s="94" t="str">
        <f t="shared" ca="1" si="1"/>
        <v>Rate your department's process for managing physical/logical authentication and authorization to department resources.</v>
      </c>
      <c r="G15" s="94"/>
      <c r="H15" s="61"/>
      <c r="I15" s="28" t="str">
        <f t="shared" ca="1" si="2"/>
        <v>Access controls assist in managing user access to IT resources and data. Data protection begins with securely maintaining logon credentials and user access devices. Additionally, ensuring users only have access to the information required to perform their assigned duties limits the opportunity for data being mishandled.</v>
      </c>
      <c r="J15" s="61"/>
      <c r="K15" s="17" t="str">
        <f t="shared" ca="1" si="3"/>
        <v>Department</v>
      </c>
      <c r="L15" s="17"/>
      <c r="M15" s="17"/>
      <c r="N15" s="17"/>
      <c r="O15" s="17"/>
      <c r="P15" s="17"/>
      <c r="Q15" s="17"/>
      <c r="R15" s="17"/>
    </row>
    <row r="16" spans="1:18" ht="90" customHeight="1" x14ac:dyDescent="0.25">
      <c r="A16">
        <f t="shared" ca="1" si="4"/>
        <v>0</v>
      </c>
      <c r="B16" t="str">
        <f ca="1">IF(ISERR(SEARCH(MID(CELL("filename",$B$1),FIND("]",CELL("filename",$B$1))+1,256),Questions_Hide!G11)),"zz",Questions_Hide!A11)</f>
        <v>zz</v>
      </c>
      <c r="C16" s="37" t="str">
        <f t="array" aca="1" ref="C16" ca="1">IF(COUNTIF($B$9:$B$200,"&lt;&gt;zz")&gt;=ROWS($A$1:A8), INDEX($B$9:$B$200, MATCH(SMALL(COUNTIF($B$9:$B$200, "&lt;"&amp;$B$9:$B$200), ROW(A8)), COUNTIF($B$9:$B$200, "&lt;"&amp;$B$9:$B$200), 0)), "")</f>
        <v>2-PR.AT.Pr-1</v>
      </c>
      <c r="D16" s="28" t="str">
        <f t="shared" ca="1" si="5"/>
        <v>PR.AT.Pr-1</v>
      </c>
      <c r="E16" s="27" t="str">
        <f t="shared" ca="1" si="0"/>
        <v>Protect</v>
      </c>
      <c r="F16" s="94" t="str">
        <f t="shared" ca="1" si="1"/>
        <v>Rate your department's process for establishing and communicating roles and responsibilities for/to all people resources (where it applies).</v>
      </c>
      <c r="G16" s="94"/>
      <c r="H16" s="61"/>
      <c r="I16" s="28" t="str">
        <f t="shared" ca="1" si="2"/>
        <v>Because of differing perceptions, one person’s view of their role may be quite different than another’s. Defining and communicating roles and responsibilities to individuals helps to ensure that activities are completed consistently.</v>
      </c>
      <c r="J16" s="61"/>
      <c r="K16" s="17" t="str">
        <f t="shared" ca="1" si="3"/>
        <v>Department</v>
      </c>
      <c r="L16" s="17"/>
      <c r="M16" s="17"/>
      <c r="N16" s="17"/>
      <c r="O16" s="17"/>
      <c r="P16" s="17"/>
      <c r="Q16" s="17"/>
      <c r="R16" s="17"/>
    </row>
    <row r="17" spans="1:11" ht="81" customHeight="1" x14ac:dyDescent="0.25">
      <c r="A17">
        <f t="shared" ca="1" si="4"/>
        <v>0</v>
      </c>
      <c r="B17" t="str">
        <f ca="1">IF(ISERR(SEARCH(MID(CELL("filename",$B$1),FIND("]",CELL("filename",$B$1))+1,256),Questions_Hide!G12)),"zz",Questions_Hide!A12)</f>
        <v>zz</v>
      </c>
      <c r="C17" s="37" t="str">
        <f t="array" aca="1" ref="C17" ca="1">IF(COUNTIF($B$9:$B$200,"&lt;&gt;zz")&gt;=ROWS($A$1:A9), INDEX($B$9:$B$200, MATCH(SMALL(COUNTIF($B$9:$B$200, "&lt;"&amp;$B$9:$B$200), ROW(A9)), COUNTIF($B$9:$B$200, "&lt;"&amp;$B$9:$B$200), 0)), "")</f>
        <v>2-PR.DS.Pr-1</v>
      </c>
      <c r="D17" s="28" t="str">
        <f t="shared" ca="1" si="5"/>
        <v>PR.DS.Pr-1</v>
      </c>
      <c r="E17" s="27" t="str">
        <f t="shared" ca="1" si="0"/>
        <v>Protect</v>
      </c>
      <c r="F17" s="94" t="str">
        <f t="shared" ca="1" si="1"/>
        <v>Rate your department's process for protecting data in-transit and at-rest.</v>
      </c>
      <c r="G17" s="94"/>
      <c r="H17" s="61"/>
      <c r="I17" s="28" t="str">
        <f t="shared" ca="1" si="2"/>
        <v>An important aspect of protecting confidential information is ensuring that it is secure, both in storage and as it is transmitted across networks. This includes appropriate encryption and physical safeguards.</v>
      </c>
      <c r="J17" s="61"/>
      <c r="K17" s="17" t="str">
        <f t="shared" ca="1" si="3"/>
        <v>Department</v>
      </c>
    </row>
    <row r="18" spans="1:11" ht="123.75" customHeight="1" x14ac:dyDescent="0.25">
      <c r="A18">
        <f t="shared" ca="1" si="4"/>
        <v>0</v>
      </c>
      <c r="B18" t="str">
        <f ca="1">IF(ISERR(SEARCH(MID(CELL("filename",$B$1),FIND("]",CELL("filename",$B$1))+1,256),Questions_Hide!G13)),"zz",Questions_Hide!A13)</f>
        <v>zz</v>
      </c>
      <c r="C18" s="37" t="str">
        <f t="array" aca="1" ref="C18" ca="1">IF(COUNTIF($B$9:$B$200,"&lt;&gt;zz")&gt;=ROWS($A$1:A10), INDEX($B$9:$B$200, MATCH(SMALL(COUNTIF($B$9:$B$200, "&lt;"&amp;$B$9:$B$200), ROW(A10)), COUNTIF($B$9:$B$200, "&lt;"&amp;$B$9:$B$200), 0)), "")</f>
        <v>2-PR.DS.Pr-2</v>
      </c>
      <c r="D18" s="28" t="str">
        <f t="shared" ca="1" si="5"/>
        <v>PR.DS.Pr-2</v>
      </c>
      <c r="E18" s="27" t="str">
        <f t="shared" ca="1" si="0"/>
        <v>Protect</v>
      </c>
      <c r="F18" s="94" t="str">
        <f t="shared" ca="1" si="1"/>
        <v>Rate your department's process for managing assets throughout their lifecycle including removal, transfers, and disposition.</v>
      </c>
      <c r="G18" s="94"/>
      <c r="H18" s="61"/>
      <c r="I18" s="28" t="str">
        <f t="shared" ca="1" si="2"/>
        <v>IT asset life-cycle management (ITALM) is a core process of IT asset management (ITAM). ITALM helps increase organizational productivity by helping you make informed decisions on IT needs and services.</v>
      </c>
      <c r="J18" s="61"/>
      <c r="K18" s="17" t="str">
        <f t="shared" ca="1" si="3"/>
        <v>Department</v>
      </c>
    </row>
    <row r="19" spans="1:11" ht="62.25" customHeight="1" x14ac:dyDescent="0.25">
      <c r="A19">
        <f t="shared" ca="1" si="4"/>
        <v>0</v>
      </c>
      <c r="B19" t="str">
        <f ca="1">IF(ISERR(SEARCH(MID(CELL("filename",$B$1),FIND("]",CELL("filename",$B$1))+1,256),Questions_Hide!G14)),"zz",Questions_Hide!A14)</f>
        <v>zz</v>
      </c>
      <c r="C19" s="37" t="str">
        <f t="array" aca="1" ref="C19" ca="1">IF(COUNTIF($B$9:$B$200,"&lt;&gt;zz")&gt;=ROWS($A$1:A11), INDEX($B$9:$B$200, MATCH(SMALL(COUNTIF($B$9:$B$200, "&lt;"&amp;$B$9:$B$200), ROW(A11)), COUNTIF($B$9:$B$200, "&lt;"&amp;$B$9:$B$200), 0)), "")</f>
        <v>2-PR.DS.Pr-3</v>
      </c>
      <c r="D19" s="28" t="str">
        <f t="shared" ca="1" si="5"/>
        <v>PR.DS.Pr-3</v>
      </c>
      <c r="E19" s="27" t="str">
        <f t="shared" ca="1" si="0"/>
        <v>Protect</v>
      </c>
      <c r="F19" s="94" t="str">
        <f t="shared" ca="1" si="1"/>
        <v>Rate your department's process for utilizing separate network environments for development and production.</v>
      </c>
      <c r="G19" s="94"/>
      <c r="H19" s="61"/>
      <c r="I19" s="28" t="str">
        <f t="shared" ca="1" si="2"/>
        <v>Many devices have unknown security flaws and vulnerabilities during development and testing. If an adversary is able to acquire access through one of these vulnerabilities and the network is not properly segregated, they will be able to expand their access and move freely throughout the network. When networks are segregated into smaller portions with communications restricted between segments, an adversary’s access is limited in scope, and the ability to traverse the network is severely restricted.</v>
      </c>
      <c r="J19" s="61"/>
      <c r="K19" s="17" t="str">
        <f t="shared" ca="1" si="3"/>
        <v>Department</v>
      </c>
    </row>
    <row r="20" spans="1:11" ht="48" customHeight="1" x14ac:dyDescent="0.25">
      <c r="A20">
        <f t="shared" ca="1" si="4"/>
        <v>0</v>
      </c>
      <c r="B20" t="str">
        <f ca="1">IF(ISERR(SEARCH(MID(CELL("filename",$B$1),FIND("]",CELL("filename",$B$1))+1,256),Questions_Hide!G15)),"zz",Questions_Hide!A15)</f>
        <v>zz</v>
      </c>
      <c r="C20" s="37" t="str">
        <f t="array" aca="1" ref="C20" ca="1">IF(COUNTIF($B$9:$B$200,"&lt;&gt;zz")&gt;=ROWS($A$1:A12), INDEX($B$9:$B$200, MATCH(SMALL(COUNTIF($B$9:$B$200, "&lt;"&amp;$B$9:$B$200), ROW(A12)), COUNTIF($B$9:$B$200, "&lt;"&amp;$B$9:$B$200), 0)), "")</f>
        <v>2-PR.IP.Pr-1</v>
      </c>
      <c r="D20" s="28" t="str">
        <f t="shared" ca="1" si="5"/>
        <v>PR.IP.Pr-1</v>
      </c>
      <c r="E20" s="27" t="str">
        <f t="shared" ca="1" si="0"/>
        <v>Protect</v>
      </c>
      <c r="F20" s="94" t="str">
        <f t="shared" ca="1" si="1"/>
        <v>Rate your department's process for establishing consistent configurations (baselines) and maintaining those configurations on departmental information systems.</v>
      </c>
      <c r="G20" s="94"/>
      <c r="H20" s="61"/>
      <c r="I20" s="28" t="str">
        <f t="shared" ca="1" si="2"/>
        <v>Configuration baselines ensure that consistent controls are in place for all departmental information resources. This can significantly speed up the configuration process, establish uniformity of the network, and assure compliance with security policy.</v>
      </c>
      <c r="J20" s="61"/>
      <c r="K20" s="17" t="str">
        <f t="shared" ca="1" si="3"/>
        <v>Department</v>
      </c>
    </row>
    <row r="21" spans="1:11" ht="123.75" customHeight="1" x14ac:dyDescent="0.25">
      <c r="A21">
        <f t="shared" ca="1" si="4"/>
        <v>0</v>
      </c>
      <c r="B21" t="str">
        <f ca="1">IF(ISERR(SEARCH(MID(CELL("filename",$B$1),FIND("]",CELL("filename",$B$1))+1,256),Questions_Hide!G16)),"zz",Questions_Hide!A16)</f>
        <v>zz</v>
      </c>
      <c r="C21" s="37" t="str">
        <f t="array" aca="1" ref="C21" ca="1">IF(COUNTIF($B$9:$B$200,"&lt;&gt;zz")&gt;=ROWS($A$1:A13), INDEX($B$9:$B$200, MATCH(SMALL(COUNTIF($B$9:$B$200, "&lt;"&amp;$B$9:$B$200), ROW(A13)), COUNTIF($B$9:$B$200, "&lt;"&amp;$B$9:$B$200), 0)), "")</f>
        <v>2-PR.IP.Pr-2</v>
      </c>
      <c r="D21" s="28" t="str">
        <f t="shared" ca="1" si="5"/>
        <v>PR.IP.Pr-2</v>
      </c>
      <c r="E21" s="27" t="str">
        <f t="shared" ca="1" si="0"/>
        <v>Protect</v>
      </c>
      <c r="F21" s="94" t="str">
        <f t="shared" ca="1" si="1"/>
        <v>Rate your department's process for including cybersecurity considerations in Human Resource (HR) processes.</v>
      </c>
      <c r="G21" s="94"/>
      <c r="H21" s="61"/>
      <c r="I21" s="28" t="str">
        <f t="shared" ca="1" si="2"/>
        <v>Security related HR components include: assigning roles and responsibilities, NDA / acceptable use agreement, account provisioning, sanctions for misconduct, and background screening for sensitive positions.</v>
      </c>
      <c r="J21" s="61"/>
      <c r="K21" s="17" t="str">
        <f t="shared" ca="1" si="3"/>
        <v>Department</v>
      </c>
    </row>
    <row r="22" spans="1:11" ht="122.25" customHeight="1" x14ac:dyDescent="0.25">
      <c r="A22">
        <f t="shared" ca="1" si="4"/>
        <v>0</v>
      </c>
      <c r="B22" t="str">
        <f ca="1">IF(ISERR(SEARCH(MID(CELL("filename",$B$1),FIND("]",CELL("filename",$B$1))+1,256),Questions_Hide!G17)),"zz",Questions_Hide!A17)</f>
        <v>zz</v>
      </c>
      <c r="C22" s="37" t="str">
        <f t="array" aca="1" ref="C22" ca="1">IF(COUNTIF($B$9:$B$200,"&lt;&gt;zz")&gt;=ROWS($A$1:A14), INDEX($B$9:$B$200, MATCH(SMALL(COUNTIF($B$9:$B$200, "&lt;"&amp;$B$9:$B$200), ROW(A14)), COUNTIF($B$9:$B$200, "&lt;"&amp;$B$9:$B$200), 0)), "")</f>
        <v>2-PR.IP.Pr-3</v>
      </c>
      <c r="D22" s="28" t="str">
        <f t="shared" ca="1" si="5"/>
        <v>PR.IP.Pr-3</v>
      </c>
      <c r="E22" s="27" t="str">
        <f t="shared" ca="1" si="0"/>
        <v>Protect</v>
      </c>
      <c r="F22" s="94" t="str">
        <f t="shared" ca="1" si="1"/>
        <v>Rate your department's process for conducting, testing, and maintaining backups of critical information systems.</v>
      </c>
      <c r="G22" s="94"/>
      <c r="H22" s="61"/>
      <c r="I22" s="28" t="str">
        <f t="shared" ca="1" si="2"/>
        <v>Backups are useful primarily for two purposes: to restore a system to an operational state following an accident, and to recover information after files have been deleted or corrupted. If a critical system goes down without backups it would likely cause severe damage to the department, BSD, and even the University as a whole.</v>
      </c>
      <c r="J22" s="61"/>
      <c r="K22" s="17" t="str">
        <f t="shared" ca="1" si="3"/>
        <v>Department</v>
      </c>
    </row>
    <row r="23" spans="1:11" ht="92.25" customHeight="1" x14ac:dyDescent="0.25">
      <c r="A23">
        <f t="shared" ca="1" si="4"/>
        <v>0</v>
      </c>
      <c r="B23" t="str">
        <f ca="1">IF(ISERR(SEARCH(MID(CELL("filename",$B$1),FIND("]",CELL("filename",$B$1))+1,256),Questions_Hide!G18)),"zz",Questions_Hide!A18)</f>
        <v>zz</v>
      </c>
      <c r="C23" s="37" t="str">
        <f t="array" aca="1" ref="C23" ca="1">IF(COUNTIF($B$9:$B$200,"&lt;&gt;zz")&gt;=ROWS($A$1:A15), INDEX($B$9:$B$200, MATCH(SMALL(COUNTIF($B$9:$B$200, "&lt;"&amp;$B$9:$B$200), ROW(A15)), COUNTIF($B$9:$B$200, "&lt;"&amp;$B$9:$B$200), 0)), "")</f>
        <v>2-PR.IP.Pr-4</v>
      </c>
      <c r="D23" s="28" t="str">
        <f t="shared" ca="1" si="5"/>
        <v>PR.IP.Pr-4</v>
      </c>
      <c r="E23" s="27" t="str">
        <f t="shared" ca="1" si="0"/>
        <v>Protect</v>
      </c>
      <c r="F23" s="94" t="str">
        <f t="shared" ca="1" si="1"/>
        <v>Rate your department's process for managing System Development Life Cycles that include items such as design, implementation, maintenance, planning, and analysis.</v>
      </c>
      <c r="G23" s="94"/>
      <c r="H23" s="61"/>
      <c r="I23" s="28" t="str">
        <f t="shared" ca="1" si="2"/>
        <v>A systems development life cycle (SDLC) is composed of several distinct work phases which are used by systems engineers and systems developers to plan, design, build, test, and deliver information systems. An SDLC aims to produce high quality systems that meet or exceed expectations, based on requirements, by delivering systems which move through each clearly defined phase, within scheduled time-frames and cost estimates.</v>
      </c>
      <c r="J23" s="61"/>
      <c r="K23" s="17" t="str">
        <f t="shared" ca="1" si="3"/>
        <v>Department</v>
      </c>
    </row>
    <row r="24" spans="1:11" ht="62.25" customHeight="1" x14ac:dyDescent="0.25">
      <c r="A24">
        <f t="shared" ca="1" si="4"/>
        <v>0</v>
      </c>
      <c r="B24" t="str">
        <f ca="1">IF(ISERR(SEARCH(MID(CELL("filename",$B$1),FIND("]",CELL("filename",$B$1))+1,256),Questions_Hide!G19)),"zz",Questions_Hide!A19)</f>
        <v>zz</v>
      </c>
      <c r="C24" s="37" t="str">
        <f t="array" aca="1" ref="C24" ca="1">IF(COUNTIF($B$9:$B$200,"&lt;&gt;zz")&gt;=ROWS($A$1:A16), INDEX($B$9:$B$200, MATCH(SMALL(COUNTIF($B$9:$B$200, "&lt;"&amp;$B$9:$B$200), ROW(A16)), COUNTIF($B$9:$B$200, "&lt;"&amp;$B$9:$B$200), 0)), "")</f>
        <v>2-PR.IP.Pr-5</v>
      </c>
      <c r="D24" s="28" t="str">
        <f t="shared" ca="1" si="5"/>
        <v>PR.IP.Pr-5</v>
      </c>
      <c r="E24" s="27" t="str">
        <f t="shared" ca="1" si="0"/>
        <v>Protect</v>
      </c>
      <c r="F24" s="94" t="str">
        <f t="shared" ca="1" si="1"/>
        <v>Rate your department's process for when and how to appropriately destroy sensitive data.</v>
      </c>
      <c r="G24" s="94"/>
      <c r="H24" s="61"/>
      <c r="I24" s="28" t="str">
        <f t="shared" ca="1" si="2"/>
        <v>When a file is "deleted" from a computer, the information actually remains on the drive to some extent. Even reformatting or performing a single overwrite may not be enough to prevent confidential, proprietary, or sensitive data from being recovered by a determined individual using the right techniques and equipment. Proper disposal of media containing sensitive information can prevent potential data leaks.</v>
      </c>
      <c r="J24" s="61"/>
      <c r="K24" s="17" t="str">
        <f t="shared" ca="1" si="3"/>
        <v>Department</v>
      </c>
    </row>
    <row r="25" spans="1:11" ht="78" customHeight="1" x14ac:dyDescent="0.25">
      <c r="A25">
        <f t="shared" ca="1" si="4"/>
        <v>0</v>
      </c>
      <c r="B25" t="str">
        <f ca="1">IF(ISERR(SEARCH(MID(CELL("filename",$B$1),FIND("]",CELL("filename",$B$1))+1,256),Questions_Hide!G20)),"zz",Questions_Hide!A20)</f>
        <v>zz</v>
      </c>
      <c r="C25" s="37" t="str">
        <f t="array" aca="1" ref="C25" ca="1">IF(COUNTIF($B$9:$B$200,"&lt;&gt;zz")&gt;=ROWS($A$1:A17), INDEX($B$9:$B$200, MATCH(SMALL(COUNTIF($B$9:$B$200, "&lt;"&amp;$B$9:$B$200), ROW(A17)), COUNTIF($B$9:$B$200, "&lt;"&amp;$B$9:$B$200), 0)), "")</f>
        <v>2-PR.IP.Pr-6</v>
      </c>
      <c r="D25" s="28" t="str">
        <f t="shared" ca="1" si="5"/>
        <v>PR.IP.Pr-6</v>
      </c>
      <c r="E25" s="27" t="str">
        <f t="shared" ca="1" si="0"/>
        <v>Protect</v>
      </c>
      <c r="F25" s="94" t="str">
        <f t="shared" ca="1" si="1"/>
        <v>Rate your department's process for incorporating lessons learned and updates into departmental protection processes.</v>
      </c>
      <c r="G25" s="94"/>
      <c r="H25" s="61"/>
      <c r="I25" s="28" t="str">
        <f t="shared" ca="1" si="2"/>
        <v>Changes to protection processes are necessary and inevitable in order to adjust to an organization’s needs, or changes in the threat landscape and technology. Routine review ensures that protection technologies remain adequate and continue to align with the organization's goals.</v>
      </c>
      <c r="J25" s="61"/>
      <c r="K25" s="17" t="str">
        <f t="shared" ca="1" si="3"/>
        <v>Department</v>
      </c>
    </row>
    <row r="26" spans="1:11" ht="98.25" customHeight="1" x14ac:dyDescent="0.25">
      <c r="A26">
        <f t="shared" ca="1" si="4"/>
        <v>0</v>
      </c>
      <c r="B26" t="str">
        <f ca="1">IF(ISERR(SEARCH(MID(CELL("filename",$B$1),FIND("]",CELL("filename",$B$1))+1,256),Questions_Hide!G21)),"zz",Questions_Hide!A21)</f>
        <v>zz</v>
      </c>
      <c r="C26" s="37" t="str">
        <f t="array" aca="1" ref="C26" ca="1">IF(COUNTIF($B$9:$B$200,"&lt;&gt;zz")&gt;=ROWS($A$1:A18), INDEX($B$9:$B$200, MATCH(SMALL(COUNTIF($B$9:$B$200, "&lt;"&amp;$B$9:$B$200), ROW(A18)), COUNTIF($B$9:$B$200, "&lt;"&amp;$B$9:$B$200), 0)), "")</f>
        <v>2-PR.IP.Pr-7</v>
      </c>
      <c r="D26" s="28" t="str">
        <f t="shared" ca="1" si="5"/>
        <v>PR.IP.Pr-7</v>
      </c>
      <c r="E26" s="27" t="str">
        <f t="shared" ca="1" si="0"/>
        <v>Protect</v>
      </c>
      <c r="F26" s="94" t="str">
        <f t="shared" ca="1" si="1"/>
        <v>Rate your department's process for rectifying security vulnerabilities after they are discovered.</v>
      </c>
      <c r="G26" s="94"/>
      <c r="H26" s="61"/>
      <c r="I26" s="28" t="str">
        <f t="shared" ca="1" si="2"/>
        <v>Vulnerability management is the process in which vulnerabilities in IT are identified and the risks of these vulnerabilities are evaluated. This evaluation leads to correcting the vulnerabilities and removing the risk or a formal risk acceptance by the management of an organization.</v>
      </c>
      <c r="J26" s="61"/>
      <c r="K26" s="17" t="str">
        <f t="shared" ca="1" si="3"/>
        <v>Department</v>
      </c>
    </row>
    <row r="27" spans="1:11" ht="87" customHeight="1" x14ac:dyDescent="0.25">
      <c r="A27">
        <f t="shared" ca="1" si="4"/>
        <v>0</v>
      </c>
      <c r="B27" t="str">
        <f ca="1">IF(ISERR(SEARCH(MID(CELL("filename",$B$1),FIND("]",CELL("filename",$B$1))+1,256),Questions_Hide!G22)),"zz",Questions_Hide!A22)</f>
        <v>zz</v>
      </c>
      <c r="C27" s="37" t="str">
        <f t="array" aca="1" ref="C27" ca="1">IF(COUNTIF($B$9:$B$200,"&lt;&gt;zz")&gt;=ROWS($A$1:A19), INDEX($B$9:$B$200, MATCH(SMALL(COUNTIF($B$9:$B$200, "&lt;"&amp;$B$9:$B$200), ROW(A19)), COUNTIF($B$9:$B$200, "&lt;"&amp;$B$9:$B$200), 0)), "")</f>
        <v>2-PR.MA.Pr-1</v>
      </c>
      <c r="D27" s="28" t="str">
        <f t="shared" ca="1" si="5"/>
        <v>PR.MA.Pr-1</v>
      </c>
      <c r="E27" s="27" t="str">
        <f t="shared" ca="1" si="0"/>
        <v>Protect</v>
      </c>
      <c r="F27" s="94" t="str">
        <f t="shared" ca="1" si="1"/>
        <v>Rate your department's process for maintenance activities (including onsite and remote maintenance, the maintenance approval process, and logging / monitoring of maintenance activities).</v>
      </c>
      <c r="G27" s="94"/>
      <c r="H27" s="61"/>
      <c r="I27" s="28" t="str">
        <f t="shared" ca="1" si="2"/>
        <v>The maintenance approval process, and the logging / monitoring of maintenance activities is important for tracking accountability and ensuring that only authorized changes are made to the network, hardware, and software.</v>
      </c>
      <c r="J27" s="61"/>
      <c r="K27" s="17" t="str">
        <f t="shared" ca="1" si="3"/>
        <v>Department</v>
      </c>
    </row>
    <row r="28" spans="1:11" ht="66" customHeight="1" x14ac:dyDescent="0.25">
      <c r="A28">
        <f t="shared" ca="1" si="4"/>
        <v>0</v>
      </c>
      <c r="B28" t="str">
        <f ca="1">IF(ISERR(SEARCH(MID(CELL("filename",$B$1),FIND("]",CELL("filename",$B$1))+1,256),Questions_Hide!G23)),"zz",Questions_Hide!A23)</f>
        <v>zz</v>
      </c>
      <c r="C28" s="37" t="str">
        <f t="array" aca="1" ref="C28" ca="1">IF(COUNTIF($B$9:$B$200,"&lt;&gt;zz")&gt;=ROWS($A$1:A20), INDEX($B$9:$B$200, MATCH(SMALL(COUNTIF($B$9:$B$200, "&lt;"&amp;$B$9:$B$200), ROW(A20)), COUNTIF($B$9:$B$200, "&lt;"&amp;$B$9:$B$200), 0)), "")</f>
        <v>2-PR.PT.Pr-1</v>
      </c>
      <c r="D28" s="28" t="str">
        <f t="shared" ca="1" si="5"/>
        <v>PR.PT.Pr-1</v>
      </c>
      <c r="E28" s="27" t="str">
        <f t="shared" ca="1" si="0"/>
        <v>Protect</v>
      </c>
      <c r="F28" s="94" t="str">
        <f t="shared" ca="1" si="1"/>
        <v>Rate your department's process for reviewing audit / log records of critical IT resources on a defined frequency.</v>
      </c>
      <c r="G28" s="94"/>
      <c r="H28" s="61"/>
      <c r="I28" s="28" t="str">
        <f t="shared" ca="1" si="2"/>
        <v>Viewing system logs can provide a lot of information about how a system is behaving or how people are using the system. For example, it is common to see a daily pattern of log volumes increasing during busy periods and decreasing during off-peak times. By monitoring the logs for unexpected and unusual patterns, it is possible to see security events.</v>
      </c>
      <c r="J28" s="61"/>
      <c r="K28" s="17" t="str">
        <f t="shared" ca="1" si="3"/>
        <v>Department</v>
      </c>
    </row>
    <row r="29" spans="1:11" ht="84.75" customHeight="1" x14ac:dyDescent="0.25">
      <c r="A29">
        <f t="shared" ca="1" si="4"/>
        <v>0</v>
      </c>
      <c r="B29" t="str">
        <f ca="1">IF(ISERR(SEARCH(MID(CELL("filename",$B$1),FIND("]",CELL("filename",$B$1))+1,256),Questions_Hide!G24)),"zz",Questions_Hide!A24)</f>
        <v>zz</v>
      </c>
      <c r="C29" s="37" t="str">
        <f t="array" aca="1" ref="C29" ca="1">IF(COUNTIF($B$9:$B$200,"&lt;&gt;zz")&gt;=ROWS($A$1:A21), INDEX($B$9:$B$200, MATCH(SMALL(COUNTIF($B$9:$B$200, "&lt;"&amp;$B$9:$B$200), ROW(A21)), COUNTIF($B$9:$B$200, "&lt;"&amp;$B$9:$B$200), 0)), "")</f>
        <v>2-PR.PT.Pr-2</v>
      </c>
      <c r="D29" s="28" t="str">
        <f t="shared" ca="1" si="5"/>
        <v>PR.PT.Pr-2</v>
      </c>
      <c r="E29" s="27" t="str">
        <f t="shared" ca="1" si="0"/>
        <v>Protect</v>
      </c>
      <c r="F29" s="94" t="str">
        <f t="shared" ca="1" si="1"/>
        <v>Rate your department's process for protecting sensitive data stored on removable storage. (i.e. disabling USB slots, encrypting portable media, etc.)</v>
      </c>
      <c r="G29" s="94"/>
      <c r="H29" s="61"/>
      <c r="I29" s="28" t="str">
        <f t="shared" ca="1" si="2"/>
        <v>Removable media introduces both benefits (e.g., enabling convenient data backups) and dangers (e.g., introduction of malicious software, risk of data being lost/stolen.) Organizational technology should protect against these dangers.</v>
      </c>
      <c r="J29" s="61"/>
      <c r="K29" s="17" t="str">
        <f t="shared" ca="1" si="3"/>
        <v>Department</v>
      </c>
    </row>
    <row r="30" spans="1:11" ht="60.75" customHeight="1" x14ac:dyDescent="0.25">
      <c r="A30">
        <f t="shared" ca="1" si="4"/>
        <v>0</v>
      </c>
      <c r="B30" t="str">
        <f ca="1">IF(ISERR(SEARCH(MID(CELL("filename",$B$1),FIND("]",CELL("filename",$B$1))+1,256),Questions_Hide!G25)),"zz",Questions_Hide!A25)</f>
        <v>zz</v>
      </c>
      <c r="C30" s="37" t="str">
        <f t="array" aca="1" ref="C30" ca="1">IF(COUNTIF($B$9:$B$200,"&lt;&gt;zz")&gt;=ROWS($A$1:A22), INDEX($B$9:$B$200, MATCH(SMALL(COUNTIF($B$9:$B$200, "&lt;"&amp;$B$9:$B$200), ROW(A22)), COUNTIF($B$9:$B$200, "&lt;"&amp;$B$9:$B$200), 0)), "")</f>
        <v>3-DE.AE.Pr-1</v>
      </c>
      <c r="D30" s="28" t="str">
        <f t="shared" ca="1" si="5"/>
        <v>DE.AE.Pr-1</v>
      </c>
      <c r="E30" s="27" t="str">
        <f t="shared" ca="1" si="0"/>
        <v>Detect</v>
      </c>
      <c r="F30" s="94" t="str">
        <f t="shared" ca="1" si="1"/>
        <v>Rate your department's process for collecting and maintaining information about typical network communications, in order to help detect and analyze unusual behavior.</v>
      </c>
      <c r="G30" s="94"/>
      <c r="H30" s="61"/>
      <c r="I30" s="28" t="str">
        <f t="shared" ca="1" si="2"/>
        <v>Network baseline monitoring is the process of observing the network to ensure that the network is working as designed. By having a baseline process, you can obtain information on the health of hardware and software, utilization of network resources, anomalous traffic, and current / future network problems.</v>
      </c>
      <c r="J30" s="61"/>
      <c r="K30" s="17" t="str">
        <f t="shared" ca="1" si="3"/>
        <v>Department</v>
      </c>
    </row>
    <row r="31" spans="1:11" ht="78" customHeight="1" x14ac:dyDescent="0.25">
      <c r="A31">
        <f t="shared" ca="1" si="4"/>
        <v>0</v>
      </c>
      <c r="B31" t="str">
        <f ca="1">IF(ISERR(SEARCH(MID(CELL("filename",$B$1),FIND("]",CELL("filename",$B$1))+1,256),Questions_Hide!G26)),"zz",Questions_Hide!A26)</f>
        <v>zz</v>
      </c>
      <c r="C31" s="37" t="str">
        <f t="array" aca="1" ref="C31" ca="1">IF(COUNTIF($B$9:$B$200,"&lt;&gt;zz")&gt;=ROWS($A$1:A23), INDEX($B$9:$B$200, MATCH(SMALL(COUNTIF($B$9:$B$200, "&lt;"&amp;$B$9:$B$200), ROW(A23)), COUNTIF($B$9:$B$200, "&lt;"&amp;$B$9:$B$200), 0)), "")</f>
        <v>3-DE.CM.Pr-1</v>
      </c>
      <c r="D31" s="28" t="str">
        <f t="shared" ca="1" si="5"/>
        <v>DE.CM.Pr-1</v>
      </c>
      <c r="E31" s="27" t="str">
        <f t="shared" ca="1" si="0"/>
        <v>Detect</v>
      </c>
      <c r="F31" s="94" t="str">
        <f t="shared" ca="1" si="1"/>
        <v>Rate your department's process for correlating network events with personnel activity to identify potential security events.</v>
      </c>
      <c r="G31" s="94"/>
      <c r="H31" s="61"/>
      <c r="I31" s="28" t="str">
        <f t="shared" ca="1" si="2"/>
        <v>Understanding the normal operation of the network environment assists in identifying and detecting anomalies.</v>
      </c>
      <c r="J31" s="61"/>
      <c r="K31" s="17" t="str">
        <f t="shared" ca="1" si="3"/>
        <v>Department</v>
      </c>
    </row>
    <row r="32" spans="1:11" ht="62.25" customHeight="1" x14ac:dyDescent="0.25">
      <c r="A32">
        <f t="shared" ca="1" si="4"/>
        <v>0</v>
      </c>
      <c r="B32" t="str">
        <f ca="1">IF(ISERR(SEARCH(MID(CELL("filename",$B$1),FIND("]",CELL("filename",$B$1))+1,256),Questions_Hide!G27)),"zz",Questions_Hide!A27)</f>
        <v>zz</v>
      </c>
      <c r="C32" s="37" t="str">
        <f t="array" aca="1" ref="C32" ca="1">IF(COUNTIF($B$9:$B$200,"&lt;&gt;zz")&gt;=ROWS($A$1:A24), INDEX($B$9:$B$200, MATCH(SMALL(COUNTIF($B$9:$B$200, "&lt;"&amp;$B$9:$B$200), ROW(A24)), COUNTIF($B$9:$B$200, "&lt;"&amp;$B$9:$B$200), 0)), "")</f>
        <v>3-DE.DP.Pr-1</v>
      </c>
      <c r="D32" s="28" t="str">
        <f t="shared" ca="1" si="5"/>
        <v>DE.DP.Pr-1</v>
      </c>
      <c r="E32" s="27" t="str">
        <f t="shared" ca="1" si="0"/>
        <v>Detect</v>
      </c>
      <c r="F32" s="94" t="str">
        <f t="shared" ca="1" si="1"/>
        <v>Rate your department's process for maintaining and testing detection systems to ensure that anomalous events are discovered, communicated, and resolved.</v>
      </c>
      <c r="G32" s="94"/>
      <c r="H32" s="61"/>
      <c r="I32" s="28" t="str">
        <f t="shared" ca="1" si="2"/>
        <v>Recognizing anomalies and responding effectively requires advanced planning and diligent monitoring. These are improved by periodic practice and refinement.</v>
      </c>
      <c r="J32" s="61"/>
      <c r="K32" s="17" t="str">
        <f t="shared" ca="1" si="3"/>
        <v>Department</v>
      </c>
    </row>
    <row r="33" spans="1:11" ht="63.75" customHeight="1" x14ac:dyDescent="0.25">
      <c r="A33">
        <f t="shared" ca="1" si="4"/>
        <v>0</v>
      </c>
      <c r="B33" t="str">
        <f ca="1">IF(ISERR(SEARCH(MID(CELL("filename",$B$1),FIND("]",CELL("filename",$B$1))+1,256),Questions_Hide!G28)),"zz",Questions_Hide!A28)</f>
        <v>zz</v>
      </c>
      <c r="C33" s="37" t="str">
        <f t="array" aca="1" ref="C33" ca="1">IF(COUNTIF($B$9:$B$200,"&lt;&gt;zz")&gt;=ROWS($A$1:A25), INDEX($B$9:$B$200, MATCH(SMALL(COUNTIF($B$9:$B$200, "&lt;"&amp;$B$9:$B$200), ROW(A25)), COUNTIF($B$9:$B$200, "&lt;"&amp;$B$9:$B$200), 0)), "")</f>
        <v>3-DE.DP.Pr-2</v>
      </c>
      <c r="D33" s="28" t="str">
        <f t="shared" ca="1" si="5"/>
        <v>DE.DP.Pr-2</v>
      </c>
      <c r="E33" s="27" t="str">
        <f t="shared" ca="1" si="0"/>
        <v>Detect</v>
      </c>
      <c r="F33" s="94" t="str">
        <f t="shared" ca="1" si="1"/>
        <v>Rate your department's process for updating and incorporating lessons learned into detection processes.</v>
      </c>
      <c r="G33" s="94"/>
      <c r="H33" s="61"/>
      <c r="I33" s="28" t="str">
        <f t="shared" ca="1" si="2"/>
        <v>Changes to detection processes are necessary and inevitable in order to adjust to an organization’s needs, or changes in the threat landscape and technology. Routine review ensures that detection technologies remain adequate and continue to align with the organization's goals.</v>
      </c>
      <c r="J33" s="61"/>
      <c r="K33" s="17" t="str">
        <f t="shared" ca="1" si="3"/>
        <v>Department</v>
      </c>
    </row>
    <row r="34" spans="1:11" ht="45.75" customHeight="1" x14ac:dyDescent="0.25">
      <c r="A34">
        <f t="shared" ca="1" si="4"/>
        <v>0</v>
      </c>
      <c r="B34" t="str">
        <f ca="1">IF(ISERR(SEARCH(MID(CELL("filename",$B$1),FIND("]",CELL("filename",$B$1))+1,256),Questions_Hide!G29)),"zz",Questions_Hide!A29)</f>
        <v>zz</v>
      </c>
      <c r="C34" s="37" t="str">
        <f t="array" aca="1" ref="C34" ca="1">IF(COUNTIF($B$9:$B$200,"&lt;&gt;zz")&gt;=ROWS($A$1:A26), INDEX($B$9:$B$200, MATCH(SMALL(COUNTIF($B$9:$B$200, "&lt;"&amp;$B$9:$B$200), ROW(A26)), COUNTIF($B$9:$B$200, "&lt;"&amp;$B$9:$B$200), 0)), "")</f>
        <v>4-RS.AN.Pr-1</v>
      </c>
      <c r="D34" s="28" t="str">
        <f t="shared" ca="1" si="5"/>
        <v>RS.AN.Pr-1</v>
      </c>
      <c r="E34" s="27" t="str">
        <f t="shared" ca="1" si="0"/>
        <v>Respond</v>
      </c>
      <c r="F34" s="94" t="str">
        <f t="shared" ca="1" si="1"/>
        <v>Rate your department's process for investigating alerts from detection systems and analyzing the potential impact of a given security risk.</v>
      </c>
      <c r="G34" s="94"/>
      <c r="H34" s="61"/>
      <c r="I34" s="28" t="str">
        <f t="shared" ca="1" si="2"/>
        <v>Security events must be analyzed from many sources in order to assess threat and impact, and to formulate an appropriate response. Extraordinary levels of security awareness can be attained in an organization's network by simply listening to what its devices are telling you.</v>
      </c>
      <c r="J34" s="61"/>
      <c r="K34" s="17" t="str">
        <f t="shared" ca="1" si="3"/>
        <v>Department</v>
      </c>
    </row>
    <row r="35" spans="1:11" ht="64.5" customHeight="1" x14ac:dyDescent="0.25">
      <c r="A35">
        <f t="shared" ca="1" si="4"/>
        <v>0</v>
      </c>
      <c r="B35" t="str">
        <f ca="1">IF(ISERR(SEARCH(MID(CELL("filename",$B$1),FIND("]",CELL("filename",$B$1))+1,256),Questions_Hide!G30)),"zz",Questions_Hide!A30)</f>
        <v>zz</v>
      </c>
      <c r="C35" s="37" t="str">
        <f t="array" aca="1" ref="C35" ca="1">IF(COUNTIF($B$9:$B$200,"&lt;&gt;zz")&gt;=ROWS($A$1:A27), INDEX($B$9:$B$200, MATCH(SMALL(COUNTIF($B$9:$B$200, "&lt;"&amp;$B$9:$B$200), ROW(A27)), COUNTIF($B$9:$B$200, "&lt;"&amp;$B$9:$B$200), 0)), "")</f>
        <v>4-RS.CO.Pr-1</v>
      </c>
      <c r="D35" s="28" t="str">
        <f t="shared" ca="1" si="5"/>
        <v>RS.CO.Pr-1</v>
      </c>
      <c r="E35" s="27" t="str">
        <f t="shared" ca="1" si="0"/>
        <v>Respond</v>
      </c>
      <c r="F35" s="94" t="str">
        <f t="shared" ca="1" si="1"/>
        <v>Rate your department's process for creating and coordinating appropriate IT security response and information sharing activities with internal and external stakeholders.</v>
      </c>
      <c r="G35" s="94"/>
      <c r="H35" s="61"/>
      <c r="I35" s="28" t="str">
        <f t="shared" ca="1" si="2"/>
        <v>Poorly managed communications with internal and external stakeholders in the event of a security incident can lead to loss of business, reputation, and legal issues.</v>
      </c>
      <c r="J35" s="61"/>
      <c r="K35" s="17" t="str">
        <f t="shared" ca="1" si="3"/>
        <v>Department</v>
      </c>
    </row>
    <row r="36" spans="1:11" ht="66" customHeight="1" x14ac:dyDescent="0.25">
      <c r="A36">
        <f t="shared" ca="1" si="4"/>
        <v>0</v>
      </c>
      <c r="B36" t="str">
        <f ca="1">IF(ISERR(SEARCH(MID(CELL("filename",$B$1),FIND("]",CELL("filename",$B$1))+1,256),Questions_Hide!G31)),"zz",Questions_Hide!A31)</f>
        <v>zz</v>
      </c>
      <c r="C36" s="37" t="str">
        <f t="array" aca="1" ref="C36" ca="1">IF(COUNTIF($B$9:$B$200,"&lt;&gt;zz")&gt;=ROWS($A$1:A28), INDEX($B$9:$B$200, MATCH(SMALL(COUNTIF($B$9:$B$200, "&lt;"&amp;$B$9:$B$200), ROW(A28)), COUNTIF($B$9:$B$200, "&lt;"&amp;$B$9:$B$200), 0)), "")</f>
        <v>4-RS.IM.Pr-1</v>
      </c>
      <c r="D36" s="28" t="str">
        <f t="shared" ca="1" si="5"/>
        <v>RS.IM.Pr-1</v>
      </c>
      <c r="E36" s="27" t="str">
        <f t="shared" ca="1" si="0"/>
        <v>Respond</v>
      </c>
      <c r="F36" s="94" t="str">
        <f t="shared" ca="1" si="1"/>
        <v>Rate your department's process for recording and tracking what occurred during previous security events in order to incorporating lessons learned into department plans, procedures and processes.</v>
      </c>
      <c r="G36" s="94"/>
      <c r="H36" s="61"/>
      <c r="I36" s="28" t="str">
        <f t="shared" ca="1" si="2"/>
        <v>Changes to incident response processes are necessary and inevitable in order to adjust to an organization’s needs, or changes in the threat landscape. Routine maintenance ensures that response plans remain relevant and continue to align with the organization's goals.</v>
      </c>
      <c r="J36" s="61"/>
      <c r="K36" s="17" t="str">
        <f t="shared" ca="1" si="3"/>
        <v>Department</v>
      </c>
    </row>
    <row r="37" spans="1:11" ht="61.5" customHeight="1" x14ac:dyDescent="0.25">
      <c r="A37">
        <f t="shared" ca="1" si="4"/>
        <v>0</v>
      </c>
      <c r="B37" t="str">
        <f ca="1">IF(ISERR(SEARCH(MID(CELL("filename",$B$1),FIND("]",CELL("filename",$B$1))+1,256),Questions_Hide!G32)),"zz",Questions_Hide!A32)</f>
        <v>zz</v>
      </c>
      <c r="C37" s="37" t="str">
        <f t="array" aca="1" ref="C37" ca="1">IF(COUNTIF($B$9:$B$200,"&lt;&gt;zz")&gt;=ROWS($A$1:A29), INDEX($B$9:$B$200, MATCH(SMALL(COUNTIF($B$9:$B$200, "&lt;"&amp;$B$9:$B$200), ROW(A29)), COUNTIF($B$9:$B$200, "&lt;"&amp;$B$9:$B$200), 0)), "")</f>
        <v>4-RS.MI.Pr-1</v>
      </c>
      <c r="D37" s="28" t="str">
        <f t="shared" ca="1" si="5"/>
        <v>RS.MI.Pr-1</v>
      </c>
      <c r="E37" s="27" t="str">
        <f t="shared" ca="1" si="0"/>
        <v>Respond</v>
      </c>
      <c r="F37" s="94" t="str">
        <f t="shared" ca="1" si="1"/>
        <v>Rate your department's process for containing, mitigating, and categorizing security incidents.</v>
      </c>
      <c r="G37" s="94"/>
      <c r="H37" s="61"/>
      <c r="I37" s="28" t="str">
        <f t="shared" ca="1" si="2"/>
        <v>Containing, mitigating, and categorizing security incidents quickly and concisely goes a long way in minimizing damage and recovery costs.</v>
      </c>
      <c r="J37" s="61"/>
      <c r="K37" s="17" t="str">
        <f t="shared" ca="1" si="3"/>
        <v>Department</v>
      </c>
    </row>
    <row r="38" spans="1:11" ht="63" customHeight="1" x14ac:dyDescent="0.25">
      <c r="A38">
        <f t="shared" ca="1" si="4"/>
        <v>0</v>
      </c>
      <c r="B38" t="str">
        <f ca="1">IF(ISERR(SEARCH(MID(CELL("filename",$B$1),FIND("]",CELL("filename",$B$1))+1,256),Questions_Hide!G33)),"zz",Questions_Hide!A33)</f>
        <v>zz</v>
      </c>
      <c r="C38" s="37" t="str">
        <f t="array" aca="1" ref="C38" ca="1">IF(COUNTIF($B$9:$B$200,"&lt;&gt;zz")&gt;=ROWS($A$1:A30), INDEX($B$9:$B$200, MATCH(SMALL(COUNTIF($B$9:$B$200, "&lt;"&amp;$B$9:$B$200), ROW(A30)), COUNTIF($B$9:$B$200, "&lt;"&amp;$B$9:$B$200), 0)), "")</f>
        <v>4-RS.RP.Pr-1</v>
      </c>
      <c r="D38" s="28" t="str">
        <f t="shared" ca="1" si="5"/>
        <v>RS.RP.Pr-1</v>
      </c>
      <c r="E38" s="27" t="str">
        <f t="shared" ca="1" si="0"/>
        <v>Respond</v>
      </c>
      <c r="F38" s="94" t="str">
        <f t="shared" ca="1" si="1"/>
        <v>Rate your department’s process for creating, maintaining, and executing plans that ensure continued operation of critical/important department IT services.</v>
      </c>
      <c r="G38" s="94"/>
      <c r="H38" s="61"/>
      <c r="I38" s="28" t="str">
        <f t="shared" ca="1" si="2"/>
        <v>Incident response plans provide an organized approach to addressing and managing the aftermath of a security breach, incident, or attack. The goal is to handle the situation in a way that limits damage, reduces recovery time, and costs.</v>
      </c>
      <c r="J38" s="61"/>
      <c r="K38" s="17" t="str">
        <f t="shared" ca="1" si="3"/>
        <v>Department</v>
      </c>
    </row>
    <row r="39" spans="1:11" ht="66.75" customHeight="1" x14ac:dyDescent="0.25">
      <c r="A39">
        <f t="shared" ca="1" si="4"/>
        <v>0</v>
      </c>
      <c r="B39" t="str">
        <f ca="1">IF(ISERR(SEARCH(MID(CELL("filename",$B$1),FIND("]",CELL("filename",$B$1))+1,256),Questions_Hide!G34)),"zz",Questions_Hide!A34)</f>
        <v>zz</v>
      </c>
      <c r="C39" s="37" t="str">
        <f t="array" aca="1" ref="C39" ca="1">IF(COUNTIF($B$9:$B$200,"&lt;&gt;zz")&gt;=ROWS($A$1:A31), INDEX($B$9:$B$200, MATCH(SMALL(COUNTIF($B$9:$B$200, "&lt;"&amp;$B$9:$B$200), ROW(A31)), COUNTIF($B$9:$B$200, "&lt;"&amp;$B$9:$B$200), 0)), "")</f>
        <v>5-RC.CO.Pr-1</v>
      </c>
      <c r="D39" s="28" t="str">
        <f t="shared" ca="1" si="5"/>
        <v>RC.CO.Pr-1</v>
      </c>
      <c r="E39" s="27" t="str">
        <f t="shared" ca="1" si="0"/>
        <v>Recover</v>
      </c>
      <c r="F39" s="94" t="str">
        <f t="shared" ca="1" si="1"/>
        <v>Rate your department's process for escalating and communicating security events to the BSD ISO.</v>
      </c>
      <c r="G39" s="94"/>
      <c r="H39" s="61"/>
      <c r="I39" s="28" t="str">
        <f t="shared" ca="1" si="2"/>
        <v>Communication plans identify how and whom to contact when security events are encountered to ensure that they are escalated effectively and efficiently.</v>
      </c>
      <c r="J39" s="61"/>
      <c r="K39" s="17" t="str">
        <f t="shared" ca="1" si="3"/>
        <v>Department</v>
      </c>
    </row>
    <row r="40" spans="1:11" ht="68.25" customHeight="1" x14ac:dyDescent="0.25">
      <c r="A40">
        <f t="shared" ca="1" si="4"/>
        <v>0</v>
      </c>
      <c r="B40" t="str">
        <f ca="1">IF(ISERR(SEARCH(MID(CELL("filename",$B$1),FIND("]",CELL("filename",$B$1))+1,256),Questions_Hide!G35)),"zz",Questions_Hide!A35)</f>
        <v>zz</v>
      </c>
      <c r="C40" s="37" t="str">
        <f t="array" aca="1" ref="C40" ca="1">IF(COUNTIF($B$9:$B$200,"&lt;&gt;zz")&gt;=ROWS($A$1:A32), INDEX($B$9:$B$200, MATCH(SMALL(COUNTIF($B$9:$B$200, "&lt;"&amp;$B$9:$B$200), ROW(A32)), COUNTIF($B$9:$B$200, "&lt;"&amp;$B$9:$B$200), 0)), "")</f>
        <v>5-RC.IM.Pr-1</v>
      </c>
      <c r="D40" s="28" t="str">
        <f t="shared" ca="1" si="5"/>
        <v>RC.IM.Pr-1</v>
      </c>
      <c r="E40" s="27" t="str">
        <f t="shared" ca="1" si="0"/>
        <v>Recover</v>
      </c>
      <c r="F40" s="94" t="str">
        <f t="shared" ca="1" si="1"/>
        <v>Rate your department's process for updating and incorporating lessons learned into recovery plans.</v>
      </c>
      <c r="G40" s="94"/>
      <c r="H40" s="61"/>
      <c r="I40" s="28" t="str">
        <f t="shared" ca="1" si="2"/>
        <v>A recovery plan is a documented process or set of procedures to recover and protect an organization and its IT infrastructure in the event of a significant incident or disaster.</v>
      </c>
      <c r="J40" s="61"/>
      <c r="K40" s="17" t="str">
        <f t="shared" ca="1" si="3"/>
        <v>Department</v>
      </c>
    </row>
    <row r="41" spans="1:11" ht="45" x14ac:dyDescent="0.25">
      <c r="A41">
        <f t="shared" ca="1" si="4"/>
        <v>0</v>
      </c>
      <c r="B41" t="str">
        <f ca="1">IF(ISERR(SEARCH(MID(CELL("filename",$B$1),FIND("]",CELL("filename",$B$1))+1,256),Questions_Hide!G36)),"zz",Questions_Hide!A36)</f>
        <v>zz</v>
      </c>
      <c r="C41" s="37" t="str">
        <f t="array" aca="1" ref="C41" ca="1">IF(COUNTIF($B$9:$B$200,"&lt;&gt;zz")&gt;=ROWS($A$1:A33), INDEX($B$9:$B$200, MATCH(SMALL(COUNTIF($B$9:$B$200, "&lt;"&amp;$B$9:$B$200), ROW(A33)), COUNTIF($B$9:$B$200, "&lt;"&amp;$B$9:$B$200), 0)), "")</f>
        <v>5-RC.RP.Pr-1</v>
      </c>
      <c r="D41" s="28" t="str">
        <f t="shared" ca="1" si="5"/>
        <v>RC.RP.Pr-1</v>
      </c>
      <c r="E41" s="27" t="str">
        <f t="shared" ref="E41:E72" ca="1" si="6">IFERROR(VLOOKUP($D41,Questions,4,FALSE),"")</f>
        <v>Recover</v>
      </c>
      <c r="F41" s="94" t="str">
        <f t="shared" ref="F41:F72" ca="1" si="7">IF(OR(ISERROR(VLOOKUP($D41,Questions,8,FALSE)),VLOOKUP($D41,Questions,8,FALSE)=0),"",VLOOKUP($D41,Questions,8,FALSE))</f>
        <v>Rate your department's process for recovery activities (creation, maintenance, and execution).</v>
      </c>
      <c r="G41" s="94"/>
      <c r="H41" s="62"/>
      <c r="I41" s="28" t="str">
        <f t="shared" ref="I41:I72" ca="1" si="8">IF(OR(ISERROR(VLOOKUP($D41,Questions,9,FALSE)),VLOOKUP($D41,Questions,9,FALSE)=0),"",VLOOKUP($D41,Questions,9,FALSE))</f>
        <v>A recovery plan is a documented process or set of procedures to recover and protect an organization and its IT infrastructure in the event of a significant incident or disaster.</v>
      </c>
      <c r="J41" s="61"/>
      <c r="K41" s="17" t="str">
        <f t="shared" ref="K41:K72" ca="1" si="9">IFERROR(VLOOKUP($D41,Questions,7,FALSE),"")</f>
        <v>Department</v>
      </c>
    </row>
    <row r="42" spans="1:11" x14ac:dyDescent="0.25">
      <c r="A42">
        <f t="shared" ca="1" si="4"/>
        <v>0</v>
      </c>
      <c r="B42" t="str">
        <f ca="1">IF(ISERR(SEARCH(MID(CELL("filename",$B$1),FIND("]",CELL("filename",$B$1))+1,256),Questions_Hide!G37)),"zz",Questions_Hide!A37)</f>
        <v>zz</v>
      </c>
      <c r="C42" s="37" t="str">
        <f t="array" aca="1" ref="C42" ca="1">IF(COUNTIF($B$9:$B$200,"&lt;&gt;zz")&gt;=ROWS($A$1:A34), INDEX($B$9:$B$200, MATCH(SMALL(COUNTIF($B$9:$B$200, "&lt;"&amp;$B$9:$B$200), ROW(A34)), COUNTIF($B$9:$B$200, "&lt;"&amp;$B$9:$B$200), 0)), "")</f>
        <v/>
      </c>
      <c r="D42" s="28" t="str">
        <f t="shared" ca="1" si="5"/>
        <v/>
      </c>
      <c r="E42" s="27" t="str">
        <f t="shared" ca="1" si="6"/>
        <v/>
      </c>
      <c r="F42" s="94" t="str">
        <f t="shared" ca="1" si="7"/>
        <v/>
      </c>
      <c r="G42" s="94"/>
      <c r="H42" s="62"/>
      <c r="I42" s="28" t="str">
        <f t="shared" ca="1" si="8"/>
        <v/>
      </c>
      <c r="J42" s="61"/>
      <c r="K42" s="17">
        <f t="shared" ca="1" si="9"/>
        <v>0</v>
      </c>
    </row>
    <row r="43" spans="1:11" x14ac:dyDescent="0.25">
      <c r="A43">
        <f t="shared" ca="1" si="4"/>
        <v>0</v>
      </c>
      <c r="B43" t="str">
        <f ca="1">IF(ISERR(SEARCH(MID(CELL("filename",$B$1),FIND("]",CELL("filename",$B$1))+1,256),Questions_Hide!G38)),"zz",Questions_Hide!A38)</f>
        <v>zz</v>
      </c>
      <c r="C43" s="37" t="str">
        <f t="array" aca="1" ref="C43" ca="1">IF(COUNTIF($B$9:$B$200,"&lt;&gt;zz")&gt;=ROWS($A$1:A35), INDEX($B$9:$B$200, MATCH(SMALL(COUNTIF($B$9:$B$200, "&lt;"&amp;$B$9:$B$200), ROW(A35)), COUNTIF($B$9:$B$200, "&lt;"&amp;$B$9:$B$200), 0)), "")</f>
        <v/>
      </c>
      <c r="D43" s="28" t="str">
        <f t="shared" ca="1" si="5"/>
        <v/>
      </c>
      <c r="E43" s="27" t="str">
        <f t="shared" ca="1" si="6"/>
        <v/>
      </c>
      <c r="F43" s="94" t="str">
        <f t="shared" ca="1" si="7"/>
        <v/>
      </c>
      <c r="G43" s="94"/>
      <c r="H43" s="62"/>
      <c r="I43" s="28" t="str">
        <f t="shared" ca="1" si="8"/>
        <v/>
      </c>
      <c r="J43" s="61"/>
      <c r="K43" s="17">
        <f t="shared" ca="1" si="9"/>
        <v>0</v>
      </c>
    </row>
    <row r="44" spans="1:11" x14ac:dyDescent="0.25">
      <c r="A44">
        <f t="shared" ca="1" si="4"/>
        <v>1</v>
      </c>
      <c r="B44" t="str">
        <f ca="1">IF(ISERR(SEARCH(MID(CELL("filename",$B$1),FIND("]",CELL("filename",$B$1))+1,256),Questions_Hide!G39)),"zz",Questions_Hide!A39)</f>
        <v>1-ID.AM.Pr-1</v>
      </c>
      <c r="C44" s="37" t="str">
        <f t="array" aca="1" ref="C44" ca="1">IF(COUNTIF($B$9:$B$200,"&lt;&gt;zz")&gt;=ROWS($A$1:A36), INDEX($B$9:$B$200, MATCH(SMALL(COUNTIF($B$9:$B$200, "&lt;"&amp;$B$9:$B$200), ROW(A36)), COUNTIF($B$9:$B$200, "&lt;"&amp;$B$9:$B$200), 0)), "")</f>
        <v/>
      </c>
      <c r="D44" s="28" t="str">
        <f t="shared" ca="1" si="5"/>
        <v/>
      </c>
      <c r="E44" s="27" t="str">
        <f t="shared" ca="1" si="6"/>
        <v/>
      </c>
      <c r="F44" s="94" t="str">
        <f t="shared" ca="1" si="7"/>
        <v/>
      </c>
      <c r="G44" s="94"/>
      <c r="H44" s="62"/>
      <c r="I44" s="28" t="str">
        <f t="shared" ca="1" si="8"/>
        <v/>
      </c>
      <c r="J44" s="61"/>
      <c r="K44" s="17">
        <f t="shared" ca="1" si="9"/>
        <v>0</v>
      </c>
    </row>
    <row r="45" spans="1:11" x14ac:dyDescent="0.25">
      <c r="A45">
        <f t="shared" ca="1" si="4"/>
        <v>1</v>
      </c>
      <c r="B45" t="str">
        <f ca="1">IF(ISERR(SEARCH(MID(CELL("filename",$B$1),FIND("]",CELL("filename",$B$1))+1,256),Questions_Hide!G40)),"zz",Questions_Hide!A40)</f>
        <v>1-ID.BE.Pr-1</v>
      </c>
      <c r="C45" s="37" t="str">
        <f t="array" aca="1" ref="C45" ca="1">IF(COUNTIF($B$9:$B$200,"&lt;&gt;zz")&gt;=ROWS($A$1:A37), INDEX($B$9:$B$200, MATCH(SMALL(COUNTIF($B$9:$B$200, "&lt;"&amp;$B$9:$B$200), ROW(A37)), COUNTIF($B$9:$B$200, "&lt;"&amp;$B$9:$B$200), 0)), "")</f>
        <v/>
      </c>
      <c r="D45" s="28" t="str">
        <f t="shared" ca="1" si="5"/>
        <v/>
      </c>
      <c r="E45" s="27" t="str">
        <f t="shared" ca="1" si="6"/>
        <v/>
      </c>
      <c r="F45" s="94" t="str">
        <f t="shared" ca="1" si="7"/>
        <v/>
      </c>
      <c r="G45" s="94"/>
      <c r="H45" s="62"/>
      <c r="I45" s="28" t="str">
        <f t="shared" ca="1" si="8"/>
        <v/>
      </c>
      <c r="J45" s="61"/>
      <c r="K45" s="17">
        <f t="shared" ca="1" si="9"/>
        <v>0</v>
      </c>
    </row>
    <row r="46" spans="1:11" x14ac:dyDescent="0.25">
      <c r="A46">
        <f t="shared" ca="1" si="4"/>
        <v>1</v>
      </c>
      <c r="B46" t="str">
        <f ca="1">IF(ISERR(SEARCH(MID(CELL("filename",$B$1),FIND("]",CELL("filename",$B$1))+1,256),Questions_Hide!G41)),"zz",Questions_Hide!A41)</f>
        <v>1-ID.GV.Pr-1</v>
      </c>
      <c r="C46" s="37" t="str">
        <f t="array" aca="1" ref="C46" ca="1">IF(COUNTIF($B$9:$B$200,"&lt;&gt;zz")&gt;=ROWS($A$1:A38), INDEX($B$9:$B$200, MATCH(SMALL(COUNTIF($B$9:$B$200, "&lt;"&amp;$B$9:$B$200), ROW(A38)), COUNTIF($B$9:$B$200, "&lt;"&amp;$B$9:$B$200), 0)), "")</f>
        <v/>
      </c>
      <c r="D46" s="28" t="str">
        <f t="shared" ca="1" si="5"/>
        <v/>
      </c>
      <c r="E46" s="27" t="str">
        <f t="shared" ca="1" si="6"/>
        <v/>
      </c>
      <c r="F46" s="94" t="str">
        <f t="shared" ca="1" si="7"/>
        <v/>
      </c>
      <c r="G46" s="94"/>
      <c r="H46" s="62"/>
      <c r="I46" s="28" t="str">
        <f t="shared" ca="1" si="8"/>
        <v/>
      </c>
      <c r="J46" s="61"/>
      <c r="K46" s="17">
        <f t="shared" ca="1" si="9"/>
        <v>0</v>
      </c>
    </row>
    <row r="47" spans="1:11" x14ac:dyDescent="0.25">
      <c r="A47">
        <f t="shared" ca="1" si="4"/>
        <v>1</v>
      </c>
      <c r="B47" t="str">
        <f ca="1">IF(ISERR(SEARCH(MID(CELL("filename",$B$1),FIND("]",CELL("filename",$B$1))+1,256),Questions_Hide!G42)),"zz",Questions_Hide!A42)</f>
        <v>1-ID.RA.Pr-1</v>
      </c>
      <c r="C47" s="37" t="str">
        <f t="array" aca="1" ref="C47" ca="1">IF(COUNTIF($B$9:$B$200,"&lt;&gt;zz")&gt;=ROWS($A$1:A39), INDEX($B$9:$B$200, MATCH(SMALL(COUNTIF($B$9:$B$200, "&lt;"&amp;$B$9:$B$200), ROW(A39)), COUNTIF($B$9:$B$200, "&lt;"&amp;$B$9:$B$200), 0)), "")</f>
        <v/>
      </c>
      <c r="D47" s="28" t="str">
        <f t="shared" ca="1" si="5"/>
        <v/>
      </c>
      <c r="E47" s="27" t="str">
        <f t="shared" ca="1" si="6"/>
        <v/>
      </c>
      <c r="F47" s="94" t="str">
        <f t="shared" ca="1" si="7"/>
        <v/>
      </c>
      <c r="G47" s="94"/>
      <c r="H47" s="62"/>
      <c r="I47" s="28" t="str">
        <f t="shared" ca="1" si="8"/>
        <v/>
      </c>
      <c r="J47" s="61"/>
      <c r="K47" s="17">
        <f t="shared" ca="1" si="9"/>
        <v>0</v>
      </c>
    </row>
    <row r="48" spans="1:11" x14ac:dyDescent="0.25">
      <c r="A48">
        <f t="shared" ca="1" si="4"/>
        <v>1</v>
      </c>
      <c r="B48" t="str">
        <f ca="1">IF(ISERR(SEARCH(MID(CELL("filename",$B$1),FIND("]",CELL("filename",$B$1))+1,256),Questions_Hide!G43)),"zz",Questions_Hide!A43)</f>
        <v>1-ID.RM.Pr-1</v>
      </c>
      <c r="C48" s="37" t="str">
        <f t="array" aca="1" ref="C48" ca="1">IF(COUNTIF($B$9:$B$200,"&lt;&gt;zz")&gt;=ROWS($A$1:A40), INDEX($B$9:$B$200, MATCH(SMALL(COUNTIF($B$9:$B$200, "&lt;"&amp;$B$9:$B$200), ROW(A40)), COUNTIF($B$9:$B$200, "&lt;"&amp;$B$9:$B$200), 0)), "")</f>
        <v/>
      </c>
      <c r="D48" s="28" t="str">
        <f t="shared" ca="1" si="5"/>
        <v/>
      </c>
      <c r="E48" s="27" t="str">
        <f t="shared" ca="1" si="6"/>
        <v/>
      </c>
      <c r="F48" s="94" t="str">
        <f t="shared" ca="1" si="7"/>
        <v/>
      </c>
      <c r="G48" s="94"/>
      <c r="H48" s="62"/>
      <c r="I48" s="28" t="str">
        <f t="shared" ca="1" si="8"/>
        <v/>
      </c>
      <c r="J48" s="61"/>
      <c r="K48" s="17">
        <f t="shared" ca="1" si="9"/>
        <v>0</v>
      </c>
    </row>
    <row r="49" spans="1:11" x14ac:dyDescent="0.25">
      <c r="A49">
        <f t="shared" ca="1" si="4"/>
        <v>1</v>
      </c>
      <c r="B49" t="str">
        <f ca="1">IF(ISERR(SEARCH(MID(CELL("filename",$B$1),FIND("]",CELL("filename",$B$1))+1,256),Questions_Hide!G44)),"zz",Questions_Hide!A44)</f>
        <v>1-ID.SC.Pr-1</v>
      </c>
      <c r="C49" s="37" t="str">
        <f t="array" aca="1" ref="C49" ca="1">IF(COUNTIF($B$9:$B$200,"&lt;&gt;zz")&gt;=ROWS($A$1:A41), INDEX($B$9:$B$200, MATCH(SMALL(COUNTIF($B$9:$B$200, "&lt;"&amp;$B$9:$B$200), ROW(A41)), COUNTIF($B$9:$B$200, "&lt;"&amp;$B$9:$B$200), 0)), "")</f>
        <v/>
      </c>
      <c r="D49" s="28" t="str">
        <f t="shared" ca="1" si="5"/>
        <v/>
      </c>
      <c r="E49" s="27" t="str">
        <f t="shared" ca="1" si="6"/>
        <v/>
      </c>
      <c r="F49" s="94" t="str">
        <f t="shared" ca="1" si="7"/>
        <v/>
      </c>
      <c r="G49" s="94"/>
      <c r="H49" s="62"/>
      <c r="I49" s="28" t="str">
        <f t="shared" ca="1" si="8"/>
        <v/>
      </c>
      <c r="J49" s="61"/>
      <c r="K49" s="17">
        <f t="shared" ca="1" si="9"/>
        <v>0</v>
      </c>
    </row>
    <row r="50" spans="1:11" x14ac:dyDescent="0.25">
      <c r="A50">
        <f t="shared" ca="1" si="4"/>
        <v>1</v>
      </c>
      <c r="B50" t="str">
        <f ca="1">IF(ISERR(SEARCH(MID(CELL("filename",$B$1),FIND("]",CELL("filename",$B$1))+1,256),Questions_Hide!G45)),"zz",Questions_Hide!A45)</f>
        <v>2-PR.AT.Pr-1</v>
      </c>
      <c r="C50" s="37" t="str">
        <f t="array" aca="1" ref="C50" ca="1">IF(COUNTIF($B$9:$B$200,"&lt;&gt;zz")&gt;=ROWS($A$1:A42), INDEX($B$9:$B$200, MATCH(SMALL(COUNTIF($B$9:$B$200, "&lt;"&amp;$B$9:$B$200), ROW(A42)), COUNTIF($B$9:$B$200, "&lt;"&amp;$B$9:$B$200), 0)), "")</f>
        <v/>
      </c>
      <c r="D50" s="28" t="str">
        <f t="shared" ca="1" si="5"/>
        <v/>
      </c>
      <c r="E50" s="27" t="str">
        <f t="shared" ca="1" si="6"/>
        <v/>
      </c>
      <c r="F50" s="94" t="str">
        <f t="shared" ca="1" si="7"/>
        <v/>
      </c>
      <c r="G50" s="94"/>
      <c r="H50" s="62"/>
      <c r="I50" s="28" t="str">
        <f t="shared" ca="1" si="8"/>
        <v/>
      </c>
      <c r="J50" s="61"/>
      <c r="K50" s="17">
        <f t="shared" ca="1" si="9"/>
        <v>0</v>
      </c>
    </row>
    <row r="51" spans="1:11" x14ac:dyDescent="0.25">
      <c r="A51">
        <f t="shared" ca="1" si="4"/>
        <v>1</v>
      </c>
      <c r="B51" t="str">
        <f ca="1">IF(ISERR(SEARCH(MID(CELL("filename",$B$1),FIND("]",CELL("filename",$B$1))+1,256),Questions_Hide!G46)),"zz",Questions_Hide!A46)</f>
        <v>2-PR.DS.Pr-1</v>
      </c>
      <c r="C51" s="37" t="str">
        <f t="array" aca="1" ref="C51" ca="1">IF(COUNTIF($B$9:$B$200,"&lt;&gt;zz")&gt;=ROWS($A$1:A43), INDEX($B$9:$B$200, MATCH(SMALL(COUNTIF($B$9:$B$200, "&lt;"&amp;$B$9:$B$200), ROW(A43)), COUNTIF($B$9:$B$200, "&lt;"&amp;$B$9:$B$200), 0)), "")</f>
        <v/>
      </c>
      <c r="D51" s="28" t="str">
        <f t="shared" ca="1" si="5"/>
        <v/>
      </c>
      <c r="E51" s="27" t="str">
        <f t="shared" ca="1" si="6"/>
        <v/>
      </c>
      <c r="F51" s="94" t="str">
        <f t="shared" ca="1" si="7"/>
        <v/>
      </c>
      <c r="G51" s="94"/>
      <c r="H51" s="62"/>
      <c r="I51" s="28" t="str">
        <f t="shared" ca="1" si="8"/>
        <v/>
      </c>
      <c r="J51" s="61"/>
      <c r="K51" s="17">
        <f t="shared" ca="1" si="9"/>
        <v>0</v>
      </c>
    </row>
    <row r="52" spans="1:11" x14ac:dyDescent="0.25">
      <c r="A52">
        <f t="shared" ca="1" si="4"/>
        <v>1</v>
      </c>
      <c r="B52" t="str">
        <f ca="1">IF(ISERR(SEARCH(MID(CELL("filename",$B$1),FIND("]",CELL("filename",$B$1))+1,256),Questions_Hide!G47)),"zz",Questions_Hide!A47)</f>
        <v>2-PR.DS.Pr-2</v>
      </c>
      <c r="C52" s="37" t="str">
        <f t="array" aca="1" ref="C52" ca="1">IF(COUNTIF($B$9:$B$200,"&lt;&gt;zz")&gt;=ROWS($A$1:A44), INDEX($B$9:$B$200, MATCH(SMALL(COUNTIF($B$9:$B$200, "&lt;"&amp;$B$9:$B$200), ROW(A44)), COUNTIF($B$9:$B$200, "&lt;"&amp;$B$9:$B$200), 0)), "")</f>
        <v/>
      </c>
      <c r="D52" s="28" t="str">
        <f t="shared" ca="1" si="5"/>
        <v/>
      </c>
      <c r="E52" s="27" t="str">
        <f t="shared" ca="1" si="6"/>
        <v/>
      </c>
      <c r="F52" s="94" t="str">
        <f t="shared" ca="1" si="7"/>
        <v/>
      </c>
      <c r="G52" s="94"/>
      <c r="H52" s="62"/>
      <c r="I52" s="28" t="str">
        <f t="shared" ca="1" si="8"/>
        <v/>
      </c>
      <c r="J52" s="61"/>
      <c r="K52" s="17">
        <f t="shared" ca="1" si="9"/>
        <v>0</v>
      </c>
    </row>
    <row r="53" spans="1:11" x14ac:dyDescent="0.25">
      <c r="A53">
        <f t="shared" ca="1" si="4"/>
        <v>1</v>
      </c>
      <c r="B53" t="str">
        <f ca="1">IF(ISERR(SEARCH(MID(CELL("filename",$B$1),FIND("]",CELL("filename",$B$1))+1,256),Questions_Hide!G48)),"zz",Questions_Hide!A48)</f>
        <v>2-PR.DS.Pr-3</v>
      </c>
      <c r="C53" s="37" t="str">
        <f t="array" aca="1" ref="C53" ca="1">IF(COUNTIF($B$9:$B$200,"&lt;&gt;zz")&gt;=ROWS($A$1:A45), INDEX($B$9:$B$200, MATCH(SMALL(COUNTIF($B$9:$B$200, "&lt;"&amp;$B$9:$B$200), ROW(A45)), COUNTIF($B$9:$B$200, "&lt;"&amp;$B$9:$B$200), 0)), "")</f>
        <v/>
      </c>
      <c r="D53" s="28" t="str">
        <f t="shared" ca="1" si="5"/>
        <v/>
      </c>
      <c r="E53" s="27" t="str">
        <f t="shared" ca="1" si="6"/>
        <v/>
      </c>
      <c r="F53" s="94" t="str">
        <f t="shared" ca="1" si="7"/>
        <v/>
      </c>
      <c r="G53" s="94"/>
      <c r="H53" s="62"/>
      <c r="I53" s="28" t="str">
        <f t="shared" ca="1" si="8"/>
        <v/>
      </c>
      <c r="J53" s="61"/>
      <c r="K53" s="17">
        <f t="shared" ca="1" si="9"/>
        <v>0</v>
      </c>
    </row>
    <row r="54" spans="1:11" x14ac:dyDescent="0.25">
      <c r="A54">
        <f t="shared" ca="1" si="4"/>
        <v>1</v>
      </c>
      <c r="B54" t="str">
        <f ca="1">IF(ISERR(SEARCH(MID(CELL("filename",$B$1),FIND("]",CELL("filename",$B$1))+1,256),Questions_Hide!G49)),"zz",Questions_Hide!A49)</f>
        <v>2-PR.AC.Pr-1</v>
      </c>
      <c r="C54" s="37" t="str">
        <f t="array" aca="1" ref="C54" ca="1">IF(COUNTIF($B$9:$B$200,"&lt;&gt;zz")&gt;=ROWS($A$1:A46), INDEX($B$9:$B$200, MATCH(SMALL(COUNTIF($B$9:$B$200, "&lt;"&amp;$B$9:$B$200), ROW(A46)), COUNTIF($B$9:$B$200, "&lt;"&amp;$B$9:$B$200), 0)), "")</f>
        <v/>
      </c>
      <c r="D54" s="28" t="str">
        <f t="shared" ca="1" si="5"/>
        <v/>
      </c>
      <c r="E54" s="27" t="str">
        <f t="shared" ca="1" si="6"/>
        <v/>
      </c>
      <c r="F54" s="94" t="str">
        <f t="shared" ca="1" si="7"/>
        <v/>
      </c>
      <c r="G54" s="94"/>
      <c r="H54" s="62"/>
      <c r="I54" s="28" t="str">
        <f t="shared" ca="1" si="8"/>
        <v/>
      </c>
      <c r="J54" s="61"/>
      <c r="K54" s="17">
        <f t="shared" ca="1" si="9"/>
        <v>0</v>
      </c>
    </row>
    <row r="55" spans="1:11" x14ac:dyDescent="0.25">
      <c r="A55">
        <f t="shared" ca="1" si="4"/>
        <v>1</v>
      </c>
      <c r="B55" t="str">
        <f ca="1">IF(ISERR(SEARCH(MID(CELL("filename",$B$1),FIND("]",CELL("filename",$B$1))+1,256),Questions_Hide!G50)),"zz",Questions_Hide!A50)</f>
        <v>2-PR.IP.Pr-1</v>
      </c>
      <c r="C55" s="37" t="str">
        <f t="array" aca="1" ref="C55" ca="1">IF(COUNTIF($B$9:$B$200,"&lt;&gt;zz")&gt;=ROWS($A$1:A47), INDEX($B$9:$B$200, MATCH(SMALL(COUNTIF($B$9:$B$200, "&lt;"&amp;$B$9:$B$200), ROW(A47)), COUNTIF($B$9:$B$200, "&lt;"&amp;$B$9:$B$200), 0)), "")</f>
        <v/>
      </c>
      <c r="D55" s="28" t="str">
        <f t="shared" ca="1" si="5"/>
        <v/>
      </c>
      <c r="E55" s="27" t="str">
        <f t="shared" ca="1" si="6"/>
        <v/>
      </c>
      <c r="F55" s="94" t="str">
        <f t="shared" ca="1" si="7"/>
        <v/>
      </c>
      <c r="G55" s="94"/>
      <c r="H55" s="62"/>
      <c r="I55" s="28" t="str">
        <f t="shared" ca="1" si="8"/>
        <v/>
      </c>
      <c r="J55" s="61"/>
      <c r="K55" s="17">
        <f t="shared" ca="1" si="9"/>
        <v>0</v>
      </c>
    </row>
    <row r="56" spans="1:11" x14ac:dyDescent="0.25">
      <c r="A56">
        <f t="shared" ca="1" si="4"/>
        <v>1</v>
      </c>
      <c r="B56" t="str">
        <f ca="1">IF(ISERR(SEARCH(MID(CELL("filename",$B$1),FIND("]",CELL("filename",$B$1))+1,256),Questions_Hide!G51)),"zz",Questions_Hide!A51)</f>
        <v>2-PR.IP.Pr-2</v>
      </c>
      <c r="C56" s="37" t="str">
        <f t="array" aca="1" ref="C56" ca="1">IF(COUNTIF($B$9:$B$200,"&lt;&gt;zz")&gt;=ROWS($A$1:A48), INDEX($B$9:$B$200, MATCH(SMALL(COUNTIF($B$9:$B$200, "&lt;"&amp;$B$9:$B$200), ROW(A48)), COUNTIF($B$9:$B$200, "&lt;"&amp;$B$9:$B$200), 0)), "")</f>
        <v/>
      </c>
      <c r="D56" s="28" t="str">
        <f t="shared" ca="1" si="5"/>
        <v/>
      </c>
      <c r="E56" s="27" t="str">
        <f t="shared" ca="1" si="6"/>
        <v/>
      </c>
      <c r="F56" s="94" t="str">
        <f t="shared" ca="1" si="7"/>
        <v/>
      </c>
      <c r="G56" s="94"/>
      <c r="H56" s="62"/>
      <c r="I56" s="28" t="str">
        <f t="shared" ca="1" si="8"/>
        <v/>
      </c>
      <c r="J56" s="61"/>
      <c r="K56" s="17">
        <f t="shared" ca="1" si="9"/>
        <v>0</v>
      </c>
    </row>
    <row r="57" spans="1:11" x14ac:dyDescent="0.25">
      <c r="A57">
        <f t="shared" ca="1" si="4"/>
        <v>1</v>
      </c>
      <c r="B57" t="str">
        <f ca="1">IF(ISERR(SEARCH(MID(CELL("filename",$B$1),FIND("]",CELL("filename",$B$1))+1,256),Questions_Hide!G52)),"zz",Questions_Hide!A52)</f>
        <v>2-PR.IP.Pr-3</v>
      </c>
      <c r="C57" s="37" t="str">
        <f t="array" aca="1" ref="C57" ca="1">IF(COUNTIF($B$9:$B$200,"&lt;&gt;zz")&gt;=ROWS($A$1:A49), INDEX($B$9:$B$200, MATCH(SMALL(COUNTIF($B$9:$B$200, "&lt;"&amp;$B$9:$B$200), ROW(A49)), COUNTIF($B$9:$B$200, "&lt;"&amp;$B$9:$B$200), 0)), "")</f>
        <v/>
      </c>
      <c r="D57" s="28" t="str">
        <f t="shared" ca="1" si="5"/>
        <v/>
      </c>
      <c r="E57" s="27" t="str">
        <f t="shared" ca="1" si="6"/>
        <v/>
      </c>
      <c r="F57" s="94" t="str">
        <f t="shared" ca="1" si="7"/>
        <v/>
      </c>
      <c r="G57" s="94"/>
      <c r="H57" s="62"/>
      <c r="I57" s="28" t="str">
        <f t="shared" ca="1" si="8"/>
        <v/>
      </c>
      <c r="J57" s="61"/>
      <c r="K57" s="17">
        <f t="shared" ca="1" si="9"/>
        <v>0</v>
      </c>
    </row>
    <row r="58" spans="1:11" x14ac:dyDescent="0.25">
      <c r="A58">
        <f t="shared" ca="1" si="4"/>
        <v>1</v>
      </c>
      <c r="B58" t="str">
        <f ca="1">IF(ISERR(SEARCH(MID(CELL("filename",$B$1),FIND("]",CELL("filename",$B$1))+1,256),Questions_Hide!G53)),"zz",Questions_Hide!A53)</f>
        <v>2-PR.IP.Pr-4</v>
      </c>
      <c r="C58" s="37" t="str">
        <f t="array" aca="1" ref="C58" ca="1">IF(COUNTIF($B$9:$B$200,"&lt;&gt;zz")&gt;=ROWS($A$1:A50), INDEX($B$9:$B$200, MATCH(SMALL(COUNTIF($B$9:$B$200, "&lt;"&amp;$B$9:$B$200), ROW(A50)), COUNTIF($B$9:$B$200, "&lt;"&amp;$B$9:$B$200), 0)), "")</f>
        <v/>
      </c>
      <c r="D58" s="28" t="str">
        <f t="shared" ca="1" si="5"/>
        <v/>
      </c>
      <c r="E58" s="27" t="str">
        <f t="shared" ca="1" si="6"/>
        <v/>
      </c>
      <c r="F58" s="94" t="str">
        <f t="shared" ca="1" si="7"/>
        <v/>
      </c>
      <c r="G58" s="94"/>
      <c r="H58" s="62"/>
      <c r="I58" s="28" t="str">
        <f t="shared" ca="1" si="8"/>
        <v/>
      </c>
      <c r="J58" s="61"/>
      <c r="K58" s="17">
        <f t="shared" ca="1" si="9"/>
        <v>0</v>
      </c>
    </row>
    <row r="59" spans="1:11" x14ac:dyDescent="0.25">
      <c r="A59">
        <f t="shared" ca="1" si="4"/>
        <v>1</v>
      </c>
      <c r="B59" t="str">
        <f ca="1">IF(ISERR(SEARCH(MID(CELL("filename",$B$1),FIND("]",CELL("filename",$B$1))+1,256),Questions_Hide!G54)),"zz",Questions_Hide!A54)</f>
        <v>2-PR.IP.Pr-5</v>
      </c>
      <c r="C59" s="37" t="str">
        <f t="array" aca="1" ref="C59" ca="1">IF(COUNTIF($B$9:$B$200,"&lt;&gt;zz")&gt;=ROWS($A$1:A51), INDEX($B$9:$B$200, MATCH(SMALL(COUNTIF($B$9:$B$200, "&lt;"&amp;$B$9:$B$200), ROW(A51)), COUNTIF($B$9:$B$200, "&lt;"&amp;$B$9:$B$200), 0)), "")</f>
        <v/>
      </c>
      <c r="D59" s="28" t="str">
        <f t="shared" ca="1" si="5"/>
        <v/>
      </c>
      <c r="E59" s="27" t="str">
        <f t="shared" ca="1" si="6"/>
        <v/>
      </c>
      <c r="F59" s="94" t="str">
        <f t="shared" ca="1" si="7"/>
        <v/>
      </c>
      <c r="G59" s="94"/>
      <c r="H59" s="62"/>
      <c r="I59" s="28" t="str">
        <f t="shared" ca="1" si="8"/>
        <v/>
      </c>
      <c r="J59" s="61"/>
      <c r="K59" s="17">
        <f t="shared" ca="1" si="9"/>
        <v>0</v>
      </c>
    </row>
    <row r="60" spans="1:11" x14ac:dyDescent="0.25">
      <c r="A60">
        <f t="shared" ca="1" si="4"/>
        <v>1</v>
      </c>
      <c r="B60" t="str">
        <f ca="1">IF(ISERR(SEARCH(MID(CELL("filename",$B$1),FIND("]",CELL("filename",$B$1))+1,256),Questions_Hide!G55)),"zz",Questions_Hide!A55)</f>
        <v>2-PR.IP.Pr-6</v>
      </c>
      <c r="C60" s="37" t="str">
        <f t="array" aca="1" ref="C60" ca="1">IF(COUNTIF($B$9:$B$200,"&lt;&gt;zz")&gt;=ROWS($A$1:A52), INDEX($B$9:$B$200, MATCH(SMALL(COUNTIF($B$9:$B$200, "&lt;"&amp;$B$9:$B$200), ROW(A52)), COUNTIF($B$9:$B$200, "&lt;"&amp;$B$9:$B$200), 0)), "")</f>
        <v/>
      </c>
      <c r="D60" s="28" t="str">
        <f t="shared" ca="1" si="5"/>
        <v/>
      </c>
      <c r="E60" s="27" t="str">
        <f t="shared" ca="1" si="6"/>
        <v/>
      </c>
      <c r="F60" s="94" t="str">
        <f t="shared" ca="1" si="7"/>
        <v/>
      </c>
      <c r="G60" s="94"/>
      <c r="H60" s="62"/>
      <c r="I60" s="28" t="str">
        <f t="shared" ca="1" si="8"/>
        <v/>
      </c>
      <c r="J60" s="61"/>
      <c r="K60" s="17">
        <f t="shared" ca="1" si="9"/>
        <v>0</v>
      </c>
    </row>
    <row r="61" spans="1:11" x14ac:dyDescent="0.25">
      <c r="A61">
        <f t="shared" ca="1" si="4"/>
        <v>1</v>
      </c>
      <c r="B61" t="str">
        <f ca="1">IF(ISERR(SEARCH(MID(CELL("filename",$B$1),FIND("]",CELL("filename",$B$1))+1,256),Questions_Hide!G56)),"zz",Questions_Hide!A56)</f>
        <v>2-PR.IP.Pr-7</v>
      </c>
      <c r="C61" s="37" t="str">
        <f t="array" aca="1" ref="C61" ca="1">IF(COUNTIF($B$9:$B$200,"&lt;&gt;zz")&gt;=ROWS($A$1:A53), INDEX($B$9:$B$200, MATCH(SMALL(COUNTIF($B$9:$B$200, "&lt;"&amp;$B$9:$B$200), ROW(A53)), COUNTIF($B$9:$B$200, "&lt;"&amp;$B$9:$B$200), 0)), "")</f>
        <v/>
      </c>
      <c r="D61" s="28" t="str">
        <f t="shared" ca="1" si="5"/>
        <v/>
      </c>
      <c r="E61" s="27" t="str">
        <f t="shared" ca="1" si="6"/>
        <v/>
      </c>
      <c r="F61" s="94" t="str">
        <f t="shared" ca="1" si="7"/>
        <v/>
      </c>
      <c r="G61" s="94"/>
      <c r="H61" s="62"/>
      <c r="I61" s="28" t="str">
        <f t="shared" ca="1" si="8"/>
        <v/>
      </c>
      <c r="J61" s="61"/>
      <c r="K61" s="17">
        <f t="shared" ca="1" si="9"/>
        <v>0</v>
      </c>
    </row>
    <row r="62" spans="1:11" x14ac:dyDescent="0.25">
      <c r="A62">
        <f t="shared" ca="1" si="4"/>
        <v>1</v>
      </c>
      <c r="B62" t="str">
        <f ca="1">IF(ISERR(SEARCH(MID(CELL("filename",$B$1),FIND("]",CELL("filename",$B$1))+1,256),Questions_Hide!G57)),"zz",Questions_Hide!A57)</f>
        <v>2-PR.MA.Pr-1</v>
      </c>
      <c r="C62" s="37" t="str">
        <f t="array" aca="1" ref="C62" ca="1">IF(COUNTIF($B$9:$B$200,"&lt;&gt;zz")&gt;=ROWS($A$1:A54), INDEX($B$9:$B$200, MATCH(SMALL(COUNTIF($B$9:$B$200, "&lt;"&amp;$B$9:$B$200), ROW(A54)), COUNTIF($B$9:$B$200, "&lt;"&amp;$B$9:$B$200), 0)), "")</f>
        <v/>
      </c>
      <c r="D62" s="28" t="str">
        <f t="shared" ca="1" si="5"/>
        <v/>
      </c>
      <c r="E62" s="27" t="str">
        <f t="shared" ca="1" si="6"/>
        <v/>
      </c>
      <c r="F62" s="94" t="str">
        <f t="shared" ca="1" si="7"/>
        <v/>
      </c>
      <c r="G62" s="94"/>
      <c r="H62" s="62"/>
      <c r="I62" s="28" t="str">
        <f t="shared" ca="1" si="8"/>
        <v/>
      </c>
      <c r="J62" s="61"/>
      <c r="K62" s="17">
        <f t="shared" ca="1" si="9"/>
        <v>0</v>
      </c>
    </row>
    <row r="63" spans="1:11" x14ac:dyDescent="0.25">
      <c r="A63">
        <f t="shared" ca="1" si="4"/>
        <v>1</v>
      </c>
      <c r="B63" t="str">
        <f ca="1">IF(ISERR(SEARCH(MID(CELL("filename",$B$1),FIND("]",CELL("filename",$B$1))+1,256),Questions_Hide!G58)),"zz",Questions_Hide!A58)</f>
        <v>2-PR.PT.Pr-1</v>
      </c>
      <c r="C63" s="37" t="str">
        <f t="array" aca="1" ref="C63" ca="1">IF(COUNTIF($B$9:$B$200,"&lt;&gt;zz")&gt;=ROWS($A$1:A55), INDEX($B$9:$B$200, MATCH(SMALL(COUNTIF($B$9:$B$200, "&lt;"&amp;$B$9:$B$200), ROW(A55)), COUNTIF($B$9:$B$200, "&lt;"&amp;$B$9:$B$200), 0)), "")</f>
        <v/>
      </c>
      <c r="D63" s="28" t="str">
        <f t="shared" ca="1" si="5"/>
        <v/>
      </c>
      <c r="E63" s="27" t="str">
        <f t="shared" ca="1" si="6"/>
        <v/>
      </c>
      <c r="F63" s="94" t="str">
        <f t="shared" ca="1" si="7"/>
        <v/>
      </c>
      <c r="G63" s="94"/>
      <c r="H63" s="62"/>
      <c r="I63" s="28" t="str">
        <f t="shared" ca="1" si="8"/>
        <v/>
      </c>
      <c r="J63" s="61"/>
      <c r="K63" s="17">
        <f t="shared" ca="1" si="9"/>
        <v>0</v>
      </c>
    </row>
    <row r="64" spans="1:11" x14ac:dyDescent="0.25">
      <c r="A64">
        <f t="shared" ca="1" si="4"/>
        <v>1</v>
      </c>
      <c r="B64" t="str">
        <f ca="1">IF(ISERR(SEARCH(MID(CELL("filename",$B$1),FIND("]",CELL("filename",$B$1))+1,256),Questions_Hide!G59)),"zz",Questions_Hide!A59)</f>
        <v>2-PR.PT.Pr-2</v>
      </c>
      <c r="C64" s="37" t="str">
        <f t="array" aca="1" ref="C64" ca="1">IF(COUNTIF($B$9:$B$200,"&lt;&gt;zz")&gt;=ROWS($A$1:A56), INDEX($B$9:$B$200, MATCH(SMALL(COUNTIF($B$9:$B$200, "&lt;"&amp;$B$9:$B$200), ROW(A56)), COUNTIF($B$9:$B$200, "&lt;"&amp;$B$9:$B$200), 0)), "")</f>
        <v/>
      </c>
      <c r="D64" s="28" t="str">
        <f t="shared" ca="1" si="5"/>
        <v/>
      </c>
      <c r="E64" s="27" t="str">
        <f t="shared" ca="1" si="6"/>
        <v/>
      </c>
      <c r="F64" s="94" t="str">
        <f t="shared" ca="1" si="7"/>
        <v/>
      </c>
      <c r="G64" s="94"/>
      <c r="H64" s="62"/>
      <c r="I64" s="28" t="str">
        <f t="shared" ca="1" si="8"/>
        <v/>
      </c>
      <c r="J64" s="61"/>
      <c r="K64" s="17">
        <f t="shared" ca="1" si="9"/>
        <v>0</v>
      </c>
    </row>
    <row r="65" spans="1:11" x14ac:dyDescent="0.25">
      <c r="A65">
        <f t="shared" ca="1" si="4"/>
        <v>1</v>
      </c>
      <c r="B65" t="str">
        <f ca="1">IF(ISERR(SEARCH(MID(CELL("filename",$B$1),FIND("]",CELL("filename",$B$1))+1,256),Questions_Hide!G60)),"zz",Questions_Hide!A60)</f>
        <v>3-DE.AE.Pr-1</v>
      </c>
      <c r="C65" s="37" t="str">
        <f t="array" aca="1" ref="C65" ca="1">IF(COUNTIF($B$9:$B$200,"&lt;&gt;zz")&gt;=ROWS($A$1:A57), INDEX($B$9:$B$200, MATCH(SMALL(COUNTIF($B$9:$B$200, "&lt;"&amp;$B$9:$B$200), ROW(A57)), COUNTIF($B$9:$B$200, "&lt;"&amp;$B$9:$B$200), 0)), "")</f>
        <v/>
      </c>
      <c r="D65" s="28" t="str">
        <f t="shared" ca="1" si="5"/>
        <v/>
      </c>
      <c r="E65" s="27" t="str">
        <f t="shared" ca="1" si="6"/>
        <v/>
      </c>
      <c r="F65" s="94" t="str">
        <f t="shared" ca="1" si="7"/>
        <v/>
      </c>
      <c r="G65" s="94"/>
      <c r="H65" s="62"/>
      <c r="I65" s="28" t="str">
        <f t="shared" ca="1" si="8"/>
        <v/>
      </c>
      <c r="J65" s="61"/>
      <c r="K65" s="17">
        <f t="shared" ca="1" si="9"/>
        <v>0</v>
      </c>
    </row>
    <row r="66" spans="1:11" x14ac:dyDescent="0.25">
      <c r="A66">
        <f t="shared" ca="1" si="4"/>
        <v>1</v>
      </c>
      <c r="B66" t="str">
        <f ca="1">IF(ISERR(SEARCH(MID(CELL("filename",$B$1),FIND("]",CELL("filename",$B$1))+1,256),Questions_Hide!G61)),"zz",Questions_Hide!A61)</f>
        <v>3-DE.DP.Pr-1</v>
      </c>
      <c r="C66" s="37" t="str">
        <f t="array" aca="1" ref="C66" ca="1">IF(COUNTIF($B$9:$B$200,"&lt;&gt;zz")&gt;=ROWS($A$1:A58), INDEX($B$9:$B$200, MATCH(SMALL(COUNTIF($B$9:$B$200, "&lt;"&amp;$B$9:$B$200), ROW(A58)), COUNTIF($B$9:$B$200, "&lt;"&amp;$B$9:$B$200), 0)), "")</f>
        <v/>
      </c>
      <c r="D66" s="28" t="str">
        <f t="shared" ca="1" si="5"/>
        <v/>
      </c>
      <c r="E66" s="27" t="str">
        <f t="shared" ca="1" si="6"/>
        <v/>
      </c>
      <c r="F66" s="94" t="str">
        <f t="shared" ca="1" si="7"/>
        <v/>
      </c>
      <c r="G66" s="94"/>
      <c r="H66" s="62"/>
      <c r="I66" s="28" t="str">
        <f t="shared" ca="1" si="8"/>
        <v/>
      </c>
      <c r="J66" s="61"/>
      <c r="K66" s="17">
        <f t="shared" ca="1" si="9"/>
        <v>0</v>
      </c>
    </row>
    <row r="67" spans="1:11" x14ac:dyDescent="0.25">
      <c r="A67">
        <f t="shared" ca="1" si="4"/>
        <v>1</v>
      </c>
      <c r="B67" t="str">
        <f ca="1">IF(ISERR(SEARCH(MID(CELL("filename",$B$1),FIND("]",CELL("filename",$B$1))+1,256),Questions_Hide!G62)),"zz",Questions_Hide!A62)</f>
        <v>3-DE.DP.Pr-2</v>
      </c>
      <c r="C67" s="37" t="str">
        <f t="array" aca="1" ref="C67" ca="1">IF(COUNTIF($B$9:$B$200,"&lt;&gt;zz")&gt;=ROWS($A$1:A59), INDEX($B$9:$B$200, MATCH(SMALL(COUNTIF($B$9:$B$200, "&lt;"&amp;$B$9:$B$200), ROW(A59)), COUNTIF($B$9:$B$200, "&lt;"&amp;$B$9:$B$200), 0)), "")</f>
        <v/>
      </c>
      <c r="D67" s="28" t="str">
        <f t="shared" ca="1" si="5"/>
        <v/>
      </c>
      <c r="E67" s="27" t="str">
        <f t="shared" ca="1" si="6"/>
        <v/>
      </c>
      <c r="F67" s="94" t="str">
        <f t="shared" ca="1" si="7"/>
        <v/>
      </c>
      <c r="G67" s="94"/>
      <c r="H67" s="62"/>
      <c r="I67" s="28" t="str">
        <f t="shared" ca="1" si="8"/>
        <v/>
      </c>
      <c r="J67" s="61"/>
      <c r="K67" s="17">
        <f t="shared" ca="1" si="9"/>
        <v>0</v>
      </c>
    </row>
    <row r="68" spans="1:11" x14ac:dyDescent="0.25">
      <c r="A68">
        <f t="shared" ca="1" si="4"/>
        <v>1</v>
      </c>
      <c r="B68" t="str">
        <f ca="1">IF(ISERR(SEARCH(MID(CELL("filename",$B$1),FIND("]",CELL("filename",$B$1))+1,256),Questions_Hide!G63)),"zz",Questions_Hide!A63)</f>
        <v>3-DE.CM.Pr-1</v>
      </c>
      <c r="C68" s="37" t="str">
        <f t="array" aca="1" ref="C68" ca="1">IF(COUNTIF($B$9:$B$200,"&lt;&gt;zz")&gt;=ROWS($A$1:A60), INDEX($B$9:$B$200, MATCH(SMALL(COUNTIF($B$9:$B$200, "&lt;"&amp;$B$9:$B$200), ROW(A60)), COUNTIF($B$9:$B$200, "&lt;"&amp;$B$9:$B$200), 0)), "")</f>
        <v/>
      </c>
      <c r="D68" s="28" t="str">
        <f t="shared" ca="1" si="5"/>
        <v/>
      </c>
      <c r="E68" s="27" t="str">
        <f t="shared" ca="1" si="6"/>
        <v/>
      </c>
      <c r="F68" s="94" t="str">
        <f t="shared" ca="1" si="7"/>
        <v/>
      </c>
      <c r="G68" s="94"/>
      <c r="H68" s="62"/>
      <c r="I68" s="28" t="str">
        <f t="shared" ca="1" si="8"/>
        <v/>
      </c>
      <c r="J68" s="61"/>
      <c r="K68" s="17">
        <f t="shared" ca="1" si="9"/>
        <v>0</v>
      </c>
    </row>
    <row r="69" spans="1:11" x14ac:dyDescent="0.25">
      <c r="A69">
        <f t="shared" ca="1" si="4"/>
        <v>1</v>
      </c>
      <c r="B69" t="str">
        <f ca="1">IF(ISERR(SEARCH(MID(CELL("filename",$B$1),FIND("]",CELL("filename",$B$1))+1,256),Questions_Hide!G64)),"zz",Questions_Hide!A64)</f>
        <v>4-RS.AN.Pr-1</v>
      </c>
      <c r="C69" s="37" t="str">
        <f t="array" aca="1" ref="C69" ca="1">IF(COUNTIF($B$9:$B$200,"&lt;&gt;zz")&gt;=ROWS($A$1:A61), INDEX($B$9:$B$200, MATCH(SMALL(COUNTIF($B$9:$B$200, "&lt;"&amp;$B$9:$B$200), ROW(A61)), COUNTIF($B$9:$B$200, "&lt;"&amp;$B$9:$B$200), 0)), "")</f>
        <v/>
      </c>
      <c r="D69" s="28" t="str">
        <f t="shared" ca="1" si="5"/>
        <v/>
      </c>
      <c r="E69" s="27" t="str">
        <f t="shared" ca="1" si="6"/>
        <v/>
      </c>
      <c r="F69" s="94" t="str">
        <f t="shared" ca="1" si="7"/>
        <v/>
      </c>
      <c r="G69" s="94"/>
      <c r="H69" s="62"/>
      <c r="I69" s="28" t="str">
        <f t="shared" ca="1" si="8"/>
        <v/>
      </c>
      <c r="J69" s="61"/>
      <c r="K69" s="17">
        <f t="shared" ca="1" si="9"/>
        <v>0</v>
      </c>
    </row>
    <row r="70" spans="1:11" x14ac:dyDescent="0.25">
      <c r="A70">
        <f t="shared" ca="1" si="4"/>
        <v>1</v>
      </c>
      <c r="B70" t="str">
        <f ca="1">IF(ISERR(SEARCH(MID(CELL("filename",$B$1),FIND("]",CELL("filename",$B$1))+1,256),Questions_Hide!G65)),"zz",Questions_Hide!A65)</f>
        <v>4-RS.MI.Pr-1</v>
      </c>
      <c r="C70" s="37" t="str">
        <f t="array" aca="1" ref="C70" ca="1">IF(COUNTIF($B$9:$B$200,"&lt;&gt;zz")&gt;=ROWS($A$1:A62), INDEX($B$9:$B$200, MATCH(SMALL(COUNTIF($B$9:$B$200, "&lt;"&amp;$B$9:$B$200), ROW(A62)), COUNTIF($B$9:$B$200, "&lt;"&amp;$B$9:$B$200), 0)), "")</f>
        <v/>
      </c>
      <c r="D70" s="28" t="str">
        <f t="shared" ca="1" si="5"/>
        <v/>
      </c>
      <c r="E70" s="27" t="str">
        <f t="shared" ca="1" si="6"/>
        <v/>
      </c>
      <c r="F70" s="94" t="str">
        <f t="shared" ca="1" si="7"/>
        <v/>
      </c>
      <c r="G70" s="94"/>
      <c r="H70" s="62"/>
      <c r="I70" s="28" t="str">
        <f t="shared" ca="1" si="8"/>
        <v/>
      </c>
      <c r="J70" s="61"/>
      <c r="K70" s="17">
        <f t="shared" ca="1" si="9"/>
        <v>0</v>
      </c>
    </row>
    <row r="71" spans="1:11" x14ac:dyDescent="0.25">
      <c r="A71">
        <f t="shared" ca="1" si="4"/>
        <v>1</v>
      </c>
      <c r="B71" t="str">
        <f ca="1">IF(ISERR(SEARCH(MID(CELL("filename",$B$1),FIND("]",CELL("filename",$B$1))+1,256),Questions_Hide!G66)),"zz",Questions_Hide!A66)</f>
        <v>4-RS.IM.Pr-1</v>
      </c>
      <c r="C71" s="37" t="str">
        <f t="array" aca="1" ref="C71" ca="1">IF(COUNTIF($B$9:$B$200,"&lt;&gt;zz")&gt;=ROWS($A$1:A63), INDEX($B$9:$B$200, MATCH(SMALL(COUNTIF($B$9:$B$200, "&lt;"&amp;$B$9:$B$200), ROW(A63)), COUNTIF($B$9:$B$200, "&lt;"&amp;$B$9:$B$200), 0)), "")</f>
        <v/>
      </c>
      <c r="D71" s="28" t="str">
        <f t="shared" ca="1" si="5"/>
        <v/>
      </c>
      <c r="E71" s="27" t="str">
        <f t="shared" ca="1" si="6"/>
        <v/>
      </c>
      <c r="F71" s="94" t="str">
        <f t="shared" ca="1" si="7"/>
        <v/>
      </c>
      <c r="G71" s="94"/>
      <c r="H71" s="27"/>
      <c r="I71" s="28" t="str">
        <f t="shared" ca="1" si="8"/>
        <v/>
      </c>
      <c r="J71" s="28"/>
      <c r="K71" s="17">
        <f t="shared" ca="1" si="9"/>
        <v>0</v>
      </c>
    </row>
    <row r="72" spans="1:11" x14ac:dyDescent="0.25">
      <c r="A72">
        <f t="shared" ca="1" si="4"/>
        <v>1</v>
      </c>
      <c r="B72" t="str">
        <f ca="1">IF(ISERR(SEARCH(MID(CELL("filename",$B$1),FIND("]",CELL("filename",$B$1))+1,256),Questions_Hide!G67)),"zz",Questions_Hide!A67)</f>
        <v>4-RS.CO.Pr-1</v>
      </c>
      <c r="C72" s="37" t="str">
        <f t="array" aca="1" ref="C72" ca="1">IF(COUNTIF($B$9:$B$200,"&lt;&gt;zz")&gt;=ROWS($A$1:A64), INDEX($B$9:$B$200, MATCH(SMALL(COUNTIF($B$9:$B$200, "&lt;"&amp;$B$9:$B$200), ROW(A64)), COUNTIF($B$9:$B$200, "&lt;"&amp;$B$9:$B$200), 0)), "")</f>
        <v/>
      </c>
      <c r="D72" s="28" t="str">
        <f t="shared" ca="1" si="5"/>
        <v/>
      </c>
      <c r="E72" s="27" t="str">
        <f t="shared" ca="1" si="6"/>
        <v/>
      </c>
      <c r="F72" s="94" t="str">
        <f t="shared" ca="1" si="7"/>
        <v/>
      </c>
      <c r="G72" s="94"/>
      <c r="H72" s="27"/>
      <c r="I72" s="28" t="str">
        <f t="shared" ca="1" si="8"/>
        <v/>
      </c>
      <c r="J72" s="28"/>
      <c r="K72" s="17">
        <f t="shared" ca="1" si="9"/>
        <v>0</v>
      </c>
    </row>
    <row r="73" spans="1:11" x14ac:dyDescent="0.25">
      <c r="A73">
        <f t="shared" ca="1" si="4"/>
        <v>1</v>
      </c>
      <c r="B73" t="str">
        <f ca="1">IF(ISERR(SEARCH(MID(CELL("filename",$B$1),FIND("]",CELL("filename",$B$1))+1,256),Questions_Hide!G68)),"zz",Questions_Hide!A68)</f>
        <v>4-RS.RP.Pr-1</v>
      </c>
      <c r="C73" s="37" t="str">
        <f t="array" aca="1" ref="C73" ca="1">IF(COUNTIF($B$9:$B$200,"&lt;&gt;zz")&gt;=ROWS($A$1:A65), INDEX($B$9:$B$200, MATCH(SMALL(COUNTIF($B$9:$B$200, "&lt;"&amp;$B$9:$B$200), ROW(A65)), COUNTIF($B$9:$B$200, "&lt;"&amp;$B$9:$B$200), 0)), "")</f>
        <v/>
      </c>
      <c r="D73" s="28" t="str">
        <f t="shared" ca="1" si="5"/>
        <v/>
      </c>
      <c r="E73" s="27" t="str">
        <f t="shared" ref="E73:E104" ca="1" si="10">IFERROR(VLOOKUP($D73,Questions,4,FALSE),"")</f>
        <v/>
      </c>
      <c r="F73" s="94" t="str">
        <f t="shared" ref="F73:F104" ca="1" si="11">IF(OR(ISERROR(VLOOKUP($D73,Questions,8,FALSE)),VLOOKUP($D73,Questions,8,FALSE)=0),"",VLOOKUP($D73,Questions,8,FALSE))</f>
        <v/>
      </c>
      <c r="G73" s="94"/>
      <c r="H73" s="27"/>
      <c r="I73" s="28" t="str">
        <f t="shared" ref="I73:I104" ca="1" si="12">IF(OR(ISERROR(VLOOKUP($D73,Questions,9,FALSE)),VLOOKUP($D73,Questions,9,FALSE)=0),"",VLOOKUP($D73,Questions,9,FALSE))</f>
        <v/>
      </c>
      <c r="J73" s="28"/>
      <c r="K73" s="17">
        <f t="shared" ref="K73:K104" ca="1" si="13">IFERROR(VLOOKUP($D73,Questions,7,FALSE),"")</f>
        <v>0</v>
      </c>
    </row>
    <row r="74" spans="1:11" x14ac:dyDescent="0.25">
      <c r="A74">
        <f t="shared" ref="A74:A137" ca="1" si="14">IF(B74="zz",0,1)</f>
        <v>1</v>
      </c>
      <c r="B74" t="str">
        <f ca="1">IF(ISERR(SEARCH(MID(CELL("filename",$B$1),FIND("]",CELL("filename",$B$1))+1,256),Questions_Hide!G69)),"zz",Questions_Hide!A69)</f>
        <v>5-RC.CO.Pr-1</v>
      </c>
      <c r="C74" s="37" t="str">
        <f t="array" aca="1" ref="C74" ca="1">IF(COUNTIF($B$9:$B$200,"&lt;&gt;zz")&gt;=ROWS($A$1:A66), INDEX($B$9:$B$200, MATCH(SMALL(COUNTIF($B$9:$B$200, "&lt;"&amp;$B$9:$B$200), ROW(A66)), COUNTIF($B$9:$B$200, "&lt;"&amp;$B$9:$B$200), 0)), "")</f>
        <v/>
      </c>
      <c r="D74" s="28" t="str">
        <f t="shared" ref="D74:D137" ca="1" si="15">IFERROR(RIGHT(C74,LEN(C74)-SEARCH("-",C74)),"")</f>
        <v/>
      </c>
      <c r="E74" s="27" t="str">
        <f t="shared" ca="1" si="10"/>
        <v/>
      </c>
      <c r="F74" s="94" t="str">
        <f t="shared" ca="1" si="11"/>
        <v/>
      </c>
      <c r="G74" s="94"/>
      <c r="H74" s="27"/>
      <c r="I74" s="28" t="str">
        <f t="shared" ca="1" si="12"/>
        <v/>
      </c>
      <c r="J74" s="28"/>
      <c r="K74" s="17">
        <f t="shared" ca="1" si="13"/>
        <v>0</v>
      </c>
    </row>
    <row r="75" spans="1:11" x14ac:dyDescent="0.25">
      <c r="A75">
        <f t="shared" ca="1" si="14"/>
        <v>1</v>
      </c>
      <c r="B75" t="str">
        <f ca="1">IF(ISERR(SEARCH(MID(CELL("filename",$B$1),FIND("]",CELL("filename",$B$1))+1,256),Questions_Hide!G70)),"zz",Questions_Hide!A70)</f>
        <v>5-RC.IM.Pr-1</v>
      </c>
      <c r="C75" s="37" t="str">
        <f t="array" aca="1" ref="C75" ca="1">IF(COUNTIF($B$9:$B$200,"&lt;&gt;zz")&gt;=ROWS($A$1:A67), INDEX($B$9:$B$200, MATCH(SMALL(COUNTIF($B$9:$B$200, "&lt;"&amp;$B$9:$B$200), ROW(A67)), COUNTIF($B$9:$B$200, "&lt;"&amp;$B$9:$B$200), 0)), "")</f>
        <v/>
      </c>
      <c r="D75" s="28" t="str">
        <f t="shared" ca="1" si="15"/>
        <v/>
      </c>
      <c r="E75" s="27" t="str">
        <f t="shared" ca="1" si="10"/>
        <v/>
      </c>
      <c r="F75" s="94" t="str">
        <f t="shared" ca="1" si="11"/>
        <v/>
      </c>
      <c r="G75" s="94"/>
      <c r="H75" s="27"/>
      <c r="I75" s="28" t="str">
        <f t="shared" ca="1" si="12"/>
        <v/>
      </c>
      <c r="J75" s="28"/>
      <c r="K75" s="17">
        <f t="shared" ca="1" si="13"/>
        <v>0</v>
      </c>
    </row>
    <row r="76" spans="1:11" x14ac:dyDescent="0.25">
      <c r="A76">
        <f t="shared" ca="1" si="14"/>
        <v>1</v>
      </c>
      <c r="B76" t="str">
        <f ca="1">IF(ISERR(SEARCH(MID(CELL("filename",$B$1),FIND("]",CELL("filename",$B$1))+1,256),Questions_Hide!G71)),"zz",Questions_Hide!A71)</f>
        <v>5-RC.RP.Pr-1</v>
      </c>
      <c r="C76" s="37" t="str">
        <f t="array" aca="1" ref="C76" ca="1">IF(COUNTIF($B$9:$B$200,"&lt;&gt;zz")&gt;=ROWS($A$1:A68), INDEX($B$9:$B$200, MATCH(SMALL(COUNTIF($B$9:$B$200, "&lt;"&amp;$B$9:$B$200), ROW(A68)), COUNTIF($B$9:$B$200, "&lt;"&amp;$B$9:$B$200), 0)), "")</f>
        <v/>
      </c>
      <c r="D76" s="28" t="str">
        <f t="shared" ca="1" si="15"/>
        <v/>
      </c>
      <c r="E76" s="27" t="str">
        <f t="shared" ca="1" si="10"/>
        <v/>
      </c>
      <c r="F76" s="94" t="str">
        <f t="shared" ca="1" si="11"/>
        <v/>
      </c>
      <c r="G76" s="94"/>
      <c r="H76" s="27"/>
      <c r="I76" s="28" t="str">
        <f t="shared" ca="1" si="12"/>
        <v/>
      </c>
      <c r="J76" s="28"/>
      <c r="K76" s="17">
        <f t="shared" ca="1" si="13"/>
        <v>0</v>
      </c>
    </row>
    <row r="77" spans="1:11" x14ac:dyDescent="0.25">
      <c r="A77">
        <f t="shared" ca="1" si="14"/>
        <v>0</v>
      </c>
      <c r="B77" t="str">
        <f ca="1">IF(ISERR(SEARCH(MID(CELL("filename",$B$1),FIND("]",CELL("filename",$B$1))+1,256),Questions_Hide!G72)),"zz",Questions_Hide!A72)</f>
        <v>zz</v>
      </c>
      <c r="C77" s="37" t="str">
        <f t="array" aca="1" ref="C77" ca="1">IF(COUNTIF($B$9:$B$200,"&lt;&gt;zz")&gt;=ROWS($A$1:A69), INDEX($B$9:$B$200, MATCH(SMALL(COUNTIF($B$9:$B$200, "&lt;"&amp;$B$9:$B$200), ROW(A69)), COUNTIF($B$9:$B$200, "&lt;"&amp;$B$9:$B$200), 0)), "")</f>
        <v/>
      </c>
      <c r="D77" s="28" t="str">
        <f t="shared" ca="1" si="15"/>
        <v/>
      </c>
      <c r="E77" s="27" t="str">
        <f t="shared" ca="1" si="10"/>
        <v/>
      </c>
      <c r="F77" s="94" t="str">
        <f t="shared" ca="1" si="11"/>
        <v/>
      </c>
      <c r="G77" s="94"/>
      <c r="H77" s="27"/>
      <c r="I77" s="28" t="str">
        <f t="shared" ca="1" si="12"/>
        <v/>
      </c>
      <c r="J77" s="28"/>
      <c r="K77" s="17">
        <f t="shared" ca="1" si="13"/>
        <v>0</v>
      </c>
    </row>
    <row r="78" spans="1:11" x14ac:dyDescent="0.25">
      <c r="A78">
        <f t="shared" ca="1" si="14"/>
        <v>0</v>
      </c>
      <c r="B78" t="str">
        <f ca="1">IF(ISERR(SEARCH(MID(CELL("filename",$B$1),FIND("]",CELL("filename",$B$1))+1,256),Questions_Hide!G73)),"zz",Questions_Hide!A73)</f>
        <v>zz</v>
      </c>
      <c r="C78" s="37" t="str">
        <f t="array" aca="1" ref="C78" ca="1">IF(COUNTIF($B$9:$B$200,"&lt;&gt;zz")&gt;=ROWS($A$1:A70), INDEX($B$9:$B$200, MATCH(SMALL(COUNTIF($B$9:$B$200, "&lt;"&amp;$B$9:$B$200), ROW(A70)), COUNTIF($B$9:$B$200, "&lt;"&amp;$B$9:$B$200), 0)), "")</f>
        <v/>
      </c>
      <c r="D78" s="28" t="str">
        <f t="shared" ca="1" si="15"/>
        <v/>
      </c>
      <c r="E78" s="27" t="str">
        <f t="shared" ca="1" si="10"/>
        <v/>
      </c>
      <c r="F78" s="94" t="str">
        <f t="shared" ca="1" si="11"/>
        <v/>
      </c>
      <c r="G78" s="94"/>
      <c r="H78" s="27"/>
      <c r="I78" s="28" t="str">
        <f t="shared" ca="1" si="12"/>
        <v/>
      </c>
      <c r="J78" s="28"/>
      <c r="K78" s="17">
        <f t="shared" ca="1" si="13"/>
        <v>0</v>
      </c>
    </row>
    <row r="79" spans="1:11" x14ac:dyDescent="0.25">
      <c r="A79">
        <f t="shared" ca="1" si="14"/>
        <v>0</v>
      </c>
      <c r="B79" t="str">
        <f ca="1">IF(ISERR(SEARCH(MID(CELL("filename",$B$1),FIND("]",CELL("filename",$B$1))+1,256),Questions_Hide!G74)),"zz",Questions_Hide!A74)</f>
        <v>zz</v>
      </c>
      <c r="C79" s="37" t="str">
        <f t="array" aca="1" ref="C79" ca="1">IF(COUNTIF($B$9:$B$200,"&lt;&gt;zz")&gt;=ROWS($A$1:A71), INDEX($B$9:$B$200, MATCH(SMALL(COUNTIF($B$9:$B$200, "&lt;"&amp;$B$9:$B$200), ROW(A71)), COUNTIF($B$9:$B$200, "&lt;"&amp;$B$9:$B$200), 0)), "")</f>
        <v/>
      </c>
      <c r="D79" s="28" t="str">
        <f t="shared" ca="1" si="15"/>
        <v/>
      </c>
      <c r="E79" s="27" t="str">
        <f t="shared" ca="1" si="10"/>
        <v/>
      </c>
      <c r="F79" s="94" t="str">
        <f t="shared" ca="1" si="11"/>
        <v/>
      </c>
      <c r="G79" s="94"/>
      <c r="H79" s="27"/>
      <c r="I79" s="28" t="str">
        <f t="shared" ca="1" si="12"/>
        <v/>
      </c>
      <c r="J79" s="28"/>
      <c r="K79" s="17">
        <f t="shared" ca="1" si="13"/>
        <v>0</v>
      </c>
    </row>
    <row r="80" spans="1:11" x14ac:dyDescent="0.25">
      <c r="A80">
        <f t="shared" ca="1" si="14"/>
        <v>0</v>
      </c>
      <c r="B80" t="str">
        <f ca="1">IF(ISERR(SEARCH(MID(CELL("filename",$B$1),FIND("]",CELL("filename",$B$1))+1,256),Questions_Hide!G75)),"zz",Questions_Hide!A75)</f>
        <v>zz</v>
      </c>
      <c r="C80" s="37" t="str">
        <f t="array" aca="1" ref="C80" ca="1">IF(COUNTIF($B$9:$B$200,"&lt;&gt;zz")&gt;=ROWS($A$1:A72), INDEX($B$9:$B$200, MATCH(SMALL(COUNTIF($B$9:$B$200, "&lt;"&amp;$B$9:$B$200), ROW(A72)), COUNTIF($B$9:$B$200, "&lt;"&amp;$B$9:$B$200), 0)), "")</f>
        <v/>
      </c>
      <c r="D80" s="28" t="str">
        <f t="shared" ca="1" si="15"/>
        <v/>
      </c>
      <c r="E80" s="27" t="str">
        <f t="shared" ca="1" si="10"/>
        <v/>
      </c>
      <c r="F80" s="94" t="str">
        <f t="shared" ca="1" si="11"/>
        <v/>
      </c>
      <c r="G80" s="94"/>
      <c r="H80" s="27"/>
      <c r="I80" s="28" t="str">
        <f t="shared" ca="1" si="12"/>
        <v/>
      </c>
      <c r="J80" s="28"/>
      <c r="K80" s="17">
        <f t="shared" ca="1" si="13"/>
        <v>0</v>
      </c>
    </row>
    <row r="81" spans="1:11" x14ac:dyDescent="0.25">
      <c r="A81">
        <f t="shared" ca="1" si="14"/>
        <v>0</v>
      </c>
      <c r="B81" t="str">
        <f ca="1">IF(ISERR(SEARCH(MID(CELL("filename",$B$1),FIND("]",CELL("filename",$B$1))+1,256),Questions_Hide!G76)),"zz",Questions_Hide!A76)</f>
        <v>zz</v>
      </c>
      <c r="C81" s="37" t="str">
        <f t="array" aca="1" ref="C81" ca="1">IF(COUNTIF($B$9:$B$200,"&lt;&gt;zz")&gt;=ROWS($A$1:A73), INDEX($B$9:$B$200, MATCH(SMALL(COUNTIF($B$9:$B$200, "&lt;"&amp;$B$9:$B$200), ROW(A73)), COUNTIF($B$9:$B$200, "&lt;"&amp;$B$9:$B$200), 0)), "")</f>
        <v/>
      </c>
      <c r="D81" s="28" t="str">
        <f t="shared" ca="1" si="15"/>
        <v/>
      </c>
      <c r="E81" s="27" t="str">
        <f t="shared" ca="1" si="10"/>
        <v/>
      </c>
      <c r="F81" s="94" t="str">
        <f t="shared" ca="1" si="11"/>
        <v/>
      </c>
      <c r="G81" s="94"/>
      <c r="H81" s="27"/>
      <c r="I81" s="28" t="str">
        <f t="shared" ca="1" si="12"/>
        <v/>
      </c>
      <c r="J81" s="28"/>
      <c r="K81" s="17">
        <f t="shared" ca="1" si="13"/>
        <v>0</v>
      </c>
    </row>
    <row r="82" spans="1:11" x14ac:dyDescent="0.25">
      <c r="A82">
        <f t="shared" ca="1" si="14"/>
        <v>0</v>
      </c>
      <c r="B82" t="str">
        <f ca="1">IF(ISERR(SEARCH(MID(CELL("filename",$B$1),FIND("]",CELL("filename",$B$1))+1,256),Questions_Hide!G77)),"zz",Questions_Hide!A77)</f>
        <v>zz</v>
      </c>
      <c r="C82" s="37" t="str">
        <f t="array" aca="1" ref="C82" ca="1">IF(COUNTIF($B$9:$B$200,"&lt;&gt;zz")&gt;=ROWS($A$1:A74), INDEX($B$9:$B$200, MATCH(SMALL(COUNTIF($B$9:$B$200, "&lt;"&amp;$B$9:$B$200), ROW(A74)), COUNTIF($B$9:$B$200, "&lt;"&amp;$B$9:$B$200), 0)), "")</f>
        <v/>
      </c>
      <c r="D82" s="28" t="str">
        <f t="shared" ca="1" si="15"/>
        <v/>
      </c>
      <c r="E82" s="27" t="str">
        <f t="shared" ca="1" si="10"/>
        <v/>
      </c>
      <c r="F82" s="94" t="str">
        <f t="shared" ca="1" si="11"/>
        <v/>
      </c>
      <c r="G82" s="94"/>
      <c r="H82" s="27"/>
      <c r="I82" s="28" t="str">
        <f t="shared" ca="1" si="12"/>
        <v/>
      </c>
      <c r="J82" s="28"/>
      <c r="K82" s="17">
        <f t="shared" ca="1" si="13"/>
        <v>0</v>
      </c>
    </row>
    <row r="83" spans="1:11" x14ac:dyDescent="0.25">
      <c r="A83">
        <f t="shared" ca="1" si="14"/>
        <v>0</v>
      </c>
      <c r="B83" t="str">
        <f ca="1">IF(ISERR(SEARCH(MID(CELL("filename",$B$1),FIND("]",CELL("filename",$B$1))+1,256),Questions_Hide!G78)),"zz",Questions_Hide!A78)</f>
        <v>zz</v>
      </c>
      <c r="C83" s="37" t="str">
        <f t="array" aca="1" ref="C83" ca="1">IF(COUNTIF($B$9:$B$200,"&lt;&gt;zz")&gt;=ROWS($A$1:A75), INDEX($B$9:$B$200, MATCH(SMALL(COUNTIF($B$9:$B$200, "&lt;"&amp;$B$9:$B$200), ROW(A75)), COUNTIF($B$9:$B$200, "&lt;"&amp;$B$9:$B$200), 0)), "")</f>
        <v/>
      </c>
      <c r="D83" s="28" t="str">
        <f t="shared" ca="1" si="15"/>
        <v/>
      </c>
      <c r="E83" s="27" t="str">
        <f t="shared" ca="1" si="10"/>
        <v/>
      </c>
      <c r="F83" s="94" t="str">
        <f t="shared" ca="1" si="11"/>
        <v/>
      </c>
      <c r="G83" s="94"/>
      <c r="H83" s="27"/>
      <c r="I83" s="28" t="str">
        <f t="shared" ca="1" si="12"/>
        <v/>
      </c>
      <c r="J83" s="28"/>
      <c r="K83" s="17">
        <f t="shared" ca="1" si="13"/>
        <v>0</v>
      </c>
    </row>
    <row r="84" spans="1:11" x14ac:dyDescent="0.25">
      <c r="A84">
        <f t="shared" ca="1" si="14"/>
        <v>0</v>
      </c>
      <c r="B84" t="str">
        <f ca="1">IF(ISERR(SEARCH(MID(CELL("filename",$B$1),FIND("]",CELL("filename",$B$1))+1,256),Questions_Hide!G79)),"zz",Questions_Hide!A79)</f>
        <v>zz</v>
      </c>
      <c r="C84" s="37" t="str">
        <f t="array" aca="1" ref="C84" ca="1">IF(COUNTIF($B$9:$B$200,"&lt;&gt;zz")&gt;=ROWS($A$1:A76), INDEX($B$9:$B$200, MATCH(SMALL(COUNTIF($B$9:$B$200, "&lt;"&amp;$B$9:$B$200), ROW(A76)), COUNTIF($B$9:$B$200, "&lt;"&amp;$B$9:$B$200), 0)), "")</f>
        <v/>
      </c>
      <c r="D84" s="28" t="str">
        <f t="shared" ca="1" si="15"/>
        <v/>
      </c>
      <c r="E84" s="27" t="str">
        <f t="shared" ca="1" si="10"/>
        <v/>
      </c>
      <c r="F84" s="94" t="str">
        <f t="shared" ca="1" si="11"/>
        <v/>
      </c>
      <c r="G84" s="94"/>
      <c r="H84" s="27"/>
      <c r="I84" s="28" t="str">
        <f t="shared" ca="1" si="12"/>
        <v/>
      </c>
      <c r="J84" s="28"/>
      <c r="K84" s="17">
        <f t="shared" ca="1" si="13"/>
        <v>0</v>
      </c>
    </row>
    <row r="85" spans="1:11" x14ac:dyDescent="0.25">
      <c r="A85">
        <f t="shared" ca="1" si="14"/>
        <v>0</v>
      </c>
      <c r="B85" t="str">
        <f ca="1">IF(ISERR(SEARCH(MID(CELL("filename",$B$1),FIND("]",CELL("filename",$B$1))+1,256),Questions_Hide!G80)),"zz",Questions_Hide!A80)</f>
        <v>zz</v>
      </c>
      <c r="C85" s="37" t="str">
        <f t="array" aca="1" ref="C85" ca="1">IF(COUNTIF($B$9:$B$200,"&lt;&gt;zz")&gt;=ROWS($A$1:A77), INDEX($B$9:$B$200, MATCH(SMALL(COUNTIF($B$9:$B$200, "&lt;"&amp;$B$9:$B$200), ROW(A77)), COUNTIF($B$9:$B$200, "&lt;"&amp;$B$9:$B$200), 0)), "")</f>
        <v/>
      </c>
      <c r="D85" s="28" t="str">
        <f t="shared" ca="1" si="15"/>
        <v/>
      </c>
      <c r="E85" s="27" t="str">
        <f t="shared" ca="1" si="10"/>
        <v/>
      </c>
      <c r="F85" s="94" t="str">
        <f t="shared" ca="1" si="11"/>
        <v/>
      </c>
      <c r="G85" s="94"/>
      <c r="H85" s="27"/>
      <c r="I85" s="28" t="str">
        <f t="shared" ca="1" si="12"/>
        <v/>
      </c>
      <c r="J85" s="28"/>
      <c r="K85" s="17">
        <f t="shared" ca="1" si="13"/>
        <v>0</v>
      </c>
    </row>
    <row r="86" spans="1:11" x14ac:dyDescent="0.25">
      <c r="A86">
        <f t="shared" ca="1" si="14"/>
        <v>0</v>
      </c>
      <c r="B86" t="str">
        <f ca="1">IF(ISERR(SEARCH(MID(CELL("filename",$B$1),FIND("]",CELL("filename",$B$1))+1,256),Questions_Hide!G81)),"zz",Questions_Hide!A81)</f>
        <v>zz</v>
      </c>
      <c r="C86" s="37" t="str">
        <f t="array" aca="1" ref="C86" ca="1">IF(COUNTIF($B$9:$B$200,"&lt;&gt;zz")&gt;=ROWS($A$1:A78), INDEX($B$9:$B$200, MATCH(SMALL(COUNTIF($B$9:$B$200, "&lt;"&amp;$B$9:$B$200), ROW(A78)), COUNTIF($B$9:$B$200, "&lt;"&amp;$B$9:$B$200), 0)), "")</f>
        <v/>
      </c>
      <c r="D86" s="28" t="str">
        <f t="shared" ca="1" si="15"/>
        <v/>
      </c>
      <c r="E86" s="27" t="str">
        <f t="shared" ca="1" si="10"/>
        <v/>
      </c>
      <c r="F86" s="94" t="str">
        <f t="shared" ca="1" si="11"/>
        <v/>
      </c>
      <c r="G86" s="94"/>
      <c r="H86" s="27"/>
      <c r="I86" s="28" t="str">
        <f t="shared" ca="1" si="12"/>
        <v/>
      </c>
      <c r="J86" s="28"/>
      <c r="K86" s="17">
        <f t="shared" ca="1" si="13"/>
        <v>0</v>
      </c>
    </row>
    <row r="87" spans="1:11" x14ac:dyDescent="0.25">
      <c r="A87">
        <f t="shared" ca="1" si="14"/>
        <v>0</v>
      </c>
      <c r="B87" t="str">
        <f ca="1">IF(ISERR(SEARCH(MID(CELL("filename",$B$1),FIND("]",CELL("filename",$B$1))+1,256),Questions_Hide!G82)),"zz",Questions_Hide!A82)</f>
        <v>zz</v>
      </c>
      <c r="C87" s="37" t="str">
        <f t="array" aca="1" ref="C87" ca="1">IF(COUNTIF($B$9:$B$200,"&lt;&gt;zz")&gt;=ROWS($A$1:A79), INDEX($B$9:$B$200, MATCH(SMALL(COUNTIF($B$9:$B$200, "&lt;"&amp;$B$9:$B$200), ROW(A79)), COUNTIF($B$9:$B$200, "&lt;"&amp;$B$9:$B$200), 0)), "")</f>
        <v/>
      </c>
      <c r="D87" s="28" t="str">
        <f t="shared" ca="1" si="15"/>
        <v/>
      </c>
      <c r="E87" s="27" t="str">
        <f t="shared" ca="1" si="10"/>
        <v/>
      </c>
      <c r="F87" s="94" t="str">
        <f t="shared" ca="1" si="11"/>
        <v/>
      </c>
      <c r="G87" s="94"/>
      <c r="H87" s="27"/>
      <c r="I87" s="28" t="str">
        <f t="shared" ca="1" si="12"/>
        <v/>
      </c>
      <c r="J87" s="28"/>
      <c r="K87" s="17">
        <f t="shared" ca="1" si="13"/>
        <v>0</v>
      </c>
    </row>
    <row r="88" spans="1:11" x14ac:dyDescent="0.25">
      <c r="A88">
        <f t="shared" ca="1" si="14"/>
        <v>0</v>
      </c>
      <c r="B88" t="str">
        <f ca="1">IF(ISERR(SEARCH(MID(CELL("filename",$B$1),FIND("]",CELL("filename",$B$1))+1,256),Questions_Hide!G83)),"zz",Questions_Hide!A83)</f>
        <v>zz</v>
      </c>
      <c r="C88" s="37" t="str">
        <f t="array" aca="1" ref="C88" ca="1">IF(COUNTIF($B$9:$B$200,"&lt;&gt;zz")&gt;=ROWS($A$1:A80), INDEX($B$9:$B$200, MATCH(SMALL(COUNTIF($B$9:$B$200, "&lt;"&amp;$B$9:$B$200), ROW(A80)), COUNTIF($B$9:$B$200, "&lt;"&amp;$B$9:$B$200), 0)), "")</f>
        <v/>
      </c>
      <c r="D88" s="28" t="str">
        <f t="shared" ca="1" si="15"/>
        <v/>
      </c>
      <c r="E88" s="27" t="str">
        <f t="shared" ca="1" si="10"/>
        <v/>
      </c>
      <c r="F88" s="94" t="str">
        <f t="shared" ca="1" si="11"/>
        <v/>
      </c>
      <c r="G88" s="94"/>
      <c r="H88" s="27"/>
      <c r="I88" s="28" t="str">
        <f t="shared" ca="1" si="12"/>
        <v/>
      </c>
      <c r="J88" s="28"/>
      <c r="K88" s="17">
        <f t="shared" ca="1" si="13"/>
        <v>0</v>
      </c>
    </row>
    <row r="89" spans="1:11" x14ac:dyDescent="0.25">
      <c r="A89">
        <f t="shared" ca="1" si="14"/>
        <v>0</v>
      </c>
      <c r="B89" t="str">
        <f ca="1">IF(ISERR(SEARCH(MID(CELL("filename",$B$1),FIND("]",CELL("filename",$B$1))+1,256),Questions_Hide!G84)),"zz",Questions_Hide!A84)</f>
        <v>zz</v>
      </c>
      <c r="C89" s="37" t="str">
        <f t="array" aca="1" ref="C89" ca="1">IF(COUNTIF($B$9:$B$200,"&lt;&gt;zz")&gt;=ROWS($A$1:A81), INDEX($B$9:$B$200, MATCH(SMALL(COUNTIF($B$9:$B$200, "&lt;"&amp;$B$9:$B$200), ROW(A81)), COUNTIF($B$9:$B$200, "&lt;"&amp;$B$9:$B$200), 0)), "")</f>
        <v/>
      </c>
      <c r="D89" s="28" t="str">
        <f t="shared" ca="1" si="15"/>
        <v/>
      </c>
      <c r="E89" s="27" t="str">
        <f t="shared" ca="1" si="10"/>
        <v/>
      </c>
      <c r="F89" s="94" t="str">
        <f t="shared" ca="1" si="11"/>
        <v/>
      </c>
      <c r="G89" s="94"/>
      <c r="H89" s="27"/>
      <c r="I89" s="28" t="str">
        <f t="shared" ca="1" si="12"/>
        <v/>
      </c>
      <c r="J89" s="28"/>
      <c r="K89" s="17">
        <f t="shared" ca="1" si="13"/>
        <v>0</v>
      </c>
    </row>
    <row r="90" spans="1:11" x14ac:dyDescent="0.25">
      <c r="A90">
        <f t="shared" ca="1" si="14"/>
        <v>0</v>
      </c>
      <c r="B90" t="str">
        <f ca="1">IF(ISERR(SEARCH(MID(CELL("filename",$B$1),FIND("]",CELL("filename",$B$1))+1,256),Questions_Hide!G85)),"zz",Questions_Hide!A85)</f>
        <v>zz</v>
      </c>
      <c r="C90" s="37" t="str">
        <f t="array" aca="1" ref="C90" ca="1">IF(COUNTIF($B$9:$B$200,"&lt;&gt;zz")&gt;=ROWS($A$1:A82), INDEX($B$9:$B$200, MATCH(SMALL(COUNTIF($B$9:$B$200, "&lt;"&amp;$B$9:$B$200), ROW(A82)), COUNTIF($B$9:$B$200, "&lt;"&amp;$B$9:$B$200), 0)), "")</f>
        <v/>
      </c>
      <c r="D90" s="28" t="str">
        <f t="shared" ca="1" si="15"/>
        <v/>
      </c>
      <c r="E90" s="27" t="str">
        <f t="shared" ca="1" si="10"/>
        <v/>
      </c>
      <c r="F90" s="94" t="str">
        <f t="shared" ca="1" si="11"/>
        <v/>
      </c>
      <c r="G90" s="94"/>
      <c r="H90" s="27"/>
      <c r="I90" s="28" t="str">
        <f t="shared" ca="1" si="12"/>
        <v/>
      </c>
      <c r="J90" s="28"/>
      <c r="K90" s="17">
        <f t="shared" ca="1" si="13"/>
        <v>0</v>
      </c>
    </row>
    <row r="91" spans="1:11" x14ac:dyDescent="0.25">
      <c r="A91">
        <f t="shared" ca="1" si="14"/>
        <v>0</v>
      </c>
      <c r="B91" t="str">
        <f ca="1">IF(ISERR(SEARCH(MID(CELL("filename",$B$1),FIND("]",CELL("filename",$B$1))+1,256),Questions_Hide!G86)),"zz",Questions_Hide!A86)</f>
        <v>zz</v>
      </c>
      <c r="C91" s="37" t="str">
        <f t="array" aca="1" ref="C91" ca="1">IF(COUNTIF($B$9:$B$200,"&lt;&gt;zz")&gt;=ROWS($A$1:A83), INDEX($B$9:$B$200, MATCH(SMALL(COUNTIF($B$9:$B$200, "&lt;"&amp;$B$9:$B$200), ROW(A83)), COUNTIF($B$9:$B$200, "&lt;"&amp;$B$9:$B$200), 0)), "")</f>
        <v/>
      </c>
      <c r="D91" s="28" t="str">
        <f t="shared" ca="1" si="15"/>
        <v/>
      </c>
      <c r="E91" s="27" t="str">
        <f t="shared" ca="1" si="10"/>
        <v/>
      </c>
      <c r="F91" s="94" t="str">
        <f t="shared" ca="1" si="11"/>
        <v/>
      </c>
      <c r="G91" s="94"/>
      <c r="H91" s="27"/>
      <c r="I91" s="28" t="str">
        <f t="shared" ca="1" si="12"/>
        <v/>
      </c>
      <c r="J91" s="28"/>
      <c r="K91" s="17">
        <f t="shared" ca="1" si="13"/>
        <v>0</v>
      </c>
    </row>
    <row r="92" spans="1:11" x14ac:dyDescent="0.25">
      <c r="A92">
        <f t="shared" ca="1" si="14"/>
        <v>0</v>
      </c>
      <c r="B92" t="str">
        <f ca="1">IF(ISERR(SEARCH(MID(CELL("filename",$B$1),FIND("]",CELL("filename",$B$1))+1,256),Questions_Hide!G87)),"zz",Questions_Hide!A87)</f>
        <v>zz</v>
      </c>
      <c r="C92" s="37" t="str">
        <f t="array" aca="1" ref="C92" ca="1">IF(COUNTIF($B$9:$B$200,"&lt;&gt;zz")&gt;=ROWS($A$1:A84), INDEX($B$9:$B$200, MATCH(SMALL(COUNTIF($B$9:$B$200, "&lt;"&amp;$B$9:$B$200), ROW(A84)), COUNTIF($B$9:$B$200, "&lt;"&amp;$B$9:$B$200), 0)), "")</f>
        <v/>
      </c>
      <c r="D92" s="28" t="str">
        <f t="shared" ca="1" si="15"/>
        <v/>
      </c>
      <c r="E92" s="27" t="str">
        <f t="shared" ca="1" si="10"/>
        <v/>
      </c>
      <c r="F92" s="94" t="str">
        <f t="shared" ca="1" si="11"/>
        <v/>
      </c>
      <c r="G92" s="94"/>
      <c r="H92" s="27"/>
      <c r="I92" s="28" t="str">
        <f t="shared" ca="1" si="12"/>
        <v/>
      </c>
      <c r="J92" s="28"/>
      <c r="K92" s="17">
        <f t="shared" ca="1" si="13"/>
        <v>0</v>
      </c>
    </row>
    <row r="93" spans="1:11" x14ac:dyDescent="0.25">
      <c r="A93">
        <f t="shared" ca="1" si="14"/>
        <v>0</v>
      </c>
      <c r="B93" t="str">
        <f ca="1">IF(ISERR(SEARCH(MID(CELL("filename",$B$1),FIND("]",CELL("filename",$B$1))+1,256),Questions_Hide!G88)),"zz",Questions_Hide!A88)</f>
        <v>zz</v>
      </c>
      <c r="C93" s="37" t="str">
        <f t="array" aca="1" ref="C93" ca="1">IF(COUNTIF($B$9:$B$200,"&lt;&gt;zz")&gt;=ROWS($A$1:A85), INDEX($B$9:$B$200, MATCH(SMALL(COUNTIF($B$9:$B$200, "&lt;"&amp;$B$9:$B$200), ROW(A85)), COUNTIF($B$9:$B$200, "&lt;"&amp;$B$9:$B$200), 0)), "")</f>
        <v/>
      </c>
      <c r="D93" s="28" t="str">
        <f t="shared" ca="1" si="15"/>
        <v/>
      </c>
      <c r="E93" s="27" t="str">
        <f t="shared" ca="1" si="10"/>
        <v/>
      </c>
      <c r="F93" s="94" t="str">
        <f t="shared" ca="1" si="11"/>
        <v/>
      </c>
      <c r="G93" s="94"/>
      <c r="H93" s="27"/>
      <c r="I93" s="28" t="str">
        <f t="shared" ca="1" si="12"/>
        <v/>
      </c>
      <c r="J93" s="28"/>
      <c r="K93" s="17">
        <f t="shared" ca="1" si="13"/>
        <v>0</v>
      </c>
    </row>
    <row r="94" spans="1:11" x14ac:dyDescent="0.25">
      <c r="A94">
        <f t="shared" ca="1" si="14"/>
        <v>0</v>
      </c>
      <c r="B94" t="str">
        <f ca="1">IF(ISERR(SEARCH(MID(CELL("filename",$B$1),FIND("]",CELL("filename",$B$1))+1,256),Questions_Hide!G89)),"zz",Questions_Hide!A89)</f>
        <v>zz</v>
      </c>
      <c r="C94" s="37" t="str">
        <f t="array" aca="1" ref="C94" ca="1">IF(COUNTIF($B$9:$B$200,"&lt;&gt;zz")&gt;=ROWS($A$1:A86), INDEX($B$9:$B$200, MATCH(SMALL(COUNTIF($B$9:$B$200, "&lt;"&amp;$B$9:$B$200), ROW(A86)), COUNTIF($B$9:$B$200, "&lt;"&amp;$B$9:$B$200), 0)), "")</f>
        <v/>
      </c>
      <c r="D94" s="28" t="str">
        <f t="shared" ca="1" si="15"/>
        <v/>
      </c>
      <c r="E94" s="27" t="str">
        <f t="shared" ca="1" si="10"/>
        <v/>
      </c>
      <c r="F94" s="94" t="str">
        <f t="shared" ca="1" si="11"/>
        <v/>
      </c>
      <c r="G94" s="94"/>
      <c r="H94" s="27"/>
      <c r="I94" s="28" t="str">
        <f t="shared" ca="1" si="12"/>
        <v/>
      </c>
      <c r="J94" s="28"/>
      <c r="K94" s="17">
        <f t="shared" ca="1" si="13"/>
        <v>0</v>
      </c>
    </row>
    <row r="95" spans="1:11" x14ac:dyDescent="0.25">
      <c r="A95">
        <f t="shared" ca="1" si="14"/>
        <v>0</v>
      </c>
      <c r="B95" t="str">
        <f ca="1">IF(ISERR(SEARCH(MID(CELL("filename",$B$1),FIND("]",CELL("filename",$B$1))+1,256),Questions_Hide!G90)),"zz",Questions_Hide!A90)</f>
        <v>zz</v>
      </c>
      <c r="C95" s="37" t="str">
        <f t="array" aca="1" ref="C95" ca="1">IF(COUNTIF($B$9:$B$200,"&lt;&gt;zz")&gt;=ROWS($A$1:A87), INDEX($B$9:$B$200, MATCH(SMALL(COUNTIF($B$9:$B$200, "&lt;"&amp;$B$9:$B$200), ROW(A87)), COUNTIF($B$9:$B$200, "&lt;"&amp;$B$9:$B$200), 0)), "")</f>
        <v/>
      </c>
      <c r="D95" s="28" t="str">
        <f t="shared" ca="1" si="15"/>
        <v/>
      </c>
      <c r="E95" s="27" t="str">
        <f t="shared" ca="1" si="10"/>
        <v/>
      </c>
      <c r="F95" s="94" t="str">
        <f t="shared" ca="1" si="11"/>
        <v/>
      </c>
      <c r="G95" s="94"/>
      <c r="H95" s="27"/>
      <c r="I95" s="28" t="str">
        <f t="shared" ca="1" si="12"/>
        <v/>
      </c>
      <c r="J95" s="28"/>
      <c r="K95" s="17">
        <f t="shared" ca="1" si="13"/>
        <v>0</v>
      </c>
    </row>
    <row r="96" spans="1:11" x14ac:dyDescent="0.25">
      <c r="A96">
        <f t="shared" ca="1" si="14"/>
        <v>0</v>
      </c>
      <c r="B96" t="str">
        <f ca="1">IF(ISERR(SEARCH(MID(CELL("filename",$B$1),FIND("]",CELL("filename",$B$1))+1,256),Questions_Hide!G91)),"zz",Questions_Hide!A91)</f>
        <v>zz</v>
      </c>
      <c r="C96" s="37" t="str">
        <f t="array" aca="1" ref="C96" ca="1">IF(COUNTIF($B$9:$B$200,"&lt;&gt;zz")&gt;=ROWS($A$1:A88), INDEX($B$9:$B$200, MATCH(SMALL(COUNTIF($B$9:$B$200, "&lt;"&amp;$B$9:$B$200), ROW(A88)), COUNTIF($B$9:$B$200, "&lt;"&amp;$B$9:$B$200), 0)), "")</f>
        <v/>
      </c>
      <c r="D96" s="28" t="str">
        <f t="shared" ca="1" si="15"/>
        <v/>
      </c>
      <c r="E96" s="27" t="str">
        <f t="shared" ca="1" si="10"/>
        <v/>
      </c>
      <c r="F96" s="94" t="str">
        <f t="shared" ca="1" si="11"/>
        <v/>
      </c>
      <c r="G96" s="94"/>
      <c r="H96" s="27"/>
      <c r="I96" s="28" t="str">
        <f t="shared" ca="1" si="12"/>
        <v/>
      </c>
      <c r="J96" s="28"/>
      <c r="K96" s="17">
        <f t="shared" ca="1" si="13"/>
        <v>0</v>
      </c>
    </row>
    <row r="97" spans="1:11" x14ac:dyDescent="0.25">
      <c r="A97">
        <f t="shared" ca="1" si="14"/>
        <v>0</v>
      </c>
      <c r="B97" t="str">
        <f ca="1">IF(ISERR(SEARCH(MID(CELL("filename",$B$1),FIND("]",CELL("filename",$B$1))+1,256),Questions_Hide!G92)),"zz",Questions_Hide!A92)</f>
        <v>zz</v>
      </c>
      <c r="C97" s="37" t="str">
        <f t="array" aca="1" ref="C97" ca="1">IF(COUNTIF($B$9:$B$200,"&lt;&gt;zz")&gt;=ROWS($A$1:A89), INDEX($B$9:$B$200, MATCH(SMALL(COUNTIF($B$9:$B$200, "&lt;"&amp;$B$9:$B$200), ROW(A89)), COUNTIF($B$9:$B$200, "&lt;"&amp;$B$9:$B$200), 0)), "")</f>
        <v/>
      </c>
      <c r="D97" s="28" t="str">
        <f t="shared" ca="1" si="15"/>
        <v/>
      </c>
      <c r="E97" s="27" t="str">
        <f t="shared" ca="1" si="10"/>
        <v/>
      </c>
      <c r="F97" s="94" t="str">
        <f t="shared" ca="1" si="11"/>
        <v/>
      </c>
      <c r="G97" s="94"/>
      <c r="H97" s="27"/>
      <c r="I97" s="28" t="str">
        <f t="shared" ca="1" si="12"/>
        <v/>
      </c>
      <c r="J97" s="28"/>
      <c r="K97" s="17">
        <f t="shared" ca="1" si="13"/>
        <v>0</v>
      </c>
    </row>
    <row r="98" spans="1:11" x14ac:dyDescent="0.25">
      <c r="A98">
        <f t="shared" ca="1" si="14"/>
        <v>0</v>
      </c>
      <c r="B98" t="str">
        <f ca="1">IF(ISERR(SEARCH(MID(CELL("filename",$B$1),FIND("]",CELL("filename",$B$1))+1,256),Questions_Hide!G93)),"zz",Questions_Hide!A93)</f>
        <v>zz</v>
      </c>
      <c r="C98" s="37" t="str">
        <f t="array" aca="1" ref="C98" ca="1">IF(COUNTIF($B$9:$B$200,"&lt;&gt;zz")&gt;=ROWS($A$1:A90), INDEX($B$9:$B$200, MATCH(SMALL(COUNTIF($B$9:$B$200, "&lt;"&amp;$B$9:$B$200), ROW(A90)), COUNTIF($B$9:$B$200, "&lt;"&amp;$B$9:$B$200), 0)), "")</f>
        <v/>
      </c>
      <c r="D98" s="28" t="str">
        <f t="shared" ca="1" si="15"/>
        <v/>
      </c>
      <c r="E98" s="27" t="str">
        <f t="shared" ca="1" si="10"/>
        <v/>
      </c>
      <c r="F98" s="94" t="str">
        <f t="shared" ca="1" si="11"/>
        <v/>
      </c>
      <c r="G98" s="94"/>
      <c r="H98" s="27"/>
      <c r="I98" s="28" t="str">
        <f t="shared" ca="1" si="12"/>
        <v/>
      </c>
      <c r="J98" s="28"/>
      <c r="K98" s="17">
        <f t="shared" ca="1" si="13"/>
        <v>0</v>
      </c>
    </row>
    <row r="99" spans="1:11" x14ac:dyDescent="0.25">
      <c r="A99">
        <f t="shared" ca="1" si="14"/>
        <v>0</v>
      </c>
      <c r="B99" t="str">
        <f ca="1">IF(ISERR(SEARCH(MID(CELL("filename",$B$1),FIND("]",CELL("filename",$B$1))+1,256),Questions_Hide!G94)),"zz",Questions_Hide!A94)</f>
        <v>zz</v>
      </c>
      <c r="C99" s="37" t="str">
        <f t="array" aca="1" ref="C99" ca="1">IF(COUNTIF($B$9:$B$200,"&lt;&gt;zz")&gt;=ROWS($A$1:A91), INDEX($B$9:$B$200, MATCH(SMALL(COUNTIF($B$9:$B$200, "&lt;"&amp;$B$9:$B$200), ROW(A91)), COUNTIF($B$9:$B$200, "&lt;"&amp;$B$9:$B$200), 0)), "")</f>
        <v/>
      </c>
      <c r="D99" s="28" t="str">
        <f t="shared" ca="1" si="15"/>
        <v/>
      </c>
      <c r="E99" s="27" t="str">
        <f t="shared" ca="1" si="10"/>
        <v/>
      </c>
      <c r="F99" s="94" t="str">
        <f t="shared" ca="1" si="11"/>
        <v/>
      </c>
      <c r="G99" s="94"/>
      <c r="H99" s="27"/>
      <c r="I99" s="28" t="str">
        <f t="shared" ca="1" si="12"/>
        <v/>
      </c>
      <c r="J99" s="28"/>
      <c r="K99" s="17">
        <f t="shared" ca="1" si="13"/>
        <v>0</v>
      </c>
    </row>
    <row r="100" spans="1:11" x14ac:dyDescent="0.25">
      <c r="A100">
        <f t="shared" ca="1" si="14"/>
        <v>0</v>
      </c>
      <c r="B100" t="str">
        <f ca="1">IF(ISERR(SEARCH(MID(CELL("filename",$B$1),FIND("]",CELL("filename",$B$1))+1,256),Questions_Hide!G95)),"zz",Questions_Hide!A95)</f>
        <v>zz</v>
      </c>
      <c r="C100" s="37" t="str">
        <f t="array" aca="1" ref="C100" ca="1">IF(COUNTIF($B$9:$B$200,"&lt;&gt;zz")&gt;=ROWS($A$1:A92), INDEX($B$9:$B$200, MATCH(SMALL(COUNTIF($B$9:$B$200, "&lt;"&amp;$B$9:$B$200), ROW(A92)), COUNTIF($B$9:$B$200, "&lt;"&amp;$B$9:$B$200), 0)), "")</f>
        <v/>
      </c>
      <c r="D100" s="28" t="str">
        <f t="shared" ca="1" si="15"/>
        <v/>
      </c>
      <c r="E100" s="27" t="str">
        <f t="shared" ca="1" si="10"/>
        <v/>
      </c>
      <c r="F100" s="94" t="str">
        <f t="shared" ca="1" si="11"/>
        <v/>
      </c>
      <c r="G100" s="94"/>
      <c r="H100" s="27"/>
      <c r="I100" s="28" t="str">
        <f t="shared" ca="1" si="12"/>
        <v/>
      </c>
      <c r="J100" s="28"/>
      <c r="K100" s="17">
        <f t="shared" ca="1" si="13"/>
        <v>0</v>
      </c>
    </row>
    <row r="101" spans="1:11" x14ac:dyDescent="0.25">
      <c r="A101">
        <f t="shared" ca="1" si="14"/>
        <v>0</v>
      </c>
      <c r="B101" t="str">
        <f ca="1">IF(ISERR(SEARCH(MID(CELL("filename",$B$1),FIND("]",CELL("filename",$B$1))+1,256),Questions_Hide!G96)),"zz",Questions_Hide!A96)</f>
        <v>zz</v>
      </c>
      <c r="C101" s="37" t="str">
        <f t="array" aca="1" ref="C101" ca="1">IF(COUNTIF($B$9:$B$200,"&lt;&gt;zz")&gt;=ROWS($A$1:A93), INDEX($B$9:$B$200, MATCH(SMALL(COUNTIF($B$9:$B$200, "&lt;"&amp;$B$9:$B$200), ROW(A93)), COUNTIF($B$9:$B$200, "&lt;"&amp;$B$9:$B$200), 0)), "")</f>
        <v/>
      </c>
      <c r="D101" s="28" t="str">
        <f t="shared" ca="1" si="15"/>
        <v/>
      </c>
      <c r="E101" s="27" t="str">
        <f t="shared" ca="1" si="10"/>
        <v/>
      </c>
      <c r="F101" s="94" t="str">
        <f t="shared" ca="1" si="11"/>
        <v/>
      </c>
      <c r="G101" s="94"/>
      <c r="H101" s="27"/>
      <c r="I101" s="28" t="str">
        <f t="shared" ca="1" si="12"/>
        <v/>
      </c>
      <c r="J101" s="28"/>
      <c r="K101" s="17">
        <f t="shared" ca="1" si="13"/>
        <v>0</v>
      </c>
    </row>
    <row r="102" spans="1:11" x14ac:dyDescent="0.25">
      <c r="A102">
        <f t="shared" ca="1" si="14"/>
        <v>0</v>
      </c>
      <c r="B102" t="str">
        <f ca="1">IF(ISERR(SEARCH(MID(CELL("filename",$B$1),FIND("]",CELL("filename",$B$1))+1,256),Questions_Hide!#REF!)),"zz",Questions_Hide!#REF!)</f>
        <v>zz</v>
      </c>
      <c r="C102" s="37" t="str">
        <f t="array" aca="1" ref="C102" ca="1">IF(COUNTIF($B$9:$B$200,"&lt;&gt;zz")&gt;=ROWS($A$1:A94), INDEX($B$9:$B$200, MATCH(SMALL(COUNTIF($B$9:$B$200, "&lt;"&amp;$B$9:$B$200), ROW(A94)), COUNTIF($B$9:$B$200, "&lt;"&amp;$B$9:$B$200), 0)), "")</f>
        <v/>
      </c>
      <c r="D102" s="28" t="str">
        <f t="shared" ca="1" si="15"/>
        <v/>
      </c>
      <c r="E102" s="27" t="str">
        <f t="shared" ca="1" si="10"/>
        <v/>
      </c>
      <c r="F102" s="94" t="str">
        <f t="shared" ca="1" si="11"/>
        <v/>
      </c>
      <c r="G102" s="94"/>
      <c r="H102" s="27"/>
      <c r="I102" s="28" t="str">
        <f t="shared" ca="1" si="12"/>
        <v/>
      </c>
      <c r="J102" s="28"/>
      <c r="K102" s="17">
        <f t="shared" ca="1" si="13"/>
        <v>0</v>
      </c>
    </row>
    <row r="103" spans="1:11" x14ac:dyDescent="0.25">
      <c r="A103">
        <f t="shared" ca="1" si="14"/>
        <v>0</v>
      </c>
      <c r="B103" t="str">
        <f ca="1">IF(ISERR(SEARCH(MID(CELL("filename",$B$1),FIND("]",CELL("filename",$B$1))+1,256),Questions_Hide!#REF!)),"zz",Questions_Hide!#REF!)</f>
        <v>zz</v>
      </c>
      <c r="C103" s="37" t="str">
        <f t="array" aca="1" ref="C103" ca="1">IF(COUNTIF($B$9:$B$200,"&lt;&gt;zz")&gt;=ROWS($A$1:A95), INDEX($B$9:$B$200, MATCH(SMALL(COUNTIF($B$9:$B$200, "&lt;"&amp;$B$9:$B$200), ROW(A95)), COUNTIF($B$9:$B$200, "&lt;"&amp;$B$9:$B$200), 0)), "")</f>
        <v/>
      </c>
      <c r="D103" s="28" t="str">
        <f t="shared" ca="1" si="15"/>
        <v/>
      </c>
      <c r="E103" s="27" t="str">
        <f t="shared" ca="1" si="10"/>
        <v/>
      </c>
      <c r="F103" s="94" t="str">
        <f t="shared" ca="1" si="11"/>
        <v/>
      </c>
      <c r="G103" s="94"/>
      <c r="H103" s="27"/>
      <c r="I103" s="28" t="str">
        <f t="shared" ca="1" si="12"/>
        <v/>
      </c>
      <c r="J103" s="28"/>
      <c r="K103" s="17">
        <f t="shared" ca="1" si="13"/>
        <v>0</v>
      </c>
    </row>
    <row r="104" spans="1:11" x14ac:dyDescent="0.25">
      <c r="A104">
        <f t="shared" ca="1" si="14"/>
        <v>0</v>
      </c>
      <c r="B104" t="str">
        <f ca="1">IF(ISERR(SEARCH(MID(CELL("filename",$B$1),FIND("]",CELL("filename",$B$1))+1,256),Questions_Hide!#REF!)),"zz",Questions_Hide!#REF!)</f>
        <v>zz</v>
      </c>
      <c r="C104" s="37" t="str">
        <f t="array" aca="1" ref="C104" ca="1">IF(COUNTIF($B$9:$B$200,"&lt;&gt;zz")&gt;=ROWS($A$1:A96), INDEX($B$9:$B$200, MATCH(SMALL(COUNTIF($B$9:$B$200, "&lt;"&amp;$B$9:$B$200), ROW(A96)), COUNTIF($B$9:$B$200, "&lt;"&amp;$B$9:$B$200), 0)), "")</f>
        <v/>
      </c>
      <c r="D104" s="28" t="str">
        <f t="shared" ca="1" si="15"/>
        <v/>
      </c>
      <c r="E104" s="27" t="str">
        <f t="shared" ca="1" si="10"/>
        <v/>
      </c>
      <c r="F104" s="94" t="str">
        <f t="shared" ca="1" si="11"/>
        <v/>
      </c>
      <c r="G104" s="94"/>
      <c r="H104" s="27"/>
      <c r="I104" s="28" t="str">
        <f t="shared" ca="1" si="12"/>
        <v/>
      </c>
      <c r="J104" s="28"/>
      <c r="K104" s="17">
        <f t="shared" ca="1" si="13"/>
        <v>0</v>
      </c>
    </row>
    <row r="105" spans="1:11" x14ac:dyDescent="0.25">
      <c r="A105">
        <f t="shared" ca="1" si="14"/>
        <v>0</v>
      </c>
      <c r="B105" t="str">
        <f ca="1">IF(ISERR(SEARCH(MID(CELL("filename",$B$1),FIND("]",CELL("filename",$B$1))+1,256),Questions_Hide!G97)),"zz",Questions_Hide!A97)</f>
        <v>zz</v>
      </c>
      <c r="C105" s="37" t="str">
        <f t="array" aca="1" ref="C105" ca="1">IF(COUNTIF($B$9:$B$200,"&lt;&gt;zz")&gt;=ROWS($A$1:A97), INDEX($B$9:$B$200, MATCH(SMALL(COUNTIF($B$9:$B$200, "&lt;"&amp;$B$9:$B$200), ROW(A97)), COUNTIF($B$9:$B$200, "&lt;"&amp;$B$9:$B$200), 0)), "")</f>
        <v/>
      </c>
      <c r="D105" s="28" t="str">
        <f t="shared" ca="1" si="15"/>
        <v/>
      </c>
      <c r="E105" s="27" t="str">
        <f t="shared" ref="E105:E136" ca="1" si="16">IFERROR(VLOOKUP($D105,Questions,4,FALSE),"")</f>
        <v/>
      </c>
      <c r="F105" s="94" t="str">
        <f t="shared" ref="F105:F136" ca="1" si="17">IF(OR(ISERROR(VLOOKUP($D105,Questions,8,FALSE)),VLOOKUP($D105,Questions,8,FALSE)=0),"",VLOOKUP($D105,Questions,8,FALSE))</f>
        <v/>
      </c>
      <c r="G105" s="94"/>
      <c r="H105" s="27"/>
      <c r="I105" s="28" t="str">
        <f t="shared" ref="I105:I136" ca="1" si="18">IF(OR(ISERROR(VLOOKUP($D105,Questions,9,FALSE)),VLOOKUP($D105,Questions,9,FALSE)=0),"",VLOOKUP($D105,Questions,9,FALSE))</f>
        <v/>
      </c>
      <c r="J105" s="28"/>
      <c r="K105" s="17">
        <f t="shared" ref="K105:K136" ca="1" si="19">IFERROR(VLOOKUP($D105,Questions,7,FALSE),"")</f>
        <v>0</v>
      </c>
    </row>
    <row r="106" spans="1:11" x14ac:dyDescent="0.25">
      <c r="A106">
        <f t="shared" ca="1" si="14"/>
        <v>0</v>
      </c>
      <c r="B106" t="str">
        <f ca="1">IF(ISERR(SEARCH(MID(CELL("filename",$B$1),FIND("]",CELL("filename",$B$1))+1,256),Questions_Hide!G98)),"zz",Questions_Hide!A98)</f>
        <v>zz</v>
      </c>
      <c r="C106" s="37" t="str">
        <f t="array" aca="1" ref="C106" ca="1">IF(COUNTIF($B$9:$B$200,"&lt;&gt;zz")&gt;=ROWS($A$1:A98), INDEX($B$9:$B$200, MATCH(SMALL(COUNTIF($B$9:$B$200, "&lt;"&amp;$B$9:$B$200), ROW(A98)), COUNTIF($B$9:$B$200, "&lt;"&amp;$B$9:$B$200), 0)), "")</f>
        <v/>
      </c>
      <c r="D106" s="28" t="str">
        <f t="shared" ca="1" si="15"/>
        <v/>
      </c>
      <c r="E106" s="27" t="str">
        <f t="shared" ca="1" si="16"/>
        <v/>
      </c>
      <c r="F106" s="94" t="str">
        <f t="shared" ca="1" si="17"/>
        <v/>
      </c>
      <c r="G106" s="94"/>
      <c r="H106" s="27"/>
      <c r="I106" s="28" t="str">
        <f t="shared" ca="1" si="18"/>
        <v/>
      </c>
      <c r="J106" s="28"/>
      <c r="K106" s="17">
        <f t="shared" ca="1" si="19"/>
        <v>0</v>
      </c>
    </row>
    <row r="107" spans="1:11" x14ac:dyDescent="0.25">
      <c r="A107">
        <f t="shared" ca="1" si="14"/>
        <v>0</v>
      </c>
      <c r="B107" t="str">
        <f ca="1">IF(ISERR(SEARCH(MID(CELL("filename",$B$1),FIND("]",CELL("filename",$B$1))+1,256),Questions_Hide!G99)),"zz",Questions_Hide!A99)</f>
        <v>zz</v>
      </c>
      <c r="C107" s="37" t="str">
        <f t="array" aca="1" ref="C107" ca="1">IF(COUNTIF($B$9:$B$200,"&lt;&gt;zz")&gt;=ROWS($A$1:A99), INDEX($B$9:$B$200, MATCH(SMALL(COUNTIF($B$9:$B$200, "&lt;"&amp;$B$9:$B$200), ROW(A99)), COUNTIF($B$9:$B$200, "&lt;"&amp;$B$9:$B$200), 0)), "")</f>
        <v/>
      </c>
      <c r="D107" s="28" t="str">
        <f t="shared" ca="1" si="15"/>
        <v/>
      </c>
      <c r="E107" s="27" t="str">
        <f t="shared" ca="1" si="16"/>
        <v/>
      </c>
      <c r="F107" s="94" t="str">
        <f t="shared" ca="1" si="17"/>
        <v/>
      </c>
      <c r="G107" s="94"/>
      <c r="H107" s="27"/>
      <c r="I107" s="28" t="str">
        <f t="shared" ca="1" si="18"/>
        <v/>
      </c>
      <c r="J107" s="28"/>
      <c r="K107" s="17">
        <f t="shared" ca="1" si="19"/>
        <v>0</v>
      </c>
    </row>
    <row r="108" spans="1:11" x14ac:dyDescent="0.25">
      <c r="A108">
        <f t="shared" ca="1" si="14"/>
        <v>0</v>
      </c>
      <c r="B108" t="str">
        <f ca="1">IF(ISERR(SEARCH(MID(CELL("filename",$B$1),FIND("]",CELL("filename",$B$1))+1,256),Questions_Hide!G100)),"zz",Questions_Hide!A100)</f>
        <v>zz</v>
      </c>
      <c r="C108" s="37" t="str">
        <f t="array" aca="1" ref="C108" ca="1">IF(COUNTIF($B$9:$B$200,"&lt;&gt;zz")&gt;=ROWS($A$1:A100), INDEX($B$9:$B$200, MATCH(SMALL(COUNTIF($B$9:$B$200, "&lt;"&amp;$B$9:$B$200), ROW(A100)), COUNTIF($B$9:$B$200, "&lt;"&amp;$B$9:$B$200), 0)), "")</f>
        <v/>
      </c>
      <c r="D108" s="28" t="str">
        <f t="shared" ca="1" si="15"/>
        <v/>
      </c>
      <c r="E108" s="27" t="str">
        <f t="shared" ca="1" si="16"/>
        <v/>
      </c>
      <c r="F108" s="94" t="str">
        <f t="shared" ca="1" si="17"/>
        <v/>
      </c>
      <c r="G108" s="94"/>
      <c r="H108" s="27"/>
      <c r="I108" s="28" t="str">
        <f t="shared" ca="1" si="18"/>
        <v/>
      </c>
      <c r="J108" s="28"/>
      <c r="K108" s="17">
        <f t="shared" ca="1" si="19"/>
        <v>0</v>
      </c>
    </row>
    <row r="109" spans="1:11" x14ac:dyDescent="0.25">
      <c r="A109">
        <f t="shared" ca="1" si="14"/>
        <v>0</v>
      </c>
      <c r="B109" t="str">
        <f ca="1">IF(ISERR(SEARCH(MID(CELL("filename",$B$1),FIND("]",CELL("filename",$B$1))+1,256),Questions_Hide!G101)),"zz",Questions_Hide!A101)</f>
        <v>zz</v>
      </c>
      <c r="C109" s="37" t="str">
        <f t="array" aca="1" ref="C109" ca="1">IF(COUNTIF($B$9:$B$200,"&lt;&gt;zz")&gt;=ROWS($A$1:A101), INDEX($B$9:$B$200, MATCH(SMALL(COUNTIF($B$9:$B$200, "&lt;"&amp;$B$9:$B$200), ROW(A101)), COUNTIF($B$9:$B$200, "&lt;"&amp;$B$9:$B$200), 0)), "")</f>
        <v/>
      </c>
      <c r="D109" s="28" t="str">
        <f t="shared" ca="1" si="15"/>
        <v/>
      </c>
      <c r="E109" s="27" t="str">
        <f t="shared" ca="1" si="16"/>
        <v/>
      </c>
      <c r="F109" s="94" t="str">
        <f t="shared" ca="1" si="17"/>
        <v/>
      </c>
      <c r="G109" s="94"/>
      <c r="H109" s="27"/>
      <c r="I109" s="28" t="str">
        <f t="shared" ca="1" si="18"/>
        <v/>
      </c>
      <c r="J109" s="28"/>
      <c r="K109" s="17">
        <f t="shared" ca="1" si="19"/>
        <v>0</v>
      </c>
    </row>
    <row r="110" spans="1:11" x14ac:dyDescent="0.25">
      <c r="A110">
        <f t="shared" ca="1" si="14"/>
        <v>0</v>
      </c>
      <c r="B110" t="str">
        <f ca="1">IF(ISERR(SEARCH(MID(CELL("filename",$B$1),FIND("]",CELL("filename",$B$1))+1,256),Questions_Hide!G102)),"zz",Questions_Hide!A102)</f>
        <v>zz</v>
      </c>
      <c r="C110" s="37" t="str">
        <f t="array" aca="1" ref="C110" ca="1">IF(COUNTIF($B$9:$B$200,"&lt;&gt;zz")&gt;=ROWS($A$1:A102), INDEX($B$9:$B$200, MATCH(SMALL(COUNTIF($B$9:$B$200, "&lt;"&amp;$B$9:$B$200), ROW(A102)), COUNTIF($B$9:$B$200, "&lt;"&amp;$B$9:$B$200), 0)), "")</f>
        <v/>
      </c>
      <c r="D110" s="28" t="str">
        <f t="shared" ca="1" si="15"/>
        <v/>
      </c>
      <c r="E110" s="27" t="str">
        <f t="shared" ca="1" si="16"/>
        <v/>
      </c>
      <c r="F110" s="94" t="str">
        <f t="shared" ca="1" si="17"/>
        <v/>
      </c>
      <c r="G110" s="94"/>
      <c r="H110" s="27"/>
      <c r="I110" s="28" t="str">
        <f t="shared" ca="1" si="18"/>
        <v/>
      </c>
      <c r="J110" s="28"/>
      <c r="K110" s="17">
        <f t="shared" ca="1" si="19"/>
        <v>0</v>
      </c>
    </row>
    <row r="111" spans="1:11" x14ac:dyDescent="0.25">
      <c r="A111">
        <f t="shared" ca="1" si="14"/>
        <v>0</v>
      </c>
      <c r="B111" t="str">
        <f ca="1">IF(ISERR(SEARCH(MID(CELL("filename",$B$1),FIND("]",CELL("filename",$B$1))+1,256),Questions_Hide!G103)),"zz",Questions_Hide!A103)</f>
        <v>zz</v>
      </c>
      <c r="C111" s="37" t="str">
        <f t="array" aca="1" ref="C111" ca="1">IF(COUNTIF($B$9:$B$200,"&lt;&gt;zz")&gt;=ROWS($A$1:A103), INDEX($B$9:$B$200, MATCH(SMALL(COUNTIF($B$9:$B$200, "&lt;"&amp;$B$9:$B$200), ROW(A103)), COUNTIF($B$9:$B$200, "&lt;"&amp;$B$9:$B$200), 0)), "")</f>
        <v/>
      </c>
      <c r="D111" s="28" t="str">
        <f t="shared" ca="1" si="15"/>
        <v/>
      </c>
      <c r="E111" s="27" t="str">
        <f t="shared" ca="1" si="16"/>
        <v/>
      </c>
      <c r="F111" s="94" t="str">
        <f t="shared" ca="1" si="17"/>
        <v/>
      </c>
      <c r="G111" s="94"/>
      <c r="H111" s="27"/>
      <c r="I111" s="28" t="str">
        <f t="shared" ca="1" si="18"/>
        <v/>
      </c>
      <c r="J111" s="28"/>
      <c r="K111" s="17">
        <f t="shared" ca="1" si="19"/>
        <v>0</v>
      </c>
    </row>
    <row r="112" spans="1:11" x14ac:dyDescent="0.25">
      <c r="A112">
        <f t="shared" ca="1" si="14"/>
        <v>0</v>
      </c>
      <c r="B112" t="str">
        <f ca="1">IF(ISERR(SEARCH(MID(CELL("filename",$B$1),FIND("]",CELL("filename",$B$1))+1,256),Questions_Hide!G104)),"zz",Questions_Hide!A104)</f>
        <v>zz</v>
      </c>
      <c r="C112" s="37" t="str">
        <f t="array" aca="1" ref="C112" ca="1">IF(COUNTIF($B$9:$B$200,"&lt;&gt;zz")&gt;=ROWS($A$1:A104), INDEX($B$9:$B$200, MATCH(SMALL(COUNTIF($B$9:$B$200, "&lt;"&amp;$B$9:$B$200), ROW(A104)), COUNTIF($B$9:$B$200, "&lt;"&amp;$B$9:$B$200), 0)), "")</f>
        <v/>
      </c>
      <c r="D112" s="28" t="str">
        <f t="shared" ca="1" si="15"/>
        <v/>
      </c>
      <c r="E112" s="27" t="str">
        <f t="shared" ca="1" si="16"/>
        <v/>
      </c>
      <c r="F112" s="94" t="str">
        <f t="shared" ca="1" si="17"/>
        <v/>
      </c>
      <c r="G112" s="94"/>
      <c r="H112" s="27"/>
      <c r="I112" s="28" t="str">
        <f t="shared" ca="1" si="18"/>
        <v/>
      </c>
      <c r="J112" s="28"/>
      <c r="K112" s="17">
        <f t="shared" ca="1" si="19"/>
        <v>0</v>
      </c>
    </row>
    <row r="113" spans="1:11" x14ac:dyDescent="0.25">
      <c r="A113">
        <f t="shared" ca="1" si="14"/>
        <v>0</v>
      </c>
      <c r="B113" t="str">
        <f ca="1">IF(ISERR(SEARCH(MID(CELL("filename",$B$1),FIND("]",CELL("filename",$B$1))+1,256),Questions_Hide!G105)),"zz",Questions_Hide!A105)</f>
        <v>zz</v>
      </c>
      <c r="C113" s="37" t="str">
        <f t="array" aca="1" ref="C113" ca="1">IF(COUNTIF($B$9:$B$200,"&lt;&gt;zz")&gt;=ROWS($A$1:A105), INDEX($B$9:$B$200, MATCH(SMALL(COUNTIF($B$9:$B$200, "&lt;"&amp;$B$9:$B$200), ROW(A105)), COUNTIF($B$9:$B$200, "&lt;"&amp;$B$9:$B$200), 0)), "")</f>
        <v/>
      </c>
      <c r="D113" s="28" t="str">
        <f t="shared" ca="1" si="15"/>
        <v/>
      </c>
      <c r="E113" s="27" t="str">
        <f t="shared" ca="1" si="16"/>
        <v/>
      </c>
      <c r="F113" s="94" t="str">
        <f t="shared" ca="1" si="17"/>
        <v/>
      </c>
      <c r="G113" s="94"/>
      <c r="H113" s="27"/>
      <c r="I113" s="28" t="str">
        <f t="shared" ca="1" si="18"/>
        <v/>
      </c>
      <c r="J113" s="28"/>
      <c r="K113" s="17">
        <f t="shared" ca="1" si="19"/>
        <v>0</v>
      </c>
    </row>
    <row r="114" spans="1:11" x14ac:dyDescent="0.25">
      <c r="A114">
        <f t="shared" ca="1" si="14"/>
        <v>0</v>
      </c>
      <c r="B114" t="str">
        <f ca="1">IF(ISERR(SEARCH(MID(CELL("filename",$B$1),FIND("]",CELL("filename",$B$1))+1,256),Questions_Hide!G106)),"zz",Questions_Hide!A106)</f>
        <v>zz</v>
      </c>
      <c r="C114" s="37" t="str">
        <f t="array" aca="1" ref="C114" ca="1">IF(COUNTIF($B$9:$B$200,"&lt;&gt;zz")&gt;=ROWS($A$1:A106), INDEX($B$9:$B$200, MATCH(SMALL(COUNTIF($B$9:$B$200, "&lt;"&amp;$B$9:$B$200), ROW(A106)), COUNTIF($B$9:$B$200, "&lt;"&amp;$B$9:$B$200), 0)), "")</f>
        <v/>
      </c>
      <c r="D114" s="28" t="str">
        <f t="shared" ca="1" si="15"/>
        <v/>
      </c>
      <c r="E114" s="27" t="str">
        <f t="shared" ca="1" si="16"/>
        <v/>
      </c>
      <c r="F114" s="94" t="str">
        <f t="shared" ca="1" si="17"/>
        <v/>
      </c>
      <c r="G114" s="94"/>
      <c r="H114" s="27"/>
      <c r="I114" s="28" t="str">
        <f t="shared" ca="1" si="18"/>
        <v/>
      </c>
      <c r="J114" s="28"/>
      <c r="K114" s="17">
        <f t="shared" ca="1" si="19"/>
        <v>0</v>
      </c>
    </row>
    <row r="115" spans="1:11" x14ac:dyDescent="0.25">
      <c r="A115">
        <f t="shared" ca="1" si="14"/>
        <v>0</v>
      </c>
      <c r="B115" t="str">
        <f ca="1">IF(ISERR(SEARCH(MID(CELL("filename",$B$1),FIND("]",CELL("filename",$B$1))+1,256),Questions_Hide!G107)),"zz",Questions_Hide!A107)</f>
        <v>zz</v>
      </c>
      <c r="C115" s="37" t="str">
        <f t="array" aca="1" ref="C115" ca="1">IF(COUNTIF($B$9:$B$200,"&lt;&gt;zz")&gt;=ROWS($A$1:A107), INDEX($B$9:$B$200, MATCH(SMALL(COUNTIF($B$9:$B$200, "&lt;"&amp;$B$9:$B$200), ROW(A107)), COUNTIF($B$9:$B$200, "&lt;"&amp;$B$9:$B$200), 0)), "")</f>
        <v/>
      </c>
      <c r="D115" s="28" t="str">
        <f t="shared" ca="1" si="15"/>
        <v/>
      </c>
      <c r="E115" s="27" t="str">
        <f t="shared" ca="1" si="16"/>
        <v/>
      </c>
      <c r="F115" s="94" t="str">
        <f t="shared" ca="1" si="17"/>
        <v/>
      </c>
      <c r="G115" s="94"/>
      <c r="H115" s="27"/>
      <c r="I115" s="28" t="str">
        <f t="shared" ca="1" si="18"/>
        <v/>
      </c>
      <c r="J115" s="28"/>
      <c r="K115" s="17">
        <f t="shared" ca="1" si="19"/>
        <v>0</v>
      </c>
    </row>
    <row r="116" spans="1:11" x14ac:dyDescent="0.25">
      <c r="A116">
        <f t="shared" ca="1" si="14"/>
        <v>0</v>
      </c>
      <c r="B116" t="str">
        <f ca="1">IF(ISERR(SEARCH(MID(CELL("filename",$B$1),FIND("]",CELL("filename",$B$1))+1,256),Questions_Hide!G108)),"zz",Questions_Hide!A108)</f>
        <v>zz</v>
      </c>
      <c r="C116" s="37" t="str">
        <f t="array" aca="1" ref="C116" ca="1">IF(COUNTIF($B$9:$B$200,"&lt;&gt;zz")&gt;=ROWS($A$1:A108), INDEX($B$9:$B$200, MATCH(SMALL(COUNTIF($B$9:$B$200, "&lt;"&amp;$B$9:$B$200), ROW(A108)), COUNTIF($B$9:$B$200, "&lt;"&amp;$B$9:$B$200), 0)), "")</f>
        <v/>
      </c>
      <c r="D116" s="28" t="str">
        <f t="shared" ca="1" si="15"/>
        <v/>
      </c>
      <c r="E116" s="27" t="str">
        <f t="shared" ca="1" si="16"/>
        <v/>
      </c>
      <c r="F116" s="94" t="str">
        <f t="shared" ca="1" si="17"/>
        <v/>
      </c>
      <c r="G116" s="94"/>
      <c r="H116" s="27"/>
      <c r="I116" s="28" t="str">
        <f t="shared" ca="1" si="18"/>
        <v/>
      </c>
      <c r="J116" s="28"/>
      <c r="K116" s="17">
        <f t="shared" ca="1" si="19"/>
        <v>0</v>
      </c>
    </row>
    <row r="117" spans="1:11" x14ac:dyDescent="0.25">
      <c r="A117">
        <f t="shared" ca="1" si="14"/>
        <v>0</v>
      </c>
      <c r="B117" t="str">
        <f ca="1">IF(ISERR(SEARCH(MID(CELL("filename",$B$1),FIND("]",CELL("filename",$B$1))+1,256),Questions_Hide!G109)),"zz",Questions_Hide!A109)</f>
        <v>zz</v>
      </c>
      <c r="C117" s="37" t="str">
        <f t="array" aca="1" ref="C117" ca="1">IF(COUNTIF($B$9:$B$200,"&lt;&gt;zz")&gt;=ROWS($A$1:A109), INDEX($B$9:$B$200, MATCH(SMALL(COUNTIF($B$9:$B$200, "&lt;"&amp;$B$9:$B$200), ROW(A109)), COUNTIF($B$9:$B$200, "&lt;"&amp;$B$9:$B$200), 0)), "")</f>
        <v/>
      </c>
      <c r="D117" s="28" t="str">
        <f t="shared" ca="1" si="15"/>
        <v/>
      </c>
      <c r="E117" s="27" t="str">
        <f t="shared" ca="1" si="16"/>
        <v/>
      </c>
      <c r="F117" s="94" t="str">
        <f t="shared" ca="1" si="17"/>
        <v/>
      </c>
      <c r="G117" s="94"/>
      <c r="H117" s="27"/>
      <c r="I117" s="28" t="str">
        <f t="shared" ca="1" si="18"/>
        <v/>
      </c>
      <c r="J117" s="28"/>
      <c r="K117" s="17">
        <f t="shared" ca="1" si="19"/>
        <v>0</v>
      </c>
    </row>
    <row r="118" spans="1:11" x14ac:dyDescent="0.25">
      <c r="A118">
        <f t="shared" ca="1" si="14"/>
        <v>0</v>
      </c>
      <c r="B118" t="str">
        <f ca="1">IF(ISERR(SEARCH(MID(CELL("filename",$B$1),FIND("]",CELL("filename",$B$1))+1,256),Questions_Hide!G110)),"zz",Questions_Hide!A110)</f>
        <v>zz</v>
      </c>
      <c r="C118" s="37" t="str">
        <f t="array" aca="1" ref="C118" ca="1">IF(COUNTIF($B$9:$B$200,"&lt;&gt;zz")&gt;=ROWS($A$1:A110), INDEX($B$9:$B$200, MATCH(SMALL(COUNTIF($B$9:$B$200, "&lt;"&amp;$B$9:$B$200), ROW(A110)), COUNTIF($B$9:$B$200, "&lt;"&amp;$B$9:$B$200), 0)), "")</f>
        <v/>
      </c>
      <c r="D118" s="28" t="str">
        <f t="shared" ca="1" si="15"/>
        <v/>
      </c>
      <c r="E118" s="27" t="str">
        <f t="shared" ca="1" si="16"/>
        <v/>
      </c>
      <c r="F118" s="94" t="str">
        <f t="shared" ca="1" si="17"/>
        <v/>
      </c>
      <c r="G118" s="94"/>
      <c r="H118" s="27"/>
      <c r="I118" s="28" t="str">
        <f t="shared" ca="1" si="18"/>
        <v/>
      </c>
      <c r="J118" s="28"/>
      <c r="K118" s="17">
        <f t="shared" ca="1" si="19"/>
        <v>0</v>
      </c>
    </row>
    <row r="119" spans="1:11" x14ac:dyDescent="0.25">
      <c r="A119">
        <f t="shared" ca="1" si="14"/>
        <v>0</v>
      </c>
      <c r="B119" t="str">
        <f ca="1">IF(ISERR(SEARCH(MID(CELL("filename",$B$1),FIND("]",CELL("filename",$B$1))+1,256),Questions_Hide!G111)),"zz",Questions_Hide!A111)</f>
        <v>zz</v>
      </c>
      <c r="C119" s="37" t="str">
        <f t="array" aca="1" ref="C119" ca="1">IF(COUNTIF($B$9:$B$200,"&lt;&gt;zz")&gt;=ROWS($A$1:A111), INDEX($B$9:$B$200, MATCH(SMALL(COUNTIF($B$9:$B$200, "&lt;"&amp;$B$9:$B$200), ROW(A111)), COUNTIF($B$9:$B$200, "&lt;"&amp;$B$9:$B$200), 0)), "")</f>
        <v/>
      </c>
      <c r="D119" s="28" t="str">
        <f t="shared" ca="1" si="15"/>
        <v/>
      </c>
      <c r="E119" s="27" t="str">
        <f t="shared" ca="1" si="16"/>
        <v/>
      </c>
      <c r="F119" s="94" t="str">
        <f t="shared" ca="1" si="17"/>
        <v/>
      </c>
      <c r="G119" s="94"/>
      <c r="H119" s="27"/>
      <c r="I119" s="28" t="str">
        <f t="shared" ca="1" si="18"/>
        <v/>
      </c>
      <c r="J119" s="28"/>
      <c r="K119" s="17">
        <f t="shared" ca="1" si="19"/>
        <v>0</v>
      </c>
    </row>
    <row r="120" spans="1:11" x14ac:dyDescent="0.25">
      <c r="A120">
        <f t="shared" ca="1" si="14"/>
        <v>0</v>
      </c>
      <c r="B120" t="str">
        <f ca="1">IF(ISERR(SEARCH(MID(CELL("filename",$B$1),FIND("]",CELL("filename",$B$1))+1,256),Questions_Hide!G112)),"zz",Questions_Hide!A112)</f>
        <v>zz</v>
      </c>
      <c r="C120" s="37" t="str">
        <f t="array" aca="1" ref="C120" ca="1">IF(COUNTIF($B$9:$B$200,"&lt;&gt;zz")&gt;=ROWS($A$1:A112), INDEX($B$9:$B$200, MATCH(SMALL(COUNTIF($B$9:$B$200, "&lt;"&amp;$B$9:$B$200), ROW(A112)), COUNTIF($B$9:$B$200, "&lt;"&amp;$B$9:$B$200), 0)), "")</f>
        <v/>
      </c>
      <c r="D120" s="28" t="str">
        <f t="shared" ca="1" si="15"/>
        <v/>
      </c>
      <c r="E120" s="27" t="str">
        <f t="shared" ca="1" si="16"/>
        <v/>
      </c>
      <c r="F120" s="94" t="str">
        <f t="shared" ca="1" si="17"/>
        <v/>
      </c>
      <c r="G120" s="94"/>
      <c r="H120" s="27"/>
      <c r="I120" s="28" t="str">
        <f t="shared" ca="1" si="18"/>
        <v/>
      </c>
      <c r="J120" s="28"/>
      <c r="K120" s="17">
        <f t="shared" ca="1" si="19"/>
        <v>0</v>
      </c>
    </row>
    <row r="121" spans="1:11" x14ac:dyDescent="0.25">
      <c r="A121">
        <f t="shared" ca="1" si="14"/>
        <v>0</v>
      </c>
      <c r="B121" t="str">
        <f ca="1">IF(ISERR(SEARCH(MID(CELL("filename",$B$1),FIND("]",CELL("filename",$B$1))+1,256),Questions_Hide!G113)),"zz",Questions_Hide!A113)</f>
        <v>zz</v>
      </c>
      <c r="C121" s="37" t="str">
        <f t="array" aca="1" ref="C121" ca="1">IF(COUNTIF($B$9:$B$200,"&lt;&gt;zz")&gt;=ROWS($A$1:A113), INDEX($B$9:$B$200, MATCH(SMALL(COUNTIF($B$9:$B$200, "&lt;"&amp;$B$9:$B$200), ROW(A113)), COUNTIF($B$9:$B$200, "&lt;"&amp;$B$9:$B$200), 0)), "")</f>
        <v/>
      </c>
      <c r="D121" s="28" t="str">
        <f t="shared" ca="1" si="15"/>
        <v/>
      </c>
      <c r="E121" s="27" t="str">
        <f t="shared" ca="1" si="16"/>
        <v/>
      </c>
      <c r="F121" s="94" t="str">
        <f t="shared" ca="1" si="17"/>
        <v/>
      </c>
      <c r="G121" s="94"/>
      <c r="H121" s="27"/>
      <c r="I121" s="28" t="str">
        <f t="shared" ca="1" si="18"/>
        <v/>
      </c>
      <c r="J121" s="28"/>
      <c r="K121" s="17">
        <f t="shared" ca="1" si="19"/>
        <v>0</v>
      </c>
    </row>
    <row r="122" spans="1:11" x14ac:dyDescent="0.25">
      <c r="A122">
        <f t="shared" ca="1" si="14"/>
        <v>0</v>
      </c>
      <c r="B122" t="str">
        <f ca="1">IF(ISERR(SEARCH(MID(CELL("filename",$B$1),FIND("]",CELL("filename",$B$1))+1,256),Questions_Hide!G114)),"zz",Questions_Hide!A114)</f>
        <v>zz</v>
      </c>
      <c r="C122" s="37" t="str">
        <f t="array" aca="1" ref="C122" ca="1">IF(COUNTIF($B$9:$B$200,"&lt;&gt;zz")&gt;=ROWS($A$1:A114), INDEX($B$9:$B$200, MATCH(SMALL(COUNTIF($B$9:$B$200, "&lt;"&amp;$B$9:$B$200), ROW(A114)), COUNTIF($B$9:$B$200, "&lt;"&amp;$B$9:$B$200), 0)), "")</f>
        <v/>
      </c>
      <c r="D122" s="28" t="str">
        <f t="shared" ca="1" si="15"/>
        <v/>
      </c>
      <c r="E122" s="27" t="str">
        <f t="shared" ca="1" si="16"/>
        <v/>
      </c>
      <c r="F122" s="94" t="str">
        <f t="shared" ca="1" si="17"/>
        <v/>
      </c>
      <c r="G122" s="94"/>
      <c r="H122" s="27"/>
      <c r="I122" s="28" t="str">
        <f t="shared" ca="1" si="18"/>
        <v/>
      </c>
      <c r="J122" s="28"/>
      <c r="K122" s="17">
        <f t="shared" ca="1" si="19"/>
        <v>0</v>
      </c>
    </row>
    <row r="123" spans="1:11" x14ac:dyDescent="0.25">
      <c r="A123">
        <f t="shared" ca="1" si="14"/>
        <v>0</v>
      </c>
      <c r="B123" t="str">
        <f ca="1">IF(ISERR(SEARCH(MID(CELL("filename",$B$1),FIND("]",CELL("filename",$B$1))+1,256),Questions_Hide!G115)),"zz",Questions_Hide!A115)</f>
        <v>zz</v>
      </c>
      <c r="C123" s="37" t="str">
        <f t="array" aca="1" ref="C123" ca="1">IF(COUNTIF($B$9:$B$200,"&lt;&gt;zz")&gt;=ROWS($A$1:A115), INDEX($B$9:$B$200, MATCH(SMALL(COUNTIF($B$9:$B$200, "&lt;"&amp;$B$9:$B$200), ROW(A115)), COUNTIF($B$9:$B$200, "&lt;"&amp;$B$9:$B$200), 0)), "")</f>
        <v/>
      </c>
      <c r="D123" s="28" t="str">
        <f t="shared" ca="1" si="15"/>
        <v/>
      </c>
      <c r="E123" s="27" t="str">
        <f t="shared" ca="1" si="16"/>
        <v/>
      </c>
      <c r="F123" s="94" t="str">
        <f t="shared" ca="1" si="17"/>
        <v/>
      </c>
      <c r="G123" s="94"/>
      <c r="H123" s="27"/>
      <c r="I123" s="28" t="str">
        <f t="shared" ca="1" si="18"/>
        <v/>
      </c>
      <c r="J123" s="28"/>
      <c r="K123" s="17">
        <f t="shared" ca="1" si="19"/>
        <v>0</v>
      </c>
    </row>
    <row r="124" spans="1:11" x14ac:dyDescent="0.25">
      <c r="A124">
        <f t="shared" ca="1" si="14"/>
        <v>0</v>
      </c>
      <c r="B124" t="str">
        <f ca="1">IF(ISERR(SEARCH(MID(CELL("filename",$B$1),FIND("]",CELL("filename",$B$1))+1,256),Questions_Hide!G116)),"zz",Questions_Hide!A116)</f>
        <v>zz</v>
      </c>
      <c r="C124" s="37" t="str">
        <f t="array" aca="1" ref="C124" ca="1">IF(COUNTIF($B$9:$B$200,"&lt;&gt;zz")&gt;=ROWS($A$1:A116), INDEX($B$9:$B$200, MATCH(SMALL(COUNTIF($B$9:$B$200, "&lt;"&amp;$B$9:$B$200), ROW(A116)), COUNTIF($B$9:$B$200, "&lt;"&amp;$B$9:$B$200), 0)), "")</f>
        <v/>
      </c>
      <c r="D124" s="28" t="str">
        <f t="shared" ca="1" si="15"/>
        <v/>
      </c>
      <c r="E124" s="27" t="str">
        <f t="shared" ca="1" si="16"/>
        <v/>
      </c>
      <c r="F124" s="94" t="str">
        <f t="shared" ca="1" si="17"/>
        <v/>
      </c>
      <c r="G124" s="94"/>
      <c r="H124" s="27"/>
      <c r="I124" s="28" t="str">
        <f t="shared" ca="1" si="18"/>
        <v/>
      </c>
      <c r="J124" s="28"/>
      <c r="K124" s="17">
        <f t="shared" ca="1" si="19"/>
        <v>0</v>
      </c>
    </row>
    <row r="125" spans="1:11" x14ac:dyDescent="0.25">
      <c r="A125">
        <f t="shared" ca="1" si="14"/>
        <v>0</v>
      </c>
      <c r="B125" t="str">
        <f ca="1">IF(ISERR(SEARCH(MID(CELL("filename",$B$1),FIND("]",CELL("filename",$B$1))+1,256),Questions_Hide!G117)),"zz",Questions_Hide!A117)</f>
        <v>zz</v>
      </c>
      <c r="C125" s="37" t="str">
        <f t="array" aca="1" ref="C125" ca="1">IF(COUNTIF($B$9:$B$200,"&lt;&gt;zz")&gt;=ROWS($A$1:A117), INDEX($B$9:$B$200, MATCH(SMALL(COUNTIF($B$9:$B$200, "&lt;"&amp;$B$9:$B$200), ROW(A117)), COUNTIF($B$9:$B$200, "&lt;"&amp;$B$9:$B$200), 0)), "")</f>
        <v/>
      </c>
      <c r="D125" s="28" t="str">
        <f t="shared" ca="1" si="15"/>
        <v/>
      </c>
      <c r="E125" s="27" t="str">
        <f t="shared" ca="1" si="16"/>
        <v/>
      </c>
      <c r="F125" s="94" t="str">
        <f t="shared" ca="1" si="17"/>
        <v/>
      </c>
      <c r="G125" s="94"/>
      <c r="H125" s="27"/>
      <c r="I125" s="28" t="str">
        <f t="shared" ca="1" si="18"/>
        <v/>
      </c>
      <c r="J125" s="28"/>
      <c r="K125" s="17">
        <f t="shared" ca="1" si="19"/>
        <v>0</v>
      </c>
    </row>
    <row r="126" spans="1:11" x14ac:dyDescent="0.25">
      <c r="A126">
        <f t="shared" ca="1" si="14"/>
        <v>0</v>
      </c>
      <c r="B126" t="str">
        <f ca="1">IF(ISERR(SEARCH(MID(CELL("filename",$B$1),FIND("]",CELL("filename",$B$1))+1,256),Questions_Hide!G118)),"zz",Questions_Hide!A118)</f>
        <v>zz</v>
      </c>
      <c r="C126" s="37" t="str">
        <f t="array" aca="1" ref="C126" ca="1">IF(COUNTIF($B$9:$B$200,"&lt;&gt;zz")&gt;=ROWS($A$1:A118), INDEX($B$9:$B$200, MATCH(SMALL(COUNTIF($B$9:$B$200, "&lt;"&amp;$B$9:$B$200), ROW(A118)), COUNTIF($B$9:$B$200, "&lt;"&amp;$B$9:$B$200), 0)), "")</f>
        <v/>
      </c>
      <c r="D126" s="28" t="str">
        <f t="shared" ca="1" si="15"/>
        <v/>
      </c>
      <c r="E126" s="27" t="str">
        <f t="shared" ca="1" si="16"/>
        <v/>
      </c>
      <c r="F126" s="94" t="str">
        <f t="shared" ca="1" si="17"/>
        <v/>
      </c>
      <c r="G126" s="94"/>
      <c r="H126" s="27"/>
      <c r="I126" s="28" t="str">
        <f t="shared" ca="1" si="18"/>
        <v/>
      </c>
      <c r="J126" s="28"/>
      <c r="K126" s="17">
        <f t="shared" ca="1" si="19"/>
        <v>0</v>
      </c>
    </row>
    <row r="127" spans="1:11" x14ac:dyDescent="0.25">
      <c r="A127">
        <f t="shared" ca="1" si="14"/>
        <v>0</v>
      </c>
      <c r="B127" t="str">
        <f ca="1">IF(ISERR(SEARCH(MID(CELL("filename",$B$1),FIND("]",CELL("filename",$B$1))+1,256),Questions_Hide!G119)),"zz",Questions_Hide!A119)</f>
        <v>zz</v>
      </c>
      <c r="C127" s="37" t="str">
        <f t="array" aca="1" ref="C127" ca="1">IF(COUNTIF($B$9:$B$200,"&lt;&gt;zz")&gt;=ROWS($A$1:A119), INDEX($B$9:$B$200, MATCH(SMALL(COUNTIF($B$9:$B$200, "&lt;"&amp;$B$9:$B$200), ROW(A119)), COUNTIF($B$9:$B$200, "&lt;"&amp;$B$9:$B$200), 0)), "")</f>
        <v/>
      </c>
      <c r="D127" s="28" t="str">
        <f t="shared" ca="1" si="15"/>
        <v/>
      </c>
      <c r="E127" s="27" t="str">
        <f t="shared" ca="1" si="16"/>
        <v/>
      </c>
      <c r="F127" s="94" t="str">
        <f t="shared" ca="1" si="17"/>
        <v/>
      </c>
      <c r="G127" s="94"/>
      <c r="H127" s="27"/>
      <c r="I127" s="28" t="str">
        <f t="shared" ca="1" si="18"/>
        <v/>
      </c>
      <c r="J127" s="28"/>
      <c r="K127" s="17">
        <f t="shared" ca="1" si="19"/>
        <v>0</v>
      </c>
    </row>
    <row r="128" spans="1:11" x14ac:dyDescent="0.25">
      <c r="A128">
        <f t="shared" ca="1" si="14"/>
        <v>0</v>
      </c>
      <c r="B128" t="str">
        <f ca="1">IF(ISERR(SEARCH(MID(CELL("filename",$B$1),FIND("]",CELL("filename",$B$1))+1,256),Questions_Hide!G120)),"zz",Questions_Hide!A120)</f>
        <v>zz</v>
      </c>
      <c r="C128" s="37" t="str">
        <f t="array" aca="1" ref="C128" ca="1">IF(COUNTIF($B$9:$B$200,"&lt;&gt;zz")&gt;=ROWS($A$1:A120), INDEX($B$9:$B$200, MATCH(SMALL(COUNTIF($B$9:$B$200, "&lt;"&amp;$B$9:$B$200), ROW(A120)), COUNTIF($B$9:$B$200, "&lt;"&amp;$B$9:$B$200), 0)), "")</f>
        <v/>
      </c>
      <c r="D128" s="28" t="str">
        <f t="shared" ca="1" si="15"/>
        <v/>
      </c>
      <c r="E128" s="27" t="str">
        <f t="shared" ca="1" si="16"/>
        <v/>
      </c>
      <c r="F128" s="94" t="str">
        <f t="shared" ca="1" si="17"/>
        <v/>
      </c>
      <c r="G128" s="94"/>
      <c r="H128" s="27"/>
      <c r="I128" s="28" t="str">
        <f t="shared" ca="1" si="18"/>
        <v/>
      </c>
      <c r="J128" s="28"/>
      <c r="K128" s="17">
        <f t="shared" ca="1" si="19"/>
        <v>0</v>
      </c>
    </row>
    <row r="129" spans="1:11" x14ac:dyDescent="0.25">
      <c r="A129">
        <f t="shared" ca="1" si="14"/>
        <v>0</v>
      </c>
      <c r="B129" t="str">
        <f ca="1">IF(ISERR(SEARCH(MID(CELL("filename",$B$1),FIND("]",CELL("filename",$B$1))+1,256),Questions_Hide!G121)),"zz",Questions_Hide!A121)</f>
        <v>zz</v>
      </c>
      <c r="C129" s="37" t="str">
        <f t="array" aca="1" ref="C129" ca="1">IF(COUNTIF($B$9:$B$200,"&lt;&gt;zz")&gt;=ROWS($A$1:A121), INDEX($B$9:$B$200, MATCH(SMALL(COUNTIF($B$9:$B$200, "&lt;"&amp;$B$9:$B$200), ROW(A121)), COUNTIF($B$9:$B$200, "&lt;"&amp;$B$9:$B$200), 0)), "")</f>
        <v/>
      </c>
      <c r="D129" s="28" t="str">
        <f t="shared" ca="1" si="15"/>
        <v/>
      </c>
      <c r="E129" s="27" t="str">
        <f t="shared" ca="1" si="16"/>
        <v/>
      </c>
      <c r="F129" s="94" t="str">
        <f t="shared" ca="1" si="17"/>
        <v/>
      </c>
      <c r="G129" s="94"/>
      <c r="H129" s="27"/>
      <c r="I129" s="28" t="str">
        <f t="shared" ca="1" si="18"/>
        <v/>
      </c>
      <c r="J129" s="28"/>
      <c r="K129" s="17">
        <f t="shared" ca="1" si="19"/>
        <v>0</v>
      </c>
    </row>
    <row r="130" spans="1:11" x14ac:dyDescent="0.25">
      <c r="A130">
        <f t="shared" ca="1" si="14"/>
        <v>0</v>
      </c>
      <c r="B130" t="str">
        <f ca="1">IF(ISERR(SEARCH(MID(CELL("filename",$B$1),FIND("]",CELL("filename",$B$1))+1,256),Questions_Hide!G122)),"zz",Questions_Hide!A122)</f>
        <v>zz</v>
      </c>
      <c r="C130" s="37" t="str">
        <f t="array" aca="1" ref="C130" ca="1">IF(COUNTIF($B$9:$B$200,"&lt;&gt;zz")&gt;=ROWS($A$1:A122), INDEX($B$9:$B$200, MATCH(SMALL(COUNTIF($B$9:$B$200, "&lt;"&amp;$B$9:$B$200), ROW(A122)), COUNTIF($B$9:$B$200, "&lt;"&amp;$B$9:$B$200), 0)), "")</f>
        <v/>
      </c>
      <c r="D130" s="28" t="str">
        <f t="shared" ca="1" si="15"/>
        <v/>
      </c>
      <c r="E130" s="27" t="str">
        <f t="shared" ca="1" si="16"/>
        <v/>
      </c>
      <c r="F130" s="94" t="str">
        <f t="shared" ca="1" si="17"/>
        <v/>
      </c>
      <c r="G130" s="94"/>
      <c r="H130" s="27"/>
      <c r="I130" s="28" t="str">
        <f t="shared" ca="1" si="18"/>
        <v/>
      </c>
      <c r="J130" s="28"/>
      <c r="K130" s="17">
        <f t="shared" ca="1" si="19"/>
        <v>0</v>
      </c>
    </row>
    <row r="131" spans="1:11" x14ac:dyDescent="0.25">
      <c r="A131">
        <f t="shared" ca="1" si="14"/>
        <v>0</v>
      </c>
      <c r="B131" t="str">
        <f ca="1">IF(ISERR(SEARCH(MID(CELL("filename",$B$1),FIND("]",CELL("filename",$B$1))+1,256),Questions_Hide!G123)),"zz",Questions_Hide!A123)</f>
        <v>zz</v>
      </c>
      <c r="C131" s="37" t="str">
        <f t="array" aca="1" ref="C131" ca="1">IF(COUNTIF($B$9:$B$200,"&lt;&gt;zz")&gt;=ROWS($A$1:A123), INDEX($B$9:$B$200, MATCH(SMALL(COUNTIF($B$9:$B$200, "&lt;"&amp;$B$9:$B$200), ROW(A123)), COUNTIF($B$9:$B$200, "&lt;"&amp;$B$9:$B$200), 0)), "")</f>
        <v/>
      </c>
      <c r="D131" s="28" t="str">
        <f t="shared" ca="1" si="15"/>
        <v/>
      </c>
      <c r="E131" s="27" t="str">
        <f t="shared" ca="1" si="16"/>
        <v/>
      </c>
      <c r="F131" s="94" t="str">
        <f t="shared" ca="1" si="17"/>
        <v/>
      </c>
      <c r="G131" s="94"/>
      <c r="H131" s="27"/>
      <c r="I131" s="28" t="str">
        <f t="shared" ca="1" si="18"/>
        <v/>
      </c>
      <c r="J131" s="28"/>
      <c r="K131" s="17">
        <f t="shared" ca="1" si="19"/>
        <v>0</v>
      </c>
    </row>
    <row r="132" spans="1:11" x14ac:dyDescent="0.25">
      <c r="A132">
        <f t="shared" ca="1" si="14"/>
        <v>0</v>
      </c>
      <c r="B132" t="str">
        <f ca="1">IF(ISERR(SEARCH(MID(CELL("filename",$B$1),FIND("]",CELL("filename",$B$1))+1,256),Questions_Hide!G124)),"zz",Questions_Hide!A124)</f>
        <v>zz</v>
      </c>
      <c r="C132" s="37" t="str">
        <f t="array" aca="1" ref="C132" ca="1">IF(COUNTIF($B$9:$B$200,"&lt;&gt;zz")&gt;=ROWS($A$1:A124), INDEX($B$9:$B$200, MATCH(SMALL(COUNTIF($B$9:$B$200, "&lt;"&amp;$B$9:$B$200), ROW(A124)), COUNTIF($B$9:$B$200, "&lt;"&amp;$B$9:$B$200), 0)), "")</f>
        <v/>
      </c>
      <c r="D132" s="28" t="str">
        <f t="shared" ca="1" si="15"/>
        <v/>
      </c>
      <c r="E132" s="27" t="str">
        <f t="shared" ca="1" si="16"/>
        <v/>
      </c>
      <c r="F132" s="94" t="str">
        <f t="shared" ca="1" si="17"/>
        <v/>
      </c>
      <c r="G132" s="94"/>
      <c r="H132" s="27"/>
      <c r="I132" s="28" t="str">
        <f t="shared" ca="1" si="18"/>
        <v/>
      </c>
      <c r="J132" s="28"/>
      <c r="K132" s="17">
        <f t="shared" ca="1" si="19"/>
        <v>0</v>
      </c>
    </row>
    <row r="133" spans="1:11" x14ac:dyDescent="0.25">
      <c r="A133">
        <f t="shared" ca="1" si="14"/>
        <v>0</v>
      </c>
      <c r="B133" t="str">
        <f ca="1">IF(ISERR(SEARCH(MID(CELL("filename",$B$1),FIND("]",CELL("filename",$B$1))+1,256),Questions_Hide!G125)),"zz",Questions_Hide!A125)</f>
        <v>zz</v>
      </c>
      <c r="C133" s="37" t="str">
        <f t="array" aca="1" ref="C133" ca="1">IF(COUNTIF($B$9:$B$200,"&lt;&gt;zz")&gt;=ROWS($A$1:A125), INDEX($B$9:$B$200, MATCH(SMALL(COUNTIF($B$9:$B$200, "&lt;"&amp;$B$9:$B$200), ROW(A125)), COUNTIF($B$9:$B$200, "&lt;"&amp;$B$9:$B$200), 0)), "")</f>
        <v/>
      </c>
      <c r="D133" s="28" t="str">
        <f t="shared" ca="1" si="15"/>
        <v/>
      </c>
      <c r="E133" s="27" t="str">
        <f t="shared" ca="1" si="16"/>
        <v/>
      </c>
      <c r="F133" s="94" t="str">
        <f t="shared" ca="1" si="17"/>
        <v/>
      </c>
      <c r="G133" s="94"/>
      <c r="H133" s="27"/>
      <c r="I133" s="28" t="str">
        <f t="shared" ca="1" si="18"/>
        <v/>
      </c>
      <c r="J133" s="28"/>
      <c r="K133" s="17">
        <f t="shared" ca="1" si="19"/>
        <v>0</v>
      </c>
    </row>
    <row r="134" spans="1:11" x14ac:dyDescent="0.25">
      <c r="A134">
        <f t="shared" ca="1" si="14"/>
        <v>0</v>
      </c>
      <c r="B134" t="str">
        <f ca="1">IF(ISERR(SEARCH(MID(CELL("filename",$B$1),FIND("]",CELL("filename",$B$1))+1,256),Questions_Hide!G126)),"zz",Questions_Hide!A126)</f>
        <v>zz</v>
      </c>
      <c r="C134" s="37" t="str">
        <f t="array" aca="1" ref="C134" ca="1">IF(COUNTIF($B$9:$B$200,"&lt;&gt;zz")&gt;=ROWS($A$1:A126), INDEX($B$9:$B$200, MATCH(SMALL(COUNTIF($B$9:$B$200, "&lt;"&amp;$B$9:$B$200), ROW(A126)), COUNTIF($B$9:$B$200, "&lt;"&amp;$B$9:$B$200), 0)), "")</f>
        <v/>
      </c>
      <c r="D134" s="28" t="str">
        <f t="shared" ca="1" si="15"/>
        <v/>
      </c>
      <c r="E134" s="27" t="str">
        <f t="shared" ca="1" si="16"/>
        <v/>
      </c>
      <c r="F134" s="94" t="str">
        <f t="shared" ca="1" si="17"/>
        <v/>
      </c>
      <c r="G134" s="94"/>
      <c r="H134" s="27"/>
      <c r="I134" s="28" t="str">
        <f t="shared" ca="1" si="18"/>
        <v/>
      </c>
      <c r="J134" s="28"/>
      <c r="K134" s="17">
        <f t="shared" ca="1" si="19"/>
        <v>0</v>
      </c>
    </row>
    <row r="135" spans="1:11" x14ac:dyDescent="0.25">
      <c r="A135">
        <f t="shared" ca="1" si="14"/>
        <v>0</v>
      </c>
      <c r="B135" t="str">
        <f ca="1">IF(ISERR(SEARCH(MID(CELL("filename",$B$1),FIND("]",CELL("filename",$B$1))+1,256),Questions_Hide!G127)),"zz",Questions_Hide!A127)</f>
        <v>zz</v>
      </c>
      <c r="C135" s="37" t="str">
        <f t="array" aca="1" ref="C135" ca="1">IF(COUNTIF($B$9:$B$200,"&lt;&gt;zz")&gt;=ROWS($A$1:A127), INDEX($B$9:$B$200, MATCH(SMALL(COUNTIF($B$9:$B$200, "&lt;"&amp;$B$9:$B$200), ROW(A127)), COUNTIF($B$9:$B$200, "&lt;"&amp;$B$9:$B$200), 0)), "")</f>
        <v/>
      </c>
      <c r="D135" s="28" t="str">
        <f t="shared" ca="1" si="15"/>
        <v/>
      </c>
      <c r="E135" s="27" t="str">
        <f t="shared" ca="1" si="16"/>
        <v/>
      </c>
      <c r="F135" s="94" t="str">
        <f t="shared" ca="1" si="17"/>
        <v/>
      </c>
      <c r="G135" s="94"/>
      <c r="H135" s="27"/>
      <c r="I135" s="28" t="str">
        <f t="shared" ca="1" si="18"/>
        <v/>
      </c>
      <c r="J135" s="28"/>
      <c r="K135" s="17">
        <f t="shared" ca="1" si="19"/>
        <v>0</v>
      </c>
    </row>
    <row r="136" spans="1:11" x14ac:dyDescent="0.25">
      <c r="A136">
        <f t="shared" ca="1" si="14"/>
        <v>0</v>
      </c>
      <c r="B136" t="str">
        <f ca="1">IF(ISERR(SEARCH(MID(CELL("filename",$B$1),FIND("]",CELL("filename",$B$1))+1,256),Questions_Hide!G128)),"zz",Questions_Hide!A128)</f>
        <v>zz</v>
      </c>
      <c r="C136" s="37" t="str">
        <f t="array" aca="1" ref="C136" ca="1">IF(COUNTIF($B$9:$B$200,"&lt;&gt;zz")&gt;=ROWS($A$1:A128), INDEX($B$9:$B$200, MATCH(SMALL(COUNTIF($B$9:$B$200, "&lt;"&amp;$B$9:$B$200), ROW(A128)), COUNTIF($B$9:$B$200, "&lt;"&amp;$B$9:$B$200), 0)), "")</f>
        <v/>
      </c>
      <c r="D136" s="28" t="str">
        <f t="shared" ca="1" si="15"/>
        <v/>
      </c>
      <c r="E136" s="27" t="str">
        <f t="shared" ca="1" si="16"/>
        <v/>
      </c>
      <c r="F136" s="94" t="str">
        <f t="shared" ca="1" si="17"/>
        <v/>
      </c>
      <c r="G136" s="94"/>
      <c r="H136" s="27"/>
      <c r="I136" s="28" t="str">
        <f t="shared" ca="1" si="18"/>
        <v/>
      </c>
      <c r="J136" s="28"/>
      <c r="K136" s="17">
        <f t="shared" ca="1" si="19"/>
        <v>0</v>
      </c>
    </row>
    <row r="137" spans="1:11" x14ac:dyDescent="0.25">
      <c r="A137">
        <f t="shared" ca="1" si="14"/>
        <v>0</v>
      </c>
      <c r="B137" t="str">
        <f ca="1">IF(ISERR(SEARCH(MID(CELL("filename",$B$1),FIND("]",CELL("filename",$B$1))+1,256),Questions_Hide!G129)),"zz",Questions_Hide!A129)</f>
        <v>zz</v>
      </c>
      <c r="C137" s="37" t="str">
        <f t="array" aca="1" ref="C137" ca="1">IF(COUNTIF($B$9:$B$200,"&lt;&gt;zz")&gt;=ROWS($A$1:A129), INDEX($B$9:$B$200, MATCH(SMALL(COUNTIF($B$9:$B$200, "&lt;"&amp;$B$9:$B$200), ROW(A129)), COUNTIF($B$9:$B$200, "&lt;"&amp;$B$9:$B$200), 0)), "")</f>
        <v/>
      </c>
      <c r="D137" s="28" t="str">
        <f t="shared" ca="1" si="15"/>
        <v/>
      </c>
      <c r="E137" s="27" t="str">
        <f t="shared" ref="E137:E168" ca="1" si="20">IFERROR(VLOOKUP($D137,Questions,4,FALSE),"")</f>
        <v/>
      </c>
      <c r="F137" s="94" t="str">
        <f t="shared" ref="F137:F168" ca="1" si="21">IF(OR(ISERROR(VLOOKUP($D137,Questions,8,FALSE)),VLOOKUP($D137,Questions,8,FALSE)=0),"",VLOOKUP($D137,Questions,8,FALSE))</f>
        <v/>
      </c>
      <c r="G137" s="94"/>
      <c r="H137" s="27"/>
      <c r="I137" s="28" t="str">
        <f t="shared" ref="I137:I168" ca="1" si="22">IF(OR(ISERROR(VLOOKUP($D137,Questions,9,FALSE)),VLOOKUP($D137,Questions,9,FALSE)=0),"",VLOOKUP($D137,Questions,9,FALSE))</f>
        <v/>
      </c>
      <c r="J137" s="28"/>
      <c r="K137" s="17">
        <f t="shared" ref="K137:K168" ca="1" si="23">IFERROR(VLOOKUP($D137,Questions,7,FALSE),"")</f>
        <v>0</v>
      </c>
    </row>
    <row r="138" spans="1:11" x14ac:dyDescent="0.25">
      <c r="A138">
        <f t="shared" ref="A138:A200" ca="1" si="24">IF(B138="zz",0,1)</f>
        <v>0</v>
      </c>
      <c r="B138" t="str">
        <f ca="1">IF(ISERR(SEARCH(MID(CELL("filename",$B$1),FIND("]",CELL("filename",$B$1))+1,256),Questions_Hide!G130)),"zz",Questions_Hide!A130)</f>
        <v>zz</v>
      </c>
      <c r="C138" s="37" t="str">
        <f t="array" aca="1" ref="C138" ca="1">IF(COUNTIF($B$9:$B$200,"&lt;&gt;zz")&gt;=ROWS($A$1:A130), INDEX($B$9:$B$200, MATCH(SMALL(COUNTIF($B$9:$B$200, "&lt;"&amp;$B$9:$B$200), ROW(A130)), COUNTIF($B$9:$B$200, "&lt;"&amp;$B$9:$B$200), 0)), "")</f>
        <v/>
      </c>
      <c r="D138" s="28" t="str">
        <f t="shared" ref="D138:D200" ca="1" si="25">IFERROR(RIGHT(C138,LEN(C138)-SEARCH("-",C138)),"")</f>
        <v/>
      </c>
      <c r="E138" s="27" t="str">
        <f t="shared" ca="1" si="20"/>
        <v/>
      </c>
      <c r="F138" s="94" t="str">
        <f t="shared" ca="1" si="21"/>
        <v/>
      </c>
      <c r="G138" s="94"/>
      <c r="H138" s="27"/>
      <c r="I138" s="28" t="str">
        <f t="shared" ca="1" si="22"/>
        <v/>
      </c>
      <c r="J138" s="28"/>
      <c r="K138" s="17">
        <f t="shared" ca="1" si="23"/>
        <v>0</v>
      </c>
    </row>
    <row r="139" spans="1:11" x14ac:dyDescent="0.25">
      <c r="A139">
        <f t="shared" ca="1" si="24"/>
        <v>0</v>
      </c>
      <c r="B139" t="str">
        <f ca="1">IF(ISERR(SEARCH(MID(CELL("filename",$B$1),FIND("]",CELL("filename",$B$1))+1,256),Questions_Hide!G131)),"zz",Questions_Hide!A131)</f>
        <v>zz</v>
      </c>
      <c r="C139" s="37" t="str">
        <f t="array" aca="1" ref="C139" ca="1">IF(COUNTIF($B$9:$B$200,"&lt;&gt;zz")&gt;=ROWS($A$1:A131), INDEX($B$9:$B$200, MATCH(SMALL(COUNTIF($B$9:$B$200, "&lt;"&amp;$B$9:$B$200), ROW(A131)), COUNTIF($B$9:$B$200, "&lt;"&amp;$B$9:$B$200), 0)), "")</f>
        <v/>
      </c>
      <c r="D139" s="28" t="str">
        <f t="shared" ca="1" si="25"/>
        <v/>
      </c>
      <c r="E139" s="27" t="str">
        <f t="shared" ca="1" si="20"/>
        <v/>
      </c>
      <c r="F139" s="94" t="str">
        <f t="shared" ca="1" si="21"/>
        <v/>
      </c>
      <c r="G139" s="94"/>
      <c r="H139" s="27"/>
      <c r="I139" s="28" t="str">
        <f t="shared" ca="1" si="22"/>
        <v/>
      </c>
      <c r="J139" s="28"/>
      <c r="K139" s="17">
        <f t="shared" ca="1" si="23"/>
        <v>0</v>
      </c>
    </row>
    <row r="140" spans="1:11" x14ac:dyDescent="0.25">
      <c r="A140">
        <f t="shared" ca="1" si="24"/>
        <v>0</v>
      </c>
      <c r="B140" t="str">
        <f ca="1">IF(ISERR(SEARCH(MID(CELL("filename",$B$1),FIND("]",CELL("filename",$B$1))+1,256),Questions_Hide!G132)),"zz",Questions_Hide!A132)</f>
        <v>zz</v>
      </c>
      <c r="C140" s="37" t="str">
        <f t="array" aca="1" ref="C140" ca="1">IF(COUNTIF($B$9:$B$200,"&lt;&gt;zz")&gt;=ROWS($A$1:A132), INDEX($B$9:$B$200, MATCH(SMALL(COUNTIF($B$9:$B$200, "&lt;"&amp;$B$9:$B$200), ROW(A132)), COUNTIF($B$9:$B$200, "&lt;"&amp;$B$9:$B$200), 0)), "")</f>
        <v/>
      </c>
      <c r="D140" s="28" t="str">
        <f t="shared" ca="1" si="25"/>
        <v/>
      </c>
      <c r="E140" s="27" t="str">
        <f t="shared" ca="1" si="20"/>
        <v/>
      </c>
      <c r="F140" s="94" t="str">
        <f t="shared" ca="1" si="21"/>
        <v/>
      </c>
      <c r="G140" s="94"/>
      <c r="H140" s="27"/>
      <c r="I140" s="28" t="str">
        <f t="shared" ca="1" si="22"/>
        <v/>
      </c>
      <c r="J140" s="28"/>
      <c r="K140" s="17">
        <f t="shared" ca="1" si="23"/>
        <v>0</v>
      </c>
    </row>
    <row r="141" spans="1:11" x14ac:dyDescent="0.25">
      <c r="A141">
        <f t="shared" ca="1" si="24"/>
        <v>0</v>
      </c>
      <c r="B141" t="str">
        <f ca="1">IF(ISERR(SEARCH(MID(CELL("filename",$B$1),FIND("]",CELL("filename",$B$1))+1,256),Questions_Hide!G133)),"zz",Questions_Hide!A133)</f>
        <v>zz</v>
      </c>
      <c r="C141" s="37" t="str">
        <f t="array" aca="1" ref="C141" ca="1">IF(COUNTIF($B$9:$B$200,"&lt;&gt;zz")&gt;=ROWS($A$1:A133), INDEX($B$9:$B$200, MATCH(SMALL(COUNTIF($B$9:$B$200, "&lt;"&amp;$B$9:$B$200), ROW(A133)), COUNTIF($B$9:$B$200, "&lt;"&amp;$B$9:$B$200), 0)), "")</f>
        <v/>
      </c>
      <c r="D141" s="28" t="str">
        <f t="shared" ca="1" si="25"/>
        <v/>
      </c>
      <c r="E141" s="27" t="str">
        <f t="shared" ca="1" si="20"/>
        <v/>
      </c>
      <c r="F141" s="94" t="str">
        <f t="shared" ca="1" si="21"/>
        <v/>
      </c>
      <c r="G141" s="94"/>
      <c r="H141" s="27"/>
      <c r="I141" s="28" t="str">
        <f t="shared" ca="1" si="22"/>
        <v/>
      </c>
      <c r="J141" s="28"/>
      <c r="K141" s="17">
        <f t="shared" ca="1" si="23"/>
        <v>0</v>
      </c>
    </row>
    <row r="142" spans="1:11" x14ac:dyDescent="0.25">
      <c r="A142">
        <f t="shared" ca="1" si="24"/>
        <v>0</v>
      </c>
      <c r="B142" t="str">
        <f ca="1">IF(ISERR(SEARCH(MID(CELL("filename",$B$1),FIND("]",CELL("filename",$B$1))+1,256),Questions_Hide!G134)),"zz",Questions_Hide!A134)</f>
        <v>zz</v>
      </c>
      <c r="C142" s="37" t="str">
        <f t="array" aca="1" ref="C142" ca="1">IF(COUNTIF($B$9:$B$200,"&lt;&gt;zz")&gt;=ROWS($A$1:A134), INDEX($B$9:$B$200, MATCH(SMALL(COUNTIF($B$9:$B$200, "&lt;"&amp;$B$9:$B$200), ROW(A134)), COUNTIF($B$9:$B$200, "&lt;"&amp;$B$9:$B$200), 0)), "")</f>
        <v/>
      </c>
      <c r="D142" s="28" t="str">
        <f t="shared" ca="1" si="25"/>
        <v/>
      </c>
      <c r="E142" s="27" t="str">
        <f t="shared" ca="1" si="20"/>
        <v/>
      </c>
      <c r="F142" s="94" t="str">
        <f t="shared" ca="1" si="21"/>
        <v/>
      </c>
      <c r="G142" s="94"/>
      <c r="H142" s="27"/>
      <c r="I142" s="28" t="str">
        <f t="shared" ca="1" si="22"/>
        <v/>
      </c>
      <c r="J142" s="28"/>
      <c r="K142" s="17">
        <f t="shared" ca="1" si="23"/>
        <v>0</v>
      </c>
    </row>
    <row r="143" spans="1:11" x14ac:dyDescent="0.25">
      <c r="A143">
        <f t="shared" ca="1" si="24"/>
        <v>0</v>
      </c>
      <c r="B143" t="str">
        <f ca="1">IF(ISERR(SEARCH(MID(CELL("filename",$B$1),FIND("]",CELL("filename",$B$1))+1,256),Questions_Hide!G135)),"zz",Questions_Hide!A135)</f>
        <v>zz</v>
      </c>
      <c r="C143" s="37" t="str">
        <f t="array" aca="1" ref="C143" ca="1">IF(COUNTIF($B$9:$B$200,"&lt;&gt;zz")&gt;=ROWS($A$1:A135), INDEX($B$9:$B$200, MATCH(SMALL(COUNTIF($B$9:$B$200, "&lt;"&amp;$B$9:$B$200), ROW(A135)), COUNTIF($B$9:$B$200, "&lt;"&amp;$B$9:$B$200), 0)), "")</f>
        <v/>
      </c>
      <c r="D143" s="28" t="str">
        <f t="shared" ca="1" si="25"/>
        <v/>
      </c>
      <c r="E143" s="27" t="str">
        <f t="shared" ca="1" si="20"/>
        <v/>
      </c>
      <c r="F143" s="94" t="str">
        <f t="shared" ca="1" si="21"/>
        <v/>
      </c>
      <c r="G143" s="94"/>
      <c r="H143" s="27"/>
      <c r="I143" s="28" t="str">
        <f t="shared" ca="1" si="22"/>
        <v/>
      </c>
      <c r="J143" s="28"/>
      <c r="K143" s="17">
        <f t="shared" ca="1" si="23"/>
        <v>0</v>
      </c>
    </row>
    <row r="144" spans="1:11" x14ac:dyDescent="0.25">
      <c r="A144">
        <f t="shared" ca="1" si="24"/>
        <v>0</v>
      </c>
      <c r="B144" t="str">
        <f ca="1">IF(ISERR(SEARCH(MID(CELL("filename",$B$1),FIND("]",CELL("filename",$B$1))+1,256),Questions_Hide!G136)),"zz",Questions_Hide!A136)</f>
        <v>zz</v>
      </c>
      <c r="C144" s="37" t="str">
        <f t="array" aca="1" ref="C144" ca="1">IF(COUNTIF($B$9:$B$200,"&lt;&gt;zz")&gt;=ROWS($A$1:A136), INDEX($B$9:$B$200, MATCH(SMALL(COUNTIF($B$9:$B$200, "&lt;"&amp;$B$9:$B$200), ROW(A136)), COUNTIF($B$9:$B$200, "&lt;"&amp;$B$9:$B$200), 0)), "")</f>
        <v/>
      </c>
      <c r="D144" s="28" t="str">
        <f t="shared" ca="1" si="25"/>
        <v/>
      </c>
      <c r="E144" s="27" t="str">
        <f t="shared" ca="1" si="20"/>
        <v/>
      </c>
      <c r="F144" s="94" t="str">
        <f t="shared" ca="1" si="21"/>
        <v/>
      </c>
      <c r="G144" s="94"/>
      <c r="H144" s="27"/>
      <c r="I144" s="28" t="str">
        <f t="shared" ca="1" si="22"/>
        <v/>
      </c>
      <c r="J144" s="28"/>
      <c r="K144" s="17">
        <f t="shared" ca="1" si="23"/>
        <v>0</v>
      </c>
    </row>
    <row r="145" spans="1:11" x14ac:dyDescent="0.25">
      <c r="A145">
        <f t="shared" ca="1" si="24"/>
        <v>0</v>
      </c>
      <c r="B145" t="str">
        <f ca="1">IF(ISERR(SEARCH(MID(CELL("filename",$B$1),FIND("]",CELL("filename",$B$1))+1,256),Questions_Hide!G137)),"zz",Questions_Hide!A137)</f>
        <v>zz</v>
      </c>
      <c r="C145" s="37" t="str">
        <f t="array" aca="1" ref="C145" ca="1">IF(COUNTIF($B$9:$B$200,"&lt;&gt;zz")&gt;=ROWS($A$1:A137), INDEX($B$9:$B$200, MATCH(SMALL(COUNTIF($B$9:$B$200, "&lt;"&amp;$B$9:$B$200), ROW(A137)), COUNTIF($B$9:$B$200, "&lt;"&amp;$B$9:$B$200), 0)), "")</f>
        <v/>
      </c>
      <c r="D145" s="28" t="str">
        <f t="shared" ca="1" si="25"/>
        <v/>
      </c>
      <c r="E145" s="27" t="str">
        <f t="shared" ca="1" si="20"/>
        <v/>
      </c>
      <c r="F145" s="94" t="str">
        <f t="shared" ca="1" si="21"/>
        <v/>
      </c>
      <c r="G145" s="94"/>
      <c r="H145" s="27"/>
      <c r="I145" s="28" t="str">
        <f t="shared" ca="1" si="22"/>
        <v/>
      </c>
      <c r="J145" s="28"/>
      <c r="K145" s="17">
        <f t="shared" ca="1" si="23"/>
        <v>0</v>
      </c>
    </row>
    <row r="146" spans="1:11" x14ac:dyDescent="0.25">
      <c r="A146">
        <f t="shared" ca="1" si="24"/>
        <v>0</v>
      </c>
      <c r="B146" t="str">
        <f ca="1">IF(ISERR(SEARCH(MID(CELL("filename",$B$1),FIND("]",CELL("filename",$B$1))+1,256),Questions_Hide!G138)),"zz",Questions_Hide!A138)</f>
        <v>zz</v>
      </c>
      <c r="C146" s="37" t="str">
        <f t="array" aca="1" ref="C146" ca="1">IF(COUNTIF($B$9:$B$200,"&lt;&gt;zz")&gt;=ROWS($A$1:A138), INDEX($B$9:$B$200, MATCH(SMALL(COUNTIF($B$9:$B$200, "&lt;"&amp;$B$9:$B$200), ROW(A138)), COUNTIF($B$9:$B$200, "&lt;"&amp;$B$9:$B$200), 0)), "")</f>
        <v/>
      </c>
      <c r="D146" s="28" t="str">
        <f t="shared" ca="1" si="25"/>
        <v/>
      </c>
      <c r="E146" s="27" t="str">
        <f t="shared" ca="1" si="20"/>
        <v/>
      </c>
      <c r="F146" s="94" t="str">
        <f t="shared" ca="1" si="21"/>
        <v/>
      </c>
      <c r="G146" s="94"/>
      <c r="H146" s="27"/>
      <c r="I146" s="28" t="str">
        <f t="shared" ca="1" si="22"/>
        <v/>
      </c>
      <c r="J146" s="28"/>
      <c r="K146" s="17">
        <f t="shared" ca="1" si="23"/>
        <v>0</v>
      </c>
    </row>
    <row r="147" spans="1:11" x14ac:dyDescent="0.25">
      <c r="A147">
        <f t="shared" ca="1" si="24"/>
        <v>0</v>
      </c>
      <c r="B147" t="str">
        <f ca="1">IF(ISERR(SEARCH(MID(CELL("filename",$B$1),FIND("]",CELL("filename",$B$1))+1,256),Questions_Hide!G139)),"zz",Questions_Hide!A139)</f>
        <v>zz</v>
      </c>
      <c r="C147" s="37" t="str">
        <f t="array" aca="1" ref="C147" ca="1">IF(COUNTIF($B$9:$B$200,"&lt;&gt;zz")&gt;=ROWS($A$1:A139), INDEX($B$9:$B$200, MATCH(SMALL(COUNTIF($B$9:$B$200, "&lt;"&amp;$B$9:$B$200), ROW(A139)), COUNTIF($B$9:$B$200, "&lt;"&amp;$B$9:$B$200), 0)), "")</f>
        <v/>
      </c>
      <c r="D147" s="28" t="str">
        <f t="shared" ca="1" si="25"/>
        <v/>
      </c>
      <c r="E147" s="27" t="str">
        <f t="shared" ca="1" si="20"/>
        <v/>
      </c>
      <c r="F147" s="94" t="str">
        <f t="shared" ca="1" si="21"/>
        <v/>
      </c>
      <c r="G147" s="94"/>
      <c r="H147" s="27"/>
      <c r="I147" s="28" t="str">
        <f t="shared" ca="1" si="22"/>
        <v/>
      </c>
      <c r="J147" s="28"/>
      <c r="K147" s="17">
        <f t="shared" ca="1" si="23"/>
        <v>0</v>
      </c>
    </row>
    <row r="148" spans="1:11" x14ac:dyDescent="0.25">
      <c r="A148">
        <f t="shared" ca="1" si="24"/>
        <v>0</v>
      </c>
      <c r="B148" t="str">
        <f ca="1">IF(ISERR(SEARCH(MID(CELL("filename",$B$1),FIND("]",CELL("filename",$B$1))+1,256),Questions_Hide!G140)),"zz",Questions_Hide!A140)</f>
        <v>zz</v>
      </c>
      <c r="C148" s="37" t="str">
        <f t="array" aca="1" ref="C148" ca="1">IF(COUNTIF($B$9:$B$200,"&lt;&gt;zz")&gt;=ROWS($A$1:A140), INDEX($B$9:$B$200, MATCH(SMALL(COUNTIF($B$9:$B$200, "&lt;"&amp;$B$9:$B$200), ROW(A140)), COUNTIF($B$9:$B$200, "&lt;"&amp;$B$9:$B$200), 0)), "")</f>
        <v/>
      </c>
      <c r="D148" s="28" t="str">
        <f t="shared" ca="1" si="25"/>
        <v/>
      </c>
      <c r="E148" s="27" t="str">
        <f t="shared" ca="1" si="20"/>
        <v/>
      </c>
      <c r="F148" s="94" t="str">
        <f t="shared" ca="1" si="21"/>
        <v/>
      </c>
      <c r="G148" s="94"/>
      <c r="H148" s="27"/>
      <c r="I148" s="28" t="str">
        <f t="shared" ca="1" si="22"/>
        <v/>
      </c>
      <c r="J148" s="28"/>
      <c r="K148" s="17">
        <f t="shared" ca="1" si="23"/>
        <v>0</v>
      </c>
    </row>
    <row r="149" spans="1:11" x14ac:dyDescent="0.25">
      <c r="A149">
        <f t="shared" ca="1" si="24"/>
        <v>0</v>
      </c>
      <c r="B149" t="str">
        <f ca="1">IF(ISERR(SEARCH(MID(CELL("filename",$B$1),FIND("]",CELL("filename",$B$1))+1,256),Questions_Hide!G141)),"zz",Questions_Hide!A141)</f>
        <v>zz</v>
      </c>
      <c r="C149" s="37" t="str">
        <f t="array" aca="1" ref="C149" ca="1">IF(COUNTIF($B$9:$B$200,"&lt;&gt;zz")&gt;=ROWS($A$1:A141), INDEX($B$9:$B$200, MATCH(SMALL(COUNTIF($B$9:$B$200, "&lt;"&amp;$B$9:$B$200), ROW(A141)), COUNTIF($B$9:$B$200, "&lt;"&amp;$B$9:$B$200), 0)), "")</f>
        <v/>
      </c>
      <c r="D149" s="28" t="str">
        <f t="shared" ca="1" si="25"/>
        <v/>
      </c>
      <c r="E149" s="27" t="str">
        <f t="shared" ca="1" si="20"/>
        <v/>
      </c>
      <c r="F149" s="94" t="str">
        <f t="shared" ca="1" si="21"/>
        <v/>
      </c>
      <c r="G149" s="94"/>
      <c r="H149" s="27"/>
      <c r="I149" s="28" t="str">
        <f t="shared" ca="1" si="22"/>
        <v/>
      </c>
      <c r="J149" s="28"/>
      <c r="K149" s="17">
        <f t="shared" ca="1" si="23"/>
        <v>0</v>
      </c>
    </row>
    <row r="150" spans="1:11" x14ac:dyDescent="0.25">
      <c r="A150">
        <f t="shared" ca="1" si="24"/>
        <v>0</v>
      </c>
      <c r="B150" t="str">
        <f ca="1">IF(ISERR(SEARCH(MID(CELL("filename",$B$1),FIND("]",CELL("filename",$B$1))+1,256),Questions_Hide!G142)),"zz",Questions_Hide!A142)</f>
        <v>zz</v>
      </c>
      <c r="C150" s="37" t="str">
        <f t="array" aca="1" ref="C150" ca="1">IF(COUNTIF($B$9:$B$200,"&lt;&gt;zz")&gt;=ROWS($A$1:A142), INDEX($B$9:$B$200, MATCH(SMALL(COUNTIF($B$9:$B$200, "&lt;"&amp;$B$9:$B$200), ROW(A142)), COUNTIF($B$9:$B$200, "&lt;"&amp;$B$9:$B$200), 0)), "")</f>
        <v/>
      </c>
      <c r="D150" s="28" t="str">
        <f t="shared" ca="1" si="25"/>
        <v/>
      </c>
      <c r="E150" s="27" t="str">
        <f t="shared" ca="1" si="20"/>
        <v/>
      </c>
      <c r="F150" s="94" t="str">
        <f t="shared" ca="1" si="21"/>
        <v/>
      </c>
      <c r="G150" s="94"/>
      <c r="H150" s="27"/>
      <c r="I150" s="28" t="str">
        <f t="shared" ca="1" si="22"/>
        <v/>
      </c>
      <c r="J150" s="28"/>
      <c r="K150" s="17">
        <f t="shared" ca="1" si="23"/>
        <v>0</v>
      </c>
    </row>
    <row r="151" spans="1:11" x14ac:dyDescent="0.25">
      <c r="A151">
        <f t="shared" ca="1" si="24"/>
        <v>0</v>
      </c>
      <c r="B151" t="str">
        <f ca="1">IF(ISERR(SEARCH(MID(CELL("filename",$B$1),FIND("]",CELL("filename",$B$1))+1,256),Questions_Hide!G143)),"zz",Questions_Hide!A143)</f>
        <v>zz</v>
      </c>
      <c r="C151" s="37" t="str">
        <f t="array" aca="1" ref="C151" ca="1">IF(COUNTIF($B$9:$B$200,"&lt;&gt;zz")&gt;=ROWS($A$1:A143), INDEX($B$9:$B$200, MATCH(SMALL(COUNTIF($B$9:$B$200, "&lt;"&amp;$B$9:$B$200), ROW(A143)), COUNTIF($B$9:$B$200, "&lt;"&amp;$B$9:$B$200), 0)), "")</f>
        <v/>
      </c>
      <c r="D151" s="28" t="str">
        <f t="shared" ca="1" si="25"/>
        <v/>
      </c>
      <c r="E151" s="27" t="str">
        <f t="shared" ca="1" si="20"/>
        <v/>
      </c>
      <c r="F151" s="94" t="str">
        <f t="shared" ca="1" si="21"/>
        <v/>
      </c>
      <c r="G151" s="94"/>
      <c r="H151" s="27"/>
      <c r="I151" s="28" t="str">
        <f t="shared" ca="1" si="22"/>
        <v/>
      </c>
      <c r="J151" s="28"/>
      <c r="K151" s="17">
        <f t="shared" ca="1" si="23"/>
        <v>0</v>
      </c>
    </row>
    <row r="152" spans="1:11" x14ac:dyDescent="0.25">
      <c r="A152">
        <f t="shared" ca="1" si="24"/>
        <v>0</v>
      </c>
      <c r="B152" t="str">
        <f ca="1">IF(ISERR(SEARCH(MID(CELL("filename",$B$1),FIND("]",CELL("filename",$B$1))+1,256),Questions_Hide!G144)),"zz",Questions_Hide!A144)</f>
        <v>zz</v>
      </c>
      <c r="C152" s="37" t="str">
        <f t="array" aca="1" ref="C152" ca="1">IF(COUNTIF($B$9:$B$200,"&lt;&gt;zz")&gt;=ROWS($A$1:A144), INDEX($B$9:$B$200, MATCH(SMALL(COUNTIF($B$9:$B$200, "&lt;"&amp;$B$9:$B$200), ROW(A144)), COUNTIF($B$9:$B$200, "&lt;"&amp;$B$9:$B$200), 0)), "")</f>
        <v/>
      </c>
      <c r="D152" s="28" t="str">
        <f t="shared" ca="1" si="25"/>
        <v/>
      </c>
      <c r="E152" s="27" t="str">
        <f t="shared" ca="1" si="20"/>
        <v/>
      </c>
      <c r="F152" s="94" t="str">
        <f t="shared" ca="1" si="21"/>
        <v/>
      </c>
      <c r="G152" s="94"/>
      <c r="H152" s="27"/>
      <c r="I152" s="28" t="str">
        <f t="shared" ca="1" si="22"/>
        <v/>
      </c>
      <c r="J152" s="28"/>
      <c r="K152" s="17">
        <f t="shared" ca="1" si="23"/>
        <v>0</v>
      </c>
    </row>
    <row r="153" spans="1:11" x14ac:dyDescent="0.25">
      <c r="A153">
        <f t="shared" ca="1" si="24"/>
        <v>0</v>
      </c>
      <c r="B153" t="str">
        <f ca="1">IF(ISERR(SEARCH(MID(CELL("filename",$B$1),FIND("]",CELL("filename",$B$1))+1,256),Questions_Hide!G145)),"zz",Questions_Hide!A145)</f>
        <v>zz</v>
      </c>
      <c r="C153" s="37" t="str">
        <f t="array" aca="1" ref="C153" ca="1">IF(COUNTIF($B$9:$B$200,"&lt;&gt;zz")&gt;=ROWS($A$1:A145), INDEX($B$9:$B$200, MATCH(SMALL(COUNTIF($B$9:$B$200, "&lt;"&amp;$B$9:$B$200), ROW(A145)), COUNTIF($B$9:$B$200, "&lt;"&amp;$B$9:$B$200), 0)), "")</f>
        <v/>
      </c>
      <c r="D153" s="28" t="str">
        <f t="shared" ca="1" si="25"/>
        <v/>
      </c>
      <c r="E153" s="27" t="str">
        <f t="shared" ca="1" si="20"/>
        <v/>
      </c>
      <c r="F153" s="94" t="str">
        <f t="shared" ca="1" si="21"/>
        <v/>
      </c>
      <c r="G153" s="94"/>
      <c r="H153" s="27"/>
      <c r="I153" s="28" t="str">
        <f t="shared" ca="1" si="22"/>
        <v/>
      </c>
      <c r="J153" s="28"/>
      <c r="K153" s="17">
        <f t="shared" ca="1" si="23"/>
        <v>0</v>
      </c>
    </row>
    <row r="154" spans="1:11" x14ac:dyDescent="0.25">
      <c r="A154">
        <f t="shared" ca="1" si="24"/>
        <v>0</v>
      </c>
      <c r="B154" t="str">
        <f ca="1">IF(ISERR(SEARCH(MID(CELL("filename",$B$1),FIND("]",CELL("filename",$B$1))+1,256),Questions_Hide!G146)),"zz",Questions_Hide!A146)</f>
        <v>zz</v>
      </c>
      <c r="C154" s="37" t="str">
        <f t="array" aca="1" ref="C154" ca="1">IF(COUNTIF($B$9:$B$200,"&lt;&gt;zz")&gt;=ROWS($A$1:A146), INDEX($B$9:$B$200, MATCH(SMALL(COUNTIF($B$9:$B$200, "&lt;"&amp;$B$9:$B$200), ROW(A146)), COUNTIF($B$9:$B$200, "&lt;"&amp;$B$9:$B$200), 0)), "")</f>
        <v/>
      </c>
      <c r="D154" s="28" t="str">
        <f t="shared" ca="1" si="25"/>
        <v/>
      </c>
      <c r="E154" s="27" t="str">
        <f t="shared" ca="1" si="20"/>
        <v/>
      </c>
      <c r="F154" s="94" t="str">
        <f t="shared" ca="1" si="21"/>
        <v/>
      </c>
      <c r="G154" s="94"/>
      <c r="H154" s="27"/>
      <c r="I154" s="28" t="str">
        <f t="shared" ca="1" si="22"/>
        <v/>
      </c>
      <c r="J154" s="28"/>
      <c r="K154" s="17">
        <f t="shared" ca="1" si="23"/>
        <v>0</v>
      </c>
    </row>
    <row r="155" spans="1:11" x14ac:dyDescent="0.25">
      <c r="A155">
        <f t="shared" ca="1" si="24"/>
        <v>0</v>
      </c>
      <c r="B155" t="str">
        <f ca="1">IF(ISERR(SEARCH(MID(CELL("filename",$B$1),FIND("]",CELL("filename",$B$1))+1,256),Questions_Hide!G147)),"zz",Questions_Hide!A147)</f>
        <v>zz</v>
      </c>
      <c r="C155" s="37" t="str">
        <f t="array" aca="1" ref="C155" ca="1">IF(COUNTIF($B$9:$B$200,"&lt;&gt;zz")&gt;=ROWS($A$1:A147), INDEX($B$9:$B$200, MATCH(SMALL(COUNTIF($B$9:$B$200, "&lt;"&amp;$B$9:$B$200), ROW(A147)), COUNTIF($B$9:$B$200, "&lt;"&amp;$B$9:$B$200), 0)), "")</f>
        <v/>
      </c>
      <c r="D155" s="28" t="str">
        <f t="shared" ca="1" si="25"/>
        <v/>
      </c>
      <c r="E155" s="27" t="str">
        <f t="shared" ca="1" si="20"/>
        <v/>
      </c>
      <c r="F155" s="94" t="str">
        <f t="shared" ca="1" si="21"/>
        <v/>
      </c>
      <c r="G155" s="94"/>
      <c r="H155" s="27"/>
      <c r="I155" s="28" t="str">
        <f t="shared" ca="1" si="22"/>
        <v/>
      </c>
      <c r="J155" s="28"/>
      <c r="K155" s="17">
        <f t="shared" ca="1" si="23"/>
        <v>0</v>
      </c>
    </row>
    <row r="156" spans="1:11" x14ac:dyDescent="0.25">
      <c r="A156">
        <f t="shared" ca="1" si="24"/>
        <v>0</v>
      </c>
      <c r="B156" t="str">
        <f ca="1">IF(ISERR(SEARCH(MID(CELL("filename",$B$1),FIND("]",CELL("filename",$B$1))+1,256),Questions_Hide!G148)),"zz",Questions_Hide!A148)</f>
        <v>zz</v>
      </c>
      <c r="C156" s="37" t="str">
        <f t="array" aca="1" ref="C156" ca="1">IF(COUNTIF($B$9:$B$200,"&lt;&gt;zz")&gt;=ROWS($A$1:A148), INDEX($B$9:$B$200, MATCH(SMALL(COUNTIF($B$9:$B$200, "&lt;"&amp;$B$9:$B$200), ROW(A148)), COUNTIF($B$9:$B$200, "&lt;"&amp;$B$9:$B$200), 0)), "")</f>
        <v/>
      </c>
      <c r="D156" s="28" t="str">
        <f t="shared" ca="1" si="25"/>
        <v/>
      </c>
      <c r="E156" s="27" t="str">
        <f t="shared" ca="1" si="20"/>
        <v/>
      </c>
      <c r="F156" s="94" t="str">
        <f t="shared" ca="1" si="21"/>
        <v/>
      </c>
      <c r="G156" s="94"/>
      <c r="H156" s="27"/>
      <c r="I156" s="28" t="str">
        <f t="shared" ca="1" si="22"/>
        <v/>
      </c>
      <c r="J156" s="28"/>
      <c r="K156" s="17">
        <f t="shared" ca="1" si="23"/>
        <v>0</v>
      </c>
    </row>
    <row r="157" spans="1:11" x14ac:dyDescent="0.25">
      <c r="A157">
        <f t="shared" ca="1" si="24"/>
        <v>0</v>
      </c>
      <c r="B157" t="str">
        <f ca="1">IF(ISERR(SEARCH(MID(CELL("filename",$B$1),FIND("]",CELL("filename",$B$1))+1,256),Questions_Hide!G149)),"zz",Questions_Hide!A149)</f>
        <v>zz</v>
      </c>
      <c r="C157" s="37" t="str">
        <f t="array" aca="1" ref="C157" ca="1">IF(COUNTIF($B$9:$B$200,"&lt;&gt;zz")&gt;=ROWS($A$1:A149), INDEX($B$9:$B$200, MATCH(SMALL(COUNTIF($B$9:$B$200, "&lt;"&amp;$B$9:$B$200), ROW(A149)), COUNTIF($B$9:$B$200, "&lt;"&amp;$B$9:$B$200), 0)), "")</f>
        <v/>
      </c>
      <c r="D157" s="28" t="str">
        <f t="shared" ca="1" si="25"/>
        <v/>
      </c>
      <c r="E157" s="27" t="str">
        <f t="shared" ca="1" si="20"/>
        <v/>
      </c>
      <c r="F157" s="94" t="str">
        <f t="shared" ca="1" si="21"/>
        <v/>
      </c>
      <c r="G157" s="94"/>
      <c r="H157" s="27"/>
      <c r="I157" s="28" t="str">
        <f t="shared" ca="1" si="22"/>
        <v/>
      </c>
      <c r="J157" s="28"/>
      <c r="K157" s="17">
        <f t="shared" ca="1" si="23"/>
        <v>0</v>
      </c>
    </row>
    <row r="158" spans="1:11" x14ac:dyDescent="0.25">
      <c r="A158">
        <f t="shared" ca="1" si="24"/>
        <v>0</v>
      </c>
      <c r="B158" t="str">
        <f ca="1">IF(ISERR(SEARCH(MID(CELL("filename",$B$1),FIND("]",CELL("filename",$B$1))+1,256),Questions_Hide!G150)),"zz",Questions_Hide!A150)</f>
        <v>zz</v>
      </c>
      <c r="C158" s="37" t="str">
        <f t="array" aca="1" ref="C158" ca="1">IF(COUNTIF($B$9:$B$200,"&lt;&gt;zz")&gt;=ROWS($A$1:A150), INDEX($B$9:$B$200, MATCH(SMALL(COUNTIF($B$9:$B$200, "&lt;"&amp;$B$9:$B$200), ROW(A150)), COUNTIF($B$9:$B$200, "&lt;"&amp;$B$9:$B$200), 0)), "")</f>
        <v/>
      </c>
      <c r="D158" s="28" t="str">
        <f t="shared" ca="1" si="25"/>
        <v/>
      </c>
      <c r="E158" s="27" t="str">
        <f t="shared" ca="1" si="20"/>
        <v/>
      </c>
      <c r="F158" s="94" t="str">
        <f t="shared" ca="1" si="21"/>
        <v/>
      </c>
      <c r="G158" s="94"/>
      <c r="H158" s="27"/>
      <c r="I158" s="28" t="str">
        <f t="shared" ca="1" si="22"/>
        <v/>
      </c>
      <c r="J158" s="28"/>
      <c r="K158" s="17">
        <f t="shared" ca="1" si="23"/>
        <v>0</v>
      </c>
    </row>
    <row r="159" spans="1:11" x14ac:dyDescent="0.25">
      <c r="A159">
        <f t="shared" ca="1" si="24"/>
        <v>0</v>
      </c>
      <c r="B159" t="str">
        <f ca="1">IF(ISERR(SEARCH(MID(CELL("filename",$B$1),FIND("]",CELL("filename",$B$1))+1,256),Questions_Hide!G151)),"zz",Questions_Hide!A151)</f>
        <v>zz</v>
      </c>
      <c r="C159" s="37" t="str">
        <f t="array" aca="1" ref="C159" ca="1">IF(COUNTIF($B$9:$B$200,"&lt;&gt;zz")&gt;=ROWS($A$1:A151), INDEX($B$9:$B$200, MATCH(SMALL(COUNTIF($B$9:$B$200, "&lt;"&amp;$B$9:$B$200), ROW(A151)), COUNTIF($B$9:$B$200, "&lt;"&amp;$B$9:$B$200), 0)), "")</f>
        <v/>
      </c>
      <c r="D159" s="28" t="str">
        <f t="shared" ca="1" si="25"/>
        <v/>
      </c>
      <c r="E159" s="27" t="str">
        <f t="shared" ca="1" si="20"/>
        <v/>
      </c>
      <c r="F159" s="94" t="str">
        <f t="shared" ca="1" si="21"/>
        <v/>
      </c>
      <c r="G159" s="94"/>
      <c r="H159" s="27"/>
      <c r="I159" s="28" t="str">
        <f t="shared" ca="1" si="22"/>
        <v/>
      </c>
      <c r="J159" s="28"/>
      <c r="K159" s="17">
        <f t="shared" ca="1" si="23"/>
        <v>0</v>
      </c>
    </row>
    <row r="160" spans="1:11" x14ac:dyDescent="0.25">
      <c r="A160">
        <f t="shared" ca="1" si="24"/>
        <v>0</v>
      </c>
      <c r="B160" t="str">
        <f ca="1">IF(ISERR(SEARCH(MID(CELL("filename",$B$1),FIND("]",CELL("filename",$B$1))+1,256),Questions_Hide!G152)),"zz",Questions_Hide!A152)</f>
        <v>zz</v>
      </c>
      <c r="C160" s="37" t="str">
        <f t="array" aca="1" ref="C160" ca="1">IF(COUNTIF($B$9:$B$200,"&lt;&gt;zz")&gt;=ROWS($A$1:A152), INDEX($B$9:$B$200, MATCH(SMALL(COUNTIF($B$9:$B$200, "&lt;"&amp;$B$9:$B$200), ROW(A152)), COUNTIF($B$9:$B$200, "&lt;"&amp;$B$9:$B$200), 0)), "")</f>
        <v/>
      </c>
      <c r="D160" s="28" t="str">
        <f t="shared" ca="1" si="25"/>
        <v/>
      </c>
      <c r="E160" s="27" t="str">
        <f t="shared" ca="1" si="20"/>
        <v/>
      </c>
      <c r="F160" s="94" t="str">
        <f t="shared" ca="1" si="21"/>
        <v/>
      </c>
      <c r="G160" s="94"/>
      <c r="H160" s="27"/>
      <c r="I160" s="28" t="str">
        <f t="shared" ca="1" si="22"/>
        <v/>
      </c>
      <c r="J160" s="28"/>
      <c r="K160" s="17">
        <f t="shared" ca="1" si="23"/>
        <v>0</v>
      </c>
    </row>
    <row r="161" spans="1:11" x14ac:dyDescent="0.25">
      <c r="A161">
        <f t="shared" ca="1" si="24"/>
        <v>0</v>
      </c>
      <c r="B161" t="str">
        <f ca="1">IF(ISERR(SEARCH(MID(CELL("filename",$B$1),FIND("]",CELL("filename",$B$1))+1,256),Questions_Hide!G153)),"zz",Questions_Hide!A153)</f>
        <v>zz</v>
      </c>
      <c r="C161" s="37" t="str">
        <f t="array" aca="1" ref="C161" ca="1">IF(COUNTIF($B$9:$B$200,"&lt;&gt;zz")&gt;=ROWS($A$1:A153), INDEX($B$9:$B$200, MATCH(SMALL(COUNTIF($B$9:$B$200, "&lt;"&amp;$B$9:$B$200), ROW(A153)), COUNTIF($B$9:$B$200, "&lt;"&amp;$B$9:$B$200), 0)), "")</f>
        <v/>
      </c>
      <c r="D161" s="28" t="str">
        <f t="shared" ca="1" si="25"/>
        <v/>
      </c>
      <c r="E161" s="27" t="str">
        <f t="shared" ca="1" si="20"/>
        <v/>
      </c>
      <c r="F161" s="94" t="str">
        <f t="shared" ca="1" si="21"/>
        <v/>
      </c>
      <c r="G161" s="94"/>
      <c r="H161" s="27"/>
      <c r="I161" s="28" t="str">
        <f t="shared" ca="1" si="22"/>
        <v/>
      </c>
      <c r="J161" s="28"/>
      <c r="K161" s="17">
        <f t="shared" ca="1" si="23"/>
        <v>0</v>
      </c>
    </row>
    <row r="162" spans="1:11" x14ac:dyDescent="0.25">
      <c r="A162">
        <f t="shared" ca="1" si="24"/>
        <v>0</v>
      </c>
      <c r="B162" t="str">
        <f ca="1">IF(ISERR(SEARCH(MID(CELL("filename",$B$1),FIND("]",CELL("filename",$B$1))+1,256),Questions_Hide!G154)),"zz",Questions_Hide!A154)</f>
        <v>zz</v>
      </c>
      <c r="C162" s="37" t="str">
        <f t="array" aca="1" ref="C162" ca="1">IF(COUNTIF($B$9:$B$200,"&lt;&gt;zz")&gt;=ROWS($A$1:A154), INDEX($B$9:$B$200, MATCH(SMALL(COUNTIF($B$9:$B$200, "&lt;"&amp;$B$9:$B$200), ROW(A154)), COUNTIF($B$9:$B$200, "&lt;"&amp;$B$9:$B$200), 0)), "")</f>
        <v/>
      </c>
      <c r="D162" s="28" t="str">
        <f t="shared" ca="1" si="25"/>
        <v/>
      </c>
      <c r="E162" s="27" t="str">
        <f t="shared" ca="1" si="20"/>
        <v/>
      </c>
      <c r="F162" s="94" t="str">
        <f t="shared" ca="1" si="21"/>
        <v/>
      </c>
      <c r="G162" s="94"/>
      <c r="H162" s="27"/>
      <c r="I162" s="28" t="str">
        <f t="shared" ca="1" si="22"/>
        <v/>
      </c>
      <c r="J162" s="28"/>
      <c r="K162" s="17">
        <f t="shared" ca="1" si="23"/>
        <v>0</v>
      </c>
    </row>
    <row r="163" spans="1:11" x14ac:dyDescent="0.25">
      <c r="A163">
        <f t="shared" ca="1" si="24"/>
        <v>0</v>
      </c>
      <c r="B163" t="str">
        <f ca="1">IF(ISERR(SEARCH(MID(CELL("filename",$B$1),FIND("]",CELL("filename",$B$1))+1,256),Questions_Hide!G155)),"zz",Questions_Hide!A155)</f>
        <v>zz</v>
      </c>
      <c r="C163" s="37" t="str">
        <f t="array" aca="1" ref="C163" ca="1">IF(COUNTIF($B$9:$B$200,"&lt;&gt;zz")&gt;=ROWS($A$1:A155), INDEX($B$9:$B$200, MATCH(SMALL(COUNTIF($B$9:$B$200, "&lt;"&amp;$B$9:$B$200), ROW(A155)), COUNTIF($B$9:$B$200, "&lt;"&amp;$B$9:$B$200), 0)), "")</f>
        <v/>
      </c>
      <c r="D163" s="28" t="str">
        <f t="shared" ca="1" si="25"/>
        <v/>
      </c>
      <c r="E163" s="27" t="str">
        <f t="shared" ca="1" si="20"/>
        <v/>
      </c>
      <c r="F163" s="94" t="str">
        <f t="shared" ca="1" si="21"/>
        <v/>
      </c>
      <c r="G163" s="94"/>
      <c r="H163" s="27"/>
      <c r="I163" s="28" t="str">
        <f t="shared" ca="1" si="22"/>
        <v/>
      </c>
      <c r="J163" s="28"/>
      <c r="K163" s="17">
        <f t="shared" ca="1" si="23"/>
        <v>0</v>
      </c>
    </row>
    <row r="164" spans="1:11" x14ac:dyDescent="0.25">
      <c r="A164">
        <f t="shared" ca="1" si="24"/>
        <v>0</v>
      </c>
      <c r="B164" t="str">
        <f ca="1">IF(ISERR(SEARCH(MID(CELL("filename",$B$1),FIND("]",CELL("filename",$B$1))+1,256),Questions_Hide!G156)),"zz",Questions_Hide!A156)</f>
        <v>zz</v>
      </c>
      <c r="C164" s="37" t="str">
        <f t="array" aca="1" ref="C164" ca="1">IF(COUNTIF($B$9:$B$200,"&lt;&gt;zz")&gt;=ROWS($A$1:A156), INDEX($B$9:$B$200, MATCH(SMALL(COUNTIF($B$9:$B$200, "&lt;"&amp;$B$9:$B$200), ROW(A156)), COUNTIF($B$9:$B$200, "&lt;"&amp;$B$9:$B$200), 0)), "")</f>
        <v/>
      </c>
      <c r="D164" s="28" t="str">
        <f t="shared" ca="1" si="25"/>
        <v/>
      </c>
      <c r="E164" s="27" t="str">
        <f t="shared" ca="1" si="20"/>
        <v/>
      </c>
      <c r="F164" s="94" t="str">
        <f t="shared" ca="1" si="21"/>
        <v/>
      </c>
      <c r="G164" s="94"/>
      <c r="H164" s="27"/>
      <c r="I164" s="28" t="str">
        <f t="shared" ca="1" si="22"/>
        <v/>
      </c>
      <c r="J164" s="28"/>
      <c r="K164" s="17">
        <f t="shared" ca="1" si="23"/>
        <v>0</v>
      </c>
    </row>
    <row r="165" spans="1:11" x14ac:dyDescent="0.25">
      <c r="A165">
        <f t="shared" ca="1" si="24"/>
        <v>0</v>
      </c>
      <c r="B165" t="str">
        <f ca="1">IF(ISERR(SEARCH(MID(CELL("filename",$B$1),FIND("]",CELL("filename",$B$1))+1,256),Questions_Hide!G157)),"zz",Questions_Hide!A157)</f>
        <v>zz</v>
      </c>
      <c r="C165" s="37" t="str">
        <f t="array" aca="1" ref="C165" ca="1">IF(COUNTIF($B$9:$B$200,"&lt;&gt;zz")&gt;=ROWS($A$1:A157), INDEX($B$9:$B$200, MATCH(SMALL(COUNTIF($B$9:$B$200, "&lt;"&amp;$B$9:$B$200), ROW(A157)), COUNTIF($B$9:$B$200, "&lt;"&amp;$B$9:$B$200), 0)), "")</f>
        <v/>
      </c>
      <c r="D165" s="28" t="str">
        <f t="shared" ca="1" si="25"/>
        <v/>
      </c>
      <c r="E165" s="27" t="str">
        <f t="shared" ca="1" si="20"/>
        <v/>
      </c>
      <c r="F165" s="94" t="str">
        <f t="shared" ca="1" si="21"/>
        <v/>
      </c>
      <c r="G165" s="94"/>
      <c r="H165" s="27"/>
      <c r="I165" s="28" t="str">
        <f t="shared" ca="1" si="22"/>
        <v/>
      </c>
      <c r="J165" s="28"/>
      <c r="K165" s="17">
        <f t="shared" ca="1" si="23"/>
        <v>0</v>
      </c>
    </row>
    <row r="166" spans="1:11" x14ac:dyDescent="0.25">
      <c r="A166">
        <f t="shared" ca="1" si="24"/>
        <v>0</v>
      </c>
      <c r="B166" t="str">
        <f ca="1">IF(ISERR(SEARCH(MID(CELL("filename",$B$1),FIND("]",CELL("filename",$B$1))+1,256),Questions_Hide!G158)),"zz",Questions_Hide!A158)</f>
        <v>zz</v>
      </c>
      <c r="C166" s="37" t="str">
        <f t="array" aca="1" ref="C166" ca="1">IF(COUNTIF($B$9:$B$200,"&lt;&gt;zz")&gt;=ROWS($A$1:A158), INDEX($B$9:$B$200, MATCH(SMALL(COUNTIF($B$9:$B$200, "&lt;"&amp;$B$9:$B$200), ROW(A158)), COUNTIF($B$9:$B$200, "&lt;"&amp;$B$9:$B$200), 0)), "")</f>
        <v/>
      </c>
      <c r="D166" s="28" t="str">
        <f t="shared" ca="1" si="25"/>
        <v/>
      </c>
      <c r="E166" s="27" t="str">
        <f t="shared" ca="1" si="20"/>
        <v/>
      </c>
      <c r="F166" s="94" t="str">
        <f t="shared" ca="1" si="21"/>
        <v/>
      </c>
      <c r="G166" s="94"/>
      <c r="H166" s="27"/>
      <c r="I166" s="28" t="str">
        <f t="shared" ca="1" si="22"/>
        <v/>
      </c>
      <c r="J166" s="28"/>
      <c r="K166" s="17">
        <f t="shared" ca="1" si="23"/>
        <v>0</v>
      </c>
    </row>
    <row r="167" spans="1:11" x14ac:dyDescent="0.25">
      <c r="A167">
        <f t="shared" ca="1" si="24"/>
        <v>0</v>
      </c>
      <c r="B167" t="str">
        <f ca="1">IF(ISERR(SEARCH(MID(CELL("filename",$B$1),FIND("]",CELL("filename",$B$1))+1,256),Questions_Hide!G159)),"zz",Questions_Hide!A159)</f>
        <v>zz</v>
      </c>
      <c r="C167" s="37" t="str">
        <f t="array" aca="1" ref="C167" ca="1">IF(COUNTIF($B$9:$B$200,"&lt;&gt;zz")&gt;=ROWS($A$1:A159), INDEX($B$9:$B$200, MATCH(SMALL(COUNTIF($B$9:$B$200, "&lt;"&amp;$B$9:$B$200), ROW(A159)), COUNTIF($B$9:$B$200, "&lt;"&amp;$B$9:$B$200), 0)), "")</f>
        <v/>
      </c>
      <c r="D167" s="28" t="str">
        <f t="shared" ca="1" si="25"/>
        <v/>
      </c>
      <c r="E167" s="27" t="str">
        <f t="shared" ca="1" si="20"/>
        <v/>
      </c>
      <c r="F167" s="94" t="str">
        <f t="shared" ca="1" si="21"/>
        <v/>
      </c>
      <c r="G167" s="94"/>
      <c r="H167" s="27"/>
      <c r="I167" s="28" t="str">
        <f t="shared" ca="1" si="22"/>
        <v/>
      </c>
      <c r="J167" s="28"/>
      <c r="K167" s="17">
        <f t="shared" ca="1" si="23"/>
        <v>0</v>
      </c>
    </row>
    <row r="168" spans="1:11" x14ac:dyDescent="0.25">
      <c r="A168">
        <f t="shared" ca="1" si="24"/>
        <v>0</v>
      </c>
      <c r="B168" t="str">
        <f ca="1">IF(ISERR(SEARCH(MID(CELL("filename",$B$1),FIND("]",CELL("filename",$B$1))+1,256),Questions_Hide!G160)),"zz",Questions_Hide!A160)</f>
        <v>zz</v>
      </c>
      <c r="C168" s="37" t="str">
        <f t="array" aca="1" ref="C168" ca="1">IF(COUNTIF($B$9:$B$200,"&lt;&gt;zz")&gt;=ROWS($A$1:A160), INDEX($B$9:$B$200, MATCH(SMALL(COUNTIF($B$9:$B$200, "&lt;"&amp;$B$9:$B$200), ROW(A160)), COUNTIF($B$9:$B$200, "&lt;"&amp;$B$9:$B$200), 0)), "")</f>
        <v/>
      </c>
      <c r="D168" s="28" t="str">
        <f t="shared" ca="1" si="25"/>
        <v/>
      </c>
      <c r="E168" s="27" t="str">
        <f t="shared" ca="1" si="20"/>
        <v/>
      </c>
      <c r="F168" s="94" t="str">
        <f t="shared" ca="1" si="21"/>
        <v/>
      </c>
      <c r="G168" s="94"/>
      <c r="H168" s="27"/>
      <c r="I168" s="28" t="str">
        <f t="shared" ca="1" si="22"/>
        <v/>
      </c>
      <c r="J168" s="28"/>
      <c r="K168" s="17">
        <f t="shared" ca="1" si="23"/>
        <v>0</v>
      </c>
    </row>
    <row r="169" spans="1:11" x14ac:dyDescent="0.25">
      <c r="A169">
        <f t="shared" ca="1" si="24"/>
        <v>0</v>
      </c>
      <c r="B169" t="str">
        <f ca="1">IF(ISERR(SEARCH(MID(CELL("filename",$B$1),FIND("]",CELL("filename",$B$1))+1,256),Questions_Hide!G161)),"zz",Questions_Hide!A161)</f>
        <v>zz</v>
      </c>
      <c r="C169" s="37" t="str">
        <f t="array" aca="1" ref="C169" ca="1">IF(COUNTIF($B$9:$B$200,"&lt;&gt;zz")&gt;=ROWS($A$1:A161), INDEX($B$9:$B$200, MATCH(SMALL(COUNTIF($B$9:$B$200, "&lt;"&amp;$B$9:$B$200), ROW(A161)), COUNTIF($B$9:$B$200, "&lt;"&amp;$B$9:$B$200), 0)), "")</f>
        <v/>
      </c>
      <c r="D169" s="28" t="str">
        <f t="shared" ca="1" si="25"/>
        <v/>
      </c>
      <c r="E169" s="27" t="str">
        <f t="shared" ref="E169:E200" ca="1" si="26">IFERROR(VLOOKUP($D169,Questions,4,FALSE),"")</f>
        <v/>
      </c>
      <c r="F169" s="94" t="str">
        <f t="shared" ref="F169:F200" ca="1" si="27">IF(OR(ISERROR(VLOOKUP($D169,Questions,8,FALSE)),VLOOKUP($D169,Questions,8,FALSE)=0),"",VLOOKUP($D169,Questions,8,FALSE))</f>
        <v/>
      </c>
      <c r="G169" s="94"/>
      <c r="H169" s="27"/>
      <c r="I169" s="28" t="str">
        <f t="shared" ref="I169:I200" ca="1" si="28">IF(OR(ISERROR(VLOOKUP($D169,Questions,9,FALSE)),VLOOKUP($D169,Questions,9,FALSE)=0),"",VLOOKUP($D169,Questions,9,FALSE))</f>
        <v/>
      </c>
      <c r="J169" s="28"/>
      <c r="K169" s="17">
        <f t="shared" ref="K169:K200" ca="1" si="29">IFERROR(VLOOKUP($D169,Questions,7,FALSE),"")</f>
        <v>0</v>
      </c>
    </row>
    <row r="170" spans="1:11" x14ac:dyDescent="0.25">
      <c r="A170">
        <f t="shared" ca="1" si="24"/>
        <v>0</v>
      </c>
      <c r="B170" t="str">
        <f ca="1">IF(ISERR(SEARCH(MID(CELL("filename",$B$1),FIND("]",CELL("filename",$B$1))+1,256),Questions_Hide!G162)),"zz",Questions_Hide!A162)</f>
        <v>zz</v>
      </c>
      <c r="C170" s="37" t="str">
        <f t="array" aca="1" ref="C170" ca="1">IF(COUNTIF($B$9:$B$200,"&lt;&gt;zz")&gt;=ROWS($A$1:A162), INDEX($B$9:$B$200, MATCH(SMALL(COUNTIF($B$9:$B$200, "&lt;"&amp;$B$9:$B$200), ROW(A162)), COUNTIF($B$9:$B$200, "&lt;"&amp;$B$9:$B$200), 0)), "")</f>
        <v/>
      </c>
      <c r="D170" s="28" t="str">
        <f t="shared" ca="1" si="25"/>
        <v/>
      </c>
      <c r="E170" s="27" t="str">
        <f t="shared" ca="1" si="26"/>
        <v/>
      </c>
      <c r="F170" s="94" t="str">
        <f t="shared" ca="1" si="27"/>
        <v/>
      </c>
      <c r="G170" s="94"/>
      <c r="H170" s="27"/>
      <c r="I170" s="28" t="str">
        <f t="shared" ca="1" si="28"/>
        <v/>
      </c>
      <c r="J170" s="28"/>
      <c r="K170" s="17">
        <f t="shared" ca="1" si="29"/>
        <v>0</v>
      </c>
    </row>
    <row r="171" spans="1:11" x14ac:dyDescent="0.25">
      <c r="A171">
        <f t="shared" ca="1" si="24"/>
        <v>0</v>
      </c>
      <c r="B171" t="str">
        <f ca="1">IF(ISERR(SEARCH(MID(CELL("filename",$B$1),FIND("]",CELL("filename",$B$1))+1,256),Questions_Hide!G163)),"zz",Questions_Hide!A163)</f>
        <v>zz</v>
      </c>
      <c r="C171" s="37" t="str">
        <f t="array" aca="1" ref="C171" ca="1">IF(COUNTIF($B$9:$B$200,"&lt;&gt;zz")&gt;=ROWS($A$1:A163), INDEX($B$9:$B$200, MATCH(SMALL(COUNTIF($B$9:$B$200, "&lt;"&amp;$B$9:$B$200), ROW(A163)), COUNTIF($B$9:$B$200, "&lt;"&amp;$B$9:$B$200), 0)), "")</f>
        <v/>
      </c>
      <c r="D171" s="28" t="str">
        <f t="shared" ca="1" si="25"/>
        <v/>
      </c>
      <c r="E171" s="27" t="str">
        <f t="shared" ca="1" si="26"/>
        <v/>
      </c>
      <c r="F171" s="94" t="str">
        <f t="shared" ca="1" si="27"/>
        <v/>
      </c>
      <c r="G171" s="94"/>
      <c r="H171" s="27"/>
      <c r="I171" s="28" t="str">
        <f t="shared" ca="1" si="28"/>
        <v/>
      </c>
      <c r="J171" s="28"/>
      <c r="K171" s="17">
        <f t="shared" ca="1" si="29"/>
        <v>0</v>
      </c>
    </row>
    <row r="172" spans="1:11" x14ac:dyDescent="0.25">
      <c r="A172">
        <f t="shared" ca="1" si="24"/>
        <v>0</v>
      </c>
      <c r="B172" t="str">
        <f ca="1">IF(ISERR(SEARCH(MID(CELL("filename",$B$1),FIND("]",CELL("filename",$B$1))+1,256),Questions_Hide!G164)),"zz",Questions_Hide!A164)</f>
        <v>zz</v>
      </c>
      <c r="C172" s="37" t="str">
        <f t="array" aca="1" ref="C172" ca="1">IF(COUNTIF($B$9:$B$200,"&lt;&gt;zz")&gt;=ROWS($A$1:A164), INDEX($B$9:$B$200, MATCH(SMALL(COUNTIF($B$9:$B$200, "&lt;"&amp;$B$9:$B$200), ROW(A164)), COUNTIF($B$9:$B$200, "&lt;"&amp;$B$9:$B$200), 0)), "")</f>
        <v/>
      </c>
      <c r="D172" s="28" t="str">
        <f t="shared" ca="1" si="25"/>
        <v/>
      </c>
      <c r="E172" s="27" t="str">
        <f t="shared" ca="1" si="26"/>
        <v/>
      </c>
      <c r="F172" s="94" t="str">
        <f t="shared" ca="1" si="27"/>
        <v/>
      </c>
      <c r="G172" s="94"/>
      <c r="H172" s="27"/>
      <c r="I172" s="28" t="str">
        <f t="shared" ca="1" si="28"/>
        <v/>
      </c>
      <c r="J172" s="28"/>
      <c r="K172" s="17">
        <f t="shared" ca="1" si="29"/>
        <v>0</v>
      </c>
    </row>
    <row r="173" spans="1:11" x14ac:dyDescent="0.25">
      <c r="A173">
        <f t="shared" ca="1" si="24"/>
        <v>0</v>
      </c>
      <c r="B173" t="str">
        <f ca="1">IF(ISERR(SEARCH(MID(CELL("filename",$B$1),FIND("]",CELL("filename",$B$1))+1,256),Questions_Hide!G165)),"zz",Questions_Hide!A165)</f>
        <v>zz</v>
      </c>
      <c r="C173" s="37" t="str">
        <f t="array" aca="1" ref="C173" ca="1">IF(COUNTIF($B$9:$B$200,"&lt;&gt;zz")&gt;=ROWS($A$1:A165), INDEX($B$9:$B$200, MATCH(SMALL(COUNTIF($B$9:$B$200, "&lt;"&amp;$B$9:$B$200), ROW(A165)), COUNTIF($B$9:$B$200, "&lt;"&amp;$B$9:$B$200), 0)), "")</f>
        <v/>
      </c>
      <c r="D173" s="28" t="str">
        <f t="shared" ca="1" si="25"/>
        <v/>
      </c>
      <c r="E173" s="27" t="str">
        <f t="shared" ca="1" si="26"/>
        <v/>
      </c>
      <c r="F173" s="94" t="str">
        <f t="shared" ca="1" si="27"/>
        <v/>
      </c>
      <c r="G173" s="94"/>
      <c r="H173" s="27"/>
      <c r="I173" s="28" t="str">
        <f t="shared" ca="1" si="28"/>
        <v/>
      </c>
      <c r="J173" s="28"/>
      <c r="K173" s="17">
        <f t="shared" ca="1" si="29"/>
        <v>0</v>
      </c>
    </row>
    <row r="174" spans="1:11" x14ac:dyDescent="0.25">
      <c r="A174">
        <f t="shared" ca="1" si="24"/>
        <v>0</v>
      </c>
      <c r="B174" t="str">
        <f ca="1">IF(ISERR(SEARCH(MID(CELL("filename",$B$1),FIND("]",CELL("filename",$B$1))+1,256),Questions_Hide!G166)),"zz",Questions_Hide!A166)</f>
        <v>zz</v>
      </c>
      <c r="C174" s="37" t="str">
        <f t="array" aca="1" ref="C174" ca="1">IF(COUNTIF($B$9:$B$200,"&lt;&gt;zz")&gt;=ROWS($A$1:A166), INDEX($B$9:$B$200, MATCH(SMALL(COUNTIF($B$9:$B$200, "&lt;"&amp;$B$9:$B$200), ROW(A166)), COUNTIF($B$9:$B$200, "&lt;"&amp;$B$9:$B$200), 0)), "")</f>
        <v/>
      </c>
      <c r="D174" s="28" t="str">
        <f t="shared" ca="1" si="25"/>
        <v/>
      </c>
      <c r="E174" s="27" t="str">
        <f t="shared" ca="1" si="26"/>
        <v/>
      </c>
      <c r="F174" s="94" t="str">
        <f t="shared" ca="1" si="27"/>
        <v/>
      </c>
      <c r="G174" s="94"/>
      <c r="H174" s="27"/>
      <c r="I174" s="28" t="str">
        <f t="shared" ca="1" si="28"/>
        <v/>
      </c>
      <c r="J174" s="28"/>
      <c r="K174" s="17">
        <f t="shared" ca="1" si="29"/>
        <v>0</v>
      </c>
    </row>
    <row r="175" spans="1:11" x14ac:dyDescent="0.25">
      <c r="A175">
        <f t="shared" ca="1" si="24"/>
        <v>0</v>
      </c>
      <c r="B175" t="str">
        <f ca="1">IF(ISERR(SEARCH(MID(CELL("filename",$B$1),FIND("]",CELL("filename",$B$1))+1,256),Questions_Hide!G167)),"zz",Questions_Hide!A167)</f>
        <v>zz</v>
      </c>
      <c r="C175" s="37" t="str">
        <f t="array" aca="1" ref="C175" ca="1">IF(COUNTIF($B$9:$B$200,"&lt;&gt;zz")&gt;=ROWS($A$1:A167), INDEX($B$9:$B$200, MATCH(SMALL(COUNTIF($B$9:$B$200, "&lt;"&amp;$B$9:$B$200), ROW(A167)), COUNTIF($B$9:$B$200, "&lt;"&amp;$B$9:$B$200), 0)), "")</f>
        <v/>
      </c>
      <c r="D175" s="28" t="str">
        <f t="shared" ca="1" si="25"/>
        <v/>
      </c>
      <c r="E175" s="27" t="str">
        <f t="shared" ca="1" si="26"/>
        <v/>
      </c>
      <c r="F175" s="94" t="str">
        <f t="shared" ca="1" si="27"/>
        <v/>
      </c>
      <c r="G175" s="94"/>
      <c r="H175" s="27"/>
      <c r="I175" s="28" t="str">
        <f t="shared" ca="1" si="28"/>
        <v/>
      </c>
      <c r="J175" s="28"/>
      <c r="K175" s="17">
        <f t="shared" ca="1" si="29"/>
        <v>0</v>
      </c>
    </row>
    <row r="176" spans="1:11" x14ac:dyDescent="0.25">
      <c r="A176">
        <f t="shared" ca="1" si="24"/>
        <v>0</v>
      </c>
      <c r="B176" t="str">
        <f ca="1">IF(ISERR(SEARCH(MID(CELL("filename",$B$1),FIND("]",CELL("filename",$B$1))+1,256),Questions_Hide!G168)),"zz",Questions_Hide!A168)</f>
        <v>zz</v>
      </c>
      <c r="C176" s="37" t="str">
        <f t="array" aca="1" ref="C176" ca="1">IF(COUNTIF($B$9:$B$200,"&lt;&gt;zz")&gt;=ROWS($A$1:A168), INDEX($B$9:$B$200, MATCH(SMALL(COUNTIF($B$9:$B$200, "&lt;"&amp;$B$9:$B$200), ROW(A168)), COUNTIF($B$9:$B$200, "&lt;"&amp;$B$9:$B$200), 0)), "")</f>
        <v/>
      </c>
      <c r="D176" s="28" t="str">
        <f t="shared" ca="1" si="25"/>
        <v/>
      </c>
      <c r="E176" s="27" t="str">
        <f t="shared" ca="1" si="26"/>
        <v/>
      </c>
      <c r="F176" s="94" t="str">
        <f t="shared" ca="1" si="27"/>
        <v/>
      </c>
      <c r="G176" s="94"/>
      <c r="H176" s="27"/>
      <c r="I176" s="28" t="str">
        <f t="shared" ca="1" si="28"/>
        <v/>
      </c>
      <c r="J176" s="28"/>
      <c r="K176" s="17">
        <f t="shared" ca="1" si="29"/>
        <v>0</v>
      </c>
    </row>
    <row r="177" spans="1:11" x14ac:dyDescent="0.25">
      <c r="A177">
        <f t="shared" ca="1" si="24"/>
        <v>0</v>
      </c>
      <c r="B177" t="str">
        <f ca="1">IF(ISERR(SEARCH(MID(CELL("filename",$B$1),FIND("]",CELL("filename",$B$1))+1,256),Questions_Hide!G169)),"zz",Questions_Hide!A169)</f>
        <v>zz</v>
      </c>
      <c r="C177" s="37" t="str">
        <f t="array" aca="1" ref="C177" ca="1">IF(COUNTIF($B$9:$B$200,"&lt;&gt;zz")&gt;=ROWS($A$1:A169), INDEX($B$9:$B$200, MATCH(SMALL(COUNTIF($B$9:$B$200, "&lt;"&amp;$B$9:$B$200), ROW(A169)), COUNTIF($B$9:$B$200, "&lt;"&amp;$B$9:$B$200), 0)), "")</f>
        <v/>
      </c>
      <c r="D177" s="28" t="str">
        <f t="shared" ca="1" si="25"/>
        <v/>
      </c>
      <c r="E177" s="27" t="str">
        <f t="shared" ca="1" si="26"/>
        <v/>
      </c>
      <c r="F177" s="94" t="str">
        <f t="shared" ca="1" si="27"/>
        <v/>
      </c>
      <c r="G177" s="94"/>
      <c r="H177" s="27"/>
      <c r="I177" s="28" t="str">
        <f t="shared" ca="1" si="28"/>
        <v/>
      </c>
      <c r="J177" s="28"/>
      <c r="K177" s="17">
        <f t="shared" ca="1" si="29"/>
        <v>0</v>
      </c>
    </row>
    <row r="178" spans="1:11" x14ac:dyDescent="0.25">
      <c r="A178">
        <f t="shared" ca="1" si="24"/>
        <v>0</v>
      </c>
      <c r="B178" t="str">
        <f ca="1">IF(ISERR(SEARCH(MID(CELL("filename",$B$1),FIND("]",CELL("filename",$B$1))+1,256),Questions_Hide!G170)),"zz",Questions_Hide!A170)</f>
        <v>zz</v>
      </c>
      <c r="C178" s="37" t="str">
        <f t="array" aca="1" ref="C178" ca="1">IF(COUNTIF($B$9:$B$200,"&lt;&gt;zz")&gt;=ROWS($A$1:A170), INDEX($B$9:$B$200, MATCH(SMALL(COUNTIF($B$9:$B$200, "&lt;"&amp;$B$9:$B$200), ROW(A170)), COUNTIF($B$9:$B$200, "&lt;"&amp;$B$9:$B$200), 0)), "")</f>
        <v/>
      </c>
      <c r="D178" s="28" t="str">
        <f t="shared" ca="1" si="25"/>
        <v/>
      </c>
      <c r="E178" s="27" t="str">
        <f t="shared" ca="1" si="26"/>
        <v/>
      </c>
      <c r="F178" s="94" t="str">
        <f t="shared" ca="1" si="27"/>
        <v/>
      </c>
      <c r="G178" s="94"/>
      <c r="H178" s="27"/>
      <c r="I178" s="28" t="str">
        <f t="shared" ca="1" si="28"/>
        <v/>
      </c>
      <c r="J178" s="28"/>
      <c r="K178" s="17">
        <f t="shared" ca="1" si="29"/>
        <v>0</v>
      </c>
    </row>
    <row r="179" spans="1:11" x14ac:dyDescent="0.25">
      <c r="A179">
        <f t="shared" ca="1" si="24"/>
        <v>0</v>
      </c>
      <c r="B179" t="str">
        <f ca="1">IF(ISERR(SEARCH(MID(CELL("filename",$B$1),FIND("]",CELL("filename",$B$1))+1,256),Questions_Hide!G171)),"zz",Questions_Hide!A171)</f>
        <v>zz</v>
      </c>
      <c r="C179" s="37" t="str">
        <f t="array" aca="1" ref="C179" ca="1">IF(COUNTIF($B$9:$B$200,"&lt;&gt;zz")&gt;=ROWS($A$1:A171), INDEX($B$9:$B$200, MATCH(SMALL(COUNTIF($B$9:$B$200, "&lt;"&amp;$B$9:$B$200), ROW(A171)), COUNTIF($B$9:$B$200, "&lt;"&amp;$B$9:$B$200), 0)), "")</f>
        <v/>
      </c>
      <c r="D179" s="28" t="str">
        <f t="shared" ca="1" si="25"/>
        <v/>
      </c>
      <c r="E179" s="27" t="str">
        <f t="shared" ca="1" si="26"/>
        <v/>
      </c>
      <c r="F179" s="94" t="str">
        <f t="shared" ca="1" si="27"/>
        <v/>
      </c>
      <c r="G179" s="94"/>
      <c r="H179" s="27"/>
      <c r="I179" s="28" t="str">
        <f t="shared" ca="1" si="28"/>
        <v/>
      </c>
      <c r="J179" s="28"/>
      <c r="K179" s="17">
        <f t="shared" ca="1" si="29"/>
        <v>0</v>
      </c>
    </row>
    <row r="180" spans="1:11" x14ac:dyDescent="0.25">
      <c r="A180">
        <f t="shared" ca="1" si="24"/>
        <v>0</v>
      </c>
      <c r="B180" t="str">
        <f ca="1">IF(ISERR(SEARCH(MID(CELL("filename",$B$1),FIND("]",CELL("filename",$B$1))+1,256),Questions_Hide!G172)),"zz",Questions_Hide!A172)</f>
        <v>zz</v>
      </c>
      <c r="C180" s="37" t="str">
        <f t="array" aca="1" ref="C180" ca="1">IF(COUNTIF($B$9:$B$200,"&lt;&gt;zz")&gt;=ROWS($A$1:A172), INDEX($B$9:$B$200, MATCH(SMALL(COUNTIF($B$9:$B$200, "&lt;"&amp;$B$9:$B$200), ROW(A172)), COUNTIF($B$9:$B$200, "&lt;"&amp;$B$9:$B$200), 0)), "")</f>
        <v/>
      </c>
      <c r="D180" s="28" t="str">
        <f t="shared" ca="1" si="25"/>
        <v/>
      </c>
      <c r="E180" s="27" t="str">
        <f t="shared" ca="1" si="26"/>
        <v/>
      </c>
      <c r="F180" s="94" t="str">
        <f t="shared" ca="1" si="27"/>
        <v/>
      </c>
      <c r="G180" s="94"/>
      <c r="H180" s="27"/>
      <c r="I180" s="28" t="str">
        <f t="shared" ca="1" si="28"/>
        <v/>
      </c>
      <c r="J180" s="28"/>
      <c r="K180" s="17">
        <f t="shared" ca="1" si="29"/>
        <v>0</v>
      </c>
    </row>
    <row r="181" spans="1:11" x14ac:dyDescent="0.25">
      <c r="A181">
        <f t="shared" ca="1" si="24"/>
        <v>0</v>
      </c>
      <c r="B181" t="str">
        <f ca="1">IF(ISERR(SEARCH(MID(CELL("filename",$B$1),FIND("]",CELL("filename",$B$1))+1,256),Questions_Hide!G173)),"zz",Questions_Hide!A173)</f>
        <v>zz</v>
      </c>
      <c r="C181" s="37" t="str">
        <f t="array" aca="1" ref="C181" ca="1">IF(COUNTIF($B$9:$B$200,"&lt;&gt;zz")&gt;=ROWS($A$1:A173), INDEX($B$9:$B$200, MATCH(SMALL(COUNTIF($B$9:$B$200, "&lt;"&amp;$B$9:$B$200), ROW(A173)), COUNTIF($B$9:$B$200, "&lt;"&amp;$B$9:$B$200), 0)), "")</f>
        <v/>
      </c>
      <c r="D181" s="28" t="str">
        <f t="shared" ca="1" si="25"/>
        <v/>
      </c>
      <c r="E181" s="27" t="str">
        <f t="shared" ca="1" si="26"/>
        <v/>
      </c>
      <c r="F181" s="94" t="str">
        <f t="shared" ca="1" si="27"/>
        <v/>
      </c>
      <c r="G181" s="94"/>
      <c r="H181" s="27"/>
      <c r="I181" s="28" t="str">
        <f t="shared" ca="1" si="28"/>
        <v/>
      </c>
      <c r="J181" s="28"/>
      <c r="K181" s="17">
        <f t="shared" ca="1" si="29"/>
        <v>0</v>
      </c>
    </row>
    <row r="182" spans="1:11" x14ac:dyDescent="0.25">
      <c r="A182">
        <f t="shared" ca="1" si="24"/>
        <v>0</v>
      </c>
      <c r="B182" t="str">
        <f ca="1">IF(ISERR(SEARCH(MID(CELL("filename",$B$1),FIND("]",CELL("filename",$B$1))+1,256),Questions_Hide!G174)),"zz",Questions_Hide!A174)</f>
        <v>zz</v>
      </c>
      <c r="C182" s="37" t="str">
        <f t="array" aca="1" ref="C182" ca="1">IF(COUNTIF($B$9:$B$200,"&lt;&gt;zz")&gt;=ROWS($A$1:A174), INDEX($B$9:$B$200, MATCH(SMALL(COUNTIF($B$9:$B$200, "&lt;"&amp;$B$9:$B$200), ROW(A174)), COUNTIF($B$9:$B$200, "&lt;"&amp;$B$9:$B$200), 0)), "")</f>
        <v/>
      </c>
      <c r="D182" s="28" t="str">
        <f t="shared" ca="1" si="25"/>
        <v/>
      </c>
      <c r="E182" s="27" t="str">
        <f t="shared" ca="1" si="26"/>
        <v/>
      </c>
      <c r="F182" s="94" t="str">
        <f t="shared" ca="1" si="27"/>
        <v/>
      </c>
      <c r="G182" s="94"/>
      <c r="H182" s="27"/>
      <c r="I182" s="28" t="str">
        <f t="shared" ca="1" si="28"/>
        <v/>
      </c>
      <c r="J182" s="28"/>
      <c r="K182" s="17">
        <f t="shared" ca="1" si="29"/>
        <v>0</v>
      </c>
    </row>
    <row r="183" spans="1:11" x14ac:dyDescent="0.25">
      <c r="A183">
        <f t="shared" ca="1" si="24"/>
        <v>0</v>
      </c>
      <c r="B183" t="str">
        <f ca="1">IF(ISERR(SEARCH(MID(CELL("filename",$B$1),FIND("]",CELL("filename",$B$1))+1,256),Questions_Hide!G175)),"zz",Questions_Hide!A175)</f>
        <v>zz</v>
      </c>
      <c r="C183" s="37" t="str">
        <f t="array" aca="1" ref="C183" ca="1">IF(COUNTIF($B$9:$B$200,"&lt;&gt;zz")&gt;=ROWS($A$1:A175), INDEX($B$9:$B$200, MATCH(SMALL(COUNTIF($B$9:$B$200, "&lt;"&amp;$B$9:$B$200), ROW(A175)), COUNTIF($B$9:$B$200, "&lt;"&amp;$B$9:$B$200), 0)), "")</f>
        <v/>
      </c>
      <c r="D183" s="28" t="str">
        <f t="shared" ca="1" si="25"/>
        <v/>
      </c>
      <c r="E183" s="27" t="str">
        <f t="shared" ca="1" si="26"/>
        <v/>
      </c>
      <c r="F183" s="94" t="str">
        <f t="shared" ca="1" si="27"/>
        <v/>
      </c>
      <c r="G183" s="94"/>
      <c r="H183" s="27"/>
      <c r="I183" s="28" t="str">
        <f t="shared" ca="1" si="28"/>
        <v/>
      </c>
      <c r="J183" s="28"/>
      <c r="K183" s="17">
        <f t="shared" ca="1" si="29"/>
        <v>0</v>
      </c>
    </row>
    <row r="184" spans="1:11" x14ac:dyDescent="0.25">
      <c r="A184">
        <f t="shared" ca="1" si="24"/>
        <v>0</v>
      </c>
      <c r="B184" t="str">
        <f ca="1">IF(ISERR(SEARCH(MID(CELL("filename",$B$1),FIND("]",CELL("filename",$B$1))+1,256),Questions_Hide!G176)),"zz",Questions_Hide!A176)</f>
        <v>zz</v>
      </c>
      <c r="C184" s="37" t="str">
        <f t="array" aca="1" ref="C184" ca="1">IF(COUNTIF($B$9:$B$200,"&lt;&gt;zz")&gt;=ROWS($A$1:A176), INDEX($B$9:$B$200, MATCH(SMALL(COUNTIF($B$9:$B$200, "&lt;"&amp;$B$9:$B$200), ROW(A176)), COUNTIF($B$9:$B$200, "&lt;"&amp;$B$9:$B$200), 0)), "")</f>
        <v/>
      </c>
      <c r="D184" s="28" t="str">
        <f t="shared" ca="1" si="25"/>
        <v/>
      </c>
      <c r="E184" s="27" t="str">
        <f t="shared" ca="1" si="26"/>
        <v/>
      </c>
      <c r="F184" s="94" t="str">
        <f t="shared" ca="1" si="27"/>
        <v/>
      </c>
      <c r="G184" s="94"/>
      <c r="H184" s="27"/>
      <c r="I184" s="28" t="str">
        <f t="shared" ca="1" si="28"/>
        <v/>
      </c>
      <c r="J184" s="28"/>
      <c r="K184" s="17">
        <f t="shared" ca="1" si="29"/>
        <v>0</v>
      </c>
    </row>
    <row r="185" spans="1:11" x14ac:dyDescent="0.25">
      <c r="A185">
        <f t="shared" ca="1" si="24"/>
        <v>0</v>
      </c>
      <c r="B185" t="str">
        <f ca="1">IF(ISERR(SEARCH(MID(CELL("filename",$B$1),FIND("]",CELL("filename",$B$1))+1,256),Questions_Hide!G177)),"zz",Questions_Hide!A177)</f>
        <v>zz</v>
      </c>
      <c r="C185" s="37" t="str">
        <f t="array" aca="1" ref="C185" ca="1">IF(COUNTIF($B$9:$B$200,"&lt;&gt;zz")&gt;=ROWS($A$1:A177), INDEX($B$9:$B$200, MATCH(SMALL(COUNTIF($B$9:$B$200, "&lt;"&amp;$B$9:$B$200), ROW(A177)), COUNTIF($B$9:$B$200, "&lt;"&amp;$B$9:$B$200), 0)), "")</f>
        <v/>
      </c>
      <c r="D185" s="28" t="str">
        <f t="shared" ca="1" si="25"/>
        <v/>
      </c>
      <c r="E185" s="27" t="str">
        <f t="shared" ca="1" si="26"/>
        <v/>
      </c>
      <c r="F185" s="94" t="str">
        <f t="shared" ca="1" si="27"/>
        <v/>
      </c>
      <c r="G185" s="94"/>
      <c r="H185" s="27"/>
      <c r="I185" s="28" t="str">
        <f t="shared" ca="1" si="28"/>
        <v/>
      </c>
      <c r="J185" s="28"/>
      <c r="K185" s="17">
        <f t="shared" ca="1" si="29"/>
        <v>0</v>
      </c>
    </row>
    <row r="186" spans="1:11" x14ac:dyDescent="0.25">
      <c r="A186">
        <f t="shared" ca="1" si="24"/>
        <v>0</v>
      </c>
      <c r="B186" t="str">
        <f ca="1">IF(ISERR(SEARCH(MID(CELL("filename",$B$1),FIND("]",CELL("filename",$B$1))+1,256),Questions_Hide!G178)),"zz",Questions_Hide!A178)</f>
        <v>zz</v>
      </c>
      <c r="C186" s="37" t="str">
        <f t="array" aca="1" ref="C186" ca="1">IF(COUNTIF($B$9:$B$200,"&lt;&gt;zz")&gt;=ROWS($A$1:A178), INDEX($B$9:$B$200, MATCH(SMALL(COUNTIF($B$9:$B$200, "&lt;"&amp;$B$9:$B$200), ROW(A178)), COUNTIF($B$9:$B$200, "&lt;"&amp;$B$9:$B$200), 0)), "")</f>
        <v/>
      </c>
      <c r="D186" s="28" t="str">
        <f t="shared" ca="1" si="25"/>
        <v/>
      </c>
      <c r="E186" s="27" t="str">
        <f t="shared" ca="1" si="26"/>
        <v/>
      </c>
      <c r="F186" s="94" t="str">
        <f t="shared" ca="1" si="27"/>
        <v/>
      </c>
      <c r="G186" s="94"/>
      <c r="H186" s="27"/>
      <c r="I186" s="28" t="str">
        <f t="shared" ca="1" si="28"/>
        <v/>
      </c>
      <c r="J186" s="28"/>
      <c r="K186" s="17">
        <f t="shared" ca="1" si="29"/>
        <v>0</v>
      </c>
    </row>
    <row r="187" spans="1:11" x14ac:dyDescent="0.25">
      <c r="A187">
        <f t="shared" ca="1" si="24"/>
        <v>0</v>
      </c>
      <c r="B187" t="str">
        <f ca="1">IF(ISERR(SEARCH(MID(CELL("filename",$B$1),FIND("]",CELL("filename",$B$1))+1,256),Questions_Hide!G179)),"zz",Questions_Hide!A179)</f>
        <v>zz</v>
      </c>
      <c r="C187" s="37" t="str">
        <f t="array" aca="1" ref="C187" ca="1">IF(COUNTIF($B$9:$B$200,"&lt;&gt;zz")&gt;=ROWS($A$1:A179), INDEX($B$9:$B$200, MATCH(SMALL(COUNTIF($B$9:$B$200, "&lt;"&amp;$B$9:$B$200), ROW(A179)), COUNTIF($B$9:$B$200, "&lt;"&amp;$B$9:$B$200), 0)), "")</f>
        <v/>
      </c>
      <c r="D187" s="28" t="str">
        <f t="shared" ca="1" si="25"/>
        <v/>
      </c>
      <c r="E187" s="27" t="str">
        <f t="shared" ca="1" si="26"/>
        <v/>
      </c>
      <c r="F187" s="94" t="str">
        <f t="shared" ca="1" si="27"/>
        <v/>
      </c>
      <c r="G187" s="94"/>
      <c r="H187" s="27"/>
      <c r="I187" s="28" t="str">
        <f t="shared" ca="1" si="28"/>
        <v/>
      </c>
      <c r="J187" s="28"/>
      <c r="K187" s="17">
        <f t="shared" ca="1" si="29"/>
        <v>0</v>
      </c>
    </row>
    <row r="188" spans="1:11" x14ac:dyDescent="0.25">
      <c r="A188">
        <f t="shared" ca="1" si="24"/>
        <v>0</v>
      </c>
      <c r="B188" t="str">
        <f ca="1">IF(ISERR(SEARCH(MID(CELL("filename",$B$1),FIND("]",CELL("filename",$B$1))+1,256),Questions_Hide!G180)),"zz",Questions_Hide!A180)</f>
        <v>zz</v>
      </c>
      <c r="C188" s="37" t="str">
        <f t="array" aca="1" ref="C188" ca="1">IF(COUNTIF($B$9:$B$200,"&lt;&gt;zz")&gt;=ROWS($A$1:A180), INDEX($B$9:$B$200, MATCH(SMALL(COUNTIF($B$9:$B$200, "&lt;"&amp;$B$9:$B$200), ROW(A180)), COUNTIF($B$9:$B$200, "&lt;"&amp;$B$9:$B$200), 0)), "")</f>
        <v/>
      </c>
      <c r="D188" s="28" t="str">
        <f t="shared" ca="1" si="25"/>
        <v/>
      </c>
      <c r="E188" s="27" t="str">
        <f t="shared" ca="1" si="26"/>
        <v/>
      </c>
      <c r="F188" s="94" t="str">
        <f t="shared" ca="1" si="27"/>
        <v/>
      </c>
      <c r="G188" s="94"/>
      <c r="H188" s="27"/>
      <c r="I188" s="28" t="str">
        <f t="shared" ca="1" si="28"/>
        <v/>
      </c>
      <c r="J188" s="28"/>
      <c r="K188" s="17">
        <f t="shared" ca="1" si="29"/>
        <v>0</v>
      </c>
    </row>
    <row r="189" spans="1:11" x14ac:dyDescent="0.25">
      <c r="A189">
        <f t="shared" ca="1" si="24"/>
        <v>0</v>
      </c>
      <c r="B189" t="str">
        <f ca="1">IF(ISERR(SEARCH(MID(CELL("filename",$B$1),FIND("]",CELL("filename",$B$1))+1,256),Questions_Hide!G181)),"zz",Questions_Hide!A181)</f>
        <v>zz</v>
      </c>
      <c r="C189" s="37" t="str">
        <f t="array" aca="1" ref="C189" ca="1">IF(COUNTIF($B$9:$B$200,"&lt;&gt;zz")&gt;=ROWS($A$1:A181), INDEX($B$9:$B$200, MATCH(SMALL(COUNTIF($B$9:$B$200, "&lt;"&amp;$B$9:$B$200), ROW(A181)), COUNTIF($B$9:$B$200, "&lt;"&amp;$B$9:$B$200), 0)), "")</f>
        <v/>
      </c>
      <c r="D189" s="28" t="str">
        <f t="shared" ca="1" si="25"/>
        <v/>
      </c>
      <c r="E189" s="27" t="str">
        <f t="shared" ca="1" si="26"/>
        <v/>
      </c>
      <c r="F189" s="94" t="str">
        <f t="shared" ca="1" si="27"/>
        <v/>
      </c>
      <c r="G189" s="94"/>
      <c r="H189" s="27"/>
      <c r="I189" s="28" t="str">
        <f t="shared" ca="1" si="28"/>
        <v/>
      </c>
      <c r="J189" s="28"/>
      <c r="K189" s="17">
        <f t="shared" ca="1" si="29"/>
        <v>0</v>
      </c>
    </row>
    <row r="190" spans="1:11" x14ac:dyDescent="0.25">
      <c r="A190">
        <f t="shared" ca="1" si="24"/>
        <v>0</v>
      </c>
      <c r="B190" t="str">
        <f ca="1">IF(ISERR(SEARCH(MID(CELL("filename",$B$1),FIND("]",CELL("filename",$B$1))+1,256),Questions_Hide!G182)),"zz",Questions_Hide!A182)</f>
        <v>zz</v>
      </c>
      <c r="C190" s="37" t="str">
        <f t="array" aca="1" ref="C190" ca="1">IF(COUNTIF($B$9:$B$200,"&lt;&gt;zz")&gt;=ROWS($A$1:A182), INDEX($B$9:$B$200, MATCH(SMALL(COUNTIF($B$9:$B$200, "&lt;"&amp;$B$9:$B$200), ROW(A182)), COUNTIF($B$9:$B$200, "&lt;"&amp;$B$9:$B$200), 0)), "")</f>
        <v/>
      </c>
      <c r="D190" s="28" t="str">
        <f t="shared" ca="1" si="25"/>
        <v/>
      </c>
      <c r="E190" s="27" t="str">
        <f t="shared" ca="1" si="26"/>
        <v/>
      </c>
      <c r="F190" s="94" t="str">
        <f t="shared" ca="1" si="27"/>
        <v/>
      </c>
      <c r="G190" s="94"/>
      <c r="H190" s="27"/>
      <c r="I190" s="28" t="str">
        <f t="shared" ca="1" si="28"/>
        <v/>
      </c>
      <c r="J190" s="28"/>
      <c r="K190" s="17">
        <f t="shared" ca="1" si="29"/>
        <v>0</v>
      </c>
    </row>
    <row r="191" spans="1:11" x14ac:dyDescent="0.25">
      <c r="A191">
        <f t="shared" ca="1" si="24"/>
        <v>0</v>
      </c>
      <c r="B191" t="str">
        <f ca="1">IF(ISERR(SEARCH(MID(CELL("filename",$B$1),FIND("]",CELL("filename",$B$1))+1,256),Questions_Hide!G183)),"zz",Questions_Hide!A183)</f>
        <v>zz</v>
      </c>
      <c r="C191" s="37" t="str">
        <f t="array" aca="1" ref="C191" ca="1">IF(COUNTIF($B$9:$B$200,"&lt;&gt;zz")&gt;=ROWS($A$1:A183), INDEX($B$9:$B$200, MATCH(SMALL(COUNTIF($B$9:$B$200, "&lt;"&amp;$B$9:$B$200), ROW(A183)), COUNTIF($B$9:$B$200, "&lt;"&amp;$B$9:$B$200), 0)), "")</f>
        <v/>
      </c>
      <c r="D191" s="28" t="str">
        <f t="shared" ca="1" si="25"/>
        <v/>
      </c>
      <c r="E191" s="27" t="str">
        <f t="shared" ca="1" si="26"/>
        <v/>
      </c>
      <c r="F191" s="94" t="str">
        <f t="shared" ca="1" si="27"/>
        <v/>
      </c>
      <c r="G191" s="94"/>
      <c r="H191" s="27"/>
      <c r="I191" s="28" t="str">
        <f t="shared" ca="1" si="28"/>
        <v/>
      </c>
      <c r="J191" s="28"/>
      <c r="K191" s="17">
        <f t="shared" ca="1" si="29"/>
        <v>0</v>
      </c>
    </row>
    <row r="192" spans="1:11" x14ac:dyDescent="0.25">
      <c r="A192">
        <f t="shared" ca="1" si="24"/>
        <v>0</v>
      </c>
      <c r="B192" t="str">
        <f ca="1">IF(ISERR(SEARCH(MID(CELL("filename",$B$1),FIND("]",CELL("filename",$B$1))+1,256),Questions_Hide!G184)),"zz",Questions_Hide!A184)</f>
        <v>zz</v>
      </c>
      <c r="C192" s="37" t="str">
        <f t="array" aca="1" ref="C192" ca="1">IF(COUNTIF($B$9:$B$200,"&lt;&gt;zz")&gt;=ROWS($A$1:A184), INDEX($B$9:$B$200, MATCH(SMALL(COUNTIF($B$9:$B$200, "&lt;"&amp;$B$9:$B$200), ROW(A184)), COUNTIF($B$9:$B$200, "&lt;"&amp;$B$9:$B$200), 0)), "")</f>
        <v/>
      </c>
      <c r="D192" s="28" t="str">
        <f t="shared" ca="1" si="25"/>
        <v/>
      </c>
      <c r="E192" s="27" t="str">
        <f t="shared" ca="1" si="26"/>
        <v/>
      </c>
      <c r="F192" s="94" t="str">
        <f t="shared" ca="1" si="27"/>
        <v/>
      </c>
      <c r="G192" s="94"/>
      <c r="H192" s="27"/>
      <c r="I192" s="28" t="str">
        <f t="shared" ca="1" si="28"/>
        <v/>
      </c>
      <c r="J192" s="28"/>
      <c r="K192" s="17">
        <f t="shared" ca="1" si="29"/>
        <v>0</v>
      </c>
    </row>
    <row r="193" spans="1:11" x14ac:dyDescent="0.25">
      <c r="A193">
        <f t="shared" ca="1" si="24"/>
        <v>0</v>
      </c>
      <c r="B193" t="str">
        <f ca="1">IF(ISERR(SEARCH(MID(CELL("filename",$B$1),FIND("]",CELL("filename",$B$1))+1,256),Questions_Hide!G185)),"zz",Questions_Hide!A185)</f>
        <v>zz</v>
      </c>
      <c r="C193" s="37" t="str">
        <f t="array" aca="1" ref="C193" ca="1">IF(COUNTIF($B$9:$B$200,"&lt;&gt;zz")&gt;=ROWS($A$1:A185), INDEX($B$9:$B$200, MATCH(SMALL(COUNTIF($B$9:$B$200, "&lt;"&amp;$B$9:$B$200), ROW(A185)), COUNTIF($B$9:$B$200, "&lt;"&amp;$B$9:$B$200), 0)), "")</f>
        <v/>
      </c>
      <c r="D193" s="28" t="str">
        <f t="shared" ca="1" si="25"/>
        <v/>
      </c>
      <c r="E193" s="27" t="str">
        <f t="shared" ca="1" si="26"/>
        <v/>
      </c>
      <c r="F193" s="94" t="str">
        <f t="shared" ca="1" si="27"/>
        <v/>
      </c>
      <c r="G193" s="94"/>
      <c r="H193" s="27"/>
      <c r="I193" s="28" t="str">
        <f t="shared" ca="1" si="28"/>
        <v/>
      </c>
      <c r="J193" s="28"/>
      <c r="K193" s="17">
        <f t="shared" ca="1" si="29"/>
        <v>0</v>
      </c>
    </row>
    <row r="194" spans="1:11" x14ac:dyDescent="0.25">
      <c r="A194">
        <f t="shared" ca="1" si="24"/>
        <v>0</v>
      </c>
      <c r="B194" t="str">
        <f ca="1">IF(ISERR(SEARCH(MID(CELL("filename",$B$1),FIND("]",CELL("filename",$B$1))+1,256),Questions_Hide!G186)),"zz",Questions_Hide!A186)</f>
        <v>zz</v>
      </c>
      <c r="C194" s="37" t="str">
        <f t="array" aca="1" ref="C194" ca="1">IF(COUNTIF($B$9:$B$200,"&lt;&gt;zz")&gt;=ROWS($A$1:A186), INDEX($B$9:$B$200, MATCH(SMALL(COUNTIF($B$9:$B$200, "&lt;"&amp;$B$9:$B$200), ROW(A186)), COUNTIF($B$9:$B$200, "&lt;"&amp;$B$9:$B$200), 0)), "")</f>
        <v/>
      </c>
      <c r="D194" s="28" t="str">
        <f t="shared" ca="1" si="25"/>
        <v/>
      </c>
      <c r="E194" s="27" t="str">
        <f t="shared" ca="1" si="26"/>
        <v/>
      </c>
      <c r="F194" s="94" t="str">
        <f t="shared" ca="1" si="27"/>
        <v/>
      </c>
      <c r="G194" s="94"/>
      <c r="H194" s="27"/>
      <c r="I194" s="28" t="str">
        <f t="shared" ca="1" si="28"/>
        <v/>
      </c>
      <c r="J194" s="28"/>
      <c r="K194" s="17">
        <f t="shared" ca="1" si="29"/>
        <v>0</v>
      </c>
    </row>
    <row r="195" spans="1:11" x14ac:dyDescent="0.25">
      <c r="A195">
        <f t="shared" ca="1" si="24"/>
        <v>0</v>
      </c>
      <c r="B195" t="str">
        <f ca="1">IF(ISERR(SEARCH(MID(CELL("filename",$B$1),FIND("]",CELL("filename",$B$1))+1,256),Questions_Hide!G187)),"zz",Questions_Hide!A187)</f>
        <v>zz</v>
      </c>
      <c r="C195" s="37" t="str">
        <f t="array" aca="1" ref="C195" ca="1">IF(COUNTIF($B$9:$B$200,"&lt;&gt;zz")&gt;=ROWS($A$1:A187), INDEX($B$9:$B$200, MATCH(SMALL(COUNTIF($B$9:$B$200, "&lt;"&amp;$B$9:$B$200), ROW(A187)), COUNTIF($B$9:$B$200, "&lt;"&amp;$B$9:$B$200), 0)), "")</f>
        <v/>
      </c>
      <c r="D195" s="28" t="str">
        <f t="shared" ca="1" si="25"/>
        <v/>
      </c>
      <c r="E195" s="27" t="str">
        <f t="shared" ca="1" si="26"/>
        <v/>
      </c>
      <c r="F195" s="94" t="str">
        <f t="shared" ca="1" si="27"/>
        <v/>
      </c>
      <c r="G195" s="94"/>
      <c r="H195" s="27"/>
      <c r="I195" s="28" t="str">
        <f t="shared" ca="1" si="28"/>
        <v/>
      </c>
      <c r="J195" s="28"/>
      <c r="K195" s="17">
        <f t="shared" ca="1" si="29"/>
        <v>0</v>
      </c>
    </row>
    <row r="196" spans="1:11" x14ac:dyDescent="0.25">
      <c r="A196">
        <f t="shared" ca="1" si="24"/>
        <v>0</v>
      </c>
      <c r="B196" t="str">
        <f ca="1">IF(ISERR(SEARCH(MID(CELL("filename",$B$1),FIND("]",CELL("filename",$B$1))+1,256),Questions_Hide!G188)),"zz",Questions_Hide!A188)</f>
        <v>zz</v>
      </c>
      <c r="C196" s="37" t="str">
        <f t="array" aca="1" ref="C196" ca="1">IF(COUNTIF($B$9:$B$200,"&lt;&gt;zz")&gt;=ROWS($A$1:A188), INDEX($B$9:$B$200, MATCH(SMALL(COUNTIF($B$9:$B$200, "&lt;"&amp;$B$9:$B$200), ROW(A188)), COUNTIF($B$9:$B$200, "&lt;"&amp;$B$9:$B$200), 0)), "")</f>
        <v/>
      </c>
      <c r="D196" s="28" t="str">
        <f t="shared" ca="1" si="25"/>
        <v/>
      </c>
      <c r="E196" s="27" t="str">
        <f t="shared" ca="1" si="26"/>
        <v/>
      </c>
      <c r="F196" s="94" t="str">
        <f t="shared" ca="1" si="27"/>
        <v/>
      </c>
      <c r="G196" s="94"/>
      <c r="H196" s="27"/>
      <c r="I196" s="28" t="str">
        <f t="shared" ca="1" si="28"/>
        <v/>
      </c>
      <c r="J196" s="28"/>
      <c r="K196" s="17">
        <f t="shared" ca="1" si="29"/>
        <v>0</v>
      </c>
    </row>
    <row r="197" spans="1:11" x14ac:dyDescent="0.25">
      <c r="A197">
        <f t="shared" ca="1" si="24"/>
        <v>0</v>
      </c>
      <c r="B197" t="str">
        <f ca="1">IF(ISERR(SEARCH(MID(CELL("filename",$B$1),FIND("]",CELL("filename",$B$1))+1,256),Questions_Hide!G189)),"zz",Questions_Hide!A189)</f>
        <v>zz</v>
      </c>
      <c r="C197" s="37" t="str">
        <f t="array" aca="1" ref="C197" ca="1">IF(COUNTIF($B$9:$B$200,"&lt;&gt;zz")&gt;=ROWS($A$1:A189), INDEX($B$9:$B$200, MATCH(SMALL(COUNTIF($B$9:$B$200, "&lt;"&amp;$B$9:$B$200), ROW(A189)), COUNTIF($B$9:$B$200, "&lt;"&amp;$B$9:$B$200), 0)), "")</f>
        <v/>
      </c>
      <c r="D197" s="28" t="str">
        <f t="shared" ca="1" si="25"/>
        <v/>
      </c>
      <c r="E197" s="27" t="str">
        <f t="shared" ca="1" si="26"/>
        <v/>
      </c>
      <c r="F197" s="94" t="str">
        <f t="shared" ca="1" si="27"/>
        <v/>
      </c>
      <c r="G197" s="94"/>
      <c r="H197" s="27"/>
      <c r="I197" s="28" t="str">
        <f t="shared" ca="1" si="28"/>
        <v/>
      </c>
      <c r="J197" s="28"/>
      <c r="K197" s="17">
        <f t="shared" ca="1" si="29"/>
        <v>0</v>
      </c>
    </row>
    <row r="198" spans="1:11" x14ac:dyDescent="0.25">
      <c r="A198">
        <f t="shared" ca="1" si="24"/>
        <v>0</v>
      </c>
      <c r="B198" t="str">
        <f ca="1">IF(ISERR(SEARCH(MID(CELL("filename",$B$1),FIND("]",CELL("filename",$B$1))+1,256),Questions_Hide!G190)),"zz",Questions_Hide!A190)</f>
        <v>zz</v>
      </c>
      <c r="C198" s="37" t="str">
        <f t="array" aca="1" ref="C198" ca="1">IF(COUNTIF($B$9:$B$200,"&lt;&gt;zz")&gt;=ROWS($A$1:A190), INDEX($B$9:$B$200, MATCH(SMALL(COUNTIF($B$9:$B$200, "&lt;"&amp;$B$9:$B$200), ROW(A190)), COUNTIF($B$9:$B$200, "&lt;"&amp;$B$9:$B$200), 0)), "")</f>
        <v/>
      </c>
      <c r="D198" s="28" t="str">
        <f t="shared" ca="1" si="25"/>
        <v/>
      </c>
      <c r="E198" s="27" t="str">
        <f t="shared" ca="1" si="26"/>
        <v/>
      </c>
      <c r="F198" s="94" t="str">
        <f t="shared" ca="1" si="27"/>
        <v/>
      </c>
      <c r="G198" s="94"/>
      <c r="H198" s="27"/>
      <c r="I198" s="28" t="str">
        <f t="shared" ca="1" si="28"/>
        <v/>
      </c>
      <c r="J198" s="28"/>
      <c r="K198" s="17">
        <f t="shared" ca="1" si="29"/>
        <v>0</v>
      </c>
    </row>
    <row r="199" spans="1:11" x14ac:dyDescent="0.25">
      <c r="A199">
        <f t="shared" ca="1" si="24"/>
        <v>0</v>
      </c>
      <c r="B199" t="str">
        <f ca="1">IF(ISERR(SEARCH(MID(CELL("filename",$B$1),FIND("]",CELL("filename",$B$1))+1,256),Questions_Hide!G191)),"zz",Questions_Hide!A191)</f>
        <v>zz</v>
      </c>
      <c r="C199" s="37" t="str">
        <f t="array" aca="1" ref="C199" ca="1">IF(COUNTIF($B$9:$B$200,"&lt;&gt;zz")&gt;=ROWS($A$1:A191), INDEX($B$9:$B$200, MATCH(SMALL(COUNTIF($B$9:$B$200, "&lt;"&amp;$B$9:$B$200), ROW(A191)), COUNTIF($B$9:$B$200, "&lt;"&amp;$B$9:$B$200), 0)), "")</f>
        <v/>
      </c>
      <c r="D199" s="28" t="str">
        <f t="shared" ca="1" si="25"/>
        <v/>
      </c>
      <c r="E199" s="27" t="str">
        <f t="shared" ca="1" si="26"/>
        <v/>
      </c>
      <c r="F199" s="94" t="str">
        <f t="shared" ca="1" si="27"/>
        <v/>
      </c>
      <c r="G199" s="94"/>
      <c r="H199" s="27"/>
      <c r="I199" s="28" t="str">
        <f t="shared" ca="1" si="28"/>
        <v/>
      </c>
      <c r="J199" s="28"/>
      <c r="K199" s="17">
        <f t="shared" ca="1" si="29"/>
        <v>0</v>
      </c>
    </row>
    <row r="200" spans="1:11" x14ac:dyDescent="0.25">
      <c r="A200">
        <f t="shared" ca="1" si="24"/>
        <v>0</v>
      </c>
      <c r="B200" t="str">
        <f ca="1">IF(ISERR(SEARCH(MID(CELL("filename",$B$1),FIND("]",CELL("filename",$B$1))+1,256),Questions_Hide!G192)),"zz",Questions_Hide!A192)</f>
        <v>zz</v>
      </c>
      <c r="C200" s="37" t="str">
        <f t="array" aca="1" ref="C200" ca="1">IF(COUNTIF($B$9:$B$200,"&lt;&gt;zz")&gt;=ROWS($A$1:A192), INDEX($B$9:$B$200, MATCH(SMALL(COUNTIF($B$9:$B$200, "&lt;"&amp;$B$9:$B$200), ROW(A192)), COUNTIF($B$9:$B$200, "&lt;"&amp;$B$9:$B$200), 0)), "")</f>
        <v/>
      </c>
      <c r="D200" s="28" t="str">
        <f t="shared" ca="1" si="25"/>
        <v/>
      </c>
      <c r="E200" s="27" t="str">
        <f t="shared" ca="1" si="26"/>
        <v/>
      </c>
      <c r="F200" s="94" t="str">
        <f t="shared" ca="1" si="27"/>
        <v/>
      </c>
      <c r="G200" s="94"/>
      <c r="H200" s="27"/>
      <c r="I200" s="28" t="str">
        <f t="shared" ca="1" si="28"/>
        <v/>
      </c>
      <c r="J200" s="28"/>
      <c r="K200" s="17">
        <f t="shared" ca="1" si="29"/>
        <v>0</v>
      </c>
    </row>
    <row r="201" spans="1:11" x14ac:dyDescent="0.25">
      <c r="E201" s="27"/>
      <c r="F201" s="27"/>
      <c r="G201" s="27"/>
    </row>
    <row r="202" spans="1:11" x14ac:dyDescent="0.25">
      <c r="E202" s="27"/>
      <c r="F202" s="27"/>
      <c r="G202" s="27"/>
    </row>
    <row r="203" spans="1:11" x14ac:dyDescent="0.25">
      <c r="E203" s="27"/>
      <c r="F203" s="27"/>
      <c r="G203" s="27"/>
    </row>
    <row r="204" spans="1:11" x14ac:dyDescent="0.25">
      <c r="E204" s="27"/>
      <c r="F204" s="27"/>
      <c r="G204" s="27"/>
    </row>
    <row r="205" spans="1:11" x14ac:dyDescent="0.25">
      <c r="E205" s="27"/>
      <c r="F205" s="27"/>
      <c r="G205" s="27"/>
    </row>
    <row r="206" spans="1:11" x14ac:dyDescent="0.25">
      <c r="E206" s="27"/>
      <c r="F206" s="27"/>
      <c r="G206" s="27"/>
    </row>
    <row r="207" spans="1:11" x14ac:dyDescent="0.25">
      <c r="E207" s="27"/>
      <c r="F207" s="27"/>
      <c r="G207" s="27"/>
    </row>
    <row r="208" spans="1:11" x14ac:dyDescent="0.25">
      <c r="E208" s="27"/>
      <c r="F208" s="27"/>
      <c r="G208" s="27"/>
    </row>
    <row r="209" spans="5:7" x14ac:dyDescent="0.25">
      <c r="E209" s="27"/>
      <c r="F209" s="27"/>
      <c r="G209" s="27"/>
    </row>
    <row r="210" spans="5:7" x14ac:dyDescent="0.25">
      <c r="E210" s="27"/>
      <c r="F210" s="27"/>
      <c r="G210" s="27"/>
    </row>
    <row r="211" spans="5:7" x14ac:dyDescent="0.25">
      <c r="E211" s="27"/>
      <c r="F211" s="27"/>
      <c r="G211" s="27"/>
    </row>
    <row r="212" spans="5:7" x14ac:dyDescent="0.25">
      <c r="E212" s="27"/>
      <c r="F212" s="27"/>
      <c r="G212" s="27"/>
    </row>
    <row r="213" spans="5:7" x14ac:dyDescent="0.25">
      <c r="E213" s="27"/>
      <c r="F213" s="27"/>
      <c r="G213" s="27"/>
    </row>
    <row r="214" spans="5:7" x14ac:dyDescent="0.25">
      <c r="E214" s="27"/>
      <c r="F214" s="27"/>
      <c r="G214" s="27"/>
    </row>
    <row r="215" spans="5:7" x14ac:dyDescent="0.25">
      <c r="E215" s="27"/>
      <c r="F215" s="27"/>
      <c r="G215" s="27"/>
    </row>
    <row r="216" spans="5:7" x14ac:dyDescent="0.25">
      <c r="E216" s="27"/>
      <c r="F216" s="27"/>
      <c r="G216" s="27"/>
    </row>
    <row r="217" spans="5:7" x14ac:dyDescent="0.25">
      <c r="E217" s="27"/>
      <c r="F217" s="27"/>
      <c r="G217" s="27"/>
    </row>
    <row r="218" spans="5:7" x14ac:dyDescent="0.25">
      <c r="E218" s="27"/>
      <c r="F218" s="27"/>
      <c r="G218" s="27"/>
    </row>
    <row r="219" spans="5:7" x14ac:dyDescent="0.25">
      <c r="E219" s="27"/>
      <c r="F219" s="27"/>
      <c r="G219" s="27"/>
    </row>
    <row r="220" spans="5:7" x14ac:dyDescent="0.25">
      <c r="E220" s="27"/>
      <c r="F220" s="27"/>
      <c r="G220" s="27"/>
    </row>
    <row r="221" spans="5:7" x14ac:dyDescent="0.25">
      <c r="E221" s="27"/>
      <c r="F221" s="27"/>
      <c r="G221" s="27"/>
    </row>
    <row r="222" spans="5:7" x14ac:dyDescent="0.25">
      <c r="E222" s="27"/>
      <c r="F222" s="27"/>
      <c r="G222" s="27"/>
    </row>
    <row r="223" spans="5:7" x14ac:dyDescent="0.25">
      <c r="E223" s="27"/>
      <c r="F223" s="27"/>
      <c r="G223" s="27"/>
    </row>
    <row r="224" spans="5:7" x14ac:dyDescent="0.25">
      <c r="E224" s="27"/>
      <c r="F224" s="27"/>
      <c r="G224" s="27"/>
    </row>
    <row r="225" spans="5:7" x14ac:dyDescent="0.25">
      <c r="E225" s="27"/>
      <c r="F225" s="27"/>
      <c r="G225" s="27"/>
    </row>
    <row r="226" spans="5:7" x14ac:dyDescent="0.25">
      <c r="E226" s="27"/>
      <c r="F226" s="27"/>
      <c r="G226" s="27"/>
    </row>
    <row r="227" spans="5:7" x14ac:dyDescent="0.25">
      <c r="E227" s="27"/>
      <c r="F227" s="27"/>
      <c r="G227" s="27"/>
    </row>
    <row r="228" spans="5:7" x14ac:dyDescent="0.25">
      <c r="E228" s="27"/>
      <c r="F228" s="27"/>
      <c r="G228" s="27"/>
    </row>
    <row r="229" spans="5:7" x14ac:dyDescent="0.25">
      <c r="E229" s="27"/>
      <c r="F229" s="27"/>
      <c r="G229" s="27"/>
    </row>
    <row r="230" spans="5:7" x14ac:dyDescent="0.25">
      <c r="E230" s="27"/>
      <c r="F230" s="27"/>
      <c r="G230" s="27"/>
    </row>
    <row r="231" spans="5:7" x14ac:dyDescent="0.25">
      <c r="E231" s="27"/>
      <c r="F231" s="27"/>
      <c r="G231" s="27"/>
    </row>
    <row r="232" spans="5:7" x14ac:dyDescent="0.25">
      <c r="E232" s="27"/>
      <c r="F232" s="27"/>
      <c r="G232" s="27"/>
    </row>
    <row r="233" spans="5:7" x14ac:dyDescent="0.25">
      <c r="E233" s="27"/>
      <c r="F233" s="27"/>
      <c r="G233" s="27"/>
    </row>
    <row r="234" spans="5:7" x14ac:dyDescent="0.25">
      <c r="E234" s="27"/>
      <c r="F234" s="27"/>
      <c r="G234" s="27"/>
    </row>
    <row r="235" spans="5:7" x14ac:dyDescent="0.25">
      <c r="E235" s="27"/>
      <c r="F235" s="27"/>
      <c r="G235" s="27"/>
    </row>
    <row r="236" spans="5:7" x14ac:dyDescent="0.25">
      <c r="E236" s="27"/>
      <c r="F236" s="27"/>
      <c r="G236" s="27"/>
    </row>
  </sheetData>
  <sheetProtection algorithmName="SHA-512" hashValue="QWphASPK5fTlccehCMpL0R+GDAUWJHlTjQffNVRurNQnSo1G5x8pm1eapeCzVeD8px0afb8OGHqxCH8JNqw8KQ==" saltValue="WxzMvrTJhOhwMGePhHTxyA==" spinCount="100000" sheet="1" formatRows="0" selectLockedCells="1"/>
  <mergeCells count="198">
    <mergeCell ref="G2:I2"/>
    <mergeCell ref="G3:I3"/>
    <mergeCell ref="G4:I4"/>
    <mergeCell ref="G5:I5"/>
    <mergeCell ref="G6:I6"/>
    <mergeCell ref="F196:G196"/>
    <mergeCell ref="F197:G197"/>
    <mergeCell ref="F198:G198"/>
    <mergeCell ref="F199:G199"/>
    <mergeCell ref="F181:G181"/>
    <mergeCell ref="F182:G182"/>
    <mergeCell ref="F183:G183"/>
    <mergeCell ref="F184:G184"/>
    <mergeCell ref="F185:G185"/>
    <mergeCell ref="F176:G176"/>
    <mergeCell ref="F177:G177"/>
    <mergeCell ref="F178:G178"/>
    <mergeCell ref="F179:G179"/>
    <mergeCell ref="F180:G180"/>
    <mergeCell ref="F171:G171"/>
    <mergeCell ref="F172:G172"/>
    <mergeCell ref="F173:G173"/>
    <mergeCell ref="F174:G174"/>
    <mergeCell ref="F175:G175"/>
    <mergeCell ref="F200:G200"/>
    <mergeCell ref="F191:G191"/>
    <mergeCell ref="F192:G192"/>
    <mergeCell ref="F193:G193"/>
    <mergeCell ref="F194:G194"/>
    <mergeCell ref="F195:G195"/>
    <mergeCell ref="F186:G186"/>
    <mergeCell ref="F187:G187"/>
    <mergeCell ref="F188:G188"/>
    <mergeCell ref="F189:G189"/>
    <mergeCell ref="F190:G190"/>
    <mergeCell ref="F166:G166"/>
    <mergeCell ref="F167:G167"/>
    <mergeCell ref="F168:G168"/>
    <mergeCell ref="F169:G169"/>
    <mergeCell ref="F170:G170"/>
    <mergeCell ref="F161:G161"/>
    <mergeCell ref="F162:G162"/>
    <mergeCell ref="F163:G163"/>
    <mergeCell ref="F164:G164"/>
    <mergeCell ref="F165:G165"/>
    <mergeCell ref="F156:G156"/>
    <mergeCell ref="F157:G157"/>
    <mergeCell ref="F158:G158"/>
    <mergeCell ref="F159:G159"/>
    <mergeCell ref="F160:G160"/>
    <mergeCell ref="F151:G151"/>
    <mergeCell ref="F152:G152"/>
    <mergeCell ref="F153:G153"/>
    <mergeCell ref="F154:G154"/>
    <mergeCell ref="F155:G155"/>
    <mergeCell ref="F146:G146"/>
    <mergeCell ref="F147:G147"/>
    <mergeCell ref="F148:G148"/>
    <mergeCell ref="F149:G149"/>
    <mergeCell ref="F150:G150"/>
    <mergeCell ref="F141:G141"/>
    <mergeCell ref="F142:G142"/>
    <mergeCell ref="F143:G143"/>
    <mergeCell ref="F144:G144"/>
    <mergeCell ref="F145:G145"/>
    <mergeCell ref="F136:G136"/>
    <mergeCell ref="F137:G137"/>
    <mergeCell ref="F138:G138"/>
    <mergeCell ref="F139:G139"/>
    <mergeCell ref="F140:G140"/>
    <mergeCell ref="F131:G131"/>
    <mergeCell ref="F132:G132"/>
    <mergeCell ref="F133:G133"/>
    <mergeCell ref="F134:G134"/>
    <mergeCell ref="F135:G135"/>
    <mergeCell ref="F126:G126"/>
    <mergeCell ref="F127:G127"/>
    <mergeCell ref="F128:G128"/>
    <mergeCell ref="F129:G129"/>
    <mergeCell ref="F130:G130"/>
    <mergeCell ref="F121:G121"/>
    <mergeCell ref="F122:G122"/>
    <mergeCell ref="F123:G123"/>
    <mergeCell ref="F124:G124"/>
    <mergeCell ref="F125:G125"/>
    <mergeCell ref="F116:G116"/>
    <mergeCell ref="F117:G117"/>
    <mergeCell ref="F118:G118"/>
    <mergeCell ref="F119:G119"/>
    <mergeCell ref="F120:G120"/>
    <mergeCell ref="F111:G111"/>
    <mergeCell ref="F112:G112"/>
    <mergeCell ref="F113:G113"/>
    <mergeCell ref="F114:G114"/>
    <mergeCell ref="F115:G115"/>
    <mergeCell ref="F106:G106"/>
    <mergeCell ref="F107:G107"/>
    <mergeCell ref="F108:G108"/>
    <mergeCell ref="F109:G109"/>
    <mergeCell ref="F110:G110"/>
    <mergeCell ref="F101:G101"/>
    <mergeCell ref="F102:G102"/>
    <mergeCell ref="F103:G103"/>
    <mergeCell ref="F104:G104"/>
    <mergeCell ref="F105:G105"/>
    <mergeCell ref="F96:G96"/>
    <mergeCell ref="F97:G97"/>
    <mergeCell ref="F98:G98"/>
    <mergeCell ref="F99:G99"/>
    <mergeCell ref="F100:G100"/>
    <mergeCell ref="F91:G91"/>
    <mergeCell ref="F92:G92"/>
    <mergeCell ref="F93:G93"/>
    <mergeCell ref="F94:G94"/>
    <mergeCell ref="F95:G95"/>
    <mergeCell ref="F86:G86"/>
    <mergeCell ref="F87:G87"/>
    <mergeCell ref="F88:G88"/>
    <mergeCell ref="F89:G89"/>
    <mergeCell ref="F90:G90"/>
    <mergeCell ref="F81:G81"/>
    <mergeCell ref="F82:G82"/>
    <mergeCell ref="F83:G83"/>
    <mergeCell ref="F84:G84"/>
    <mergeCell ref="F85:G85"/>
    <mergeCell ref="F76:G76"/>
    <mergeCell ref="F77:G77"/>
    <mergeCell ref="F78:G78"/>
    <mergeCell ref="F79:G79"/>
    <mergeCell ref="F80:G80"/>
    <mergeCell ref="F71:G71"/>
    <mergeCell ref="F72:G72"/>
    <mergeCell ref="F73:G73"/>
    <mergeCell ref="F74:G74"/>
    <mergeCell ref="F75:G75"/>
    <mergeCell ref="F66:G66"/>
    <mergeCell ref="F67:G67"/>
    <mergeCell ref="F68:G68"/>
    <mergeCell ref="F69:G69"/>
    <mergeCell ref="F70:G70"/>
    <mergeCell ref="F61:G61"/>
    <mergeCell ref="F62:G62"/>
    <mergeCell ref="F63:G63"/>
    <mergeCell ref="F64:G64"/>
    <mergeCell ref="F65:G65"/>
    <mergeCell ref="F56:G56"/>
    <mergeCell ref="F57:G57"/>
    <mergeCell ref="F58:G58"/>
    <mergeCell ref="F59:G59"/>
    <mergeCell ref="F60:G60"/>
    <mergeCell ref="F51:G51"/>
    <mergeCell ref="F52:G52"/>
    <mergeCell ref="F53:G53"/>
    <mergeCell ref="F54:G54"/>
    <mergeCell ref="F55:G55"/>
    <mergeCell ref="F46:G46"/>
    <mergeCell ref="F47:G47"/>
    <mergeCell ref="F48:G48"/>
    <mergeCell ref="F49:G49"/>
    <mergeCell ref="F50:G50"/>
    <mergeCell ref="F41:G41"/>
    <mergeCell ref="F42:G42"/>
    <mergeCell ref="F43:G43"/>
    <mergeCell ref="F44:G44"/>
    <mergeCell ref="F45:G45"/>
    <mergeCell ref="F40:G40"/>
    <mergeCell ref="F35:G35"/>
    <mergeCell ref="F36:G36"/>
    <mergeCell ref="F37:G37"/>
    <mergeCell ref="F38:G38"/>
    <mergeCell ref="F39:G39"/>
    <mergeCell ref="F30:G30"/>
    <mergeCell ref="F31:G31"/>
    <mergeCell ref="F32:G32"/>
    <mergeCell ref="F33:G33"/>
    <mergeCell ref="F34:G34"/>
    <mergeCell ref="F25:G25"/>
    <mergeCell ref="F26:G26"/>
    <mergeCell ref="F27:G27"/>
    <mergeCell ref="F28:G28"/>
    <mergeCell ref="F29:G29"/>
    <mergeCell ref="F20:G20"/>
    <mergeCell ref="F21:G21"/>
    <mergeCell ref="F22:G22"/>
    <mergeCell ref="F23:G23"/>
    <mergeCell ref="F24:G24"/>
    <mergeCell ref="F19:G19"/>
    <mergeCell ref="F14:G14"/>
    <mergeCell ref="F15:G15"/>
    <mergeCell ref="F16:G16"/>
    <mergeCell ref="F8:G8"/>
    <mergeCell ref="F9:G9"/>
    <mergeCell ref="F10:G10"/>
    <mergeCell ref="F11:G11"/>
    <mergeCell ref="F12:G12"/>
    <mergeCell ref="F13:G13"/>
    <mergeCell ref="F17:G17"/>
    <mergeCell ref="F18:G18"/>
  </mergeCells>
  <conditionalFormatting sqref="H9:H18">
    <cfRule type="expression" dxfId="32" priority="16">
      <formula>AND(COUNTA($H9:$H$90)&gt;=1,ISBLANK(H9))</formula>
    </cfRule>
  </conditionalFormatting>
  <conditionalFormatting sqref="H17:H40">
    <cfRule type="expression" dxfId="31" priority="12">
      <formula>AND(COUNTA($H17:$H$90)&gt;=1,ISBLANK(H17))</formula>
    </cfRule>
  </conditionalFormatting>
  <conditionalFormatting sqref="E9:E200">
    <cfRule type="expression" dxfId="30" priority="7">
      <formula>$E9="Recover"</formula>
    </cfRule>
    <cfRule type="expression" dxfId="29" priority="8">
      <formula>$E9="Respond"</formula>
    </cfRule>
    <cfRule type="expression" dxfId="28" priority="9">
      <formula>$E9="Detect"</formula>
    </cfRule>
    <cfRule type="expression" dxfId="27" priority="10">
      <formula>$E9="Protect"</formula>
    </cfRule>
    <cfRule type="expression" dxfId="26" priority="11">
      <formula>$E9="Identify"</formula>
    </cfRule>
  </conditionalFormatting>
  <conditionalFormatting sqref="D9:J200">
    <cfRule type="expression" dxfId="25" priority="5">
      <formula>$K9="BSD"</formula>
    </cfRule>
    <cfRule type="expression" dxfId="24" priority="6">
      <formula>RIGHT($D9,LEN($D9)-SEARCH("-",$D9))&gt;=1</formula>
    </cfRule>
  </conditionalFormatting>
  <conditionalFormatting sqref="H19:H23">
    <cfRule type="expression" dxfId="23" priority="4">
      <formula>AND(COUNTA($H19:$H$90)&gt;=1,ISBLANK(H19))</formula>
    </cfRule>
  </conditionalFormatting>
  <conditionalFormatting sqref="H24:H28">
    <cfRule type="expression" dxfId="22" priority="3">
      <formula>AND(COUNTA($H24:$H$90)&gt;=1,ISBLANK(H24))</formula>
    </cfRule>
  </conditionalFormatting>
  <conditionalFormatting sqref="H29:H33">
    <cfRule type="expression" dxfId="21" priority="2">
      <formula>AND(COUNTA($H29:$H$90)&gt;=1,ISBLANK(H29))</formula>
    </cfRule>
  </conditionalFormatting>
  <conditionalFormatting sqref="H34:H38">
    <cfRule type="expression" dxfId="20" priority="1">
      <formula>AND(COUNTA($H34:$H$90)&gt;=1,ISBLANK(H34))</formula>
    </cfRule>
  </conditionalFormatting>
  <dataValidations count="1">
    <dataValidation type="list" allowBlank="1" showInputMessage="1" showErrorMessage="1" sqref="H9:H200" xr:uid="{00000000-0002-0000-0200-000000000000}">
      <formula1>ProcessOptions</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theme="5" tint="0.39997558519241921"/>
  </sheetPr>
  <dimension ref="A1:R236"/>
  <sheetViews>
    <sheetView topLeftCell="D1" workbookViewId="0">
      <selection activeCell="H9" sqref="H9"/>
    </sheetView>
  </sheetViews>
  <sheetFormatPr baseColWidth="10" defaultColWidth="8.85546875" defaultRowHeight="15" x14ac:dyDescent="0.25"/>
  <cols>
    <col min="1" max="2" width="9.140625" hidden="1" customWidth="1"/>
    <col min="3" max="3" width="13.140625" hidden="1" customWidth="1"/>
    <col min="4" max="4" width="13.140625" customWidth="1"/>
    <col min="5" max="5" width="12.85546875" customWidth="1"/>
    <col min="6" max="6" width="0.140625" customWidth="1"/>
    <col min="7" max="7" width="61.85546875" customWidth="1"/>
    <col min="8" max="8" width="20.85546875" customWidth="1"/>
    <col min="9" max="9" width="68.28515625" style="11" customWidth="1"/>
    <col min="10" max="10" width="38.28515625" style="11" customWidth="1"/>
    <col min="11" max="11" width="14.42578125" hidden="1" customWidth="1"/>
  </cols>
  <sheetData>
    <row r="1" spans="1:18" ht="16.5" customHeight="1" x14ac:dyDescent="0.25">
      <c r="E1" s="10" t="s">
        <v>80</v>
      </c>
      <c r="F1" s="10" t="s">
        <v>51</v>
      </c>
      <c r="G1" s="40" t="s">
        <v>89</v>
      </c>
      <c r="H1" s="40"/>
      <c r="I1" s="40"/>
      <c r="J1" s="14"/>
      <c r="K1" s="8"/>
    </row>
    <row r="2" spans="1:18" ht="27.75" customHeight="1" x14ac:dyDescent="0.25">
      <c r="E2" s="32" t="s">
        <v>446</v>
      </c>
      <c r="F2" s="9">
        <v>0</v>
      </c>
      <c r="G2" s="95" t="s">
        <v>75</v>
      </c>
      <c r="H2" s="95"/>
      <c r="I2" s="95"/>
      <c r="J2" s="14"/>
      <c r="K2" s="8"/>
    </row>
    <row r="3" spans="1:18" ht="37.5" customHeight="1" x14ac:dyDescent="0.25">
      <c r="E3" s="33" t="s">
        <v>447</v>
      </c>
      <c r="F3" s="9">
        <v>1</v>
      </c>
      <c r="G3" s="95" t="s">
        <v>76</v>
      </c>
      <c r="H3" s="95"/>
      <c r="I3" s="95"/>
      <c r="J3" s="14"/>
      <c r="K3" s="8"/>
    </row>
    <row r="4" spans="1:18" ht="42" customHeight="1" x14ac:dyDescent="0.25">
      <c r="E4" s="34" t="s">
        <v>448</v>
      </c>
      <c r="F4" s="9">
        <v>2</v>
      </c>
      <c r="G4" s="95" t="s">
        <v>77</v>
      </c>
      <c r="H4" s="95"/>
      <c r="I4" s="95"/>
      <c r="J4" s="14"/>
      <c r="K4" s="8"/>
    </row>
    <row r="5" spans="1:18" ht="42" customHeight="1" x14ac:dyDescent="0.25">
      <c r="E5" s="35" t="s">
        <v>395</v>
      </c>
      <c r="F5" s="9">
        <v>3</v>
      </c>
      <c r="G5" s="95" t="s">
        <v>78</v>
      </c>
      <c r="H5" s="95"/>
      <c r="I5" s="95"/>
      <c r="J5" s="14"/>
      <c r="K5" s="8"/>
    </row>
    <row r="6" spans="1:18" ht="42" customHeight="1" x14ac:dyDescent="0.25">
      <c r="E6" s="36" t="s">
        <v>218</v>
      </c>
      <c r="F6" s="9">
        <v>4</v>
      </c>
      <c r="G6" s="95" t="s">
        <v>79</v>
      </c>
      <c r="H6" s="95"/>
      <c r="I6" s="95"/>
      <c r="J6" s="14"/>
      <c r="K6" s="8"/>
    </row>
    <row r="8" spans="1:18" x14ac:dyDescent="0.25">
      <c r="B8" s="15" t="s">
        <v>106</v>
      </c>
      <c r="C8" s="15" t="s">
        <v>63</v>
      </c>
      <c r="D8" s="45" t="s">
        <v>90</v>
      </c>
      <c r="E8" s="45" t="s">
        <v>15</v>
      </c>
      <c r="F8" s="96" t="s">
        <v>11</v>
      </c>
      <c r="G8" s="97"/>
      <c r="H8" s="45" t="s">
        <v>62</v>
      </c>
      <c r="I8" s="46" t="s">
        <v>12</v>
      </c>
      <c r="J8" s="46" t="s">
        <v>88</v>
      </c>
      <c r="K8" s="46" t="s">
        <v>93</v>
      </c>
    </row>
    <row r="9" spans="1:18" ht="90.75" customHeight="1" x14ac:dyDescent="0.25">
      <c r="A9">
        <f ca="1">IF(B9="zz",0,1)</f>
        <v>0</v>
      </c>
      <c r="B9" t="str">
        <f ca="1">IF(ISERR(SEARCH(MID(CELL("filename",$B$1),FIND("]",CELL("filename",$B$1))+1,256),Questions_Hide!G4)),"zz",Questions_Hide!A4)</f>
        <v>zz</v>
      </c>
      <c r="C9" s="37" t="str">
        <f t="array" aca="1" ref="C9" ca="1">IF(COUNTIF($B$9:$B$200,"&lt;&gt;zz")&gt;=ROWS($A$1:A1), INDEX($B$9:$B$200, MATCH(SMALL(COUNTIF($B$9:$B$200, "&lt;"&amp;$B$9:$B$200), ROW(A1)), COUNTIF($B$9:$B$200, "&lt;"&amp;$B$9:$B$200), 0)), "")</f>
        <v>1-ID.AM.Tech-1</v>
      </c>
      <c r="D9" s="28" t="str">
        <f ca="1">IFERROR(RIGHT(C9,LEN(C9)-SEARCH("-",C9)),"")</f>
        <v>ID.AM.Tech-1</v>
      </c>
      <c r="E9" s="27" t="str">
        <f t="shared" ref="E9:E72" ca="1" si="0">IFERROR(VLOOKUP($D9,Questions,4,FALSE),"")</f>
        <v>Identify</v>
      </c>
      <c r="F9" s="94" t="str">
        <f t="shared" ref="F9:F40" ca="1" si="1">IF(OR(ISERROR(VLOOKUP($D9,Questions,8,FALSE)),VLOOKUP($D9,Questions,8,FALSE)=0),"",VLOOKUP($D9,Questions,8,FALSE))</f>
        <v>Rate your department's technology resources for tracking and inventorying IT assets and their criticality (including physical devices, software).</v>
      </c>
      <c r="G9" s="94"/>
      <c r="H9" s="61"/>
      <c r="I9" s="28" t="str">
        <f t="shared" ref="I9:I40" ca="1" si="2">IF(OR(ISERROR(VLOOKUP($D9,Questions,9,FALSE)),VLOOKUP($D9,Questions,9,FALSE)=0),"",VLOOKUP($D9,Questions,9,FALSE))</f>
        <v>Understanding the devices, software, and resources within the environment helps identify potential security incidents before they are exploited. New vulnerabilities are uncovered every day for a wide variety of devices. Understanding the assets within the environment ensures the ISO team can patch vulnerable systems as new vulnerabilities are discovered and ensures the proper point of contact can be informed as necessary.</v>
      </c>
      <c r="J9" s="61"/>
      <c r="K9" s="17" t="str">
        <f t="shared" ref="K9:K40" ca="1" si="3">IFERROR(VLOOKUP($D9,Questions,7,FALSE),"")</f>
        <v>Department</v>
      </c>
      <c r="L9" s="17"/>
      <c r="M9" s="17"/>
      <c r="N9" s="17"/>
      <c r="O9" s="17"/>
      <c r="P9" s="17"/>
      <c r="Q9" s="17"/>
      <c r="R9" s="17"/>
    </row>
    <row r="10" spans="1:18" ht="96" customHeight="1" x14ac:dyDescent="0.25">
      <c r="A10">
        <f t="shared" ref="A10:A73" ca="1" si="4">IF(B10="zz",0,1)</f>
        <v>0</v>
      </c>
      <c r="B10" t="str">
        <f ca="1">IF(ISERR(SEARCH(MID(CELL("filename",$B$1),FIND("]",CELL("filename",$B$1))+1,256),Questions_Hide!G5)),"zz",Questions_Hide!A5)</f>
        <v>zz</v>
      </c>
      <c r="C10" s="37" t="str">
        <f t="array" aca="1" ref="C10" ca="1">IF(COUNTIF($B$9:$B$200,"&lt;&gt;zz")&gt;=ROWS($A$1:A2), INDEX($B$9:$B$200, MATCH(SMALL(COUNTIF($B$9:$B$200, "&lt;"&amp;$B$9:$B$200), ROW(A2)), COUNTIF($B$9:$B$200, "&lt;"&amp;$B$9:$B$200), 0)), "")</f>
        <v>1-ID.RA.Tech-1</v>
      </c>
      <c r="D10" s="28" t="str">
        <f t="shared" ref="D10:D73" ca="1" si="5">IFERROR(RIGHT(C10,LEN(C10)-SEARCH("-",C10)),"")</f>
        <v>ID.RA.Tech-1</v>
      </c>
      <c r="E10" s="27" t="str">
        <f t="shared" ca="1" si="0"/>
        <v>Identify</v>
      </c>
      <c r="F10" s="94" t="str">
        <f t="shared" ca="1" si="1"/>
        <v>Rate your department's technology resources for identifying vulnerabilities, threats, impacts, and likelihoods</v>
      </c>
      <c r="G10" s="94"/>
      <c r="H10" s="61"/>
      <c r="I10" s="28" t="str">
        <f t="shared" ca="1" si="2"/>
        <v>Security risk assessments assist organizations in determining how business objectives or functions will be harmed or hampered if a security risk is encountered. Security risk results from vulnerabilities within the IT resource that is acted upon by a threat or malicious person. Security risks are quantified by identifying how likely it is the threat will exploit the vulnerability and the resulting impact.</v>
      </c>
      <c r="J10" s="61"/>
      <c r="K10" s="17" t="str">
        <f t="shared" ca="1" si="3"/>
        <v>Department</v>
      </c>
      <c r="L10" s="17"/>
      <c r="M10" s="17"/>
      <c r="N10" s="17"/>
      <c r="O10" s="17"/>
      <c r="P10" s="17"/>
      <c r="Q10" s="17"/>
      <c r="R10" s="17"/>
    </row>
    <row r="11" spans="1:18" ht="78.75" customHeight="1" x14ac:dyDescent="0.25">
      <c r="A11">
        <f t="shared" ca="1" si="4"/>
        <v>0</v>
      </c>
      <c r="B11" t="str">
        <f ca="1">IF(ISERR(SEARCH(MID(CELL("filename",$B$1),FIND("]",CELL("filename",$B$1))+1,256),Questions_Hide!G6)),"zz",Questions_Hide!A6)</f>
        <v>zz</v>
      </c>
      <c r="C11" s="37" t="str">
        <f t="array" aca="1" ref="C11" ca="1">IF(COUNTIF($B$9:$B$200,"&lt;&gt;zz")&gt;=ROWS($A$1:A3), INDEX($B$9:$B$200, MATCH(SMALL(COUNTIF($B$9:$B$200, "&lt;"&amp;$B$9:$B$200), ROW(A3)), COUNTIF($B$9:$B$200, "&lt;"&amp;$B$9:$B$200), 0)), "")</f>
        <v>1-ID.RA.Tech-2</v>
      </c>
      <c r="D11" s="28" t="str">
        <f t="shared" ca="1" si="5"/>
        <v>ID.RA.Tech-2</v>
      </c>
      <c r="E11" s="27" t="str">
        <f t="shared" ca="1" si="0"/>
        <v>Identify</v>
      </c>
      <c r="F11" s="94" t="str">
        <f t="shared" ca="1" si="1"/>
        <v>Rate your department's technology resources for receiving vulnerability and threat information from information sharing forums and feeds.</v>
      </c>
      <c r="G11" s="94"/>
      <c r="H11" s="61"/>
      <c r="I11" s="28" t="str">
        <f t="shared" ca="1" si="2"/>
        <v>The purpose of Threat Intelligence is to inform decision making and mitigate risk. Information feeds are a key aspect of threat intelligence that assists with these decisions by highlighting the various risks and allowing them to be considered against current and future financial risks, reputational risks, and continuity of operations.</v>
      </c>
      <c r="J11" s="61"/>
      <c r="K11" s="17" t="str">
        <f t="shared" ca="1" si="3"/>
        <v>Department</v>
      </c>
      <c r="L11" s="17"/>
      <c r="M11" s="17"/>
      <c r="N11" s="17"/>
      <c r="O11" s="17"/>
      <c r="P11" s="17"/>
      <c r="Q11" s="17"/>
      <c r="R11" s="17"/>
    </row>
    <row r="12" spans="1:18" ht="93.75" customHeight="1" x14ac:dyDescent="0.25">
      <c r="A12">
        <f t="shared" ca="1" si="4"/>
        <v>0</v>
      </c>
      <c r="B12" t="str">
        <f ca="1">IF(ISERR(SEARCH(MID(CELL("filename",$B$1),FIND("]",CELL("filename",$B$1))+1,256),Questions_Hide!G7)),"zz",Questions_Hide!A7)</f>
        <v>zz</v>
      </c>
      <c r="C12" s="37" t="str">
        <f t="array" aca="1" ref="C12" ca="1">IF(COUNTIF($B$9:$B$200,"&lt;&gt;zz")&gt;=ROWS($A$1:A4), INDEX($B$9:$B$200, MATCH(SMALL(COUNTIF($B$9:$B$200, "&lt;"&amp;$B$9:$B$200), ROW(A4)), COUNTIF($B$9:$B$200, "&lt;"&amp;$B$9:$B$200), 0)), "")</f>
        <v>1-ID.SC.Tech-1</v>
      </c>
      <c r="D12" s="28" t="str">
        <f t="shared" ca="1" si="5"/>
        <v>ID.SC.Tech-1</v>
      </c>
      <c r="E12" s="27" t="str">
        <f t="shared" ca="1" si="0"/>
        <v>Identify</v>
      </c>
      <c r="F12" s="94" t="str">
        <f t="shared" ca="1" si="1"/>
        <v>Rate your department's ability to monitor and restrict supplier access to IT resources within the department.</v>
      </c>
      <c r="G12" s="94"/>
      <c r="H12" s="61"/>
      <c r="I12" s="28" t="str">
        <f t="shared" ca="1" si="2"/>
        <v>Suppliers are those externeral entities, such as vendors and contractors that require access to department resources and information systems.</v>
      </c>
      <c r="J12" s="61"/>
      <c r="K12" s="17" t="str">
        <f t="shared" ca="1" si="3"/>
        <v>Department</v>
      </c>
      <c r="L12" s="17"/>
      <c r="M12" s="17"/>
      <c r="N12" s="17"/>
      <c r="O12" s="17"/>
      <c r="P12" s="17"/>
      <c r="Q12" s="17"/>
      <c r="R12" s="17"/>
    </row>
    <row r="13" spans="1:18" ht="75.75" customHeight="1" x14ac:dyDescent="0.25">
      <c r="A13">
        <f t="shared" ca="1" si="4"/>
        <v>0</v>
      </c>
      <c r="B13" t="str">
        <f ca="1">IF(ISERR(SEARCH(MID(CELL("filename",$B$1),FIND("]",CELL("filename",$B$1))+1,256),Questions_Hide!G8)),"zz",Questions_Hide!A8)</f>
        <v>zz</v>
      </c>
      <c r="C13" s="37" t="str">
        <f t="array" aca="1" ref="C13" ca="1">IF(COUNTIF($B$9:$B$200,"&lt;&gt;zz")&gt;=ROWS($A$1:A5), INDEX($B$9:$B$200, MATCH(SMALL(COUNTIF($B$9:$B$200, "&lt;"&amp;$B$9:$B$200), ROW(A5)), COUNTIF($B$9:$B$200, "&lt;"&amp;$B$9:$B$200), 0)), "")</f>
        <v>2-PR.AC.Tech-1</v>
      </c>
      <c r="D13" s="28" t="str">
        <f t="shared" ca="1" si="5"/>
        <v>PR.AC.Tech-1</v>
      </c>
      <c r="E13" s="27" t="str">
        <f t="shared" ca="1" si="0"/>
        <v>Protect</v>
      </c>
      <c r="F13" s="94" t="str">
        <f t="shared" ca="1" si="1"/>
        <v>Rate your department's technology resources for managing access permissions, identities and credentials.</v>
      </c>
      <c r="G13" s="94"/>
      <c r="H13" s="61"/>
      <c r="I13" s="28" t="str">
        <f t="shared" ca="1" si="2"/>
        <v>Access controls assist in managing user access to IT resources and data. Data protection begins with securely maintaining logon credentials and user access devices. Additionally, ensuring users only have access to the information required to perform their assigned duties limits the opportunity for data being mishandled.</v>
      </c>
      <c r="J13" s="61"/>
      <c r="K13" s="17" t="str">
        <f t="shared" ca="1" si="3"/>
        <v>Department</v>
      </c>
      <c r="L13" s="17"/>
      <c r="M13" s="17"/>
      <c r="N13" s="17"/>
      <c r="O13" s="17"/>
      <c r="P13" s="17"/>
      <c r="Q13" s="17"/>
      <c r="R13" s="17"/>
    </row>
    <row r="14" spans="1:18" ht="62.25" customHeight="1" x14ac:dyDescent="0.25">
      <c r="A14">
        <f t="shared" ca="1" si="4"/>
        <v>0</v>
      </c>
      <c r="B14" t="str">
        <f ca="1">IF(ISERR(SEARCH(MID(CELL("filename",$B$1),FIND("]",CELL("filename",$B$1))+1,256),Questions_Hide!G9)),"zz",Questions_Hide!A9)</f>
        <v>zz</v>
      </c>
      <c r="C14" s="37" t="str">
        <f t="array" aca="1" ref="C14" ca="1">IF(COUNTIF($B$9:$B$200,"&lt;&gt;zz")&gt;=ROWS($A$1:A6), INDEX($B$9:$B$200, MATCH(SMALL(COUNTIF($B$9:$B$200, "&lt;"&amp;$B$9:$B$200), ROW(A6)), COUNTIF($B$9:$B$200, "&lt;"&amp;$B$9:$B$200), 0)), "")</f>
        <v>2-PR.AC.Tech-2</v>
      </c>
      <c r="D14" s="28" t="str">
        <f t="shared" ca="1" si="5"/>
        <v>PR.AC.Tech-2</v>
      </c>
      <c r="E14" s="27" t="str">
        <f t="shared" ca="1" si="0"/>
        <v>Protect</v>
      </c>
      <c r="F14" s="94" t="str">
        <f t="shared" ca="1" si="1"/>
        <v>Rate your department's technology’s ability to provide adequate separation of networks, where applicable, with appropriate access control to each network segment.</v>
      </c>
      <c r="G14" s="94"/>
      <c r="H14" s="61"/>
      <c r="I14" s="28" t="str">
        <f t="shared" ca="1" si="2"/>
        <v>Network segmentation and separation enables sensitive data to be stored, processed, and maintained in a location commensurate with the protections required for the data. This helps prevent a security issue in one network segment from immediately affecting others and helps to apply specific access control restrictions where they are needed.</v>
      </c>
      <c r="J14" s="61"/>
      <c r="K14" s="17" t="str">
        <f t="shared" ca="1" si="3"/>
        <v>Department</v>
      </c>
      <c r="L14" s="17"/>
      <c r="M14" s="17"/>
      <c r="N14" s="17"/>
      <c r="O14" s="17"/>
      <c r="P14" s="17"/>
      <c r="Q14" s="17"/>
      <c r="R14" s="17"/>
    </row>
    <row r="15" spans="1:18" ht="60.75" customHeight="1" x14ac:dyDescent="0.25">
      <c r="A15">
        <f t="shared" ca="1" si="4"/>
        <v>0</v>
      </c>
      <c r="B15" t="str">
        <f ca="1">IF(ISERR(SEARCH(MID(CELL("filename",$B$1),FIND("]",CELL("filename",$B$1))+1,256),Questions_Hide!G10)),"zz",Questions_Hide!A10)</f>
        <v>zz</v>
      </c>
      <c r="C15" s="37" t="str">
        <f t="array" aca="1" ref="C15" ca="1">IF(COUNTIF($B$9:$B$200,"&lt;&gt;zz")&gt;=ROWS($A$1:A7), INDEX($B$9:$B$200, MATCH(SMALL(COUNTIF($B$9:$B$200, "&lt;"&amp;$B$9:$B$200), ROW(A7)), COUNTIF($B$9:$B$200, "&lt;"&amp;$B$9:$B$200), 0)), "")</f>
        <v>2-PR.DS.Tech-1</v>
      </c>
      <c r="D15" s="28" t="str">
        <f t="shared" ca="1" si="5"/>
        <v>PR.DS.Tech-1</v>
      </c>
      <c r="E15" s="27" t="str">
        <f t="shared" ca="1" si="0"/>
        <v>Protect</v>
      </c>
      <c r="F15" s="94" t="str">
        <f t="shared" ca="1" si="1"/>
        <v>Rate your department's technology resources for protecting data in-transit and at-rest.</v>
      </c>
      <c r="G15" s="94"/>
      <c r="H15" s="61"/>
      <c r="I15" s="28" t="str">
        <f t="shared" ca="1" si="2"/>
        <v>An important aspect of protecting confidential information is ensuring that it is secure, both in storage and as it is transmitted across networks. This includes appropriate encryption and physical safeguards.</v>
      </c>
      <c r="J15" s="61"/>
      <c r="K15" s="17" t="str">
        <f t="shared" ca="1" si="3"/>
        <v>Department</v>
      </c>
      <c r="L15" s="17"/>
      <c r="M15" s="17"/>
      <c r="N15" s="17"/>
      <c r="O15" s="17"/>
      <c r="P15" s="17"/>
      <c r="Q15" s="17"/>
      <c r="R15" s="17"/>
    </row>
    <row r="16" spans="1:18" ht="124.5" customHeight="1" x14ac:dyDescent="0.25">
      <c r="A16">
        <f t="shared" ca="1" si="4"/>
        <v>0</v>
      </c>
      <c r="B16" t="str">
        <f ca="1">IF(ISERR(SEARCH(MID(CELL("filename",$B$1),FIND("]",CELL("filename",$B$1))+1,256),Questions_Hide!G11)),"zz",Questions_Hide!A11)</f>
        <v>zz</v>
      </c>
      <c r="C16" s="37" t="str">
        <f t="array" aca="1" ref="C16" ca="1">IF(COUNTIF($B$9:$B$200,"&lt;&gt;zz")&gt;=ROWS($A$1:A8), INDEX($B$9:$B$200, MATCH(SMALL(COUNTIF($B$9:$B$200, "&lt;"&amp;$B$9:$B$200), ROW(A8)), COUNTIF($B$9:$B$200, "&lt;"&amp;$B$9:$B$200), 0)), "")</f>
        <v>2-PR.DS.Tech-2</v>
      </c>
      <c r="D16" s="28" t="str">
        <f t="shared" ca="1" si="5"/>
        <v>PR.DS.Tech-2</v>
      </c>
      <c r="E16" s="27" t="str">
        <f t="shared" ca="1" si="0"/>
        <v>Protect</v>
      </c>
      <c r="F16" s="94" t="str">
        <f t="shared" ca="1" si="1"/>
        <v>Rate your department's technology resources for managing assets throughout their lifecycle including removal, transfers, and disposition.</v>
      </c>
      <c r="G16" s="94"/>
      <c r="H16" s="61"/>
      <c r="I16" s="28" t="str">
        <f t="shared" ca="1" si="2"/>
        <v>IT asset life-cycle management (ITALM) is a core process of IT asset management (ITAM). ITALM helps increase organizational productivity by helping you make informed decisions on IT needs and services.</v>
      </c>
      <c r="J16" s="61"/>
      <c r="K16" s="17" t="str">
        <f t="shared" ca="1" si="3"/>
        <v>Department</v>
      </c>
      <c r="L16" s="17"/>
      <c r="M16" s="17"/>
      <c r="N16" s="17"/>
      <c r="O16" s="17"/>
      <c r="P16" s="17"/>
      <c r="Q16" s="17"/>
      <c r="R16" s="17"/>
    </row>
    <row r="17" spans="1:11" ht="81" customHeight="1" x14ac:dyDescent="0.25">
      <c r="A17">
        <f t="shared" ca="1" si="4"/>
        <v>0</v>
      </c>
      <c r="B17" t="str">
        <f ca="1">IF(ISERR(SEARCH(MID(CELL("filename",$B$1),FIND("]",CELL("filename",$B$1))+1,256),Questions_Hide!G12)),"zz",Questions_Hide!A12)</f>
        <v>zz</v>
      </c>
      <c r="C17" s="37" t="str">
        <f t="array" aca="1" ref="C17" ca="1">IF(COUNTIF($B$9:$B$200,"&lt;&gt;zz")&gt;=ROWS($A$1:A9), INDEX($B$9:$B$200, MATCH(SMALL(COUNTIF($B$9:$B$200, "&lt;"&amp;$B$9:$B$200), ROW(A9)), COUNTIF($B$9:$B$200, "&lt;"&amp;$B$9:$B$200), 0)), "")</f>
        <v>2-PR.DS.Tech-3</v>
      </c>
      <c r="D17" s="28" t="str">
        <f t="shared" ca="1" si="5"/>
        <v>PR.DS.Tech-3</v>
      </c>
      <c r="E17" s="27" t="str">
        <f t="shared" ca="1" si="0"/>
        <v>Protect</v>
      </c>
      <c r="F17" s="94" t="str">
        <f t="shared" ca="1" si="1"/>
        <v>Rate your department's technology resources for maintaining and utilizing separate network environments for development, testing, and production</v>
      </c>
      <c r="G17" s="94"/>
      <c r="H17" s="61"/>
      <c r="I17" s="28" t="str">
        <f t="shared" ca="1" si="2"/>
        <v>Many devices have unknown security flaws and vulnerabilities during development and testing. If an adversary is able to acquire access through one of these vulnerabilities and the network is not properly segregated, they will be able to expand their access and move freely throughout the network. When networks are segregated into smaller portions with communications restricted between segments, an adversary’s access is limited in scope, and the ability to traverse the network is severely restricted.</v>
      </c>
      <c r="J17" s="61"/>
      <c r="K17" s="17" t="str">
        <f t="shared" ca="1" si="3"/>
        <v>Department</v>
      </c>
    </row>
    <row r="18" spans="1:11" ht="76.5" customHeight="1" x14ac:dyDescent="0.25">
      <c r="A18">
        <f t="shared" ca="1" si="4"/>
        <v>0</v>
      </c>
      <c r="B18" t="str">
        <f ca="1">IF(ISERR(SEARCH(MID(CELL("filename",$B$1),FIND("]",CELL("filename",$B$1))+1,256),Questions_Hide!G13)),"zz",Questions_Hide!A13)</f>
        <v>zz</v>
      </c>
      <c r="C18" s="37" t="str">
        <f t="array" aca="1" ref="C18" ca="1">IF(COUNTIF($B$9:$B$200,"&lt;&gt;zz")&gt;=ROWS($A$1:A10), INDEX($B$9:$B$200, MATCH(SMALL(COUNTIF($B$9:$B$200, "&lt;"&amp;$B$9:$B$200), ROW(A10)), COUNTIF($B$9:$B$200, "&lt;"&amp;$B$9:$B$200), 0)), "")</f>
        <v>2-PR.IP.Tech-1</v>
      </c>
      <c r="D18" s="28" t="str">
        <f t="shared" ca="1" si="5"/>
        <v>PR.IP.Tech-1</v>
      </c>
      <c r="E18" s="27" t="str">
        <f t="shared" ca="1" si="0"/>
        <v>Protect</v>
      </c>
      <c r="F18" s="94" t="str">
        <f t="shared" ca="1" si="1"/>
        <v>Rate your department's technology resources for deploying and enforcing consistent configurations (baselines) on departmental information systems.</v>
      </c>
      <c r="G18" s="94"/>
      <c r="H18" s="61"/>
      <c r="I18" s="28" t="str">
        <f t="shared" ca="1" si="2"/>
        <v>Configuration baselines ensure that consistent controls are in place for all departmental information resources. This can significantly speed up the configuration process, establish uniformity of the network, and assure compliance with security policy.</v>
      </c>
      <c r="J18" s="61"/>
      <c r="K18" s="17" t="str">
        <f t="shared" ca="1" si="3"/>
        <v>Department</v>
      </c>
    </row>
    <row r="19" spans="1:11" ht="76.5" customHeight="1" x14ac:dyDescent="0.25">
      <c r="A19">
        <f t="shared" ca="1" si="4"/>
        <v>0</v>
      </c>
      <c r="B19" t="str">
        <f ca="1">IF(ISERR(SEARCH(MID(CELL("filename",$B$1),FIND("]",CELL("filename",$B$1))+1,256),Questions_Hide!G14)),"zz",Questions_Hide!A14)</f>
        <v>zz</v>
      </c>
      <c r="C19" s="37" t="str">
        <f t="array" aca="1" ref="C19" ca="1">IF(COUNTIF($B$9:$B$200,"&lt;&gt;zz")&gt;=ROWS($A$1:A11), INDEX($B$9:$B$200, MATCH(SMALL(COUNTIF($B$9:$B$200, "&lt;"&amp;$B$9:$B$200), ROW(A11)), COUNTIF($B$9:$B$200, "&lt;"&amp;$B$9:$B$200), 0)), "")</f>
        <v>2-PR.IP.Tech-2</v>
      </c>
      <c r="D19" s="28" t="str">
        <f t="shared" ca="1" si="5"/>
        <v>PR.IP.Tech-2</v>
      </c>
      <c r="E19" s="27" t="str">
        <f t="shared" ca="1" si="0"/>
        <v>Protect</v>
      </c>
      <c r="F19" s="94" t="str">
        <f t="shared" ca="1" si="1"/>
        <v>Rate your department's technology resources for including cybersecurity considerations in Human Resource (HR) processes.</v>
      </c>
      <c r="G19" s="94"/>
      <c r="H19" s="61"/>
      <c r="I19" s="28" t="str">
        <f t="shared" ca="1" si="2"/>
        <v>Security related HR components include: assigning roles and responsibilities, NDA / acceptable use agreement, account provisioning, sanctions for misconduct, and background screening for sensitive positions.</v>
      </c>
      <c r="J19" s="61"/>
      <c r="K19" s="17" t="str">
        <f t="shared" ca="1" si="3"/>
        <v>Department</v>
      </c>
    </row>
    <row r="20" spans="1:11" ht="90.75" customHeight="1" x14ac:dyDescent="0.25">
      <c r="A20">
        <f t="shared" ca="1" si="4"/>
        <v>0</v>
      </c>
      <c r="B20" t="str">
        <f ca="1">IF(ISERR(SEARCH(MID(CELL("filename",$B$1),FIND("]",CELL("filename",$B$1))+1,256),Questions_Hide!G15)),"zz",Questions_Hide!A15)</f>
        <v>zz</v>
      </c>
      <c r="C20" s="37" t="str">
        <f t="array" aca="1" ref="C20" ca="1">IF(COUNTIF($B$9:$B$200,"&lt;&gt;zz")&gt;=ROWS($A$1:A12), INDEX($B$9:$B$200, MATCH(SMALL(COUNTIF($B$9:$B$200, "&lt;"&amp;$B$9:$B$200), ROW(A12)), COUNTIF($B$9:$B$200, "&lt;"&amp;$B$9:$B$200), 0)), "")</f>
        <v>2-PR.IP.Tech-3</v>
      </c>
      <c r="D20" s="28" t="str">
        <f t="shared" ca="1" si="5"/>
        <v>PR.IP.Tech-3</v>
      </c>
      <c r="E20" s="27" t="str">
        <f t="shared" ca="1" si="0"/>
        <v>Protect</v>
      </c>
      <c r="F20" s="94" t="str">
        <f t="shared" ca="1" si="1"/>
        <v>Rate your department's technology resources for conducting, testing, and maintaining backups of critical information systems.</v>
      </c>
      <c r="G20" s="94"/>
      <c r="H20" s="61"/>
      <c r="I20" s="28" t="str">
        <f t="shared" ca="1" si="2"/>
        <v>Backups are useful primarily for two purposes: to restore a system to an operational state following an accident, and to recover information after files have been deleted or corrupted. If a critical system goes down without backups it would likely cause severe damage to the department, BSD, and even the University as a whole.</v>
      </c>
      <c r="J20" s="61"/>
      <c r="K20" s="17" t="str">
        <f t="shared" ca="1" si="3"/>
        <v>Department</v>
      </c>
    </row>
    <row r="21" spans="1:11" ht="123.75" customHeight="1" x14ac:dyDescent="0.25">
      <c r="A21">
        <f t="shared" ca="1" si="4"/>
        <v>0</v>
      </c>
      <c r="B21" t="str">
        <f ca="1">IF(ISERR(SEARCH(MID(CELL("filename",$B$1),FIND("]",CELL("filename",$B$1))+1,256),Questions_Hide!G16)),"zz",Questions_Hide!A16)</f>
        <v>zz</v>
      </c>
      <c r="C21" s="37" t="str">
        <f t="array" aca="1" ref="C21" ca="1">IF(COUNTIF($B$9:$B$200,"&lt;&gt;zz")&gt;=ROWS($A$1:A13), INDEX($B$9:$B$200, MATCH(SMALL(COUNTIF($B$9:$B$200, "&lt;"&amp;$B$9:$B$200), ROW(A13)), COUNTIF($B$9:$B$200, "&lt;"&amp;$B$9:$B$200), 0)), "")</f>
        <v>2-PR.IP.Tech-4</v>
      </c>
      <c r="D21" s="28" t="str">
        <f t="shared" ca="1" si="5"/>
        <v>PR.IP.Tech-4</v>
      </c>
      <c r="E21" s="27" t="str">
        <f t="shared" ca="1" si="0"/>
        <v>Protect</v>
      </c>
      <c r="F21" s="94" t="str">
        <f t="shared" ca="1" si="1"/>
        <v>Rate your department's technology resources for appropriately destroying sensitive data.</v>
      </c>
      <c r="G21" s="94"/>
      <c r="H21" s="61"/>
      <c r="I21" s="28" t="str">
        <f t="shared" ca="1" si="2"/>
        <v>When a file is "deleted" from a computer, the information actually remains on the drive to some extent. Even reformatting or performing a single overwrite may not be enough to prevent confidential, proprietary, or sensitive data from being recovered by a determined individual using the right techniques and equipment. Proper disposal of media containing sensitive information can prevent potential data leaks.</v>
      </c>
      <c r="J21" s="61"/>
      <c r="K21" s="17" t="str">
        <f t="shared" ca="1" si="3"/>
        <v>Department</v>
      </c>
    </row>
    <row r="22" spans="1:11" ht="122.25" customHeight="1" x14ac:dyDescent="0.25">
      <c r="A22">
        <f t="shared" ca="1" si="4"/>
        <v>0</v>
      </c>
      <c r="B22" t="str">
        <f ca="1">IF(ISERR(SEARCH(MID(CELL("filename",$B$1),FIND("]",CELL("filename",$B$1))+1,256),Questions_Hide!G17)),"zz",Questions_Hide!A17)</f>
        <v>zz</v>
      </c>
      <c r="C22" s="37" t="str">
        <f t="array" aca="1" ref="C22" ca="1">IF(COUNTIF($B$9:$B$200,"&lt;&gt;zz")&gt;=ROWS($A$1:A14), INDEX($B$9:$B$200, MATCH(SMALL(COUNTIF($B$9:$B$200, "&lt;"&amp;$B$9:$B$200), ROW(A14)), COUNTIF($B$9:$B$200, "&lt;"&amp;$B$9:$B$200), 0)), "")</f>
        <v>2-PR.IP.Tech-5</v>
      </c>
      <c r="D22" s="28" t="str">
        <f t="shared" ca="1" si="5"/>
        <v>PR.IP.Tech-5</v>
      </c>
      <c r="E22" s="27" t="str">
        <f t="shared" ca="1" si="0"/>
        <v>Protect</v>
      </c>
      <c r="F22" s="94" t="str">
        <f t="shared" ca="1" si="1"/>
        <v>Rate your department's technology resources for rectifying security vulnerabilities after they are discovered.</v>
      </c>
      <c r="G22" s="94"/>
      <c r="H22" s="61"/>
      <c r="I22" s="28" t="str">
        <f t="shared" ca="1" si="2"/>
        <v>Vulnerability management is the process in which vulnerabilities in IT are identified and the risks of these vulnerabilities are evaluated. This evaluation leads to correcting the vulnerabilities and removing the risk or a formal risk acceptance by the management of an organization.</v>
      </c>
      <c r="J22" s="61"/>
      <c r="K22" s="17" t="str">
        <f t="shared" ca="1" si="3"/>
        <v>Department</v>
      </c>
    </row>
    <row r="23" spans="1:11" ht="78.75" customHeight="1" x14ac:dyDescent="0.25">
      <c r="A23">
        <f t="shared" ca="1" si="4"/>
        <v>0</v>
      </c>
      <c r="B23" t="str">
        <f ca="1">IF(ISERR(SEARCH(MID(CELL("filename",$B$1),FIND("]",CELL("filename",$B$1))+1,256),Questions_Hide!G18)),"zz",Questions_Hide!A18)</f>
        <v>zz</v>
      </c>
      <c r="C23" s="37" t="str">
        <f t="array" aca="1" ref="C23" ca="1">IF(COUNTIF($B$9:$B$200,"&lt;&gt;zz")&gt;=ROWS($A$1:A15), INDEX($B$9:$B$200, MATCH(SMALL(COUNTIF($B$9:$B$200, "&lt;"&amp;$B$9:$B$200), ROW(A15)), COUNTIF($B$9:$B$200, "&lt;"&amp;$B$9:$B$200), 0)), "")</f>
        <v>2-PR.MA.Tech-1</v>
      </c>
      <c r="D23" s="28" t="str">
        <f t="shared" ca="1" si="5"/>
        <v>PR.MA.Tech-1</v>
      </c>
      <c r="E23" s="27" t="str">
        <f t="shared" ca="1" si="0"/>
        <v>Protect</v>
      </c>
      <c r="F23" s="94" t="str">
        <f t="shared" ca="1" si="1"/>
        <v>Rate your department's technology resources for supporting and logging authorized maintenance activities (including onsite and remote maintenance.</v>
      </c>
      <c r="G23" s="94"/>
      <c r="H23" s="61"/>
      <c r="I23" s="28" t="str">
        <f t="shared" ca="1" si="2"/>
        <v>The maintenance approval process, and the logging / monitoring of maintenance activities is important for tracking accountability and ensuring that only authorized changes are made to the network, hardware, and software.</v>
      </c>
      <c r="J23" s="61"/>
      <c r="K23" s="17" t="str">
        <f t="shared" ca="1" si="3"/>
        <v>Department</v>
      </c>
    </row>
    <row r="24" spans="1:11" ht="48" customHeight="1" x14ac:dyDescent="0.25">
      <c r="A24">
        <f t="shared" ca="1" si="4"/>
        <v>0</v>
      </c>
      <c r="B24" t="str">
        <f ca="1">IF(ISERR(SEARCH(MID(CELL("filename",$B$1),FIND("]",CELL("filename",$B$1))+1,256),Questions_Hide!G19)),"zz",Questions_Hide!A19)</f>
        <v>zz</v>
      </c>
      <c r="C24" s="37" t="str">
        <f t="array" aca="1" ref="C24" ca="1">IF(COUNTIF($B$9:$B$200,"&lt;&gt;zz")&gt;=ROWS($A$1:A16), INDEX($B$9:$B$200, MATCH(SMALL(COUNTIF($B$9:$B$200, "&lt;"&amp;$B$9:$B$200), ROW(A16)), COUNTIF($B$9:$B$200, "&lt;"&amp;$B$9:$B$200), 0)), "")</f>
        <v>2-PR.PT.Tech-1</v>
      </c>
      <c r="D24" s="28" t="str">
        <f t="shared" ca="1" si="5"/>
        <v>PR.PT.Tech-1</v>
      </c>
      <c r="E24" s="27" t="str">
        <f t="shared" ca="1" si="0"/>
        <v>Protect</v>
      </c>
      <c r="F24" s="94" t="str">
        <f t="shared" ca="1" si="1"/>
        <v>Rate your department's technology resources for implementing and automatically flagging potential security events found in audit / log records for critical IT resources.</v>
      </c>
      <c r="G24" s="94"/>
      <c r="H24" s="61"/>
      <c r="I24" s="28" t="str">
        <f t="shared" ca="1" si="2"/>
        <v>Viewing system logs can provide a lot of information about how a system is behaving or how people are using the system. For example, it is common to see a daily pattern of log volumes increasing during busy periods and decreasing during off-peak times. By monitoring the logs for unexpected and unusual patterns, it is possible to see security events.</v>
      </c>
      <c r="J24" s="61"/>
      <c r="K24" s="17" t="str">
        <f t="shared" ca="1" si="3"/>
        <v>Department</v>
      </c>
    </row>
    <row r="25" spans="1:11" ht="141" customHeight="1" x14ac:dyDescent="0.25">
      <c r="A25">
        <f t="shared" ca="1" si="4"/>
        <v>0</v>
      </c>
      <c r="B25" t="str">
        <f ca="1">IF(ISERR(SEARCH(MID(CELL("filename",$B$1),FIND("]",CELL("filename",$B$1))+1,256),Questions_Hide!G20)),"zz",Questions_Hide!A20)</f>
        <v>zz</v>
      </c>
      <c r="C25" s="37" t="str">
        <f t="array" aca="1" ref="C25" ca="1">IF(COUNTIF($B$9:$B$200,"&lt;&gt;zz")&gt;=ROWS($A$1:A17), INDEX($B$9:$B$200, MATCH(SMALL(COUNTIF($B$9:$B$200, "&lt;"&amp;$B$9:$B$200), ROW(A17)), COUNTIF($B$9:$B$200, "&lt;"&amp;$B$9:$B$200), 0)), "")</f>
        <v>2-PR.PT.Tech-2</v>
      </c>
      <c r="D25" s="28" t="str">
        <f t="shared" ca="1" si="5"/>
        <v>PR.PT.Tech-2</v>
      </c>
      <c r="E25" s="27" t="str">
        <f t="shared" ca="1" si="0"/>
        <v>Protect</v>
      </c>
      <c r="F25" s="94" t="str">
        <f t="shared" ca="1" si="1"/>
        <v>Rate your department's technology resources for protecting its networks and communication channels.</v>
      </c>
      <c r="G25" s="94"/>
      <c r="H25" s="61"/>
      <c r="I25" s="28" t="str">
        <f t="shared" ca="1" si="2"/>
        <v>Protecting the department's network should be the first of many lines of defense to prevent unauthorized access to sensitive information.</v>
      </c>
      <c r="J25" s="61"/>
      <c r="K25" s="17" t="str">
        <f t="shared" ca="1" si="3"/>
        <v>Department</v>
      </c>
    </row>
    <row r="26" spans="1:11" ht="98.25" customHeight="1" x14ac:dyDescent="0.25">
      <c r="A26">
        <f t="shared" ca="1" si="4"/>
        <v>0</v>
      </c>
      <c r="B26" t="str">
        <f ca="1">IF(ISERR(SEARCH(MID(CELL("filename",$B$1),FIND("]",CELL("filename",$B$1))+1,256),Questions_Hide!G21)),"zz",Questions_Hide!A21)</f>
        <v>zz</v>
      </c>
      <c r="C26" s="37" t="str">
        <f t="array" aca="1" ref="C26" ca="1">IF(COUNTIF($B$9:$B$200,"&lt;&gt;zz")&gt;=ROWS($A$1:A18), INDEX($B$9:$B$200, MATCH(SMALL(COUNTIF($B$9:$B$200, "&lt;"&amp;$B$9:$B$200), ROW(A18)), COUNTIF($B$9:$B$200, "&lt;"&amp;$B$9:$B$200), 0)), "")</f>
        <v>3-DE.AE.Tech-1</v>
      </c>
      <c r="D26" s="28" t="str">
        <f t="shared" ca="1" si="5"/>
        <v>DE.AE.Tech-1</v>
      </c>
      <c r="E26" s="27" t="str">
        <f t="shared" ca="1" si="0"/>
        <v>Detect</v>
      </c>
      <c r="F26" s="94" t="str">
        <f t="shared" ca="1" si="1"/>
        <v>Rate your department's technology resources (e.g., security information/event monitor, log monitoring, etc.) for correlating security events from multiple sources to identify security incidents within the environment.</v>
      </c>
      <c r="G26" s="94"/>
      <c r="H26" s="61"/>
      <c r="I26" s="28" t="str">
        <f t="shared" ca="1" si="2"/>
        <v>Correlating security events can assist in identifying inappropriate activities within the network. Recording detected security events and correlating them enables BSD to understand if an event is accidental or malicious. For example, a user incorrectly entering their password on a workstation may be a non-security related event and just a typing mistake. However, if the same person incorrectly enters their password on two separate workstations in different buildings on campus at generally the same time further investigation is required. Therefore, the ability to record and correlate security events better informs the security program.</v>
      </c>
      <c r="J26" s="61"/>
      <c r="K26" s="17" t="str">
        <f t="shared" ca="1" si="3"/>
        <v>Department</v>
      </c>
    </row>
    <row r="27" spans="1:11" ht="87" customHeight="1" x14ac:dyDescent="0.25">
      <c r="A27">
        <f t="shared" ca="1" si="4"/>
        <v>0</v>
      </c>
      <c r="B27" t="str">
        <f ca="1">IF(ISERR(SEARCH(MID(CELL("filename",$B$1),FIND("]",CELL("filename",$B$1))+1,256),Questions_Hide!G22)),"zz",Questions_Hide!A22)</f>
        <v>zz</v>
      </c>
      <c r="C27" s="37" t="str">
        <f t="array" aca="1" ref="C27" ca="1">IF(COUNTIF($B$9:$B$200,"&lt;&gt;zz")&gt;=ROWS($A$1:A19), INDEX($B$9:$B$200, MATCH(SMALL(COUNTIF($B$9:$B$200, "&lt;"&amp;$B$9:$B$200), ROW(A19)), COUNTIF($B$9:$B$200, "&lt;"&amp;$B$9:$B$200), 0)), "")</f>
        <v>3-DE.CM.Tech-1</v>
      </c>
      <c r="D27" s="28" t="str">
        <f t="shared" ca="1" si="5"/>
        <v>DE.CM.Tech-1</v>
      </c>
      <c r="E27" s="27" t="str">
        <f t="shared" ca="1" si="0"/>
        <v>Detect</v>
      </c>
      <c r="F27" s="94" t="str">
        <f t="shared" ca="1" si="1"/>
        <v>Rate your department's technology resources for monitoring the network for potential security events and unauthorized connections, devices, software, or users.</v>
      </c>
      <c r="G27" s="94"/>
      <c r="H27" s="61"/>
      <c r="I27" s="28" t="str">
        <f t="shared" ca="1" si="2"/>
        <v>Understanding the normal operation of the network environment assists in identifying and detecting anomalies.</v>
      </c>
      <c r="J27" s="61"/>
      <c r="K27" s="17" t="str">
        <f t="shared" ca="1" si="3"/>
        <v>Department</v>
      </c>
    </row>
    <row r="28" spans="1:11" ht="66" customHeight="1" x14ac:dyDescent="0.25">
      <c r="A28">
        <f t="shared" ca="1" si="4"/>
        <v>0</v>
      </c>
      <c r="B28" t="str">
        <f ca="1">IF(ISERR(SEARCH(MID(CELL("filename",$B$1),FIND("]",CELL("filename",$B$1))+1,256),Questions_Hide!G23)),"zz",Questions_Hide!A23)</f>
        <v>zz</v>
      </c>
      <c r="C28" s="37" t="str">
        <f t="array" aca="1" ref="C28" ca="1">IF(COUNTIF($B$9:$B$200,"&lt;&gt;zz")&gt;=ROWS($A$1:A20), INDEX($B$9:$B$200, MATCH(SMALL(COUNTIF($B$9:$B$200, "&lt;"&amp;$B$9:$B$200), ROW(A20)), COUNTIF($B$9:$B$200, "&lt;"&amp;$B$9:$B$200), 0)), "")</f>
        <v>3-DE.CM.Tech-2</v>
      </c>
      <c r="D28" s="28" t="str">
        <f t="shared" ca="1" si="5"/>
        <v>DE.CM.Tech-2</v>
      </c>
      <c r="E28" s="27" t="str">
        <f t="shared" ca="1" si="0"/>
        <v>Detect</v>
      </c>
      <c r="F28" s="94" t="str">
        <f t="shared" ca="1" si="1"/>
        <v>Rate your department's technology resources for detecting potentially malicious code.</v>
      </c>
      <c r="G28" s="94"/>
      <c r="H28" s="61"/>
      <c r="I28" s="28" t="str">
        <f t="shared" ca="1" si="2"/>
        <v>Attackers can include malicious code / viruses in innocuous seeming emails, programs, documents, pictures, etc. Malicious code detection software prevents its execution, protecting data and resources.</v>
      </c>
      <c r="J28" s="61"/>
      <c r="K28" s="17" t="str">
        <f t="shared" ca="1" si="3"/>
        <v>Department</v>
      </c>
    </row>
    <row r="29" spans="1:11" ht="67.5" customHeight="1" x14ac:dyDescent="0.25">
      <c r="A29">
        <f t="shared" ca="1" si="4"/>
        <v>0</v>
      </c>
      <c r="B29" t="str">
        <f ca="1">IF(ISERR(SEARCH(MID(CELL("filename",$B$1),FIND("]",CELL("filename",$B$1))+1,256),Questions_Hide!G24)),"zz",Questions_Hide!A24)</f>
        <v>zz</v>
      </c>
      <c r="C29" s="37" t="str">
        <f t="array" aca="1" ref="C29" ca="1">IF(COUNTIF($B$9:$B$200,"&lt;&gt;zz")&gt;=ROWS($A$1:A21), INDEX($B$9:$B$200, MATCH(SMALL(COUNTIF($B$9:$B$200, "&lt;"&amp;$B$9:$B$200), ROW(A21)), COUNTIF($B$9:$B$200, "&lt;"&amp;$B$9:$B$200), 0)), "")</f>
        <v>3-DE.CM.Tech-3</v>
      </c>
      <c r="D29" s="28" t="str">
        <f t="shared" ca="1" si="5"/>
        <v>DE.CM.Tech-3</v>
      </c>
      <c r="E29" s="27" t="str">
        <f t="shared" ca="1" si="0"/>
        <v>Detect</v>
      </c>
      <c r="F29" s="94" t="str">
        <f t="shared" ca="1" si="1"/>
        <v>Rate your department's technology resources for identifying and prioritizing vulnerabilities.</v>
      </c>
      <c r="G29" s="94"/>
      <c r="H29" s="61"/>
      <c r="I29" s="28" t="str">
        <f t="shared" ca="1" si="2"/>
        <v>Simply performing a vulnerability scan does not really help understand risk. The department needs to understand relevant points of vulnerability and how to remediate them.</v>
      </c>
      <c r="J29" s="61"/>
      <c r="K29" s="17" t="str">
        <f t="shared" ca="1" si="3"/>
        <v>Department</v>
      </c>
    </row>
    <row r="30" spans="1:11" ht="60.75" customHeight="1" x14ac:dyDescent="0.25">
      <c r="A30">
        <f t="shared" ca="1" si="4"/>
        <v>0</v>
      </c>
      <c r="B30" t="str">
        <f ca="1">IF(ISERR(SEARCH(MID(CELL("filename",$B$1),FIND("]",CELL("filename",$B$1))+1,256),Questions_Hide!G25)),"zz",Questions_Hide!A25)</f>
        <v>zz</v>
      </c>
      <c r="C30" s="37" t="str">
        <f t="array" aca="1" ref="C30" ca="1">IF(COUNTIF($B$9:$B$200,"&lt;&gt;zz")&gt;=ROWS($A$1:A22), INDEX($B$9:$B$200, MATCH(SMALL(COUNTIF($B$9:$B$200, "&lt;"&amp;$B$9:$B$200), ROW(A22)), COUNTIF($B$9:$B$200, "&lt;"&amp;$B$9:$B$200), 0)), "")</f>
        <v>3-DE.DP.Tech-1</v>
      </c>
      <c r="D30" s="28" t="str">
        <f t="shared" ca="1" si="5"/>
        <v>DE.DP.Tech-1</v>
      </c>
      <c r="E30" s="27" t="str">
        <f t="shared" ca="1" si="0"/>
        <v>Detect</v>
      </c>
      <c r="F30" s="94" t="str">
        <f t="shared" ca="1" si="1"/>
        <v>Rate your department's technology resources for detecting potential security events, communicating those events (automated notification), and resolving them.</v>
      </c>
      <c r="G30" s="94"/>
      <c r="H30" s="61"/>
      <c r="I30" s="28" t="str">
        <f t="shared" ca="1" si="2"/>
        <v>Recognizing anomalies and responding effectively requires advanced planning and diligent monitoring. These are improved by periodic practice and refinement.</v>
      </c>
      <c r="J30" s="61"/>
      <c r="K30" s="17" t="str">
        <f t="shared" ca="1" si="3"/>
        <v>Department</v>
      </c>
    </row>
    <row r="31" spans="1:11" ht="78" customHeight="1" x14ac:dyDescent="0.25">
      <c r="A31">
        <f t="shared" ca="1" si="4"/>
        <v>0</v>
      </c>
      <c r="B31" t="str">
        <f ca="1">IF(ISERR(SEARCH(MID(CELL("filename",$B$1),FIND("]",CELL("filename",$B$1))+1,256),Questions_Hide!G26)),"zz",Questions_Hide!A26)</f>
        <v>zz</v>
      </c>
      <c r="C31" s="37" t="str">
        <f t="array" aca="1" ref="C31" ca="1">IF(COUNTIF($B$9:$B$200,"&lt;&gt;zz")&gt;=ROWS($A$1:A23), INDEX($B$9:$B$200, MATCH(SMALL(COUNTIF($B$9:$B$200, "&lt;"&amp;$B$9:$B$200), ROW(A23)), COUNTIF($B$9:$B$200, "&lt;"&amp;$B$9:$B$200), 0)), "")</f>
        <v>4-RS.AN.Tech-1</v>
      </c>
      <c r="D31" s="28" t="str">
        <f t="shared" ca="1" si="5"/>
        <v>RS.AN.Tech-1</v>
      </c>
      <c r="E31" s="27" t="str">
        <f t="shared" ca="1" si="0"/>
        <v>Respond</v>
      </c>
      <c r="F31" s="94" t="str">
        <f t="shared" ca="1" si="1"/>
        <v>Rate your department's technology resources for investigating alerts from detection systems and analyzing the potential impact of a given security risk.</v>
      </c>
      <c r="G31" s="94"/>
      <c r="H31" s="61"/>
      <c r="I31" s="28" t="str">
        <f t="shared" ca="1" si="2"/>
        <v>Security events must be analyzed from many sources in order to assess threat and impact, and to formulate an appropriate response. Extraordinary levels of security awareness can be attained in an organization's network by simply listening to what its devices are telling you.</v>
      </c>
      <c r="J31" s="61"/>
      <c r="K31" s="17" t="str">
        <f t="shared" ca="1" si="3"/>
        <v>Department</v>
      </c>
    </row>
    <row r="32" spans="1:11" ht="62.25" customHeight="1" x14ac:dyDescent="0.25">
      <c r="A32">
        <f t="shared" ca="1" si="4"/>
        <v>0</v>
      </c>
      <c r="B32" t="str">
        <f ca="1">IF(ISERR(SEARCH(MID(CELL("filename",$B$1),FIND("]",CELL("filename",$B$1))+1,256),Questions_Hide!G27)),"zz",Questions_Hide!A27)</f>
        <v>zz</v>
      </c>
      <c r="C32" s="37" t="str">
        <f t="array" aca="1" ref="C32" ca="1">IF(COUNTIF($B$9:$B$200,"&lt;&gt;zz")&gt;=ROWS($A$1:A24), INDEX($B$9:$B$200, MATCH(SMALL(COUNTIF($B$9:$B$200, "&lt;"&amp;$B$9:$B$200), ROW(A24)), COUNTIF($B$9:$B$200, "&lt;"&amp;$B$9:$B$200), 0)), "")</f>
        <v>4-RS.CO.Tech-1</v>
      </c>
      <c r="D32" s="28" t="str">
        <f t="shared" ca="1" si="5"/>
        <v>RS.CO.Tech-1</v>
      </c>
      <c r="E32" s="27" t="str">
        <f t="shared" ca="1" si="0"/>
        <v>Respond</v>
      </c>
      <c r="F32" s="94" t="str">
        <f t="shared" ca="1" si="1"/>
        <v>Rate your department's technology resources for communicating cybersecurity incidents and IT response with stakeholders (e.g. Ticketing system, etc.).</v>
      </c>
      <c r="G32" s="94"/>
      <c r="H32" s="61"/>
      <c r="I32" s="28" t="str">
        <f t="shared" ca="1" si="2"/>
        <v>Poorly managed communications with internal and external stakeholders in the event of a security incident can lead to loss of business, reputation, and legal issues</v>
      </c>
      <c r="J32" s="61"/>
      <c r="K32" s="17" t="str">
        <f t="shared" ca="1" si="3"/>
        <v>Department</v>
      </c>
    </row>
    <row r="33" spans="1:11" ht="71.25" customHeight="1" x14ac:dyDescent="0.25">
      <c r="A33">
        <f t="shared" ca="1" si="4"/>
        <v>0</v>
      </c>
      <c r="B33" t="str">
        <f ca="1">IF(ISERR(SEARCH(MID(CELL("filename",$B$1),FIND("]",CELL("filename",$B$1))+1,256),Questions_Hide!G28)),"zz",Questions_Hide!A28)</f>
        <v>zz</v>
      </c>
      <c r="C33" s="37" t="str">
        <f t="array" aca="1" ref="C33" ca="1">IF(COUNTIF($B$9:$B$200,"&lt;&gt;zz")&gt;=ROWS($A$1:A25), INDEX($B$9:$B$200, MATCH(SMALL(COUNTIF($B$9:$B$200, "&lt;"&amp;$B$9:$B$200), ROW(A25)), COUNTIF($B$9:$B$200, "&lt;"&amp;$B$9:$B$200), 0)), "")</f>
        <v>4-RS.MI.Tech-1</v>
      </c>
      <c r="D33" s="28" t="str">
        <f t="shared" ca="1" si="5"/>
        <v>RS.MI.Tech-1</v>
      </c>
      <c r="E33" s="27" t="str">
        <f t="shared" ca="1" si="0"/>
        <v>Respond</v>
      </c>
      <c r="F33" s="94" t="str">
        <f t="shared" ca="1" si="1"/>
        <v>Rate your department's technology resources for containing, mitigating, and categorizing security incidents.</v>
      </c>
      <c r="G33" s="94"/>
      <c r="H33" s="61"/>
      <c r="I33" s="28" t="str">
        <f t="shared" ca="1" si="2"/>
        <v>Containing, mitigating, and categorizing security incidents quickly and concisely goes a long way in minimizing damage and recovery costs.</v>
      </c>
      <c r="J33" s="61"/>
      <c r="K33" s="17" t="str">
        <f t="shared" ca="1" si="3"/>
        <v>Department</v>
      </c>
    </row>
    <row r="34" spans="1:11" ht="45.75" customHeight="1" x14ac:dyDescent="0.25">
      <c r="A34">
        <f t="shared" ca="1" si="4"/>
        <v>0</v>
      </c>
      <c r="B34" t="str">
        <f ca="1">IF(ISERR(SEARCH(MID(CELL("filename",$B$1),FIND("]",CELL("filename",$B$1))+1,256),Questions_Hide!G29)),"zz",Questions_Hide!A29)</f>
        <v>zz</v>
      </c>
      <c r="C34" s="37" t="str">
        <f t="array" aca="1" ref="C34" ca="1">IF(COUNTIF($B$9:$B$200,"&lt;&gt;zz")&gt;=ROWS($A$1:A26), INDEX($B$9:$B$200, MATCH(SMALL(COUNTIF($B$9:$B$200, "&lt;"&amp;$B$9:$B$200), ROW(A26)), COUNTIF($B$9:$B$200, "&lt;"&amp;$B$9:$B$200), 0)), "")</f>
        <v>4-RS.RP.Tech-1</v>
      </c>
      <c r="D34" s="28" t="str">
        <f t="shared" ca="1" si="5"/>
        <v>RS.RP.Tech-1</v>
      </c>
      <c r="E34" s="27" t="str">
        <f t="shared" ca="1" si="0"/>
        <v>Respond</v>
      </c>
      <c r="F34" s="94" t="str">
        <f t="shared" ca="1" si="1"/>
        <v>Rate your department’s technology resources for supporting continued operation of critical/important department IT services in response to a security event.</v>
      </c>
      <c r="G34" s="94"/>
      <c r="H34" s="61"/>
      <c r="I34" s="28" t="str">
        <f t="shared" ca="1" si="2"/>
        <v>Incident response plans provide an organized approach to addressing and managing the aftermath of a security breach, incident, or attack. The goal is to handle the situation in a way that limits damage, reduces recovery time, and costs.</v>
      </c>
      <c r="J34" s="61"/>
      <c r="K34" s="17" t="str">
        <f t="shared" ca="1" si="3"/>
        <v>Department</v>
      </c>
    </row>
    <row r="35" spans="1:11" ht="64.5" customHeight="1" x14ac:dyDescent="0.25">
      <c r="A35">
        <f t="shared" ca="1" si="4"/>
        <v>0</v>
      </c>
      <c r="B35" t="str">
        <f ca="1">IF(ISERR(SEARCH(MID(CELL("filename",$B$1),FIND("]",CELL("filename",$B$1))+1,256),Questions_Hide!G30)),"zz",Questions_Hide!A30)</f>
        <v>zz</v>
      </c>
      <c r="C35" s="37" t="str">
        <f t="array" aca="1" ref="C35" ca="1">IF(COUNTIF($B$9:$B$200,"&lt;&gt;zz")&gt;=ROWS($A$1:A27), INDEX($B$9:$B$200, MATCH(SMALL(COUNTIF($B$9:$B$200, "&lt;"&amp;$B$9:$B$200), ROW(A27)), COUNTIF($B$9:$B$200, "&lt;"&amp;$B$9:$B$200), 0)), "")</f>
        <v>5-RC.CO.Tech-1</v>
      </c>
      <c r="D35" s="28" t="str">
        <f t="shared" ca="1" si="5"/>
        <v>RC.CO.Tech-1</v>
      </c>
      <c r="E35" s="27" t="str">
        <f t="shared" ca="1" si="0"/>
        <v>Recover</v>
      </c>
      <c r="F35" s="94" t="str">
        <f t="shared" ca="1" si="1"/>
        <v>Rate your department’s technology resources for tracking appropriate points of contact for specific systems or networks.</v>
      </c>
      <c r="G35" s="94"/>
      <c r="H35" s="61"/>
      <c r="I35" s="28" t="str">
        <f t="shared" ca="1" si="2"/>
        <v>Communication plans are often aided by electronic records that associate the critical business systems and the relevant points of contact.</v>
      </c>
      <c r="J35" s="61"/>
      <c r="K35" s="17" t="str">
        <f t="shared" ca="1" si="3"/>
        <v>Department</v>
      </c>
    </row>
    <row r="36" spans="1:11" ht="66" customHeight="1" x14ac:dyDescent="0.25">
      <c r="A36">
        <f t="shared" ca="1" si="4"/>
        <v>0</v>
      </c>
      <c r="B36" t="str">
        <f ca="1">IF(ISERR(SEARCH(MID(CELL("filename",$B$1),FIND("]",CELL("filename",$B$1))+1,256),Questions_Hide!G31)),"zz",Questions_Hide!A31)</f>
        <v>zz</v>
      </c>
      <c r="C36" s="37" t="str">
        <f t="array" aca="1" ref="C36" ca="1">IF(COUNTIF($B$9:$B$200,"&lt;&gt;zz")&gt;=ROWS($A$1:A28), INDEX($B$9:$B$200, MATCH(SMALL(COUNTIF($B$9:$B$200, "&lt;"&amp;$B$9:$B$200), ROW(A28)), COUNTIF($B$9:$B$200, "&lt;"&amp;$B$9:$B$200), 0)), "")</f>
        <v>5-RC.RP.Tech-1</v>
      </c>
      <c r="D36" s="28" t="str">
        <f t="shared" ca="1" si="5"/>
        <v>RC.RP.Tech-1</v>
      </c>
      <c r="E36" s="27" t="str">
        <f t="shared" ca="1" si="0"/>
        <v>Recover</v>
      </c>
      <c r="F36" s="94" t="str">
        <f t="shared" ca="1" si="1"/>
        <v>Rate your department's technology resources’ ability to support provision of prioritized and acceptable level of IT services despite a security event.</v>
      </c>
      <c r="G36" s="94"/>
      <c r="H36" s="61"/>
      <c r="I36" s="28" t="str">
        <f t="shared" ca="1" si="2"/>
        <v>A recovery plan is a documented process or set of procedures to recover and protect an organization and its IT infrastructure in the event of a significant incident or disaster.</v>
      </c>
      <c r="J36" s="61"/>
      <c r="K36" s="17" t="str">
        <f t="shared" ca="1" si="3"/>
        <v>Department</v>
      </c>
    </row>
    <row r="37" spans="1:11" ht="63" customHeight="1" x14ac:dyDescent="0.25">
      <c r="A37">
        <f t="shared" ca="1" si="4"/>
        <v>0</v>
      </c>
      <c r="B37" t="str">
        <f ca="1">IF(ISERR(SEARCH(MID(CELL("filename",$B$1),FIND("]",CELL("filename",$B$1))+1,256),Questions_Hide!G32)),"zz",Questions_Hide!A32)</f>
        <v>zz</v>
      </c>
      <c r="C37" s="37" t="str">
        <f t="array" aca="1" ref="C37" ca="1">IF(COUNTIF($B$9:$B$200,"&lt;&gt;zz")&gt;=ROWS($A$1:A29), INDEX($B$9:$B$200, MATCH(SMALL(COUNTIF($B$9:$B$200, "&lt;"&amp;$B$9:$B$200), ROW(A29)), COUNTIF($B$9:$B$200, "&lt;"&amp;$B$9:$B$200), 0)), "")</f>
        <v/>
      </c>
      <c r="D37" s="28" t="str">
        <f t="shared" ca="1" si="5"/>
        <v/>
      </c>
      <c r="E37" s="27" t="str">
        <f t="shared" ca="1" si="0"/>
        <v/>
      </c>
      <c r="F37" s="94" t="str">
        <f t="shared" ca="1" si="1"/>
        <v/>
      </c>
      <c r="G37" s="94"/>
      <c r="H37" s="61"/>
      <c r="I37" s="28" t="str">
        <f t="shared" ca="1" si="2"/>
        <v/>
      </c>
      <c r="J37" s="61"/>
      <c r="K37" s="17">
        <f t="shared" ca="1" si="3"/>
        <v>0</v>
      </c>
    </row>
    <row r="38" spans="1:11" ht="63" customHeight="1" x14ac:dyDescent="0.25">
      <c r="A38">
        <f t="shared" ca="1" si="4"/>
        <v>0</v>
      </c>
      <c r="B38" t="str">
        <f ca="1">IF(ISERR(SEARCH(MID(CELL("filename",$B$1),FIND("]",CELL("filename",$B$1))+1,256),Questions_Hide!G33)),"zz",Questions_Hide!A33)</f>
        <v>zz</v>
      </c>
      <c r="C38" s="37" t="str">
        <f t="array" aca="1" ref="C38" ca="1">IF(COUNTIF($B$9:$B$200,"&lt;&gt;zz")&gt;=ROWS($A$1:A30), INDEX($B$9:$B$200, MATCH(SMALL(COUNTIF($B$9:$B$200, "&lt;"&amp;$B$9:$B$200), ROW(A30)), COUNTIF($B$9:$B$200, "&lt;"&amp;$B$9:$B$200), 0)), "")</f>
        <v/>
      </c>
      <c r="D38" s="28" t="str">
        <f t="shared" ca="1" si="5"/>
        <v/>
      </c>
      <c r="E38" s="27" t="str">
        <f t="shared" ca="1" si="0"/>
        <v/>
      </c>
      <c r="F38" s="94" t="str">
        <f t="shared" ca="1" si="1"/>
        <v/>
      </c>
      <c r="G38" s="94"/>
      <c r="H38" s="61"/>
      <c r="I38" s="28" t="str">
        <f t="shared" ca="1" si="2"/>
        <v/>
      </c>
      <c r="J38" s="61"/>
      <c r="K38" s="17">
        <f t="shared" ca="1" si="3"/>
        <v>0</v>
      </c>
    </row>
    <row r="39" spans="1:11" ht="66.75" customHeight="1" x14ac:dyDescent="0.25">
      <c r="A39">
        <f t="shared" ca="1" si="4"/>
        <v>0</v>
      </c>
      <c r="B39" t="str">
        <f ca="1">IF(ISERR(SEARCH(MID(CELL("filename",$B$1),FIND("]",CELL("filename",$B$1))+1,256),Questions_Hide!G34)),"zz",Questions_Hide!A34)</f>
        <v>zz</v>
      </c>
      <c r="C39" s="37" t="str">
        <f t="array" aca="1" ref="C39" ca="1">IF(COUNTIF($B$9:$B$200,"&lt;&gt;zz")&gt;=ROWS($A$1:A31), INDEX($B$9:$B$200, MATCH(SMALL(COUNTIF($B$9:$B$200, "&lt;"&amp;$B$9:$B$200), ROW(A31)), COUNTIF($B$9:$B$200, "&lt;"&amp;$B$9:$B$200), 0)), "")</f>
        <v/>
      </c>
      <c r="D39" s="28" t="str">
        <f t="shared" ca="1" si="5"/>
        <v/>
      </c>
      <c r="E39" s="27" t="str">
        <f t="shared" ca="1" si="0"/>
        <v/>
      </c>
      <c r="F39" s="94" t="str">
        <f t="shared" ca="1" si="1"/>
        <v/>
      </c>
      <c r="G39" s="94"/>
      <c r="H39" s="61"/>
      <c r="I39" s="28" t="str">
        <f t="shared" ca="1" si="2"/>
        <v/>
      </c>
      <c r="J39" s="61"/>
      <c r="K39" s="17">
        <f t="shared" ca="1" si="3"/>
        <v>0</v>
      </c>
    </row>
    <row r="40" spans="1:11" ht="68.25" customHeight="1" x14ac:dyDescent="0.25">
      <c r="A40">
        <f t="shared" ca="1" si="4"/>
        <v>0</v>
      </c>
      <c r="B40" t="str">
        <f ca="1">IF(ISERR(SEARCH(MID(CELL("filename",$B$1),FIND("]",CELL("filename",$B$1))+1,256),Questions_Hide!G35)),"zz",Questions_Hide!A35)</f>
        <v>zz</v>
      </c>
      <c r="C40" s="37" t="str">
        <f t="array" aca="1" ref="C40" ca="1">IF(COUNTIF($B$9:$B$200,"&lt;&gt;zz")&gt;=ROWS($A$1:A32), INDEX($B$9:$B$200, MATCH(SMALL(COUNTIF($B$9:$B$200, "&lt;"&amp;$B$9:$B$200), ROW(A32)), COUNTIF($B$9:$B$200, "&lt;"&amp;$B$9:$B$200), 0)), "")</f>
        <v/>
      </c>
      <c r="D40" s="28" t="str">
        <f t="shared" ca="1" si="5"/>
        <v/>
      </c>
      <c r="E40" s="27" t="str">
        <f t="shared" ca="1" si="0"/>
        <v/>
      </c>
      <c r="F40" s="94" t="str">
        <f t="shared" ca="1" si="1"/>
        <v/>
      </c>
      <c r="G40" s="94"/>
      <c r="H40" s="61"/>
      <c r="I40" s="28" t="str">
        <f t="shared" ca="1" si="2"/>
        <v/>
      </c>
      <c r="J40" s="61"/>
      <c r="K40" s="17">
        <f t="shared" ca="1" si="3"/>
        <v>0</v>
      </c>
    </row>
    <row r="41" spans="1:11" x14ac:dyDescent="0.25">
      <c r="A41">
        <f t="shared" ca="1" si="4"/>
        <v>0</v>
      </c>
      <c r="B41" t="str">
        <f ca="1">IF(ISERR(SEARCH(MID(CELL("filename",$B$1),FIND("]",CELL("filename",$B$1))+1,256),Questions_Hide!G36)),"zz",Questions_Hide!A36)</f>
        <v>zz</v>
      </c>
      <c r="C41" s="37" t="str">
        <f t="array" aca="1" ref="C41" ca="1">IF(COUNTIF($B$9:$B$200,"&lt;&gt;zz")&gt;=ROWS($A$1:A33), INDEX($B$9:$B$200, MATCH(SMALL(COUNTIF($B$9:$B$200, "&lt;"&amp;$B$9:$B$200), ROW(A33)), COUNTIF($B$9:$B$200, "&lt;"&amp;$B$9:$B$200), 0)), "")</f>
        <v/>
      </c>
      <c r="D41" s="28" t="str">
        <f t="shared" ca="1" si="5"/>
        <v/>
      </c>
      <c r="E41" s="27" t="str">
        <f t="shared" ca="1" si="0"/>
        <v/>
      </c>
      <c r="F41" s="94" t="str">
        <f t="shared" ref="F41:F72" ca="1" si="6">IF(OR(ISERROR(VLOOKUP($D41,Questions,8,FALSE)),VLOOKUP($D41,Questions,8,FALSE)=0),"",VLOOKUP($D41,Questions,8,FALSE))</f>
        <v/>
      </c>
      <c r="G41" s="94"/>
      <c r="H41" s="62"/>
      <c r="I41" s="28" t="str">
        <f t="shared" ref="I41:I72" ca="1" si="7">IF(OR(ISERROR(VLOOKUP($D41,Questions,9,FALSE)),VLOOKUP($D41,Questions,9,FALSE)=0),"",VLOOKUP($D41,Questions,9,FALSE))</f>
        <v/>
      </c>
      <c r="J41" s="61"/>
      <c r="K41" s="17">
        <f t="shared" ref="K41:K72" ca="1" si="8">IFERROR(VLOOKUP($D41,Questions,7,FALSE),"")</f>
        <v>0</v>
      </c>
    </row>
    <row r="42" spans="1:11" x14ac:dyDescent="0.25">
      <c r="A42">
        <f t="shared" ca="1" si="4"/>
        <v>0</v>
      </c>
      <c r="B42" t="str">
        <f ca="1">IF(ISERR(SEARCH(MID(CELL("filename",$B$1),FIND("]",CELL("filename",$B$1))+1,256),Questions_Hide!G37)),"zz",Questions_Hide!A37)</f>
        <v>zz</v>
      </c>
      <c r="C42" s="37" t="str">
        <f t="array" aca="1" ref="C42" ca="1">IF(COUNTIF($B$9:$B$200,"&lt;&gt;zz")&gt;=ROWS($A$1:A34), INDEX($B$9:$B$200, MATCH(SMALL(COUNTIF($B$9:$B$200, "&lt;"&amp;$B$9:$B$200), ROW(A34)), COUNTIF($B$9:$B$200, "&lt;"&amp;$B$9:$B$200), 0)), "")</f>
        <v/>
      </c>
      <c r="D42" s="28" t="str">
        <f t="shared" ca="1" si="5"/>
        <v/>
      </c>
      <c r="E42" s="27" t="str">
        <f t="shared" ca="1" si="0"/>
        <v/>
      </c>
      <c r="F42" s="94" t="str">
        <f t="shared" ca="1" si="6"/>
        <v/>
      </c>
      <c r="G42" s="94"/>
      <c r="H42" s="62"/>
      <c r="I42" s="28" t="str">
        <f t="shared" ca="1" si="7"/>
        <v/>
      </c>
      <c r="J42" s="61"/>
      <c r="K42" s="17">
        <f t="shared" ca="1" si="8"/>
        <v>0</v>
      </c>
    </row>
    <row r="43" spans="1:11" x14ac:dyDescent="0.25">
      <c r="A43">
        <f t="shared" ca="1" si="4"/>
        <v>0</v>
      </c>
      <c r="B43" t="str">
        <f ca="1">IF(ISERR(SEARCH(MID(CELL("filename",$B$1),FIND("]",CELL("filename",$B$1))+1,256),Questions_Hide!G38)),"zz",Questions_Hide!A38)</f>
        <v>zz</v>
      </c>
      <c r="C43" s="37" t="str">
        <f t="array" aca="1" ref="C43" ca="1">IF(COUNTIF($B$9:$B$200,"&lt;&gt;zz")&gt;=ROWS($A$1:A35), INDEX($B$9:$B$200, MATCH(SMALL(COUNTIF($B$9:$B$200, "&lt;"&amp;$B$9:$B$200), ROW(A35)), COUNTIF($B$9:$B$200, "&lt;"&amp;$B$9:$B$200), 0)), "")</f>
        <v/>
      </c>
      <c r="D43" s="28" t="str">
        <f t="shared" ca="1" si="5"/>
        <v/>
      </c>
      <c r="E43" s="27" t="str">
        <f t="shared" ca="1" si="0"/>
        <v/>
      </c>
      <c r="F43" s="94" t="str">
        <f t="shared" ca="1" si="6"/>
        <v/>
      </c>
      <c r="G43" s="94"/>
      <c r="H43" s="62"/>
      <c r="I43" s="28" t="str">
        <f t="shared" ca="1" si="7"/>
        <v/>
      </c>
      <c r="J43" s="61"/>
      <c r="K43" s="17">
        <f t="shared" ca="1" si="8"/>
        <v>0</v>
      </c>
    </row>
    <row r="44" spans="1:11" x14ac:dyDescent="0.25">
      <c r="A44">
        <f t="shared" ca="1" si="4"/>
        <v>0</v>
      </c>
      <c r="B44" t="str">
        <f ca="1">IF(ISERR(SEARCH(MID(CELL("filename",$B$1),FIND("]",CELL("filename",$B$1))+1,256),Questions_Hide!G39)),"zz",Questions_Hide!A39)</f>
        <v>zz</v>
      </c>
      <c r="C44" s="37" t="str">
        <f t="array" aca="1" ref="C44" ca="1">IF(COUNTIF($B$9:$B$200,"&lt;&gt;zz")&gt;=ROWS($A$1:A36), INDEX($B$9:$B$200, MATCH(SMALL(COUNTIF($B$9:$B$200, "&lt;"&amp;$B$9:$B$200), ROW(A36)), COUNTIF($B$9:$B$200, "&lt;"&amp;$B$9:$B$200), 0)), "")</f>
        <v/>
      </c>
      <c r="D44" s="28" t="str">
        <f t="shared" ca="1" si="5"/>
        <v/>
      </c>
      <c r="E44" s="27" t="str">
        <f t="shared" ca="1" si="0"/>
        <v/>
      </c>
      <c r="F44" s="94" t="str">
        <f t="shared" ca="1" si="6"/>
        <v/>
      </c>
      <c r="G44" s="94"/>
      <c r="H44" s="62"/>
      <c r="I44" s="28" t="str">
        <f t="shared" ca="1" si="7"/>
        <v/>
      </c>
      <c r="J44" s="61"/>
      <c r="K44" s="17">
        <f t="shared" ca="1" si="8"/>
        <v>0</v>
      </c>
    </row>
    <row r="45" spans="1:11" x14ac:dyDescent="0.25">
      <c r="A45">
        <f t="shared" ca="1" si="4"/>
        <v>0</v>
      </c>
      <c r="B45" t="str">
        <f ca="1">IF(ISERR(SEARCH(MID(CELL("filename",$B$1),FIND("]",CELL("filename",$B$1))+1,256),Questions_Hide!G40)),"zz",Questions_Hide!A40)</f>
        <v>zz</v>
      </c>
      <c r="C45" s="37" t="str">
        <f t="array" aca="1" ref="C45" ca="1">IF(COUNTIF($B$9:$B$200,"&lt;&gt;zz")&gt;=ROWS($A$1:A37), INDEX($B$9:$B$200, MATCH(SMALL(COUNTIF($B$9:$B$200, "&lt;"&amp;$B$9:$B$200), ROW(A37)), COUNTIF($B$9:$B$200, "&lt;"&amp;$B$9:$B$200), 0)), "")</f>
        <v/>
      </c>
      <c r="D45" s="28" t="str">
        <f t="shared" ca="1" si="5"/>
        <v/>
      </c>
      <c r="E45" s="27" t="str">
        <f t="shared" ca="1" si="0"/>
        <v/>
      </c>
      <c r="F45" s="94" t="str">
        <f t="shared" ca="1" si="6"/>
        <v/>
      </c>
      <c r="G45" s="94"/>
      <c r="H45" s="62"/>
      <c r="I45" s="28" t="str">
        <f t="shared" ca="1" si="7"/>
        <v/>
      </c>
      <c r="J45" s="61"/>
      <c r="K45" s="17">
        <f t="shared" ca="1" si="8"/>
        <v>0</v>
      </c>
    </row>
    <row r="46" spans="1:11" x14ac:dyDescent="0.25">
      <c r="A46">
        <f t="shared" ca="1" si="4"/>
        <v>0</v>
      </c>
      <c r="B46" t="str">
        <f ca="1">IF(ISERR(SEARCH(MID(CELL("filename",$B$1),FIND("]",CELL("filename",$B$1))+1,256),Questions_Hide!G41)),"zz",Questions_Hide!A41)</f>
        <v>zz</v>
      </c>
      <c r="C46" s="37" t="str">
        <f t="array" aca="1" ref="C46" ca="1">IF(COUNTIF($B$9:$B$200,"&lt;&gt;zz")&gt;=ROWS($A$1:A38), INDEX($B$9:$B$200, MATCH(SMALL(COUNTIF($B$9:$B$200, "&lt;"&amp;$B$9:$B$200), ROW(A38)), COUNTIF($B$9:$B$200, "&lt;"&amp;$B$9:$B$200), 0)), "")</f>
        <v/>
      </c>
      <c r="D46" s="28" t="str">
        <f t="shared" ca="1" si="5"/>
        <v/>
      </c>
      <c r="E46" s="27" t="str">
        <f t="shared" ca="1" si="0"/>
        <v/>
      </c>
      <c r="F46" s="94" t="str">
        <f t="shared" ca="1" si="6"/>
        <v/>
      </c>
      <c r="G46" s="94"/>
      <c r="H46" s="62"/>
      <c r="I46" s="28" t="str">
        <f t="shared" ca="1" si="7"/>
        <v/>
      </c>
      <c r="J46" s="61"/>
      <c r="K46" s="17">
        <f t="shared" ca="1" si="8"/>
        <v>0</v>
      </c>
    </row>
    <row r="47" spans="1:11" x14ac:dyDescent="0.25">
      <c r="A47">
        <f t="shared" ca="1" si="4"/>
        <v>0</v>
      </c>
      <c r="B47" t="str">
        <f ca="1">IF(ISERR(SEARCH(MID(CELL("filename",$B$1),FIND("]",CELL("filename",$B$1))+1,256),Questions_Hide!G42)),"zz",Questions_Hide!A42)</f>
        <v>zz</v>
      </c>
      <c r="C47" s="37" t="str">
        <f t="array" aca="1" ref="C47" ca="1">IF(COUNTIF($B$9:$B$200,"&lt;&gt;zz")&gt;=ROWS($A$1:A39), INDEX($B$9:$B$200, MATCH(SMALL(COUNTIF($B$9:$B$200, "&lt;"&amp;$B$9:$B$200), ROW(A39)), COUNTIF($B$9:$B$200, "&lt;"&amp;$B$9:$B$200), 0)), "")</f>
        <v/>
      </c>
      <c r="D47" s="28" t="str">
        <f t="shared" ca="1" si="5"/>
        <v/>
      </c>
      <c r="E47" s="27" t="str">
        <f t="shared" ca="1" si="0"/>
        <v/>
      </c>
      <c r="F47" s="94" t="str">
        <f t="shared" ca="1" si="6"/>
        <v/>
      </c>
      <c r="G47" s="94"/>
      <c r="H47" s="62"/>
      <c r="I47" s="28" t="str">
        <f t="shared" ca="1" si="7"/>
        <v/>
      </c>
      <c r="J47" s="61"/>
      <c r="K47" s="17">
        <f t="shared" ca="1" si="8"/>
        <v>0</v>
      </c>
    </row>
    <row r="48" spans="1:11" x14ac:dyDescent="0.25">
      <c r="A48">
        <f t="shared" ca="1" si="4"/>
        <v>0</v>
      </c>
      <c r="B48" t="str">
        <f ca="1">IF(ISERR(SEARCH(MID(CELL("filename",$B$1),FIND("]",CELL("filename",$B$1))+1,256),Questions_Hide!G43)),"zz",Questions_Hide!A43)</f>
        <v>zz</v>
      </c>
      <c r="C48" s="37" t="str">
        <f t="array" aca="1" ref="C48" ca="1">IF(COUNTIF($B$9:$B$200,"&lt;&gt;zz")&gt;=ROWS($A$1:A40), INDEX($B$9:$B$200, MATCH(SMALL(COUNTIF($B$9:$B$200, "&lt;"&amp;$B$9:$B$200), ROW(A40)), COUNTIF($B$9:$B$200, "&lt;"&amp;$B$9:$B$200), 0)), "")</f>
        <v/>
      </c>
      <c r="D48" s="28" t="str">
        <f t="shared" ca="1" si="5"/>
        <v/>
      </c>
      <c r="E48" s="27" t="str">
        <f t="shared" ca="1" si="0"/>
        <v/>
      </c>
      <c r="F48" s="94" t="str">
        <f t="shared" ca="1" si="6"/>
        <v/>
      </c>
      <c r="G48" s="94"/>
      <c r="H48" s="62"/>
      <c r="I48" s="28" t="str">
        <f t="shared" ca="1" si="7"/>
        <v/>
      </c>
      <c r="J48" s="61"/>
      <c r="K48" s="17">
        <f t="shared" ca="1" si="8"/>
        <v>0</v>
      </c>
    </row>
    <row r="49" spans="1:11" x14ac:dyDescent="0.25">
      <c r="A49">
        <f t="shared" ca="1" si="4"/>
        <v>0</v>
      </c>
      <c r="B49" t="str">
        <f ca="1">IF(ISERR(SEARCH(MID(CELL("filename",$B$1),FIND("]",CELL("filename",$B$1))+1,256),Questions_Hide!G44)),"zz",Questions_Hide!A44)</f>
        <v>zz</v>
      </c>
      <c r="C49" s="37" t="str">
        <f t="array" aca="1" ref="C49" ca="1">IF(COUNTIF($B$9:$B$200,"&lt;&gt;zz")&gt;=ROWS($A$1:A41), INDEX($B$9:$B$200, MATCH(SMALL(COUNTIF($B$9:$B$200, "&lt;"&amp;$B$9:$B$200), ROW(A41)), COUNTIF($B$9:$B$200, "&lt;"&amp;$B$9:$B$200), 0)), "")</f>
        <v/>
      </c>
      <c r="D49" s="28" t="str">
        <f t="shared" ca="1" si="5"/>
        <v/>
      </c>
      <c r="E49" s="27" t="str">
        <f t="shared" ca="1" si="0"/>
        <v/>
      </c>
      <c r="F49" s="94" t="str">
        <f t="shared" ca="1" si="6"/>
        <v/>
      </c>
      <c r="G49" s="94"/>
      <c r="H49" s="62"/>
      <c r="I49" s="28" t="str">
        <f t="shared" ca="1" si="7"/>
        <v/>
      </c>
      <c r="J49" s="61"/>
      <c r="K49" s="17">
        <f t="shared" ca="1" si="8"/>
        <v>0</v>
      </c>
    </row>
    <row r="50" spans="1:11" x14ac:dyDescent="0.25">
      <c r="A50">
        <f t="shared" ca="1" si="4"/>
        <v>0</v>
      </c>
      <c r="B50" t="str">
        <f ca="1">IF(ISERR(SEARCH(MID(CELL("filename",$B$1),FIND("]",CELL("filename",$B$1))+1,256),Questions_Hide!G45)),"zz",Questions_Hide!A45)</f>
        <v>zz</v>
      </c>
      <c r="C50" s="37" t="str">
        <f t="array" aca="1" ref="C50" ca="1">IF(COUNTIF($B$9:$B$200,"&lt;&gt;zz")&gt;=ROWS($A$1:A42), INDEX($B$9:$B$200, MATCH(SMALL(COUNTIF($B$9:$B$200, "&lt;"&amp;$B$9:$B$200), ROW(A42)), COUNTIF($B$9:$B$200, "&lt;"&amp;$B$9:$B$200), 0)), "")</f>
        <v/>
      </c>
      <c r="D50" s="28" t="str">
        <f t="shared" ca="1" si="5"/>
        <v/>
      </c>
      <c r="E50" s="27" t="str">
        <f t="shared" ca="1" si="0"/>
        <v/>
      </c>
      <c r="F50" s="94" t="str">
        <f t="shared" ca="1" si="6"/>
        <v/>
      </c>
      <c r="G50" s="94"/>
      <c r="H50" s="62"/>
      <c r="I50" s="28" t="str">
        <f t="shared" ca="1" si="7"/>
        <v/>
      </c>
      <c r="J50" s="61"/>
      <c r="K50" s="17">
        <f t="shared" ca="1" si="8"/>
        <v>0</v>
      </c>
    </row>
    <row r="51" spans="1:11" x14ac:dyDescent="0.25">
      <c r="A51">
        <f t="shared" ca="1" si="4"/>
        <v>0</v>
      </c>
      <c r="B51" t="str">
        <f ca="1">IF(ISERR(SEARCH(MID(CELL("filename",$B$1),FIND("]",CELL("filename",$B$1))+1,256),Questions_Hide!G46)),"zz",Questions_Hide!A46)</f>
        <v>zz</v>
      </c>
      <c r="C51" s="37" t="str">
        <f t="array" aca="1" ref="C51" ca="1">IF(COUNTIF($B$9:$B$200,"&lt;&gt;zz")&gt;=ROWS($A$1:A43), INDEX($B$9:$B$200, MATCH(SMALL(COUNTIF($B$9:$B$200, "&lt;"&amp;$B$9:$B$200), ROW(A43)), COUNTIF($B$9:$B$200, "&lt;"&amp;$B$9:$B$200), 0)), "")</f>
        <v/>
      </c>
      <c r="D51" s="28" t="str">
        <f t="shared" ca="1" si="5"/>
        <v/>
      </c>
      <c r="E51" s="27" t="str">
        <f t="shared" ca="1" si="0"/>
        <v/>
      </c>
      <c r="F51" s="94" t="str">
        <f t="shared" ca="1" si="6"/>
        <v/>
      </c>
      <c r="G51" s="94"/>
      <c r="H51" s="62"/>
      <c r="I51" s="28" t="str">
        <f t="shared" ca="1" si="7"/>
        <v/>
      </c>
      <c r="J51" s="61"/>
      <c r="K51" s="17">
        <f t="shared" ca="1" si="8"/>
        <v>0</v>
      </c>
    </row>
    <row r="52" spans="1:11" x14ac:dyDescent="0.25">
      <c r="A52">
        <f t="shared" ca="1" si="4"/>
        <v>0</v>
      </c>
      <c r="B52" t="str">
        <f ca="1">IF(ISERR(SEARCH(MID(CELL("filename",$B$1),FIND("]",CELL("filename",$B$1))+1,256),Questions_Hide!G47)),"zz",Questions_Hide!A47)</f>
        <v>zz</v>
      </c>
      <c r="C52" s="37" t="str">
        <f t="array" aca="1" ref="C52" ca="1">IF(COUNTIF($B$9:$B$200,"&lt;&gt;zz")&gt;=ROWS($A$1:A44), INDEX($B$9:$B$200, MATCH(SMALL(COUNTIF($B$9:$B$200, "&lt;"&amp;$B$9:$B$200), ROW(A44)), COUNTIF($B$9:$B$200, "&lt;"&amp;$B$9:$B$200), 0)), "")</f>
        <v/>
      </c>
      <c r="D52" s="28" t="str">
        <f t="shared" ca="1" si="5"/>
        <v/>
      </c>
      <c r="E52" s="27" t="str">
        <f t="shared" ca="1" si="0"/>
        <v/>
      </c>
      <c r="F52" s="94" t="str">
        <f t="shared" ca="1" si="6"/>
        <v/>
      </c>
      <c r="G52" s="94"/>
      <c r="H52" s="62"/>
      <c r="I52" s="28" t="str">
        <f t="shared" ca="1" si="7"/>
        <v/>
      </c>
      <c r="J52" s="61"/>
      <c r="K52" s="17">
        <f t="shared" ca="1" si="8"/>
        <v>0</v>
      </c>
    </row>
    <row r="53" spans="1:11" x14ac:dyDescent="0.25">
      <c r="A53">
        <f t="shared" ca="1" si="4"/>
        <v>0</v>
      </c>
      <c r="B53" t="str">
        <f ca="1">IF(ISERR(SEARCH(MID(CELL("filename",$B$1),FIND("]",CELL("filename",$B$1))+1,256),Questions_Hide!G48)),"zz",Questions_Hide!A48)</f>
        <v>zz</v>
      </c>
      <c r="C53" s="37" t="str">
        <f t="array" aca="1" ref="C53" ca="1">IF(COUNTIF($B$9:$B$200,"&lt;&gt;zz")&gt;=ROWS($A$1:A45), INDEX($B$9:$B$200, MATCH(SMALL(COUNTIF($B$9:$B$200, "&lt;"&amp;$B$9:$B$200), ROW(A45)), COUNTIF($B$9:$B$200, "&lt;"&amp;$B$9:$B$200), 0)), "")</f>
        <v/>
      </c>
      <c r="D53" s="28" t="str">
        <f t="shared" ca="1" si="5"/>
        <v/>
      </c>
      <c r="E53" s="27" t="str">
        <f t="shared" ca="1" si="0"/>
        <v/>
      </c>
      <c r="F53" s="94" t="str">
        <f t="shared" ca="1" si="6"/>
        <v/>
      </c>
      <c r="G53" s="94"/>
      <c r="H53" s="62"/>
      <c r="I53" s="28" t="str">
        <f t="shared" ca="1" si="7"/>
        <v/>
      </c>
      <c r="J53" s="61"/>
      <c r="K53" s="17">
        <f t="shared" ca="1" si="8"/>
        <v>0</v>
      </c>
    </row>
    <row r="54" spans="1:11" x14ac:dyDescent="0.25">
      <c r="A54">
        <f t="shared" ca="1" si="4"/>
        <v>0</v>
      </c>
      <c r="B54" t="str">
        <f ca="1">IF(ISERR(SEARCH(MID(CELL("filename",$B$1),FIND("]",CELL("filename",$B$1))+1,256),Questions_Hide!G49)),"zz",Questions_Hide!A49)</f>
        <v>zz</v>
      </c>
      <c r="C54" s="37" t="str">
        <f t="array" aca="1" ref="C54" ca="1">IF(COUNTIF($B$9:$B$200,"&lt;&gt;zz")&gt;=ROWS($A$1:A46), INDEX($B$9:$B$200, MATCH(SMALL(COUNTIF($B$9:$B$200, "&lt;"&amp;$B$9:$B$200), ROW(A46)), COUNTIF($B$9:$B$200, "&lt;"&amp;$B$9:$B$200), 0)), "")</f>
        <v/>
      </c>
      <c r="D54" s="28" t="str">
        <f t="shared" ca="1" si="5"/>
        <v/>
      </c>
      <c r="E54" s="27" t="str">
        <f t="shared" ca="1" si="0"/>
        <v/>
      </c>
      <c r="F54" s="94" t="str">
        <f t="shared" ca="1" si="6"/>
        <v/>
      </c>
      <c r="G54" s="94"/>
      <c r="H54" s="62"/>
      <c r="I54" s="28" t="str">
        <f t="shared" ca="1" si="7"/>
        <v/>
      </c>
      <c r="J54" s="61"/>
      <c r="K54" s="17">
        <f t="shared" ca="1" si="8"/>
        <v>0</v>
      </c>
    </row>
    <row r="55" spans="1:11" x14ac:dyDescent="0.25">
      <c r="A55">
        <f t="shared" ca="1" si="4"/>
        <v>0</v>
      </c>
      <c r="B55" t="str">
        <f ca="1">IF(ISERR(SEARCH(MID(CELL("filename",$B$1),FIND("]",CELL("filename",$B$1))+1,256),Questions_Hide!G50)),"zz",Questions_Hide!A50)</f>
        <v>zz</v>
      </c>
      <c r="C55" s="37" t="str">
        <f t="array" aca="1" ref="C55" ca="1">IF(COUNTIF($B$9:$B$200,"&lt;&gt;zz")&gt;=ROWS($A$1:A47), INDEX($B$9:$B$200, MATCH(SMALL(COUNTIF($B$9:$B$200, "&lt;"&amp;$B$9:$B$200), ROW(A47)), COUNTIF($B$9:$B$200, "&lt;"&amp;$B$9:$B$200), 0)), "")</f>
        <v/>
      </c>
      <c r="D55" s="28" t="str">
        <f t="shared" ca="1" si="5"/>
        <v/>
      </c>
      <c r="E55" s="27" t="str">
        <f t="shared" ca="1" si="0"/>
        <v/>
      </c>
      <c r="F55" s="94" t="str">
        <f t="shared" ca="1" si="6"/>
        <v/>
      </c>
      <c r="G55" s="94"/>
      <c r="H55" s="62"/>
      <c r="I55" s="28" t="str">
        <f t="shared" ca="1" si="7"/>
        <v/>
      </c>
      <c r="J55" s="61"/>
      <c r="K55" s="17">
        <f t="shared" ca="1" si="8"/>
        <v>0</v>
      </c>
    </row>
    <row r="56" spans="1:11" x14ac:dyDescent="0.25">
      <c r="A56">
        <f t="shared" ca="1" si="4"/>
        <v>0</v>
      </c>
      <c r="B56" t="str">
        <f ca="1">IF(ISERR(SEARCH(MID(CELL("filename",$B$1),FIND("]",CELL("filename",$B$1))+1,256),Questions_Hide!G51)),"zz",Questions_Hide!A51)</f>
        <v>zz</v>
      </c>
      <c r="C56" s="37" t="str">
        <f t="array" aca="1" ref="C56" ca="1">IF(COUNTIF($B$9:$B$200,"&lt;&gt;zz")&gt;=ROWS($A$1:A48), INDEX($B$9:$B$200, MATCH(SMALL(COUNTIF($B$9:$B$200, "&lt;"&amp;$B$9:$B$200), ROW(A48)), COUNTIF($B$9:$B$200, "&lt;"&amp;$B$9:$B$200), 0)), "")</f>
        <v/>
      </c>
      <c r="D56" s="28" t="str">
        <f t="shared" ca="1" si="5"/>
        <v/>
      </c>
      <c r="E56" s="27" t="str">
        <f t="shared" ca="1" si="0"/>
        <v/>
      </c>
      <c r="F56" s="94" t="str">
        <f t="shared" ca="1" si="6"/>
        <v/>
      </c>
      <c r="G56" s="94"/>
      <c r="H56" s="62"/>
      <c r="I56" s="28" t="str">
        <f t="shared" ca="1" si="7"/>
        <v/>
      </c>
      <c r="J56" s="61"/>
      <c r="K56" s="17">
        <f t="shared" ca="1" si="8"/>
        <v>0</v>
      </c>
    </row>
    <row r="57" spans="1:11" x14ac:dyDescent="0.25">
      <c r="A57">
        <f t="shared" ca="1" si="4"/>
        <v>0</v>
      </c>
      <c r="B57" t="str">
        <f ca="1">IF(ISERR(SEARCH(MID(CELL("filename",$B$1),FIND("]",CELL("filename",$B$1))+1,256),Questions_Hide!G52)),"zz",Questions_Hide!A52)</f>
        <v>zz</v>
      </c>
      <c r="C57" s="37" t="str">
        <f t="array" aca="1" ref="C57" ca="1">IF(COUNTIF($B$9:$B$200,"&lt;&gt;zz")&gt;=ROWS($A$1:A49), INDEX($B$9:$B$200, MATCH(SMALL(COUNTIF($B$9:$B$200, "&lt;"&amp;$B$9:$B$200), ROW(A49)), COUNTIF($B$9:$B$200, "&lt;"&amp;$B$9:$B$200), 0)), "")</f>
        <v/>
      </c>
      <c r="D57" s="28" t="str">
        <f t="shared" ca="1" si="5"/>
        <v/>
      </c>
      <c r="E57" s="27" t="str">
        <f t="shared" ca="1" si="0"/>
        <v/>
      </c>
      <c r="F57" s="94" t="str">
        <f t="shared" ca="1" si="6"/>
        <v/>
      </c>
      <c r="G57" s="94"/>
      <c r="H57" s="62"/>
      <c r="I57" s="28" t="str">
        <f t="shared" ca="1" si="7"/>
        <v/>
      </c>
      <c r="J57" s="61"/>
      <c r="K57" s="17">
        <f t="shared" ca="1" si="8"/>
        <v>0</v>
      </c>
    </row>
    <row r="58" spans="1:11" x14ac:dyDescent="0.25">
      <c r="A58">
        <f t="shared" ca="1" si="4"/>
        <v>0</v>
      </c>
      <c r="B58" t="str">
        <f ca="1">IF(ISERR(SEARCH(MID(CELL("filename",$B$1),FIND("]",CELL("filename",$B$1))+1,256),Questions_Hide!G53)),"zz",Questions_Hide!A53)</f>
        <v>zz</v>
      </c>
      <c r="C58" s="37" t="str">
        <f t="array" aca="1" ref="C58" ca="1">IF(COUNTIF($B$9:$B$200,"&lt;&gt;zz")&gt;=ROWS($A$1:A50), INDEX($B$9:$B$200, MATCH(SMALL(COUNTIF($B$9:$B$200, "&lt;"&amp;$B$9:$B$200), ROW(A50)), COUNTIF($B$9:$B$200, "&lt;"&amp;$B$9:$B$200), 0)), "")</f>
        <v/>
      </c>
      <c r="D58" s="28" t="str">
        <f t="shared" ca="1" si="5"/>
        <v/>
      </c>
      <c r="E58" s="27" t="str">
        <f t="shared" ca="1" si="0"/>
        <v/>
      </c>
      <c r="F58" s="94" t="str">
        <f t="shared" ca="1" si="6"/>
        <v/>
      </c>
      <c r="G58" s="94"/>
      <c r="H58" s="62"/>
      <c r="I58" s="28" t="str">
        <f t="shared" ca="1" si="7"/>
        <v/>
      </c>
      <c r="J58" s="61"/>
      <c r="K58" s="17">
        <f t="shared" ca="1" si="8"/>
        <v>0</v>
      </c>
    </row>
    <row r="59" spans="1:11" x14ac:dyDescent="0.25">
      <c r="A59">
        <f t="shared" ca="1" si="4"/>
        <v>0</v>
      </c>
      <c r="B59" t="str">
        <f ca="1">IF(ISERR(SEARCH(MID(CELL("filename",$B$1),FIND("]",CELL("filename",$B$1))+1,256),Questions_Hide!G54)),"zz",Questions_Hide!A54)</f>
        <v>zz</v>
      </c>
      <c r="C59" s="37" t="str">
        <f t="array" aca="1" ref="C59" ca="1">IF(COUNTIF($B$9:$B$200,"&lt;&gt;zz")&gt;=ROWS($A$1:A51), INDEX($B$9:$B$200, MATCH(SMALL(COUNTIF($B$9:$B$200, "&lt;"&amp;$B$9:$B$200), ROW(A51)), COUNTIF($B$9:$B$200, "&lt;"&amp;$B$9:$B$200), 0)), "")</f>
        <v/>
      </c>
      <c r="D59" s="28" t="str">
        <f t="shared" ca="1" si="5"/>
        <v/>
      </c>
      <c r="E59" s="27" t="str">
        <f t="shared" ca="1" si="0"/>
        <v/>
      </c>
      <c r="F59" s="94" t="str">
        <f t="shared" ca="1" si="6"/>
        <v/>
      </c>
      <c r="G59" s="94"/>
      <c r="H59" s="62"/>
      <c r="I59" s="28" t="str">
        <f t="shared" ca="1" si="7"/>
        <v/>
      </c>
      <c r="J59" s="61"/>
      <c r="K59" s="17">
        <f t="shared" ca="1" si="8"/>
        <v>0</v>
      </c>
    </row>
    <row r="60" spans="1:11" x14ac:dyDescent="0.25">
      <c r="A60">
        <f t="shared" ca="1" si="4"/>
        <v>0</v>
      </c>
      <c r="B60" t="str">
        <f ca="1">IF(ISERR(SEARCH(MID(CELL("filename",$B$1),FIND("]",CELL("filename",$B$1))+1,256),Questions_Hide!G55)),"zz",Questions_Hide!A55)</f>
        <v>zz</v>
      </c>
      <c r="C60" s="37" t="str">
        <f t="array" aca="1" ref="C60" ca="1">IF(COUNTIF($B$9:$B$200,"&lt;&gt;zz")&gt;=ROWS($A$1:A52), INDEX($B$9:$B$200, MATCH(SMALL(COUNTIF($B$9:$B$200, "&lt;"&amp;$B$9:$B$200), ROW(A52)), COUNTIF($B$9:$B$200, "&lt;"&amp;$B$9:$B$200), 0)), "")</f>
        <v/>
      </c>
      <c r="D60" s="28" t="str">
        <f t="shared" ca="1" si="5"/>
        <v/>
      </c>
      <c r="E60" s="27" t="str">
        <f t="shared" ca="1" si="0"/>
        <v/>
      </c>
      <c r="F60" s="94" t="str">
        <f t="shared" ca="1" si="6"/>
        <v/>
      </c>
      <c r="G60" s="94"/>
      <c r="H60" s="62"/>
      <c r="I60" s="28" t="str">
        <f t="shared" ca="1" si="7"/>
        <v/>
      </c>
      <c r="J60" s="61"/>
      <c r="K60" s="17">
        <f t="shared" ca="1" si="8"/>
        <v>0</v>
      </c>
    </row>
    <row r="61" spans="1:11" x14ac:dyDescent="0.25">
      <c r="A61">
        <f t="shared" ca="1" si="4"/>
        <v>0</v>
      </c>
      <c r="B61" t="str">
        <f ca="1">IF(ISERR(SEARCH(MID(CELL("filename",$B$1),FIND("]",CELL("filename",$B$1))+1,256),Questions_Hide!G56)),"zz",Questions_Hide!A56)</f>
        <v>zz</v>
      </c>
      <c r="C61" s="37" t="str">
        <f t="array" aca="1" ref="C61" ca="1">IF(COUNTIF($B$9:$B$200,"&lt;&gt;zz")&gt;=ROWS($A$1:A53), INDEX($B$9:$B$200, MATCH(SMALL(COUNTIF($B$9:$B$200, "&lt;"&amp;$B$9:$B$200), ROW(A53)), COUNTIF($B$9:$B$200, "&lt;"&amp;$B$9:$B$200), 0)), "")</f>
        <v/>
      </c>
      <c r="D61" s="28" t="str">
        <f t="shared" ca="1" si="5"/>
        <v/>
      </c>
      <c r="E61" s="27" t="str">
        <f t="shared" ca="1" si="0"/>
        <v/>
      </c>
      <c r="F61" s="94" t="str">
        <f t="shared" ca="1" si="6"/>
        <v/>
      </c>
      <c r="G61" s="94"/>
      <c r="H61" s="62"/>
      <c r="I61" s="28" t="str">
        <f t="shared" ca="1" si="7"/>
        <v/>
      </c>
      <c r="J61" s="61"/>
      <c r="K61" s="17">
        <f t="shared" ca="1" si="8"/>
        <v>0</v>
      </c>
    </row>
    <row r="62" spans="1:11" x14ac:dyDescent="0.25">
      <c r="A62">
        <f t="shared" ca="1" si="4"/>
        <v>0</v>
      </c>
      <c r="B62" t="str">
        <f ca="1">IF(ISERR(SEARCH(MID(CELL("filename",$B$1),FIND("]",CELL("filename",$B$1))+1,256),Questions_Hide!G57)),"zz",Questions_Hide!A57)</f>
        <v>zz</v>
      </c>
      <c r="C62" s="37" t="str">
        <f t="array" aca="1" ref="C62" ca="1">IF(COUNTIF($B$9:$B$200,"&lt;&gt;zz")&gt;=ROWS($A$1:A54), INDEX($B$9:$B$200, MATCH(SMALL(COUNTIF($B$9:$B$200, "&lt;"&amp;$B$9:$B$200), ROW(A54)), COUNTIF($B$9:$B$200, "&lt;"&amp;$B$9:$B$200), 0)), "")</f>
        <v/>
      </c>
      <c r="D62" s="28" t="str">
        <f t="shared" ca="1" si="5"/>
        <v/>
      </c>
      <c r="E62" s="27" t="str">
        <f t="shared" ca="1" si="0"/>
        <v/>
      </c>
      <c r="F62" s="94" t="str">
        <f t="shared" ca="1" si="6"/>
        <v/>
      </c>
      <c r="G62" s="94"/>
      <c r="H62" s="62"/>
      <c r="I62" s="28" t="str">
        <f t="shared" ca="1" si="7"/>
        <v/>
      </c>
      <c r="J62" s="61"/>
      <c r="K62" s="17">
        <f t="shared" ca="1" si="8"/>
        <v>0</v>
      </c>
    </row>
    <row r="63" spans="1:11" x14ac:dyDescent="0.25">
      <c r="A63">
        <f t="shared" ca="1" si="4"/>
        <v>0</v>
      </c>
      <c r="B63" t="str">
        <f ca="1">IF(ISERR(SEARCH(MID(CELL("filename",$B$1),FIND("]",CELL("filename",$B$1))+1,256),Questions_Hide!G58)),"zz",Questions_Hide!A58)</f>
        <v>zz</v>
      </c>
      <c r="C63" s="37" t="str">
        <f t="array" aca="1" ref="C63" ca="1">IF(COUNTIF($B$9:$B$200,"&lt;&gt;zz")&gt;=ROWS($A$1:A55), INDEX($B$9:$B$200, MATCH(SMALL(COUNTIF($B$9:$B$200, "&lt;"&amp;$B$9:$B$200), ROW(A55)), COUNTIF($B$9:$B$200, "&lt;"&amp;$B$9:$B$200), 0)), "")</f>
        <v/>
      </c>
      <c r="D63" s="28" t="str">
        <f t="shared" ca="1" si="5"/>
        <v/>
      </c>
      <c r="E63" s="27" t="str">
        <f t="shared" ca="1" si="0"/>
        <v/>
      </c>
      <c r="F63" s="94" t="str">
        <f t="shared" ca="1" si="6"/>
        <v/>
      </c>
      <c r="G63" s="94"/>
      <c r="H63" s="62"/>
      <c r="I63" s="28" t="str">
        <f t="shared" ca="1" si="7"/>
        <v/>
      </c>
      <c r="J63" s="61"/>
      <c r="K63" s="17">
        <f t="shared" ca="1" si="8"/>
        <v>0</v>
      </c>
    </row>
    <row r="64" spans="1:11" x14ac:dyDescent="0.25">
      <c r="A64">
        <f t="shared" ca="1" si="4"/>
        <v>0</v>
      </c>
      <c r="B64" t="str">
        <f ca="1">IF(ISERR(SEARCH(MID(CELL("filename",$B$1),FIND("]",CELL("filename",$B$1))+1,256),Questions_Hide!G59)),"zz",Questions_Hide!A59)</f>
        <v>zz</v>
      </c>
      <c r="C64" s="37" t="str">
        <f t="array" aca="1" ref="C64" ca="1">IF(COUNTIF($B$9:$B$200,"&lt;&gt;zz")&gt;=ROWS($A$1:A56), INDEX($B$9:$B$200, MATCH(SMALL(COUNTIF($B$9:$B$200, "&lt;"&amp;$B$9:$B$200), ROW(A56)), COUNTIF($B$9:$B$200, "&lt;"&amp;$B$9:$B$200), 0)), "")</f>
        <v/>
      </c>
      <c r="D64" s="28" t="str">
        <f t="shared" ca="1" si="5"/>
        <v/>
      </c>
      <c r="E64" s="27" t="str">
        <f t="shared" ca="1" si="0"/>
        <v/>
      </c>
      <c r="F64" s="94" t="str">
        <f t="shared" ca="1" si="6"/>
        <v/>
      </c>
      <c r="G64" s="94"/>
      <c r="H64" s="62"/>
      <c r="I64" s="28" t="str">
        <f t="shared" ca="1" si="7"/>
        <v/>
      </c>
      <c r="J64" s="61"/>
      <c r="K64" s="17">
        <f t="shared" ca="1" si="8"/>
        <v>0</v>
      </c>
    </row>
    <row r="65" spans="1:11" x14ac:dyDescent="0.25">
      <c r="A65">
        <f t="shared" ca="1" si="4"/>
        <v>0</v>
      </c>
      <c r="B65" t="str">
        <f ca="1">IF(ISERR(SEARCH(MID(CELL("filename",$B$1),FIND("]",CELL("filename",$B$1))+1,256),Questions_Hide!G60)),"zz",Questions_Hide!A60)</f>
        <v>zz</v>
      </c>
      <c r="C65" s="37" t="str">
        <f t="array" aca="1" ref="C65" ca="1">IF(COUNTIF($B$9:$B$200,"&lt;&gt;zz")&gt;=ROWS($A$1:A57), INDEX($B$9:$B$200, MATCH(SMALL(COUNTIF($B$9:$B$200, "&lt;"&amp;$B$9:$B$200), ROW(A57)), COUNTIF($B$9:$B$200, "&lt;"&amp;$B$9:$B$200), 0)), "")</f>
        <v/>
      </c>
      <c r="D65" s="28" t="str">
        <f t="shared" ca="1" si="5"/>
        <v/>
      </c>
      <c r="E65" s="27" t="str">
        <f t="shared" ca="1" si="0"/>
        <v/>
      </c>
      <c r="F65" s="94" t="str">
        <f t="shared" ca="1" si="6"/>
        <v/>
      </c>
      <c r="G65" s="94"/>
      <c r="H65" s="62"/>
      <c r="I65" s="28" t="str">
        <f t="shared" ca="1" si="7"/>
        <v/>
      </c>
      <c r="J65" s="61"/>
      <c r="K65" s="17">
        <f t="shared" ca="1" si="8"/>
        <v>0</v>
      </c>
    </row>
    <row r="66" spans="1:11" x14ac:dyDescent="0.25">
      <c r="A66">
        <f t="shared" ca="1" si="4"/>
        <v>0</v>
      </c>
      <c r="B66" t="str">
        <f ca="1">IF(ISERR(SEARCH(MID(CELL("filename",$B$1),FIND("]",CELL("filename",$B$1))+1,256),Questions_Hide!G61)),"zz",Questions_Hide!A61)</f>
        <v>zz</v>
      </c>
      <c r="C66" s="37" t="str">
        <f t="array" aca="1" ref="C66" ca="1">IF(COUNTIF($B$9:$B$200,"&lt;&gt;zz")&gt;=ROWS($A$1:A58), INDEX($B$9:$B$200, MATCH(SMALL(COUNTIF($B$9:$B$200, "&lt;"&amp;$B$9:$B$200), ROW(A58)), COUNTIF($B$9:$B$200, "&lt;"&amp;$B$9:$B$200), 0)), "")</f>
        <v/>
      </c>
      <c r="D66" s="28" t="str">
        <f t="shared" ca="1" si="5"/>
        <v/>
      </c>
      <c r="E66" s="27" t="str">
        <f t="shared" ca="1" si="0"/>
        <v/>
      </c>
      <c r="F66" s="94" t="str">
        <f t="shared" ca="1" si="6"/>
        <v/>
      </c>
      <c r="G66" s="94"/>
      <c r="H66" s="62"/>
      <c r="I66" s="28" t="str">
        <f t="shared" ca="1" si="7"/>
        <v/>
      </c>
      <c r="J66" s="61"/>
      <c r="K66" s="17">
        <f t="shared" ca="1" si="8"/>
        <v>0</v>
      </c>
    </row>
    <row r="67" spans="1:11" x14ac:dyDescent="0.25">
      <c r="A67">
        <f t="shared" ca="1" si="4"/>
        <v>0</v>
      </c>
      <c r="B67" t="str">
        <f ca="1">IF(ISERR(SEARCH(MID(CELL("filename",$B$1),FIND("]",CELL("filename",$B$1))+1,256),Questions_Hide!G62)),"zz",Questions_Hide!A62)</f>
        <v>zz</v>
      </c>
      <c r="C67" s="37" t="str">
        <f t="array" aca="1" ref="C67" ca="1">IF(COUNTIF($B$9:$B$200,"&lt;&gt;zz")&gt;=ROWS($A$1:A59), INDEX($B$9:$B$200, MATCH(SMALL(COUNTIF($B$9:$B$200, "&lt;"&amp;$B$9:$B$200), ROW(A59)), COUNTIF($B$9:$B$200, "&lt;"&amp;$B$9:$B$200), 0)), "")</f>
        <v/>
      </c>
      <c r="D67" s="28" t="str">
        <f t="shared" ca="1" si="5"/>
        <v/>
      </c>
      <c r="E67" s="27" t="str">
        <f t="shared" ca="1" si="0"/>
        <v/>
      </c>
      <c r="F67" s="94" t="str">
        <f t="shared" ca="1" si="6"/>
        <v/>
      </c>
      <c r="G67" s="94"/>
      <c r="H67" s="62"/>
      <c r="I67" s="28" t="str">
        <f t="shared" ca="1" si="7"/>
        <v/>
      </c>
      <c r="J67" s="61"/>
      <c r="K67" s="17">
        <f t="shared" ca="1" si="8"/>
        <v>0</v>
      </c>
    </row>
    <row r="68" spans="1:11" x14ac:dyDescent="0.25">
      <c r="A68">
        <f t="shared" ca="1" si="4"/>
        <v>0</v>
      </c>
      <c r="B68" t="str">
        <f ca="1">IF(ISERR(SEARCH(MID(CELL("filename",$B$1),FIND("]",CELL("filename",$B$1))+1,256),Questions_Hide!G63)),"zz",Questions_Hide!A63)</f>
        <v>zz</v>
      </c>
      <c r="C68" s="37" t="str">
        <f t="array" aca="1" ref="C68" ca="1">IF(COUNTIF($B$9:$B$200,"&lt;&gt;zz")&gt;=ROWS($A$1:A60), INDEX($B$9:$B$200, MATCH(SMALL(COUNTIF($B$9:$B$200, "&lt;"&amp;$B$9:$B$200), ROW(A60)), COUNTIF($B$9:$B$200, "&lt;"&amp;$B$9:$B$200), 0)), "")</f>
        <v/>
      </c>
      <c r="D68" s="28" t="str">
        <f t="shared" ca="1" si="5"/>
        <v/>
      </c>
      <c r="E68" s="27" t="str">
        <f t="shared" ca="1" si="0"/>
        <v/>
      </c>
      <c r="F68" s="94" t="str">
        <f t="shared" ca="1" si="6"/>
        <v/>
      </c>
      <c r="G68" s="94"/>
      <c r="H68" s="62"/>
      <c r="I68" s="28" t="str">
        <f t="shared" ca="1" si="7"/>
        <v/>
      </c>
      <c r="J68" s="61"/>
      <c r="K68" s="17">
        <f t="shared" ca="1" si="8"/>
        <v>0</v>
      </c>
    </row>
    <row r="69" spans="1:11" x14ac:dyDescent="0.25">
      <c r="A69">
        <f t="shared" ca="1" si="4"/>
        <v>0</v>
      </c>
      <c r="B69" t="str">
        <f ca="1">IF(ISERR(SEARCH(MID(CELL("filename",$B$1),FIND("]",CELL("filename",$B$1))+1,256),Questions_Hide!G64)),"zz",Questions_Hide!A64)</f>
        <v>zz</v>
      </c>
      <c r="C69" s="37" t="str">
        <f t="array" aca="1" ref="C69" ca="1">IF(COUNTIF($B$9:$B$200,"&lt;&gt;zz")&gt;=ROWS($A$1:A61), INDEX($B$9:$B$200, MATCH(SMALL(COUNTIF($B$9:$B$200, "&lt;"&amp;$B$9:$B$200), ROW(A61)), COUNTIF($B$9:$B$200, "&lt;"&amp;$B$9:$B$200), 0)), "")</f>
        <v/>
      </c>
      <c r="D69" s="28" t="str">
        <f t="shared" ca="1" si="5"/>
        <v/>
      </c>
      <c r="E69" s="27" t="str">
        <f t="shared" ca="1" si="0"/>
        <v/>
      </c>
      <c r="F69" s="94" t="str">
        <f t="shared" ca="1" si="6"/>
        <v/>
      </c>
      <c r="G69" s="94"/>
      <c r="H69" s="62"/>
      <c r="I69" s="28" t="str">
        <f t="shared" ca="1" si="7"/>
        <v/>
      </c>
      <c r="J69" s="61"/>
      <c r="K69" s="17">
        <f t="shared" ca="1" si="8"/>
        <v>0</v>
      </c>
    </row>
    <row r="70" spans="1:11" x14ac:dyDescent="0.25">
      <c r="A70">
        <f t="shared" ca="1" si="4"/>
        <v>0</v>
      </c>
      <c r="B70" t="str">
        <f ca="1">IF(ISERR(SEARCH(MID(CELL("filename",$B$1),FIND("]",CELL("filename",$B$1))+1,256),Questions_Hide!G65)),"zz",Questions_Hide!A65)</f>
        <v>zz</v>
      </c>
      <c r="C70" s="37" t="str">
        <f t="array" aca="1" ref="C70" ca="1">IF(COUNTIF($B$9:$B$200,"&lt;&gt;zz")&gt;=ROWS($A$1:A62), INDEX($B$9:$B$200, MATCH(SMALL(COUNTIF($B$9:$B$200, "&lt;"&amp;$B$9:$B$200), ROW(A62)), COUNTIF($B$9:$B$200, "&lt;"&amp;$B$9:$B$200), 0)), "")</f>
        <v/>
      </c>
      <c r="D70" s="28" t="str">
        <f t="shared" ca="1" si="5"/>
        <v/>
      </c>
      <c r="E70" s="27" t="str">
        <f t="shared" ca="1" si="0"/>
        <v/>
      </c>
      <c r="F70" s="94" t="str">
        <f t="shared" ca="1" si="6"/>
        <v/>
      </c>
      <c r="G70" s="94"/>
      <c r="H70" s="62"/>
      <c r="I70" s="28" t="str">
        <f t="shared" ca="1" si="7"/>
        <v/>
      </c>
      <c r="J70" s="61"/>
      <c r="K70" s="17">
        <f t="shared" ca="1" si="8"/>
        <v>0</v>
      </c>
    </row>
    <row r="71" spans="1:11" x14ac:dyDescent="0.25">
      <c r="A71">
        <f t="shared" ca="1" si="4"/>
        <v>0</v>
      </c>
      <c r="B71" t="str">
        <f ca="1">IF(ISERR(SEARCH(MID(CELL("filename",$B$1),FIND("]",CELL("filename",$B$1))+1,256),Questions_Hide!G66)),"zz",Questions_Hide!A66)</f>
        <v>zz</v>
      </c>
      <c r="C71" s="37" t="str">
        <f t="array" aca="1" ref="C71" ca="1">IF(COUNTIF($B$9:$B$200,"&lt;&gt;zz")&gt;=ROWS($A$1:A63), INDEX($B$9:$B$200, MATCH(SMALL(COUNTIF($B$9:$B$200, "&lt;"&amp;$B$9:$B$200), ROW(A63)), COUNTIF($B$9:$B$200, "&lt;"&amp;$B$9:$B$200), 0)), "")</f>
        <v/>
      </c>
      <c r="D71" s="28" t="str">
        <f t="shared" ca="1" si="5"/>
        <v/>
      </c>
      <c r="E71" s="27" t="str">
        <f t="shared" ca="1" si="0"/>
        <v/>
      </c>
      <c r="F71" s="94" t="str">
        <f t="shared" ca="1" si="6"/>
        <v/>
      </c>
      <c r="G71" s="94"/>
      <c r="H71" s="27"/>
      <c r="I71" s="28" t="str">
        <f t="shared" ca="1" si="7"/>
        <v/>
      </c>
      <c r="J71" s="28"/>
      <c r="K71" s="17">
        <f t="shared" ca="1" si="8"/>
        <v>0</v>
      </c>
    </row>
    <row r="72" spans="1:11" x14ac:dyDescent="0.25">
      <c r="A72">
        <f t="shared" ca="1" si="4"/>
        <v>0</v>
      </c>
      <c r="B72" t="str">
        <f ca="1">IF(ISERR(SEARCH(MID(CELL("filename",$B$1),FIND("]",CELL("filename",$B$1))+1,256),Questions_Hide!G67)),"zz",Questions_Hide!A67)</f>
        <v>zz</v>
      </c>
      <c r="C72" s="37" t="str">
        <f t="array" aca="1" ref="C72" ca="1">IF(COUNTIF($B$9:$B$200,"&lt;&gt;zz")&gt;=ROWS($A$1:A64), INDEX($B$9:$B$200, MATCH(SMALL(COUNTIF($B$9:$B$200, "&lt;"&amp;$B$9:$B$200), ROW(A64)), COUNTIF($B$9:$B$200, "&lt;"&amp;$B$9:$B$200), 0)), "")</f>
        <v/>
      </c>
      <c r="D72" s="28" t="str">
        <f t="shared" ca="1" si="5"/>
        <v/>
      </c>
      <c r="E72" s="27" t="str">
        <f t="shared" ca="1" si="0"/>
        <v/>
      </c>
      <c r="F72" s="94" t="str">
        <f t="shared" ca="1" si="6"/>
        <v/>
      </c>
      <c r="G72" s="94"/>
      <c r="H72" s="27"/>
      <c r="I72" s="28" t="str">
        <f t="shared" ca="1" si="7"/>
        <v/>
      </c>
      <c r="J72" s="28"/>
      <c r="K72" s="17">
        <f t="shared" ca="1" si="8"/>
        <v>0</v>
      </c>
    </row>
    <row r="73" spans="1:11" x14ac:dyDescent="0.25">
      <c r="A73">
        <f t="shared" ca="1" si="4"/>
        <v>0</v>
      </c>
      <c r="B73" t="str">
        <f ca="1">IF(ISERR(SEARCH(MID(CELL("filename",$B$1),FIND("]",CELL("filename",$B$1))+1,256),Questions_Hide!G68)),"zz",Questions_Hide!A68)</f>
        <v>zz</v>
      </c>
      <c r="C73" s="37" t="str">
        <f t="array" aca="1" ref="C73" ca="1">IF(COUNTIF($B$9:$B$200,"&lt;&gt;zz")&gt;=ROWS($A$1:A65), INDEX($B$9:$B$200, MATCH(SMALL(COUNTIF($B$9:$B$200, "&lt;"&amp;$B$9:$B$200), ROW(A65)), COUNTIF($B$9:$B$200, "&lt;"&amp;$B$9:$B$200), 0)), "")</f>
        <v/>
      </c>
      <c r="D73" s="28" t="str">
        <f t="shared" ca="1" si="5"/>
        <v/>
      </c>
      <c r="E73" s="27" t="str">
        <f t="shared" ref="E73:E136" ca="1" si="9">IFERROR(VLOOKUP($D73,Questions,4,FALSE),"")</f>
        <v/>
      </c>
      <c r="F73" s="94" t="str">
        <f t="shared" ref="F73:F104" ca="1" si="10">IF(OR(ISERROR(VLOOKUP($D73,Questions,8,FALSE)),VLOOKUP($D73,Questions,8,FALSE)=0),"",VLOOKUP($D73,Questions,8,FALSE))</f>
        <v/>
      </c>
      <c r="G73" s="94"/>
      <c r="H73" s="27"/>
      <c r="I73" s="28" t="str">
        <f t="shared" ref="I73:I104" ca="1" si="11">IF(OR(ISERROR(VLOOKUP($D73,Questions,9,FALSE)),VLOOKUP($D73,Questions,9,FALSE)=0),"",VLOOKUP($D73,Questions,9,FALSE))</f>
        <v/>
      </c>
      <c r="J73" s="28"/>
      <c r="K73" s="17">
        <f t="shared" ref="K73:K104" ca="1" si="12">IFERROR(VLOOKUP($D73,Questions,7,FALSE),"")</f>
        <v>0</v>
      </c>
    </row>
    <row r="74" spans="1:11" x14ac:dyDescent="0.25">
      <c r="A74">
        <f t="shared" ref="A74:A137" ca="1" si="13">IF(B74="zz",0,1)</f>
        <v>0</v>
      </c>
      <c r="B74" t="str">
        <f ca="1">IF(ISERR(SEARCH(MID(CELL("filename",$B$1),FIND("]",CELL("filename",$B$1))+1,256),Questions_Hide!G69)),"zz",Questions_Hide!A69)</f>
        <v>zz</v>
      </c>
      <c r="C74" s="37" t="str">
        <f t="array" aca="1" ref="C74" ca="1">IF(COUNTIF($B$9:$B$200,"&lt;&gt;zz")&gt;=ROWS($A$1:A66), INDEX($B$9:$B$200, MATCH(SMALL(COUNTIF($B$9:$B$200, "&lt;"&amp;$B$9:$B$200), ROW(A66)), COUNTIF($B$9:$B$200, "&lt;"&amp;$B$9:$B$200), 0)), "")</f>
        <v/>
      </c>
      <c r="D74" s="28" t="str">
        <f t="shared" ref="D74:D137" ca="1" si="14">IFERROR(RIGHT(C74,LEN(C74)-SEARCH("-",C74)),"")</f>
        <v/>
      </c>
      <c r="E74" s="27" t="str">
        <f t="shared" ca="1" si="9"/>
        <v/>
      </c>
      <c r="F74" s="94" t="str">
        <f t="shared" ca="1" si="10"/>
        <v/>
      </c>
      <c r="G74" s="94"/>
      <c r="H74" s="27"/>
      <c r="I74" s="28" t="str">
        <f t="shared" ca="1" si="11"/>
        <v/>
      </c>
      <c r="J74" s="28"/>
      <c r="K74" s="17">
        <f t="shared" ca="1" si="12"/>
        <v>0</v>
      </c>
    </row>
    <row r="75" spans="1:11" x14ac:dyDescent="0.25">
      <c r="A75">
        <f t="shared" ca="1" si="13"/>
        <v>0</v>
      </c>
      <c r="B75" t="str">
        <f ca="1">IF(ISERR(SEARCH(MID(CELL("filename",$B$1),FIND("]",CELL("filename",$B$1))+1,256),Questions_Hide!G70)),"zz",Questions_Hide!A70)</f>
        <v>zz</v>
      </c>
      <c r="C75" s="37" t="str">
        <f t="array" aca="1" ref="C75" ca="1">IF(COUNTIF($B$9:$B$200,"&lt;&gt;zz")&gt;=ROWS($A$1:A67), INDEX($B$9:$B$200, MATCH(SMALL(COUNTIF($B$9:$B$200, "&lt;"&amp;$B$9:$B$200), ROW(A67)), COUNTIF($B$9:$B$200, "&lt;"&amp;$B$9:$B$200), 0)), "")</f>
        <v/>
      </c>
      <c r="D75" s="28" t="str">
        <f t="shared" ca="1" si="14"/>
        <v/>
      </c>
      <c r="E75" s="27" t="str">
        <f t="shared" ca="1" si="9"/>
        <v/>
      </c>
      <c r="F75" s="94" t="str">
        <f t="shared" ca="1" si="10"/>
        <v/>
      </c>
      <c r="G75" s="94"/>
      <c r="H75" s="27"/>
      <c r="I75" s="28" t="str">
        <f t="shared" ca="1" si="11"/>
        <v/>
      </c>
      <c r="J75" s="28"/>
      <c r="K75" s="17">
        <f t="shared" ca="1" si="12"/>
        <v>0</v>
      </c>
    </row>
    <row r="76" spans="1:11" x14ac:dyDescent="0.25">
      <c r="A76">
        <f t="shared" ca="1" si="13"/>
        <v>0</v>
      </c>
      <c r="B76" t="str">
        <f ca="1">IF(ISERR(SEARCH(MID(CELL("filename",$B$1),FIND("]",CELL("filename",$B$1))+1,256),Questions_Hide!G71)),"zz",Questions_Hide!A71)</f>
        <v>zz</v>
      </c>
      <c r="C76" s="37" t="str">
        <f t="array" aca="1" ref="C76" ca="1">IF(COUNTIF($B$9:$B$200,"&lt;&gt;zz")&gt;=ROWS($A$1:A68), INDEX($B$9:$B$200, MATCH(SMALL(COUNTIF($B$9:$B$200, "&lt;"&amp;$B$9:$B$200), ROW(A68)), COUNTIF($B$9:$B$200, "&lt;"&amp;$B$9:$B$200), 0)), "")</f>
        <v/>
      </c>
      <c r="D76" s="28" t="str">
        <f t="shared" ca="1" si="14"/>
        <v/>
      </c>
      <c r="E76" s="27" t="str">
        <f t="shared" ca="1" si="9"/>
        <v/>
      </c>
      <c r="F76" s="94" t="str">
        <f t="shared" ca="1" si="10"/>
        <v/>
      </c>
      <c r="G76" s="94"/>
      <c r="H76" s="27"/>
      <c r="I76" s="28" t="str">
        <f t="shared" ca="1" si="11"/>
        <v/>
      </c>
      <c r="J76" s="28"/>
      <c r="K76" s="17">
        <f t="shared" ca="1" si="12"/>
        <v>0</v>
      </c>
    </row>
    <row r="77" spans="1:11" x14ac:dyDescent="0.25">
      <c r="A77">
        <f t="shared" ca="1" si="13"/>
        <v>1</v>
      </c>
      <c r="B77" t="str">
        <f ca="1">IF(ISERR(SEARCH(MID(CELL("filename",$B$1),FIND("]",CELL("filename",$B$1))+1,256),Questions_Hide!G72)),"zz",Questions_Hide!A72)</f>
        <v>1-ID.AM.Tech-1</v>
      </c>
      <c r="C77" s="37" t="str">
        <f t="array" aca="1" ref="C77" ca="1">IF(COUNTIF($B$9:$B$200,"&lt;&gt;zz")&gt;=ROWS($A$1:A69), INDEX($B$9:$B$200, MATCH(SMALL(COUNTIF($B$9:$B$200, "&lt;"&amp;$B$9:$B$200), ROW(A69)), COUNTIF($B$9:$B$200, "&lt;"&amp;$B$9:$B$200), 0)), "")</f>
        <v/>
      </c>
      <c r="D77" s="28" t="str">
        <f t="shared" ca="1" si="14"/>
        <v/>
      </c>
      <c r="E77" s="27" t="str">
        <f t="shared" ca="1" si="9"/>
        <v/>
      </c>
      <c r="F77" s="94" t="str">
        <f t="shared" ca="1" si="10"/>
        <v/>
      </c>
      <c r="G77" s="94"/>
      <c r="H77" s="27"/>
      <c r="I77" s="28" t="str">
        <f t="shared" ca="1" si="11"/>
        <v/>
      </c>
      <c r="J77" s="28"/>
      <c r="K77" s="17">
        <f t="shared" ca="1" si="12"/>
        <v>0</v>
      </c>
    </row>
    <row r="78" spans="1:11" x14ac:dyDescent="0.25">
      <c r="A78">
        <f t="shared" ca="1" si="13"/>
        <v>1</v>
      </c>
      <c r="B78" t="str">
        <f ca="1">IF(ISERR(SEARCH(MID(CELL("filename",$B$1),FIND("]",CELL("filename",$B$1))+1,256),Questions_Hide!G73)),"zz",Questions_Hide!A73)</f>
        <v>1-ID.RA.Tech-1</v>
      </c>
      <c r="C78" s="37" t="str">
        <f t="array" aca="1" ref="C78" ca="1">IF(COUNTIF($B$9:$B$200,"&lt;&gt;zz")&gt;=ROWS($A$1:A70), INDEX($B$9:$B$200, MATCH(SMALL(COUNTIF($B$9:$B$200, "&lt;"&amp;$B$9:$B$200), ROW(A70)), COUNTIF($B$9:$B$200, "&lt;"&amp;$B$9:$B$200), 0)), "")</f>
        <v/>
      </c>
      <c r="D78" s="28" t="str">
        <f t="shared" ca="1" si="14"/>
        <v/>
      </c>
      <c r="E78" s="27" t="str">
        <f t="shared" ca="1" si="9"/>
        <v/>
      </c>
      <c r="F78" s="94" t="str">
        <f t="shared" ca="1" si="10"/>
        <v/>
      </c>
      <c r="G78" s="94"/>
      <c r="H78" s="27"/>
      <c r="I78" s="28" t="str">
        <f t="shared" ca="1" si="11"/>
        <v/>
      </c>
      <c r="J78" s="28"/>
      <c r="K78" s="17">
        <f t="shared" ca="1" si="12"/>
        <v>0</v>
      </c>
    </row>
    <row r="79" spans="1:11" x14ac:dyDescent="0.25">
      <c r="A79">
        <f t="shared" ca="1" si="13"/>
        <v>1</v>
      </c>
      <c r="B79" t="str">
        <f ca="1">IF(ISERR(SEARCH(MID(CELL("filename",$B$1),FIND("]",CELL("filename",$B$1))+1,256),Questions_Hide!G74)),"zz",Questions_Hide!A74)</f>
        <v>1-ID.RA.Tech-2</v>
      </c>
      <c r="C79" s="37" t="str">
        <f t="array" aca="1" ref="C79" ca="1">IF(COUNTIF($B$9:$B$200,"&lt;&gt;zz")&gt;=ROWS($A$1:A71), INDEX($B$9:$B$200, MATCH(SMALL(COUNTIF($B$9:$B$200, "&lt;"&amp;$B$9:$B$200), ROW(A71)), COUNTIF($B$9:$B$200, "&lt;"&amp;$B$9:$B$200), 0)), "")</f>
        <v/>
      </c>
      <c r="D79" s="28" t="str">
        <f t="shared" ca="1" si="14"/>
        <v/>
      </c>
      <c r="E79" s="27" t="str">
        <f t="shared" ca="1" si="9"/>
        <v/>
      </c>
      <c r="F79" s="94" t="str">
        <f t="shared" ca="1" si="10"/>
        <v/>
      </c>
      <c r="G79" s="94"/>
      <c r="H79" s="27"/>
      <c r="I79" s="28" t="str">
        <f t="shared" ca="1" si="11"/>
        <v/>
      </c>
      <c r="J79" s="28"/>
      <c r="K79" s="17">
        <f t="shared" ca="1" si="12"/>
        <v>0</v>
      </c>
    </row>
    <row r="80" spans="1:11" x14ac:dyDescent="0.25">
      <c r="A80">
        <f t="shared" ca="1" si="13"/>
        <v>1</v>
      </c>
      <c r="B80" t="str">
        <f ca="1">IF(ISERR(SEARCH(MID(CELL("filename",$B$1),FIND("]",CELL("filename",$B$1))+1,256),Questions_Hide!G75)),"zz",Questions_Hide!A75)</f>
        <v>1-ID.SC.Tech-1</v>
      </c>
      <c r="C80" s="37" t="str">
        <f t="array" aca="1" ref="C80" ca="1">IF(COUNTIF($B$9:$B$200,"&lt;&gt;zz")&gt;=ROWS($A$1:A72), INDEX($B$9:$B$200, MATCH(SMALL(COUNTIF($B$9:$B$200, "&lt;"&amp;$B$9:$B$200), ROW(A72)), COUNTIF($B$9:$B$200, "&lt;"&amp;$B$9:$B$200), 0)), "")</f>
        <v/>
      </c>
      <c r="D80" s="28" t="str">
        <f t="shared" ca="1" si="14"/>
        <v/>
      </c>
      <c r="E80" s="27" t="str">
        <f t="shared" ca="1" si="9"/>
        <v/>
      </c>
      <c r="F80" s="94" t="str">
        <f t="shared" ca="1" si="10"/>
        <v/>
      </c>
      <c r="G80" s="94"/>
      <c r="H80" s="27"/>
      <c r="I80" s="28" t="str">
        <f t="shared" ca="1" si="11"/>
        <v/>
      </c>
      <c r="J80" s="28"/>
      <c r="K80" s="17">
        <f t="shared" ca="1" si="12"/>
        <v>0</v>
      </c>
    </row>
    <row r="81" spans="1:11" x14ac:dyDescent="0.25">
      <c r="A81">
        <f t="shared" ca="1" si="13"/>
        <v>1</v>
      </c>
      <c r="B81" t="str">
        <f ca="1">IF(ISERR(SEARCH(MID(CELL("filename",$B$1),FIND("]",CELL("filename",$B$1))+1,256),Questions_Hide!G76)),"zz",Questions_Hide!A76)</f>
        <v>2-PR.DS.Tech-1</v>
      </c>
      <c r="C81" s="37" t="str">
        <f t="array" aca="1" ref="C81" ca="1">IF(COUNTIF($B$9:$B$200,"&lt;&gt;zz")&gt;=ROWS($A$1:A73), INDEX($B$9:$B$200, MATCH(SMALL(COUNTIF($B$9:$B$200, "&lt;"&amp;$B$9:$B$200), ROW(A73)), COUNTIF($B$9:$B$200, "&lt;"&amp;$B$9:$B$200), 0)), "")</f>
        <v/>
      </c>
      <c r="D81" s="28" t="str">
        <f t="shared" ca="1" si="14"/>
        <v/>
      </c>
      <c r="E81" s="27" t="str">
        <f t="shared" ca="1" si="9"/>
        <v/>
      </c>
      <c r="F81" s="94" t="str">
        <f t="shared" ca="1" si="10"/>
        <v/>
      </c>
      <c r="G81" s="94"/>
      <c r="H81" s="27"/>
      <c r="I81" s="28" t="str">
        <f t="shared" ca="1" si="11"/>
        <v/>
      </c>
      <c r="J81" s="28"/>
      <c r="K81" s="17">
        <f t="shared" ca="1" si="12"/>
        <v>0</v>
      </c>
    </row>
    <row r="82" spans="1:11" x14ac:dyDescent="0.25">
      <c r="A82">
        <f t="shared" ca="1" si="13"/>
        <v>1</v>
      </c>
      <c r="B82" t="str">
        <f ca="1">IF(ISERR(SEARCH(MID(CELL("filename",$B$1),FIND("]",CELL("filename",$B$1))+1,256),Questions_Hide!G77)),"zz",Questions_Hide!A77)</f>
        <v>2-PR.DS.Tech-2</v>
      </c>
      <c r="C82" s="37" t="str">
        <f t="array" aca="1" ref="C82" ca="1">IF(COUNTIF($B$9:$B$200,"&lt;&gt;zz")&gt;=ROWS($A$1:A74), INDEX($B$9:$B$200, MATCH(SMALL(COUNTIF($B$9:$B$200, "&lt;"&amp;$B$9:$B$200), ROW(A74)), COUNTIF($B$9:$B$200, "&lt;"&amp;$B$9:$B$200), 0)), "")</f>
        <v/>
      </c>
      <c r="D82" s="28" t="str">
        <f t="shared" ca="1" si="14"/>
        <v/>
      </c>
      <c r="E82" s="27" t="str">
        <f t="shared" ca="1" si="9"/>
        <v/>
      </c>
      <c r="F82" s="94" t="str">
        <f t="shared" ca="1" si="10"/>
        <v/>
      </c>
      <c r="G82" s="94"/>
      <c r="H82" s="27"/>
      <c r="I82" s="28" t="str">
        <f t="shared" ca="1" si="11"/>
        <v/>
      </c>
      <c r="J82" s="28"/>
      <c r="K82" s="17">
        <f t="shared" ca="1" si="12"/>
        <v>0</v>
      </c>
    </row>
    <row r="83" spans="1:11" x14ac:dyDescent="0.25">
      <c r="A83">
        <f t="shared" ca="1" si="13"/>
        <v>1</v>
      </c>
      <c r="B83" t="str">
        <f ca="1">IF(ISERR(SEARCH(MID(CELL("filename",$B$1),FIND("]",CELL("filename",$B$1))+1,256),Questions_Hide!G78)),"zz",Questions_Hide!A78)</f>
        <v>2-PR.DS.Tech-3</v>
      </c>
      <c r="C83" s="37" t="str">
        <f t="array" aca="1" ref="C83" ca="1">IF(COUNTIF($B$9:$B$200,"&lt;&gt;zz")&gt;=ROWS($A$1:A75), INDEX($B$9:$B$200, MATCH(SMALL(COUNTIF($B$9:$B$200, "&lt;"&amp;$B$9:$B$200), ROW(A75)), COUNTIF($B$9:$B$200, "&lt;"&amp;$B$9:$B$200), 0)), "")</f>
        <v/>
      </c>
      <c r="D83" s="28" t="str">
        <f t="shared" ca="1" si="14"/>
        <v/>
      </c>
      <c r="E83" s="27" t="str">
        <f t="shared" ca="1" si="9"/>
        <v/>
      </c>
      <c r="F83" s="94" t="str">
        <f t="shared" ca="1" si="10"/>
        <v/>
      </c>
      <c r="G83" s="94"/>
      <c r="H83" s="27"/>
      <c r="I83" s="28" t="str">
        <f t="shared" ca="1" si="11"/>
        <v/>
      </c>
      <c r="J83" s="28"/>
      <c r="K83" s="17">
        <f t="shared" ca="1" si="12"/>
        <v>0</v>
      </c>
    </row>
    <row r="84" spans="1:11" x14ac:dyDescent="0.25">
      <c r="A84">
        <f t="shared" ca="1" si="13"/>
        <v>1</v>
      </c>
      <c r="B84" t="str">
        <f ca="1">IF(ISERR(SEARCH(MID(CELL("filename",$B$1),FIND("]",CELL("filename",$B$1))+1,256),Questions_Hide!G79)),"zz",Questions_Hide!A79)</f>
        <v>2-PR.AC.Tech-1</v>
      </c>
      <c r="C84" s="37" t="str">
        <f t="array" aca="1" ref="C84" ca="1">IF(COUNTIF($B$9:$B$200,"&lt;&gt;zz")&gt;=ROWS($A$1:A76), INDEX($B$9:$B$200, MATCH(SMALL(COUNTIF($B$9:$B$200, "&lt;"&amp;$B$9:$B$200), ROW(A76)), COUNTIF($B$9:$B$200, "&lt;"&amp;$B$9:$B$200), 0)), "")</f>
        <v/>
      </c>
      <c r="D84" s="28" t="str">
        <f t="shared" ca="1" si="14"/>
        <v/>
      </c>
      <c r="E84" s="27" t="str">
        <f t="shared" ca="1" si="9"/>
        <v/>
      </c>
      <c r="F84" s="94" t="str">
        <f t="shared" ca="1" si="10"/>
        <v/>
      </c>
      <c r="G84" s="94"/>
      <c r="H84" s="27"/>
      <c r="I84" s="28" t="str">
        <f t="shared" ca="1" si="11"/>
        <v/>
      </c>
      <c r="J84" s="28"/>
      <c r="K84" s="17">
        <f t="shared" ca="1" si="12"/>
        <v>0</v>
      </c>
    </row>
    <row r="85" spans="1:11" x14ac:dyDescent="0.25">
      <c r="A85">
        <f t="shared" ca="1" si="13"/>
        <v>1</v>
      </c>
      <c r="B85" t="str">
        <f ca="1">IF(ISERR(SEARCH(MID(CELL("filename",$B$1),FIND("]",CELL("filename",$B$1))+1,256),Questions_Hide!G80)),"zz",Questions_Hide!A80)</f>
        <v>2-PR.AC.Tech-2</v>
      </c>
      <c r="C85" s="37" t="str">
        <f t="array" aca="1" ref="C85" ca="1">IF(COUNTIF($B$9:$B$200,"&lt;&gt;zz")&gt;=ROWS($A$1:A77), INDEX($B$9:$B$200, MATCH(SMALL(COUNTIF($B$9:$B$200, "&lt;"&amp;$B$9:$B$200), ROW(A77)), COUNTIF($B$9:$B$200, "&lt;"&amp;$B$9:$B$200), 0)), "")</f>
        <v/>
      </c>
      <c r="D85" s="28" t="str">
        <f t="shared" ca="1" si="14"/>
        <v/>
      </c>
      <c r="E85" s="27" t="str">
        <f t="shared" ca="1" si="9"/>
        <v/>
      </c>
      <c r="F85" s="94" t="str">
        <f t="shared" ca="1" si="10"/>
        <v/>
      </c>
      <c r="G85" s="94"/>
      <c r="H85" s="27"/>
      <c r="I85" s="28" t="str">
        <f t="shared" ca="1" si="11"/>
        <v/>
      </c>
      <c r="J85" s="28"/>
      <c r="K85" s="17">
        <f t="shared" ca="1" si="12"/>
        <v>0</v>
      </c>
    </row>
    <row r="86" spans="1:11" x14ac:dyDescent="0.25">
      <c r="A86">
        <f t="shared" ca="1" si="13"/>
        <v>1</v>
      </c>
      <c r="B86" t="str">
        <f ca="1">IF(ISERR(SEARCH(MID(CELL("filename",$B$1),FIND("]",CELL("filename",$B$1))+1,256),Questions_Hide!G81)),"zz",Questions_Hide!A81)</f>
        <v>2-PR.IP.Tech-1</v>
      </c>
      <c r="C86" s="37" t="str">
        <f t="array" aca="1" ref="C86" ca="1">IF(COUNTIF($B$9:$B$200,"&lt;&gt;zz")&gt;=ROWS($A$1:A78), INDEX($B$9:$B$200, MATCH(SMALL(COUNTIF($B$9:$B$200, "&lt;"&amp;$B$9:$B$200), ROW(A78)), COUNTIF($B$9:$B$200, "&lt;"&amp;$B$9:$B$200), 0)), "")</f>
        <v/>
      </c>
      <c r="D86" s="28" t="str">
        <f t="shared" ca="1" si="14"/>
        <v/>
      </c>
      <c r="E86" s="27" t="str">
        <f t="shared" ca="1" si="9"/>
        <v/>
      </c>
      <c r="F86" s="94" t="str">
        <f t="shared" ca="1" si="10"/>
        <v/>
      </c>
      <c r="G86" s="94"/>
      <c r="H86" s="27"/>
      <c r="I86" s="28" t="str">
        <f t="shared" ca="1" si="11"/>
        <v/>
      </c>
      <c r="J86" s="28"/>
      <c r="K86" s="17">
        <f t="shared" ca="1" si="12"/>
        <v>0</v>
      </c>
    </row>
    <row r="87" spans="1:11" x14ac:dyDescent="0.25">
      <c r="A87">
        <f t="shared" ca="1" si="13"/>
        <v>1</v>
      </c>
      <c r="B87" t="str">
        <f ca="1">IF(ISERR(SEARCH(MID(CELL("filename",$B$1),FIND("]",CELL("filename",$B$1))+1,256),Questions_Hide!G82)),"zz",Questions_Hide!A82)</f>
        <v>2-PR.IP.Tech-2</v>
      </c>
      <c r="C87" s="37" t="str">
        <f t="array" aca="1" ref="C87" ca="1">IF(COUNTIF($B$9:$B$200,"&lt;&gt;zz")&gt;=ROWS($A$1:A79), INDEX($B$9:$B$200, MATCH(SMALL(COUNTIF($B$9:$B$200, "&lt;"&amp;$B$9:$B$200), ROW(A79)), COUNTIF($B$9:$B$200, "&lt;"&amp;$B$9:$B$200), 0)), "")</f>
        <v/>
      </c>
      <c r="D87" s="28" t="str">
        <f t="shared" ca="1" si="14"/>
        <v/>
      </c>
      <c r="E87" s="27" t="str">
        <f t="shared" ca="1" si="9"/>
        <v/>
      </c>
      <c r="F87" s="94" t="str">
        <f t="shared" ca="1" si="10"/>
        <v/>
      </c>
      <c r="G87" s="94"/>
      <c r="H87" s="27"/>
      <c r="I87" s="28" t="str">
        <f t="shared" ca="1" si="11"/>
        <v/>
      </c>
      <c r="J87" s="28"/>
      <c r="K87" s="17">
        <f t="shared" ca="1" si="12"/>
        <v>0</v>
      </c>
    </row>
    <row r="88" spans="1:11" x14ac:dyDescent="0.25">
      <c r="A88">
        <f t="shared" ca="1" si="13"/>
        <v>1</v>
      </c>
      <c r="B88" t="str">
        <f ca="1">IF(ISERR(SEARCH(MID(CELL("filename",$B$1),FIND("]",CELL("filename",$B$1))+1,256),Questions_Hide!G83)),"zz",Questions_Hide!A83)</f>
        <v>2-PR.IP.Tech-3</v>
      </c>
      <c r="C88" s="37" t="str">
        <f t="array" aca="1" ref="C88" ca="1">IF(COUNTIF($B$9:$B$200,"&lt;&gt;zz")&gt;=ROWS($A$1:A80), INDEX($B$9:$B$200, MATCH(SMALL(COUNTIF($B$9:$B$200, "&lt;"&amp;$B$9:$B$200), ROW(A80)), COUNTIF($B$9:$B$200, "&lt;"&amp;$B$9:$B$200), 0)), "")</f>
        <v/>
      </c>
      <c r="D88" s="28" t="str">
        <f t="shared" ca="1" si="14"/>
        <v/>
      </c>
      <c r="E88" s="27" t="str">
        <f t="shared" ca="1" si="9"/>
        <v/>
      </c>
      <c r="F88" s="94" t="str">
        <f t="shared" ca="1" si="10"/>
        <v/>
      </c>
      <c r="G88" s="94"/>
      <c r="H88" s="27"/>
      <c r="I88" s="28" t="str">
        <f t="shared" ca="1" si="11"/>
        <v/>
      </c>
      <c r="J88" s="28"/>
      <c r="K88" s="17">
        <f t="shared" ca="1" si="12"/>
        <v>0</v>
      </c>
    </row>
    <row r="89" spans="1:11" x14ac:dyDescent="0.25">
      <c r="A89">
        <f t="shared" ca="1" si="13"/>
        <v>1</v>
      </c>
      <c r="B89" t="str">
        <f ca="1">IF(ISERR(SEARCH(MID(CELL("filename",$B$1),FIND("]",CELL("filename",$B$1))+1,256),Questions_Hide!G84)),"zz",Questions_Hide!A84)</f>
        <v>2-PR.IP.Tech-4</v>
      </c>
      <c r="C89" s="37" t="str">
        <f t="array" aca="1" ref="C89" ca="1">IF(COUNTIF($B$9:$B$200,"&lt;&gt;zz")&gt;=ROWS($A$1:A81), INDEX($B$9:$B$200, MATCH(SMALL(COUNTIF($B$9:$B$200, "&lt;"&amp;$B$9:$B$200), ROW(A81)), COUNTIF($B$9:$B$200, "&lt;"&amp;$B$9:$B$200), 0)), "")</f>
        <v/>
      </c>
      <c r="D89" s="28" t="str">
        <f t="shared" ca="1" si="14"/>
        <v/>
      </c>
      <c r="E89" s="27" t="str">
        <f t="shared" ca="1" si="9"/>
        <v/>
      </c>
      <c r="F89" s="94" t="str">
        <f t="shared" ca="1" si="10"/>
        <v/>
      </c>
      <c r="G89" s="94"/>
      <c r="H89" s="27"/>
      <c r="I89" s="28" t="str">
        <f t="shared" ca="1" si="11"/>
        <v/>
      </c>
      <c r="J89" s="28"/>
      <c r="K89" s="17">
        <f t="shared" ca="1" si="12"/>
        <v>0</v>
      </c>
    </row>
    <row r="90" spans="1:11" x14ac:dyDescent="0.25">
      <c r="A90">
        <f t="shared" ca="1" si="13"/>
        <v>1</v>
      </c>
      <c r="B90" t="str">
        <f ca="1">IF(ISERR(SEARCH(MID(CELL("filename",$B$1),FIND("]",CELL("filename",$B$1))+1,256),Questions_Hide!G85)),"zz",Questions_Hide!A85)</f>
        <v>2-PR.IP.Tech-5</v>
      </c>
      <c r="C90" s="37" t="str">
        <f t="array" aca="1" ref="C90" ca="1">IF(COUNTIF($B$9:$B$200,"&lt;&gt;zz")&gt;=ROWS($A$1:A82), INDEX($B$9:$B$200, MATCH(SMALL(COUNTIF($B$9:$B$200, "&lt;"&amp;$B$9:$B$200), ROW(A82)), COUNTIF($B$9:$B$200, "&lt;"&amp;$B$9:$B$200), 0)), "")</f>
        <v/>
      </c>
      <c r="D90" s="28" t="str">
        <f t="shared" ca="1" si="14"/>
        <v/>
      </c>
      <c r="E90" s="27" t="str">
        <f t="shared" ca="1" si="9"/>
        <v/>
      </c>
      <c r="F90" s="94" t="str">
        <f t="shared" ca="1" si="10"/>
        <v/>
      </c>
      <c r="G90" s="94"/>
      <c r="H90" s="27"/>
      <c r="I90" s="28" t="str">
        <f t="shared" ca="1" si="11"/>
        <v/>
      </c>
      <c r="J90" s="28"/>
      <c r="K90" s="17">
        <f t="shared" ca="1" si="12"/>
        <v>0</v>
      </c>
    </row>
    <row r="91" spans="1:11" x14ac:dyDescent="0.25">
      <c r="A91">
        <f t="shared" ca="1" si="13"/>
        <v>1</v>
      </c>
      <c r="B91" t="str">
        <f ca="1">IF(ISERR(SEARCH(MID(CELL("filename",$B$1),FIND("]",CELL("filename",$B$1))+1,256),Questions_Hide!G86)),"zz",Questions_Hide!A86)</f>
        <v>2-PR.MA.Tech-1</v>
      </c>
      <c r="C91" s="37" t="str">
        <f t="array" aca="1" ref="C91" ca="1">IF(COUNTIF($B$9:$B$200,"&lt;&gt;zz")&gt;=ROWS($A$1:A83), INDEX($B$9:$B$200, MATCH(SMALL(COUNTIF($B$9:$B$200, "&lt;"&amp;$B$9:$B$200), ROW(A83)), COUNTIF($B$9:$B$200, "&lt;"&amp;$B$9:$B$200), 0)), "")</f>
        <v/>
      </c>
      <c r="D91" s="28" t="str">
        <f t="shared" ca="1" si="14"/>
        <v/>
      </c>
      <c r="E91" s="27" t="str">
        <f t="shared" ca="1" si="9"/>
        <v/>
      </c>
      <c r="F91" s="94" t="str">
        <f t="shared" ca="1" si="10"/>
        <v/>
      </c>
      <c r="G91" s="94"/>
      <c r="H91" s="27"/>
      <c r="I91" s="28" t="str">
        <f t="shared" ca="1" si="11"/>
        <v/>
      </c>
      <c r="J91" s="28"/>
      <c r="K91" s="17">
        <f t="shared" ca="1" si="12"/>
        <v>0</v>
      </c>
    </row>
    <row r="92" spans="1:11" x14ac:dyDescent="0.25">
      <c r="A92">
        <f t="shared" ca="1" si="13"/>
        <v>1</v>
      </c>
      <c r="B92" t="str">
        <f ca="1">IF(ISERR(SEARCH(MID(CELL("filename",$B$1),FIND("]",CELL("filename",$B$1))+1,256),Questions_Hide!G87)),"zz",Questions_Hide!A87)</f>
        <v>2-PR.PT.Tech-1</v>
      </c>
      <c r="C92" s="37" t="str">
        <f t="array" aca="1" ref="C92" ca="1">IF(COUNTIF($B$9:$B$200,"&lt;&gt;zz")&gt;=ROWS($A$1:A84), INDEX($B$9:$B$200, MATCH(SMALL(COUNTIF($B$9:$B$200, "&lt;"&amp;$B$9:$B$200), ROW(A84)), COUNTIF($B$9:$B$200, "&lt;"&amp;$B$9:$B$200), 0)), "")</f>
        <v/>
      </c>
      <c r="D92" s="28" t="str">
        <f t="shared" ca="1" si="14"/>
        <v/>
      </c>
      <c r="E92" s="27" t="str">
        <f t="shared" ca="1" si="9"/>
        <v/>
      </c>
      <c r="F92" s="94" t="str">
        <f t="shared" ca="1" si="10"/>
        <v/>
      </c>
      <c r="G92" s="94"/>
      <c r="H92" s="27"/>
      <c r="I92" s="28" t="str">
        <f t="shared" ca="1" si="11"/>
        <v/>
      </c>
      <c r="J92" s="28"/>
      <c r="K92" s="17">
        <f t="shared" ca="1" si="12"/>
        <v>0</v>
      </c>
    </row>
    <row r="93" spans="1:11" x14ac:dyDescent="0.25">
      <c r="A93">
        <f t="shared" ca="1" si="13"/>
        <v>1</v>
      </c>
      <c r="B93" t="str">
        <f ca="1">IF(ISERR(SEARCH(MID(CELL("filename",$B$1),FIND("]",CELL("filename",$B$1))+1,256),Questions_Hide!G88)),"zz",Questions_Hide!A88)</f>
        <v>2-PR.PT.Tech-2</v>
      </c>
      <c r="C93" s="37" t="str">
        <f t="array" aca="1" ref="C93" ca="1">IF(COUNTIF($B$9:$B$200,"&lt;&gt;zz")&gt;=ROWS($A$1:A85), INDEX($B$9:$B$200, MATCH(SMALL(COUNTIF($B$9:$B$200, "&lt;"&amp;$B$9:$B$200), ROW(A85)), COUNTIF($B$9:$B$200, "&lt;"&amp;$B$9:$B$200), 0)), "")</f>
        <v/>
      </c>
      <c r="D93" s="28" t="str">
        <f t="shared" ca="1" si="14"/>
        <v/>
      </c>
      <c r="E93" s="27" t="str">
        <f t="shared" ca="1" si="9"/>
        <v/>
      </c>
      <c r="F93" s="94" t="str">
        <f t="shared" ca="1" si="10"/>
        <v/>
      </c>
      <c r="G93" s="94"/>
      <c r="H93" s="27"/>
      <c r="I93" s="28" t="str">
        <f t="shared" ca="1" si="11"/>
        <v/>
      </c>
      <c r="J93" s="28"/>
      <c r="K93" s="17">
        <f t="shared" ca="1" si="12"/>
        <v>0</v>
      </c>
    </row>
    <row r="94" spans="1:11" x14ac:dyDescent="0.25">
      <c r="A94">
        <f t="shared" ca="1" si="13"/>
        <v>1</v>
      </c>
      <c r="B94" t="str">
        <f ca="1">IF(ISERR(SEARCH(MID(CELL("filename",$B$1),FIND("]",CELL("filename",$B$1))+1,256),Questions_Hide!G89)),"zz",Questions_Hide!A89)</f>
        <v>3-DE.AE.Tech-1</v>
      </c>
      <c r="C94" s="37" t="str">
        <f t="array" aca="1" ref="C94" ca="1">IF(COUNTIF($B$9:$B$200,"&lt;&gt;zz")&gt;=ROWS($A$1:A86), INDEX($B$9:$B$200, MATCH(SMALL(COUNTIF($B$9:$B$200, "&lt;"&amp;$B$9:$B$200), ROW(A86)), COUNTIF($B$9:$B$200, "&lt;"&amp;$B$9:$B$200), 0)), "")</f>
        <v/>
      </c>
      <c r="D94" s="28" t="str">
        <f t="shared" ca="1" si="14"/>
        <v/>
      </c>
      <c r="E94" s="27" t="str">
        <f t="shared" ca="1" si="9"/>
        <v/>
      </c>
      <c r="F94" s="94" t="str">
        <f t="shared" ca="1" si="10"/>
        <v/>
      </c>
      <c r="G94" s="94"/>
      <c r="H94" s="27"/>
      <c r="I94" s="28" t="str">
        <f t="shared" ca="1" si="11"/>
        <v/>
      </c>
      <c r="J94" s="28"/>
      <c r="K94" s="17">
        <f t="shared" ca="1" si="12"/>
        <v>0</v>
      </c>
    </row>
    <row r="95" spans="1:11" x14ac:dyDescent="0.25">
      <c r="A95">
        <f t="shared" ca="1" si="13"/>
        <v>1</v>
      </c>
      <c r="B95" t="str">
        <f ca="1">IF(ISERR(SEARCH(MID(CELL("filename",$B$1),FIND("]",CELL("filename",$B$1))+1,256),Questions_Hide!G90)),"zz",Questions_Hide!A90)</f>
        <v>3-DE.DP.Tech-1</v>
      </c>
      <c r="C95" s="37" t="str">
        <f t="array" aca="1" ref="C95" ca="1">IF(COUNTIF($B$9:$B$200,"&lt;&gt;zz")&gt;=ROWS($A$1:A87), INDEX($B$9:$B$200, MATCH(SMALL(COUNTIF($B$9:$B$200, "&lt;"&amp;$B$9:$B$200), ROW(A87)), COUNTIF($B$9:$B$200, "&lt;"&amp;$B$9:$B$200), 0)), "")</f>
        <v/>
      </c>
      <c r="D95" s="28" t="str">
        <f t="shared" ca="1" si="14"/>
        <v/>
      </c>
      <c r="E95" s="27" t="str">
        <f t="shared" ca="1" si="9"/>
        <v/>
      </c>
      <c r="F95" s="94" t="str">
        <f t="shared" ca="1" si="10"/>
        <v/>
      </c>
      <c r="G95" s="94"/>
      <c r="H95" s="27"/>
      <c r="I95" s="28" t="str">
        <f t="shared" ca="1" si="11"/>
        <v/>
      </c>
      <c r="J95" s="28"/>
      <c r="K95" s="17">
        <f t="shared" ca="1" si="12"/>
        <v>0</v>
      </c>
    </row>
    <row r="96" spans="1:11" x14ac:dyDescent="0.25">
      <c r="A96">
        <f t="shared" ca="1" si="13"/>
        <v>1</v>
      </c>
      <c r="B96" t="str">
        <f ca="1">IF(ISERR(SEARCH(MID(CELL("filename",$B$1),FIND("]",CELL("filename",$B$1))+1,256),Questions_Hide!G91)),"zz",Questions_Hide!A91)</f>
        <v>3-DE.CM.Tech-1</v>
      </c>
      <c r="C96" s="37" t="str">
        <f t="array" aca="1" ref="C96" ca="1">IF(COUNTIF($B$9:$B$200,"&lt;&gt;zz")&gt;=ROWS($A$1:A88), INDEX($B$9:$B$200, MATCH(SMALL(COUNTIF($B$9:$B$200, "&lt;"&amp;$B$9:$B$200), ROW(A88)), COUNTIF($B$9:$B$200, "&lt;"&amp;$B$9:$B$200), 0)), "")</f>
        <v/>
      </c>
      <c r="D96" s="28" t="str">
        <f t="shared" ca="1" si="14"/>
        <v/>
      </c>
      <c r="E96" s="27" t="str">
        <f t="shared" ca="1" si="9"/>
        <v/>
      </c>
      <c r="F96" s="94" t="str">
        <f t="shared" ca="1" si="10"/>
        <v/>
      </c>
      <c r="G96" s="94"/>
      <c r="H96" s="27"/>
      <c r="I96" s="28" t="str">
        <f t="shared" ca="1" si="11"/>
        <v/>
      </c>
      <c r="J96" s="28"/>
      <c r="K96" s="17">
        <f t="shared" ca="1" si="12"/>
        <v>0</v>
      </c>
    </row>
    <row r="97" spans="1:11" x14ac:dyDescent="0.25">
      <c r="A97">
        <f t="shared" ca="1" si="13"/>
        <v>1</v>
      </c>
      <c r="B97" t="str">
        <f ca="1">IF(ISERR(SEARCH(MID(CELL("filename",$B$1),FIND("]",CELL("filename",$B$1))+1,256),Questions_Hide!G92)),"zz",Questions_Hide!A92)</f>
        <v>3-DE.CM.Tech-2</v>
      </c>
      <c r="C97" s="37" t="str">
        <f t="array" aca="1" ref="C97" ca="1">IF(COUNTIF($B$9:$B$200,"&lt;&gt;zz")&gt;=ROWS($A$1:A89), INDEX($B$9:$B$200, MATCH(SMALL(COUNTIF($B$9:$B$200, "&lt;"&amp;$B$9:$B$200), ROW(A89)), COUNTIF($B$9:$B$200, "&lt;"&amp;$B$9:$B$200), 0)), "")</f>
        <v/>
      </c>
      <c r="D97" s="28" t="str">
        <f t="shared" ca="1" si="14"/>
        <v/>
      </c>
      <c r="E97" s="27" t="str">
        <f t="shared" ca="1" si="9"/>
        <v/>
      </c>
      <c r="F97" s="94" t="str">
        <f t="shared" ca="1" si="10"/>
        <v/>
      </c>
      <c r="G97" s="94"/>
      <c r="H97" s="27"/>
      <c r="I97" s="28" t="str">
        <f t="shared" ca="1" si="11"/>
        <v/>
      </c>
      <c r="J97" s="28"/>
      <c r="K97" s="17">
        <f t="shared" ca="1" si="12"/>
        <v>0</v>
      </c>
    </row>
    <row r="98" spans="1:11" x14ac:dyDescent="0.25">
      <c r="A98">
        <f t="shared" ca="1" si="13"/>
        <v>1</v>
      </c>
      <c r="B98" t="str">
        <f ca="1">IF(ISERR(SEARCH(MID(CELL("filename",$B$1),FIND("]",CELL("filename",$B$1))+1,256),Questions_Hide!G93)),"zz",Questions_Hide!A93)</f>
        <v>3-DE.CM.Tech-3</v>
      </c>
      <c r="C98" s="37" t="str">
        <f t="array" aca="1" ref="C98" ca="1">IF(COUNTIF($B$9:$B$200,"&lt;&gt;zz")&gt;=ROWS($A$1:A90), INDEX($B$9:$B$200, MATCH(SMALL(COUNTIF($B$9:$B$200, "&lt;"&amp;$B$9:$B$200), ROW(A90)), COUNTIF($B$9:$B$200, "&lt;"&amp;$B$9:$B$200), 0)), "")</f>
        <v/>
      </c>
      <c r="D98" s="28" t="str">
        <f t="shared" ca="1" si="14"/>
        <v/>
      </c>
      <c r="E98" s="27" t="str">
        <f t="shared" ca="1" si="9"/>
        <v/>
      </c>
      <c r="F98" s="94" t="str">
        <f t="shared" ca="1" si="10"/>
        <v/>
      </c>
      <c r="G98" s="94"/>
      <c r="H98" s="27"/>
      <c r="I98" s="28" t="str">
        <f t="shared" ca="1" si="11"/>
        <v/>
      </c>
      <c r="J98" s="28"/>
      <c r="K98" s="17">
        <f t="shared" ca="1" si="12"/>
        <v>0</v>
      </c>
    </row>
    <row r="99" spans="1:11" x14ac:dyDescent="0.25">
      <c r="A99">
        <f t="shared" ca="1" si="13"/>
        <v>1</v>
      </c>
      <c r="B99" t="str">
        <f ca="1">IF(ISERR(SEARCH(MID(CELL("filename",$B$1),FIND("]",CELL("filename",$B$1))+1,256),Questions_Hide!G94)),"zz",Questions_Hide!A94)</f>
        <v>4-RS.AN.Tech-1</v>
      </c>
      <c r="C99" s="37" t="str">
        <f t="array" aca="1" ref="C99" ca="1">IF(COUNTIF($B$9:$B$200,"&lt;&gt;zz")&gt;=ROWS($A$1:A91), INDEX($B$9:$B$200, MATCH(SMALL(COUNTIF($B$9:$B$200, "&lt;"&amp;$B$9:$B$200), ROW(A91)), COUNTIF($B$9:$B$200, "&lt;"&amp;$B$9:$B$200), 0)), "")</f>
        <v/>
      </c>
      <c r="D99" s="28" t="str">
        <f t="shared" ca="1" si="14"/>
        <v/>
      </c>
      <c r="E99" s="27" t="str">
        <f t="shared" ca="1" si="9"/>
        <v/>
      </c>
      <c r="F99" s="94" t="str">
        <f t="shared" ca="1" si="10"/>
        <v/>
      </c>
      <c r="G99" s="94"/>
      <c r="H99" s="27"/>
      <c r="I99" s="28" t="str">
        <f t="shared" ca="1" si="11"/>
        <v/>
      </c>
      <c r="J99" s="28"/>
      <c r="K99" s="17">
        <f t="shared" ca="1" si="12"/>
        <v>0</v>
      </c>
    </row>
    <row r="100" spans="1:11" x14ac:dyDescent="0.25">
      <c r="A100">
        <f t="shared" ca="1" si="13"/>
        <v>1</v>
      </c>
      <c r="B100" t="str">
        <f ca="1">IF(ISERR(SEARCH(MID(CELL("filename",$B$1),FIND("]",CELL("filename",$B$1))+1,256),Questions_Hide!G95)),"zz",Questions_Hide!A95)</f>
        <v>4-RS.MI.Tech-1</v>
      </c>
      <c r="C100" s="37" t="str">
        <f t="array" aca="1" ref="C100" ca="1">IF(COUNTIF($B$9:$B$200,"&lt;&gt;zz")&gt;=ROWS($A$1:A92), INDEX($B$9:$B$200, MATCH(SMALL(COUNTIF($B$9:$B$200, "&lt;"&amp;$B$9:$B$200), ROW(A92)), COUNTIF($B$9:$B$200, "&lt;"&amp;$B$9:$B$200), 0)), "")</f>
        <v/>
      </c>
      <c r="D100" s="28" t="str">
        <f t="shared" ca="1" si="14"/>
        <v/>
      </c>
      <c r="E100" s="27" t="str">
        <f t="shared" ca="1" si="9"/>
        <v/>
      </c>
      <c r="F100" s="94" t="str">
        <f t="shared" ca="1" si="10"/>
        <v/>
      </c>
      <c r="G100" s="94"/>
      <c r="H100" s="27"/>
      <c r="I100" s="28" t="str">
        <f t="shared" ca="1" si="11"/>
        <v/>
      </c>
      <c r="J100" s="28"/>
      <c r="K100" s="17">
        <f t="shared" ca="1" si="12"/>
        <v>0</v>
      </c>
    </row>
    <row r="101" spans="1:11" x14ac:dyDescent="0.25">
      <c r="A101">
        <f t="shared" ca="1" si="13"/>
        <v>1</v>
      </c>
      <c r="B101" t="str">
        <f ca="1">IF(ISERR(SEARCH(MID(CELL("filename",$B$1),FIND("]",CELL("filename",$B$1))+1,256),Questions_Hide!G96)),"zz",Questions_Hide!A96)</f>
        <v>4-RS.CO.Tech-1</v>
      </c>
      <c r="C101" s="37" t="str">
        <f t="array" aca="1" ref="C101" ca="1">IF(COUNTIF($B$9:$B$200,"&lt;&gt;zz")&gt;=ROWS($A$1:A93), INDEX($B$9:$B$200, MATCH(SMALL(COUNTIF($B$9:$B$200, "&lt;"&amp;$B$9:$B$200), ROW(A93)), COUNTIF($B$9:$B$200, "&lt;"&amp;$B$9:$B$200), 0)), "")</f>
        <v/>
      </c>
      <c r="D101" s="28" t="str">
        <f t="shared" ca="1" si="14"/>
        <v/>
      </c>
      <c r="E101" s="27" t="str">
        <f t="shared" ca="1" si="9"/>
        <v/>
      </c>
      <c r="F101" s="94" t="str">
        <f t="shared" ca="1" si="10"/>
        <v/>
      </c>
      <c r="G101" s="94"/>
      <c r="H101" s="27"/>
      <c r="I101" s="28" t="str">
        <f t="shared" ca="1" si="11"/>
        <v/>
      </c>
      <c r="J101" s="28"/>
      <c r="K101" s="17">
        <f t="shared" ca="1" si="12"/>
        <v>0</v>
      </c>
    </row>
    <row r="102" spans="1:11" x14ac:dyDescent="0.25">
      <c r="A102">
        <f t="shared" ca="1" si="13"/>
        <v>0</v>
      </c>
      <c r="B102" t="str">
        <f ca="1">IF(ISERR(SEARCH(MID(CELL("filename",$B$1),FIND("]",CELL("filename",$B$1))+1,256),Questions_Hide!#REF!)),"zz",Questions_Hide!#REF!)</f>
        <v>zz</v>
      </c>
      <c r="C102" s="37" t="str">
        <f t="array" aca="1" ref="C102" ca="1">IF(COUNTIF($B$9:$B$200,"&lt;&gt;zz")&gt;=ROWS($A$1:A94), INDEX($B$9:$B$200, MATCH(SMALL(COUNTIF($B$9:$B$200, "&lt;"&amp;$B$9:$B$200), ROW(A94)), COUNTIF($B$9:$B$200, "&lt;"&amp;$B$9:$B$200), 0)), "")</f>
        <v/>
      </c>
      <c r="D102" s="28" t="str">
        <f t="shared" ca="1" si="14"/>
        <v/>
      </c>
      <c r="E102" s="27" t="str">
        <f t="shared" ca="1" si="9"/>
        <v/>
      </c>
      <c r="F102" s="94" t="str">
        <f t="shared" ca="1" si="10"/>
        <v/>
      </c>
      <c r="G102" s="94"/>
      <c r="H102" s="27"/>
      <c r="I102" s="28" t="str">
        <f t="shared" ca="1" si="11"/>
        <v/>
      </c>
      <c r="J102" s="28"/>
      <c r="K102" s="17">
        <f t="shared" ca="1" si="12"/>
        <v>0</v>
      </c>
    </row>
    <row r="103" spans="1:11" x14ac:dyDescent="0.25">
      <c r="A103">
        <f t="shared" ca="1" si="13"/>
        <v>0</v>
      </c>
      <c r="B103" t="str">
        <f ca="1">IF(ISERR(SEARCH(MID(CELL("filename",$B$1),FIND("]",CELL("filename",$B$1))+1,256),Questions_Hide!#REF!)),"zz",Questions_Hide!#REF!)</f>
        <v>zz</v>
      </c>
      <c r="C103" s="37" t="str">
        <f t="array" aca="1" ref="C103" ca="1">IF(COUNTIF($B$9:$B$200,"&lt;&gt;zz")&gt;=ROWS($A$1:A95), INDEX($B$9:$B$200, MATCH(SMALL(COUNTIF($B$9:$B$200, "&lt;"&amp;$B$9:$B$200), ROW(A95)), COUNTIF($B$9:$B$200, "&lt;"&amp;$B$9:$B$200), 0)), "")</f>
        <v/>
      </c>
      <c r="D103" s="28" t="str">
        <f t="shared" ca="1" si="14"/>
        <v/>
      </c>
      <c r="E103" s="27" t="str">
        <f t="shared" ca="1" si="9"/>
        <v/>
      </c>
      <c r="F103" s="94" t="str">
        <f t="shared" ca="1" si="10"/>
        <v/>
      </c>
      <c r="G103" s="94"/>
      <c r="H103" s="27"/>
      <c r="I103" s="28" t="str">
        <f t="shared" ca="1" si="11"/>
        <v/>
      </c>
      <c r="J103" s="28"/>
      <c r="K103" s="17">
        <f t="shared" ca="1" si="12"/>
        <v>0</v>
      </c>
    </row>
    <row r="104" spans="1:11" x14ac:dyDescent="0.25">
      <c r="A104">
        <f t="shared" ca="1" si="13"/>
        <v>0</v>
      </c>
      <c r="B104" t="str">
        <f ca="1">IF(ISERR(SEARCH(MID(CELL("filename",$B$1),FIND("]",CELL("filename",$B$1))+1,256),Questions_Hide!#REF!)),"zz",Questions_Hide!#REF!)</f>
        <v>zz</v>
      </c>
      <c r="C104" s="37" t="str">
        <f t="array" aca="1" ref="C104" ca="1">IF(COUNTIF($B$9:$B$200,"&lt;&gt;zz")&gt;=ROWS($A$1:A96), INDEX($B$9:$B$200, MATCH(SMALL(COUNTIF($B$9:$B$200, "&lt;"&amp;$B$9:$B$200), ROW(A96)), COUNTIF($B$9:$B$200, "&lt;"&amp;$B$9:$B$200), 0)), "")</f>
        <v/>
      </c>
      <c r="D104" s="28" t="str">
        <f t="shared" ca="1" si="14"/>
        <v/>
      </c>
      <c r="E104" s="27" t="str">
        <f t="shared" ca="1" si="9"/>
        <v/>
      </c>
      <c r="F104" s="94" t="str">
        <f t="shared" ca="1" si="10"/>
        <v/>
      </c>
      <c r="G104" s="94"/>
      <c r="H104" s="27"/>
      <c r="I104" s="28" t="str">
        <f t="shared" ca="1" si="11"/>
        <v/>
      </c>
      <c r="J104" s="28"/>
      <c r="K104" s="17">
        <f t="shared" ca="1" si="12"/>
        <v>0</v>
      </c>
    </row>
    <row r="105" spans="1:11" x14ac:dyDescent="0.25">
      <c r="A105">
        <f t="shared" ca="1" si="13"/>
        <v>1</v>
      </c>
      <c r="B105" t="str">
        <f ca="1">IF(ISERR(SEARCH(MID(CELL("filename",$B$1),FIND("]",CELL("filename",$B$1))+1,256),Questions_Hide!G97)),"zz",Questions_Hide!A97)</f>
        <v>4-RS.RP.Tech-1</v>
      </c>
      <c r="C105" s="37" t="str">
        <f t="array" aca="1" ref="C105" ca="1">IF(COUNTIF($B$9:$B$200,"&lt;&gt;zz")&gt;=ROWS($A$1:A97), INDEX($B$9:$B$200, MATCH(SMALL(COUNTIF($B$9:$B$200, "&lt;"&amp;$B$9:$B$200), ROW(A97)), COUNTIF($B$9:$B$200, "&lt;"&amp;$B$9:$B$200), 0)), "")</f>
        <v/>
      </c>
      <c r="D105" s="28" t="str">
        <f t="shared" ca="1" si="14"/>
        <v/>
      </c>
      <c r="E105" s="27" t="str">
        <f t="shared" ca="1" si="9"/>
        <v/>
      </c>
      <c r="F105" s="94" t="str">
        <f t="shared" ref="F105:F136" ca="1" si="15">IF(OR(ISERROR(VLOOKUP($D105,Questions,8,FALSE)),VLOOKUP($D105,Questions,8,FALSE)=0),"",VLOOKUP($D105,Questions,8,FALSE))</f>
        <v/>
      </c>
      <c r="G105" s="94"/>
      <c r="H105" s="27"/>
      <c r="I105" s="28" t="str">
        <f t="shared" ref="I105:I136" ca="1" si="16">IF(OR(ISERROR(VLOOKUP($D105,Questions,9,FALSE)),VLOOKUP($D105,Questions,9,FALSE)=0),"",VLOOKUP($D105,Questions,9,FALSE))</f>
        <v/>
      </c>
      <c r="J105" s="28"/>
      <c r="K105" s="17">
        <f t="shared" ref="K105:K136" ca="1" si="17">IFERROR(VLOOKUP($D105,Questions,7,FALSE),"")</f>
        <v>0</v>
      </c>
    </row>
    <row r="106" spans="1:11" x14ac:dyDescent="0.25">
      <c r="A106">
        <f t="shared" ca="1" si="13"/>
        <v>1</v>
      </c>
      <c r="B106" t="str">
        <f ca="1">IF(ISERR(SEARCH(MID(CELL("filename",$B$1),FIND("]",CELL("filename",$B$1))+1,256),Questions_Hide!G98)),"zz",Questions_Hide!A98)</f>
        <v>5-RC.CO.Tech-1</v>
      </c>
      <c r="C106" s="37" t="str">
        <f t="array" aca="1" ref="C106" ca="1">IF(COUNTIF($B$9:$B$200,"&lt;&gt;zz")&gt;=ROWS($A$1:A98), INDEX($B$9:$B$200, MATCH(SMALL(COUNTIF($B$9:$B$200, "&lt;"&amp;$B$9:$B$200), ROW(A98)), COUNTIF($B$9:$B$200, "&lt;"&amp;$B$9:$B$200), 0)), "")</f>
        <v/>
      </c>
      <c r="D106" s="28" t="str">
        <f t="shared" ca="1" si="14"/>
        <v/>
      </c>
      <c r="E106" s="27" t="str">
        <f t="shared" ca="1" si="9"/>
        <v/>
      </c>
      <c r="F106" s="94" t="str">
        <f t="shared" ca="1" si="15"/>
        <v/>
      </c>
      <c r="G106" s="94"/>
      <c r="H106" s="27"/>
      <c r="I106" s="28" t="str">
        <f t="shared" ca="1" si="16"/>
        <v/>
      </c>
      <c r="J106" s="28"/>
      <c r="K106" s="17">
        <f t="shared" ca="1" si="17"/>
        <v>0</v>
      </c>
    </row>
    <row r="107" spans="1:11" x14ac:dyDescent="0.25">
      <c r="A107">
        <f t="shared" ca="1" si="13"/>
        <v>1</v>
      </c>
      <c r="B107" t="str">
        <f ca="1">IF(ISERR(SEARCH(MID(CELL("filename",$B$1),FIND("]",CELL("filename",$B$1))+1,256),Questions_Hide!G99)),"zz",Questions_Hide!A99)</f>
        <v>5-RC.RP.Tech-1</v>
      </c>
      <c r="C107" s="37" t="str">
        <f t="array" aca="1" ref="C107" ca="1">IF(COUNTIF($B$9:$B$200,"&lt;&gt;zz")&gt;=ROWS($A$1:A99), INDEX($B$9:$B$200, MATCH(SMALL(COUNTIF($B$9:$B$200, "&lt;"&amp;$B$9:$B$200), ROW(A99)), COUNTIF($B$9:$B$200, "&lt;"&amp;$B$9:$B$200), 0)), "")</f>
        <v/>
      </c>
      <c r="D107" s="28" t="str">
        <f t="shared" ca="1" si="14"/>
        <v/>
      </c>
      <c r="E107" s="27" t="str">
        <f t="shared" ca="1" si="9"/>
        <v/>
      </c>
      <c r="F107" s="94" t="str">
        <f t="shared" ca="1" si="15"/>
        <v/>
      </c>
      <c r="G107" s="94"/>
      <c r="H107" s="27"/>
      <c r="I107" s="28" t="str">
        <f t="shared" ca="1" si="16"/>
        <v/>
      </c>
      <c r="J107" s="28"/>
      <c r="K107" s="17">
        <f t="shared" ca="1" si="17"/>
        <v>0</v>
      </c>
    </row>
    <row r="108" spans="1:11" x14ac:dyDescent="0.25">
      <c r="A108">
        <f t="shared" ca="1" si="13"/>
        <v>0</v>
      </c>
      <c r="B108" t="str">
        <f ca="1">IF(ISERR(SEARCH(MID(CELL("filename",$B$1),FIND("]",CELL("filename",$B$1))+1,256),Questions_Hide!G100)),"zz",Questions_Hide!A100)</f>
        <v>zz</v>
      </c>
      <c r="C108" s="37" t="str">
        <f t="array" aca="1" ref="C108" ca="1">IF(COUNTIF($B$9:$B$200,"&lt;&gt;zz")&gt;=ROWS($A$1:A100), INDEX($B$9:$B$200, MATCH(SMALL(COUNTIF($B$9:$B$200, "&lt;"&amp;$B$9:$B$200), ROW(A100)), COUNTIF($B$9:$B$200, "&lt;"&amp;$B$9:$B$200), 0)), "")</f>
        <v/>
      </c>
      <c r="D108" s="28" t="str">
        <f t="shared" ca="1" si="14"/>
        <v/>
      </c>
      <c r="E108" s="27" t="str">
        <f t="shared" ca="1" si="9"/>
        <v/>
      </c>
      <c r="F108" s="94" t="str">
        <f t="shared" ca="1" si="15"/>
        <v/>
      </c>
      <c r="G108" s="94"/>
      <c r="H108" s="27"/>
      <c r="I108" s="28" t="str">
        <f t="shared" ca="1" si="16"/>
        <v/>
      </c>
      <c r="J108" s="28"/>
      <c r="K108" s="17">
        <f t="shared" ca="1" si="17"/>
        <v>0</v>
      </c>
    </row>
    <row r="109" spans="1:11" x14ac:dyDescent="0.25">
      <c r="A109">
        <f t="shared" ca="1" si="13"/>
        <v>0</v>
      </c>
      <c r="B109" t="str">
        <f ca="1">IF(ISERR(SEARCH(MID(CELL("filename",$B$1),FIND("]",CELL("filename",$B$1))+1,256),Questions_Hide!G101)),"zz",Questions_Hide!A101)</f>
        <v>zz</v>
      </c>
      <c r="C109" s="37" t="str">
        <f t="array" aca="1" ref="C109" ca="1">IF(COUNTIF($B$9:$B$200,"&lt;&gt;zz")&gt;=ROWS($A$1:A101), INDEX($B$9:$B$200, MATCH(SMALL(COUNTIF($B$9:$B$200, "&lt;"&amp;$B$9:$B$200), ROW(A101)), COUNTIF($B$9:$B$200, "&lt;"&amp;$B$9:$B$200), 0)), "")</f>
        <v/>
      </c>
      <c r="D109" s="28" t="str">
        <f t="shared" ca="1" si="14"/>
        <v/>
      </c>
      <c r="E109" s="27" t="str">
        <f t="shared" ca="1" si="9"/>
        <v/>
      </c>
      <c r="F109" s="94" t="str">
        <f t="shared" ca="1" si="15"/>
        <v/>
      </c>
      <c r="G109" s="94"/>
      <c r="H109" s="27"/>
      <c r="I109" s="28" t="str">
        <f t="shared" ca="1" si="16"/>
        <v/>
      </c>
      <c r="J109" s="28"/>
      <c r="K109" s="17">
        <f t="shared" ca="1" si="17"/>
        <v>0</v>
      </c>
    </row>
    <row r="110" spans="1:11" x14ac:dyDescent="0.25">
      <c r="A110">
        <f t="shared" ca="1" si="13"/>
        <v>0</v>
      </c>
      <c r="B110" t="str">
        <f ca="1">IF(ISERR(SEARCH(MID(CELL("filename",$B$1),FIND("]",CELL("filename",$B$1))+1,256),Questions_Hide!G102)),"zz",Questions_Hide!A102)</f>
        <v>zz</v>
      </c>
      <c r="C110" s="37" t="str">
        <f t="array" aca="1" ref="C110" ca="1">IF(COUNTIF($B$9:$B$200,"&lt;&gt;zz")&gt;=ROWS($A$1:A102), INDEX($B$9:$B$200, MATCH(SMALL(COUNTIF($B$9:$B$200, "&lt;"&amp;$B$9:$B$200), ROW(A102)), COUNTIF($B$9:$B$200, "&lt;"&amp;$B$9:$B$200), 0)), "")</f>
        <v/>
      </c>
      <c r="D110" s="28" t="str">
        <f t="shared" ca="1" si="14"/>
        <v/>
      </c>
      <c r="E110" s="27" t="str">
        <f t="shared" ca="1" si="9"/>
        <v/>
      </c>
      <c r="F110" s="94" t="str">
        <f t="shared" ca="1" si="15"/>
        <v/>
      </c>
      <c r="G110" s="94"/>
      <c r="H110" s="27"/>
      <c r="I110" s="28" t="str">
        <f t="shared" ca="1" si="16"/>
        <v/>
      </c>
      <c r="J110" s="28"/>
      <c r="K110" s="17">
        <f t="shared" ca="1" si="17"/>
        <v>0</v>
      </c>
    </row>
    <row r="111" spans="1:11" x14ac:dyDescent="0.25">
      <c r="A111">
        <f t="shared" ca="1" si="13"/>
        <v>0</v>
      </c>
      <c r="B111" t="str">
        <f ca="1">IF(ISERR(SEARCH(MID(CELL("filename",$B$1),FIND("]",CELL("filename",$B$1))+1,256),Questions_Hide!G103)),"zz",Questions_Hide!A103)</f>
        <v>zz</v>
      </c>
      <c r="C111" s="37" t="str">
        <f t="array" aca="1" ref="C111" ca="1">IF(COUNTIF($B$9:$B$200,"&lt;&gt;zz")&gt;=ROWS($A$1:A103), INDEX($B$9:$B$200, MATCH(SMALL(COUNTIF($B$9:$B$200, "&lt;"&amp;$B$9:$B$200), ROW(A103)), COUNTIF($B$9:$B$200, "&lt;"&amp;$B$9:$B$200), 0)), "")</f>
        <v/>
      </c>
      <c r="D111" s="28" t="str">
        <f t="shared" ca="1" si="14"/>
        <v/>
      </c>
      <c r="E111" s="27" t="str">
        <f t="shared" ca="1" si="9"/>
        <v/>
      </c>
      <c r="F111" s="94" t="str">
        <f t="shared" ca="1" si="15"/>
        <v/>
      </c>
      <c r="G111" s="94"/>
      <c r="H111" s="27"/>
      <c r="I111" s="28" t="str">
        <f t="shared" ca="1" si="16"/>
        <v/>
      </c>
      <c r="J111" s="28"/>
      <c r="K111" s="17">
        <f t="shared" ca="1" si="17"/>
        <v>0</v>
      </c>
    </row>
    <row r="112" spans="1:11" x14ac:dyDescent="0.25">
      <c r="A112">
        <f t="shared" ca="1" si="13"/>
        <v>0</v>
      </c>
      <c r="B112" t="str">
        <f ca="1">IF(ISERR(SEARCH(MID(CELL("filename",$B$1),FIND("]",CELL("filename",$B$1))+1,256),Questions_Hide!G104)),"zz",Questions_Hide!A104)</f>
        <v>zz</v>
      </c>
      <c r="C112" s="37" t="str">
        <f t="array" aca="1" ref="C112" ca="1">IF(COUNTIF($B$9:$B$200,"&lt;&gt;zz")&gt;=ROWS($A$1:A104), INDEX($B$9:$B$200, MATCH(SMALL(COUNTIF($B$9:$B$200, "&lt;"&amp;$B$9:$B$200), ROW(A104)), COUNTIF($B$9:$B$200, "&lt;"&amp;$B$9:$B$200), 0)), "")</f>
        <v/>
      </c>
      <c r="D112" s="28" t="str">
        <f t="shared" ca="1" si="14"/>
        <v/>
      </c>
      <c r="E112" s="27" t="str">
        <f t="shared" ca="1" si="9"/>
        <v/>
      </c>
      <c r="F112" s="94" t="str">
        <f t="shared" ca="1" si="15"/>
        <v/>
      </c>
      <c r="G112" s="94"/>
      <c r="H112" s="27"/>
      <c r="I112" s="28" t="str">
        <f t="shared" ca="1" si="16"/>
        <v/>
      </c>
      <c r="J112" s="28"/>
      <c r="K112" s="17">
        <f t="shared" ca="1" si="17"/>
        <v>0</v>
      </c>
    </row>
    <row r="113" spans="1:11" x14ac:dyDescent="0.25">
      <c r="A113">
        <f t="shared" ca="1" si="13"/>
        <v>0</v>
      </c>
      <c r="B113" t="str">
        <f ca="1">IF(ISERR(SEARCH(MID(CELL("filename",$B$1),FIND("]",CELL("filename",$B$1))+1,256),Questions_Hide!G105)),"zz",Questions_Hide!A105)</f>
        <v>zz</v>
      </c>
      <c r="C113" s="37" t="str">
        <f t="array" aca="1" ref="C113" ca="1">IF(COUNTIF($B$9:$B$200,"&lt;&gt;zz")&gt;=ROWS($A$1:A105), INDEX($B$9:$B$200, MATCH(SMALL(COUNTIF($B$9:$B$200, "&lt;"&amp;$B$9:$B$200), ROW(A105)), COUNTIF($B$9:$B$200, "&lt;"&amp;$B$9:$B$200), 0)), "")</f>
        <v/>
      </c>
      <c r="D113" s="28" t="str">
        <f t="shared" ca="1" si="14"/>
        <v/>
      </c>
      <c r="E113" s="27" t="str">
        <f t="shared" ca="1" si="9"/>
        <v/>
      </c>
      <c r="F113" s="94" t="str">
        <f t="shared" ca="1" si="15"/>
        <v/>
      </c>
      <c r="G113" s="94"/>
      <c r="H113" s="27"/>
      <c r="I113" s="28" t="str">
        <f t="shared" ca="1" si="16"/>
        <v/>
      </c>
      <c r="J113" s="28"/>
      <c r="K113" s="17">
        <f t="shared" ca="1" si="17"/>
        <v>0</v>
      </c>
    </row>
    <row r="114" spans="1:11" x14ac:dyDescent="0.25">
      <c r="A114">
        <f t="shared" ca="1" si="13"/>
        <v>0</v>
      </c>
      <c r="B114" t="str">
        <f ca="1">IF(ISERR(SEARCH(MID(CELL("filename",$B$1),FIND("]",CELL("filename",$B$1))+1,256),Questions_Hide!G106)),"zz",Questions_Hide!A106)</f>
        <v>zz</v>
      </c>
      <c r="C114" s="37" t="str">
        <f t="array" aca="1" ref="C114" ca="1">IF(COUNTIF($B$9:$B$200,"&lt;&gt;zz")&gt;=ROWS($A$1:A106), INDEX($B$9:$B$200, MATCH(SMALL(COUNTIF($B$9:$B$200, "&lt;"&amp;$B$9:$B$200), ROW(A106)), COUNTIF($B$9:$B$200, "&lt;"&amp;$B$9:$B$200), 0)), "")</f>
        <v/>
      </c>
      <c r="D114" s="28" t="str">
        <f t="shared" ca="1" si="14"/>
        <v/>
      </c>
      <c r="E114" s="27" t="str">
        <f t="shared" ca="1" si="9"/>
        <v/>
      </c>
      <c r="F114" s="94" t="str">
        <f t="shared" ca="1" si="15"/>
        <v/>
      </c>
      <c r="G114" s="94"/>
      <c r="H114" s="27"/>
      <c r="I114" s="28" t="str">
        <f t="shared" ca="1" si="16"/>
        <v/>
      </c>
      <c r="J114" s="28"/>
      <c r="K114" s="17">
        <f t="shared" ca="1" si="17"/>
        <v>0</v>
      </c>
    </row>
    <row r="115" spans="1:11" x14ac:dyDescent="0.25">
      <c r="A115">
        <f t="shared" ca="1" si="13"/>
        <v>0</v>
      </c>
      <c r="B115" t="str">
        <f ca="1">IF(ISERR(SEARCH(MID(CELL("filename",$B$1),FIND("]",CELL("filename",$B$1))+1,256),Questions_Hide!G107)),"zz",Questions_Hide!A107)</f>
        <v>zz</v>
      </c>
      <c r="C115" s="37" t="str">
        <f t="array" aca="1" ref="C115" ca="1">IF(COUNTIF($B$9:$B$200,"&lt;&gt;zz")&gt;=ROWS($A$1:A107), INDEX($B$9:$B$200, MATCH(SMALL(COUNTIF($B$9:$B$200, "&lt;"&amp;$B$9:$B$200), ROW(A107)), COUNTIF($B$9:$B$200, "&lt;"&amp;$B$9:$B$200), 0)), "")</f>
        <v/>
      </c>
      <c r="D115" s="28" t="str">
        <f t="shared" ca="1" si="14"/>
        <v/>
      </c>
      <c r="E115" s="27" t="str">
        <f t="shared" ca="1" si="9"/>
        <v/>
      </c>
      <c r="F115" s="94" t="str">
        <f t="shared" ca="1" si="15"/>
        <v/>
      </c>
      <c r="G115" s="94"/>
      <c r="H115" s="27"/>
      <c r="I115" s="28" t="str">
        <f t="shared" ca="1" si="16"/>
        <v/>
      </c>
      <c r="J115" s="28"/>
      <c r="K115" s="17">
        <f t="shared" ca="1" si="17"/>
        <v>0</v>
      </c>
    </row>
    <row r="116" spans="1:11" x14ac:dyDescent="0.25">
      <c r="A116">
        <f t="shared" ca="1" si="13"/>
        <v>0</v>
      </c>
      <c r="B116" t="str">
        <f ca="1">IF(ISERR(SEARCH(MID(CELL("filename",$B$1),FIND("]",CELL("filename",$B$1))+1,256),Questions_Hide!G108)),"zz",Questions_Hide!A108)</f>
        <v>zz</v>
      </c>
      <c r="C116" s="37" t="str">
        <f t="array" aca="1" ref="C116" ca="1">IF(COUNTIF($B$9:$B$200,"&lt;&gt;zz")&gt;=ROWS($A$1:A108), INDEX($B$9:$B$200, MATCH(SMALL(COUNTIF($B$9:$B$200, "&lt;"&amp;$B$9:$B$200), ROW(A108)), COUNTIF($B$9:$B$200, "&lt;"&amp;$B$9:$B$200), 0)), "")</f>
        <v/>
      </c>
      <c r="D116" s="28" t="str">
        <f t="shared" ca="1" si="14"/>
        <v/>
      </c>
      <c r="E116" s="27" t="str">
        <f t="shared" ca="1" si="9"/>
        <v/>
      </c>
      <c r="F116" s="94" t="str">
        <f t="shared" ca="1" si="15"/>
        <v/>
      </c>
      <c r="G116" s="94"/>
      <c r="H116" s="27"/>
      <c r="I116" s="28" t="str">
        <f t="shared" ca="1" si="16"/>
        <v/>
      </c>
      <c r="J116" s="28"/>
      <c r="K116" s="17">
        <f t="shared" ca="1" si="17"/>
        <v>0</v>
      </c>
    </row>
    <row r="117" spans="1:11" x14ac:dyDescent="0.25">
      <c r="A117">
        <f t="shared" ca="1" si="13"/>
        <v>0</v>
      </c>
      <c r="B117" t="str">
        <f ca="1">IF(ISERR(SEARCH(MID(CELL("filename",$B$1),FIND("]",CELL("filename",$B$1))+1,256),Questions_Hide!G109)),"zz",Questions_Hide!A109)</f>
        <v>zz</v>
      </c>
      <c r="C117" s="37" t="str">
        <f t="array" aca="1" ref="C117" ca="1">IF(COUNTIF($B$9:$B$200,"&lt;&gt;zz")&gt;=ROWS($A$1:A109), INDEX($B$9:$B$200, MATCH(SMALL(COUNTIF($B$9:$B$200, "&lt;"&amp;$B$9:$B$200), ROW(A109)), COUNTIF($B$9:$B$200, "&lt;"&amp;$B$9:$B$200), 0)), "")</f>
        <v/>
      </c>
      <c r="D117" s="28" t="str">
        <f t="shared" ca="1" si="14"/>
        <v/>
      </c>
      <c r="E117" s="27" t="str">
        <f t="shared" ca="1" si="9"/>
        <v/>
      </c>
      <c r="F117" s="94" t="str">
        <f t="shared" ca="1" si="15"/>
        <v/>
      </c>
      <c r="G117" s="94"/>
      <c r="H117" s="27"/>
      <c r="I117" s="28" t="str">
        <f t="shared" ca="1" si="16"/>
        <v/>
      </c>
      <c r="J117" s="28"/>
      <c r="K117" s="17">
        <f t="shared" ca="1" si="17"/>
        <v>0</v>
      </c>
    </row>
    <row r="118" spans="1:11" x14ac:dyDescent="0.25">
      <c r="A118">
        <f t="shared" ca="1" si="13"/>
        <v>0</v>
      </c>
      <c r="B118" t="str">
        <f ca="1">IF(ISERR(SEARCH(MID(CELL("filename",$B$1),FIND("]",CELL("filename",$B$1))+1,256),Questions_Hide!G110)),"zz",Questions_Hide!A110)</f>
        <v>zz</v>
      </c>
      <c r="C118" s="37" t="str">
        <f t="array" aca="1" ref="C118" ca="1">IF(COUNTIF($B$9:$B$200,"&lt;&gt;zz")&gt;=ROWS($A$1:A110), INDEX($B$9:$B$200, MATCH(SMALL(COUNTIF($B$9:$B$200, "&lt;"&amp;$B$9:$B$200), ROW(A110)), COUNTIF($B$9:$B$200, "&lt;"&amp;$B$9:$B$200), 0)), "")</f>
        <v/>
      </c>
      <c r="D118" s="28" t="str">
        <f t="shared" ca="1" si="14"/>
        <v/>
      </c>
      <c r="E118" s="27" t="str">
        <f t="shared" ca="1" si="9"/>
        <v/>
      </c>
      <c r="F118" s="94" t="str">
        <f t="shared" ca="1" si="15"/>
        <v/>
      </c>
      <c r="G118" s="94"/>
      <c r="H118" s="27"/>
      <c r="I118" s="28" t="str">
        <f t="shared" ca="1" si="16"/>
        <v/>
      </c>
      <c r="J118" s="28"/>
      <c r="K118" s="17">
        <f t="shared" ca="1" si="17"/>
        <v>0</v>
      </c>
    </row>
    <row r="119" spans="1:11" x14ac:dyDescent="0.25">
      <c r="A119">
        <f t="shared" ca="1" si="13"/>
        <v>0</v>
      </c>
      <c r="B119" t="str">
        <f ca="1">IF(ISERR(SEARCH(MID(CELL("filename",$B$1),FIND("]",CELL("filename",$B$1))+1,256),Questions_Hide!G111)),"zz",Questions_Hide!A111)</f>
        <v>zz</v>
      </c>
      <c r="C119" s="37" t="str">
        <f t="array" aca="1" ref="C119" ca="1">IF(COUNTIF($B$9:$B$200,"&lt;&gt;zz")&gt;=ROWS($A$1:A111), INDEX($B$9:$B$200, MATCH(SMALL(COUNTIF($B$9:$B$200, "&lt;"&amp;$B$9:$B$200), ROW(A111)), COUNTIF($B$9:$B$200, "&lt;"&amp;$B$9:$B$200), 0)), "")</f>
        <v/>
      </c>
      <c r="D119" s="28" t="str">
        <f t="shared" ca="1" si="14"/>
        <v/>
      </c>
      <c r="E119" s="27" t="str">
        <f t="shared" ca="1" si="9"/>
        <v/>
      </c>
      <c r="F119" s="94" t="str">
        <f t="shared" ca="1" si="15"/>
        <v/>
      </c>
      <c r="G119" s="94"/>
      <c r="H119" s="27"/>
      <c r="I119" s="28" t="str">
        <f t="shared" ca="1" si="16"/>
        <v/>
      </c>
      <c r="J119" s="28"/>
      <c r="K119" s="17">
        <f t="shared" ca="1" si="17"/>
        <v>0</v>
      </c>
    </row>
    <row r="120" spans="1:11" x14ac:dyDescent="0.25">
      <c r="A120">
        <f t="shared" ca="1" si="13"/>
        <v>0</v>
      </c>
      <c r="B120" t="str">
        <f ca="1">IF(ISERR(SEARCH(MID(CELL("filename",$B$1),FIND("]",CELL("filename",$B$1))+1,256),Questions_Hide!G112)),"zz",Questions_Hide!A112)</f>
        <v>zz</v>
      </c>
      <c r="C120" s="37" t="str">
        <f t="array" aca="1" ref="C120" ca="1">IF(COUNTIF($B$9:$B$200,"&lt;&gt;zz")&gt;=ROWS($A$1:A112), INDEX($B$9:$B$200, MATCH(SMALL(COUNTIF($B$9:$B$200, "&lt;"&amp;$B$9:$B$200), ROW(A112)), COUNTIF($B$9:$B$200, "&lt;"&amp;$B$9:$B$200), 0)), "")</f>
        <v/>
      </c>
      <c r="D120" s="28" t="str">
        <f t="shared" ca="1" si="14"/>
        <v/>
      </c>
      <c r="E120" s="27" t="str">
        <f t="shared" ca="1" si="9"/>
        <v/>
      </c>
      <c r="F120" s="94" t="str">
        <f t="shared" ca="1" si="15"/>
        <v/>
      </c>
      <c r="G120" s="94"/>
      <c r="H120" s="27"/>
      <c r="I120" s="28" t="str">
        <f t="shared" ca="1" si="16"/>
        <v/>
      </c>
      <c r="J120" s="28"/>
      <c r="K120" s="17">
        <f t="shared" ca="1" si="17"/>
        <v>0</v>
      </c>
    </row>
    <row r="121" spans="1:11" x14ac:dyDescent="0.25">
      <c r="A121">
        <f t="shared" ca="1" si="13"/>
        <v>0</v>
      </c>
      <c r="B121" t="str">
        <f ca="1">IF(ISERR(SEARCH(MID(CELL("filename",$B$1),FIND("]",CELL("filename",$B$1))+1,256),Questions_Hide!G113)),"zz",Questions_Hide!A113)</f>
        <v>zz</v>
      </c>
      <c r="C121" s="37" t="str">
        <f t="array" aca="1" ref="C121" ca="1">IF(COUNTIF($B$9:$B$200,"&lt;&gt;zz")&gt;=ROWS($A$1:A113), INDEX($B$9:$B$200, MATCH(SMALL(COUNTIF($B$9:$B$200, "&lt;"&amp;$B$9:$B$200), ROW(A113)), COUNTIF($B$9:$B$200, "&lt;"&amp;$B$9:$B$200), 0)), "")</f>
        <v/>
      </c>
      <c r="D121" s="28" t="str">
        <f t="shared" ca="1" si="14"/>
        <v/>
      </c>
      <c r="E121" s="27" t="str">
        <f t="shared" ca="1" si="9"/>
        <v/>
      </c>
      <c r="F121" s="94" t="str">
        <f t="shared" ca="1" si="15"/>
        <v/>
      </c>
      <c r="G121" s="94"/>
      <c r="H121" s="27"/>
      <c r="I121" s="28" t="str">
        <f t="shared" ca="1" si="16"/>
        <v/>
      </c>
      <c r="J121" s="28"/>
      <c r="K121" s="17">
        <f t="shared" ca="1" si="17"/>
        <v>0</v>
      </c>
    </row>
    <row r="122" spans="1:11" x14ac:dyDescent="0.25">
      <c r="A122">
        <f t="shared" ca="1" si="13"/>
        <v>0</v>
      </c>
      <c r="B122" t="str">
        <f ca="1">IF(ISERR(SEARCH(MID(CELL("filename",$B$1),FIND("]",CELL("filename",$B$1))+1,256),Questions_Hide!G114)),"zz",Questions_Hide!A114)</f>
        <v>zz</v>
      </c>
      <c r="C122" s="37" t="str">
        <f t="array" aca="1" ref="C122" ca="1">IF(COUNTIF($B$9:$B$200,"&lt;&gt;zz")&gt;=ROWS($A$1:A114), INDEX($B$9:$B$200, MATCH(SMALL(COUNTIF($B$9:$B$200, "&lt;"&amp;$B$9:$B$200), ROW(A114)), COUNTIF($B$9:$B$200, "&lt;"&amp;$B$9:$B$200), 0)), "")</f>
        <v/>
      </c>
      <c r="D122" s="28" t="str">
        <f t="shared" ca="1" si="14"/>
        <v/>
      </c>
      <c r="E122" s="27" t="str">
        <f t="shared" ca="1" si="9"/>
        <v/>
      </c>
      <c r="F122" s="94" t="str">
        <f t="shared" ca="1" si="15"/>
        <v/>
      </c>
      <c r="G122" s="94"/>
      <c r="H122" s="27"/>
      <c r="I122" s="28" t="str">
        <f t="shared" ca="1" si="16"/>
        <v/>
      </c>
      <c r="J122" s="28"/>
      <c r="K122" s="17">
        <f t="shared" ca="1" si="17"/>
        <v>0</v>
      </c>
    </row>
    <row r="123" spans="1:11" x14ac:dyDescent="0.25">
      <c r="A123">
        <f t="shared" ca="1" si="13"/>
        <v>0</v>
      </c>
      <c r="B123" t="str">
        <f ca="1">IF(ISERR(SEARCH(MID(CELL("filename",$B$1),FIND("]",CELL("filename",$B$1))+1,256),Questions_Hide!G115)),"zz",Questions_Hide!A115)</f>
        <v>zz</v>
      </c>
      <c r="C123" s="37" t="str">
        <f t="array" aca="1" ref="C123" ca="1">IF(COUNTIF($B$9:$B$200,"&lt;&gt;zz")&gt;=ROWS($A$1:A115), INDEX($B$9:$B$200, MATCH(SMALL(COUNTIF($B$9:$B$200, "&lt;"&amp;$B$9:$B$200), ROW(A115)), COUNTIF($B$9:$B$200, "&lt;"&amp;$B$9:$B$200), 0)), "")</f>
        <v/>
      </c>
      <c r="D123" s="28" t="str">
        <f t="shared" ca="1" si="14"/>
        <v/>
      </c>
      <c r="E123" s="27" t="str">
        <f t="shared" ca="1" si="9"/>
        <v/>
      </c>
      <c r="F123" s="94" t="str">
        <f t="shared" ca="1" si="15"/>
        <v/>
      </c>
      <c r="G123" s="94"/>
      <c r="H123" s="27"/>
      <c r="I123" s="28" t="str">
        <f t="shared" ca="1" si="16"/>
        <v/>
      </c>
      <c r="J123" s="28"/>
      <c r="K123" s="17">
        <f t="shared" ca="1" si="17"/>
        <v>0</v>
      </c>
    </row>
    <row r="124" spans="1:11" x14ac:dyDescent="0.25">
      <c r="A124">
        <f t="shared" ca="1" si="13"/>
        <v>0</v>
      </c>
      <c r="B124" t="str">
        <f ca="1">IF(ISERR(SEARCH(MID(CELL("filename",$B$1),FIND("]",CELL("filename",$B$1))+1,256),Questions_Hide!G116)),"zz",Questions_Hide!A116)</f>
        <v>zz</v>
      </c>
      <c r="C124" s="37" t="str">
        <f t="array" aca="1" ref="C124" ca="1">IF(COUNTIF($B$9:$B$200,"&lt;&gt;zz")&gt;=ROWS($A$1:A116), INDEX($B$9:$B$200, MATCH(SMALL(COUNTIF($B$9:$B$200, "&lt;"&amp;$B$9:$B$200), ROW(A116)), COUNTIF($B$9:$B$200, "&lt;"&amp;$B$9:$B$200), 0)), "")</f>
        <v/>
      </c>
      <c r="D124" s="28" t="str">
        <f t="shared" ca="1" si="14"/>
        <v/>
      </c>
      <c r="E124" s="27" t="str">
        <f t="shared" ca="1" si="9"/>
        <v/>
      </c>
      <c r="F124" s="94" t="str">
        <f t="shared" ca="1" si="15"/>
        <v/>
      </c>
      <c r="G124" s="94"/>
      <c r="H124" s="27"/>
      <c r="I124" s="28" t="str">
        <f t="shared" ca="1" si="16"/>
        <v/>
      </c>
      <c r="J124" s="28"/>
      <c r="K124" s="17">
        <f t="shared" ca="1" si="17"/>
        <v>0</v>
      </c>
    </row>
    <row r="125" spans="1:11" x14ac:dyDescent="0.25">
      <c r="A125">
        <f t="shared" ca="1" si="13"/>
        <v>0</v>
      </c>
      <c r="B125" t="str">
        <f ca="1">IF(ISERR(SEARCH(MID(CELL("filename",$B$1),FIND("]",CELL("filename",$B$1))+1,256),Questions_Hide!G117)),"zz",Questions_Hide!A117)</f>
        <v>zz</v>
      </c>
      <c r="C125" s="37" t="str">
        <f t="array" aca="1" ref="C125" ca="1">IF(COUNTIF($B$9:$B$200,"&lt;&gt;zz")&gt;=ROWS($A$1:A117), INDEX($B$9:$B$200, MATCH(SMALL(COUNTIF($B$9:$B$200, "&lt;"&amp;$B$9:$B$200), ROW(A117)), COUNTIF($B$9:$B$200, "&lt;"&amp;$B$9:$B$200), 0)), "")</f>
        <v/>
      </c>
      <c r="D125" s="28" t="str">
        <f t="shared" ca="1" si="14"/>
        <v/>
      </c>
      <c r="E125" s="27" t="str">
        <f t="shared" ca="1" si="9"/>
        <v/>
      </c>
      <c r="F125" s="94" t="str">
        <f t="shared" ca="1" si="15"/>
        <v/>
      </c>
      <c r="G125" s="94"/>
      <c r="H125" s="27"/>
      <c r="I125" s="28" t="str">
        <f t="shared" ca="1" si="16"/>
        <v/>
      </c>
      <c r="J125" s="28"/>
      <c r="K125" s="17">
        <f t="shared" ca="1" si="17"/>
        <v>0</v>
      </c>
    </row>
    <row r="126" spans="1:11" x14ac:dyDescent="0.25">
      <c r="A126">
        <f t="shared" ca="1" si="13"/>
        <v>0</v>
      </c>
      <c r="B126" t="str">
        <f ca="1">IF(ISERR(SEARCH(MID(CELL("filename",$B$1),FIND("]",CELL("filename",$B$1))+1,256),Questions_Hide!G118)),"zz",Questions_Hide!A118)</f>
        <v>zz</v>
      </c>
      <c r="C126" s="37" t="str">
        <f t="array" aca="1" ref="C126" ca="1">IF(COUNTIF($B$9:$B$200,"&lt;&gt;zz")&gt;=ROWS($A$1:A118), INDEX($B$9:$B$200, MATCH(SMALL(COUNTIF($B$9:$B$200, "&lt;"&amp;$B$9:$B$200), ROW(A118)), COUNTIF($B$9:$B$200, "&lt;"&amp;$B$9:$B$200), 0)), "")</f>
        <v/>
      </c>
      <c r="D126" s="28" t="str">
        <f t="shared" ca="1" si="14"/>
        <v/>
      </c>
      <c r="E126" s="27" t="str">
        <f t="shared" ca="1" si="9"/>
        <v/>
      </c>
      <c r="F126" s="94" t="str">
        <f t="shared" ca="1" si="15"/>
        <v/>
      </c>
      <c r="G126" s="94"/>
      <c r="H126" s="27"/>
      <c r="I126" s="28" t="str">
        <f t="shared" ca="1" si="16"/>
        <v/>
      </c>
      <c r="J126" s="28"/>
      <c r="K126" s="17">
        <f t="shared" ca="1" si="17"/>
        <v>0</v>
      </c>
    </row>
    <row r="127" spans="1:11" x14ac:dyDescent="0.25">
      <c r="A127">
        <f t="shared" ca="1" si="13"/>
        <v>0</v>
      </c>
      <c r="B127" t="str">
        <f ca="1">IF(ISERR(SEARCH(MID(CELL("filename",$B$1),FIND("]",CELL("filename",$B$1))+1,256),Questions_Hide!G119)),"zz",Questions_Hide!A119)</f>
        <v>zz</v>
      </c>
      <c r="C127" s="37" t="str">
        <f t="array" aca="1" ref="C127" ca="1">IF(COUNTIF($B$9:$B$200,"&lt;&gt;zz")&gt;=ROWS($A$1:A119), INDEX($B$9:$B$200, MATCH(SMALL(COUNTIF($B$9:$B$200, "&lt;"&amp;$B$9:$B$200), ROW(A119)), COUNTIF($B$9:$B$200, "&lt;"&amp;$B$9:$B$200), 0)), "")</f>
        <v/>
      </c>
      <c r="D127" s="28" t="str">
        <f t="shared" ca="1" si="14"/>
        <v/>
      </c>
      <c r="E127" s="27" t="str">
        <f t="shared" ca="1" si="9"/>
        <v/>
      </c>
      <c r="F127" s="94" t="str">
        <f t="shared" ca="1" si="15"/>
        <v/>
      </c>
      <c r="G127" s="94"/>
      <c r="H127" s="27"/>
      <c r="I127" s="28" t="str">
        <f t="shared" ca="1" si="16"/>
        <v/>
      </c>
      <c r="J127" s="28"/>
      <c r="K127" s="17">
        <f t="shared" ca="1" si="17"/>
        <v>0</v>
      </c>
    </row>
    <row r="128" spans="1:11" x14ac:dyDescent="0.25">
      <c r="A128">
        <f t="shared" ca="1" si="13"/>
        <v>0</v>
      </c>
      <c r="B128" t="str">
        <f ca="1">IF(ISERR(SEARCH(MID(CELL("filename",$B$1),FIND("]",CELL("filename",$B$1))+1,256),Questions_Hide!G120)),"zz",Questions_Hide!A120)</f>
        <v>zz</v>
      </c>
      <c r="C128" s="37" t="str">
        <f t="array" aca="1" ref="C128" ca="1">IF(COUNTIF($B$9:$B$200,"&lt;&gt;zz")&gt;=ROWS($A$1:A120), INDEX($B$9:$B$200, MATCH(SMALL(COUNTIF($B$9:$B$200, "&lt;"&amp;$B$9:$B$200), ROW(A120)), COUNTIF($B$9:$B$200, "&lt;"&amp;$B$9:$B$200), 0)), "")</f>
        <v/>
      </c>
      <c r="D128" s="28" t="str">
        <f t="shared" ca="1" si="14"/>
        <v/>
      </c>
      <c r="E128" s="27" t="str">
        <f t="shared" ca="1" si="9"/>
        <v/>
      </c>
      <c r="F128" s="94" t="str">
        <f t="shared" ca="1" si="15"/>
        <v/>
      </c>
      <c r="G128" s="94"/>
      <c r="H128" s="27"/>
      <c r="I128" s="28" t="str">
        <f t="shared" ca="1" si="16"/>
        <v/>
      </c>
      <c r="J128" s="28"/>
      <c r="K128" s="17">
        <f t="shared" ca="1" si="17"/>
        <v>0</v>
      </c>
    </row>
    <row r="129" spans="1:11" x14ac:dyDescent="0.25">
      <c r="A129">
        <f t="shared" ca="1" si="13"/>
        <v>0</v>
      </c>
      <c r="B129" t="str">
        <f ca="1">IF(ISERR(SEARCH(MID(CELL("filename",$B$1),FIND("]",CELL("filename",$B$1))+1,256),Questions_Hide!G121)),"zz",Questions_Hide!A121)</f>
        <v>zz</v>
      </c>
      <c r="C129" s="37" t="str">
        <f t="array" aca="1" ref="C129" ca="1">IF(COUNTIF($B$9:$B$200,"&lt;&gt;zz")&gt;=ROWS($A$1:A121), INDEX($B$9:$B$200, MATCH(SMALL(COUNTIF($B$9:$B$200, "&lt;"&amp;$B$9:$B$200), ROW(A121)), COUNTIF($B$9:$B$200, "&lt;"&amp;$B$9:$B$200), 0)), "")</f>
        <v/>
      </c>
      <c r="D129" s="28" t="str">
        <f t="shared" ca="1" si="14"/>
        <v/>
      </c>
      <c r="E129" s="27" t="str">
        <f t="shared" ca="1" si="9"/>
        <v/>
      </c>
      <c r="F129" s="94" t="str">
        <f t="shared" ca="1" si="15"/>
        <v/>
      </c>
      <c r="G129" s="94"/>
      <c r="H129" s="27"/>
      <c r="I129" s="28" t="str">
        <f t="shared" ca="1" si="16"/>
        <v/>
      </c>
      <c r="J129" s="28"/>
      <c r="K129" s="17">
        <f t="shared" ca="1" si="17"/>
        <v>0</v>
      </c>
    </row>
    <row r="130" spans="1:11" x14ac:dyDescent="0.25">
      <c r="A130">
        <f t="shared" ca="1" si="13"/>
        <v>0</v>
      </c>
      <c r="B130" t="str">
        <f ca="1">IF(ISERR(SEARCH(MID(CELL("filename",$B$1),FIND("]",CELL("filename",$B$1))+1,256),Questions_Hide!G122)),"zz",Questions_Hide!A122)</f>
        <v>zz</v>
      </c>
      <c r="C130" s="37" t="str">
        <f t="array" aca="1" ref="C130" ca="1">IF(COUNTIF($B$9:$B$200,"&lt;&gt;zz")&gt;=ROWS($A$1:A122), INDEX($B$9:$B$200, MATCH(SMALL(COUNTIF($B$9:$B$200, "&lt;"&amp;$B$9:$B$200), ROW(A122)), COUNTIF($B$9:$B$200, "&lt;"&amp;$B$9:$B$200), 0)), "")</f>
        <v/>
      </c>
      <c r="D130" s="28" t="str">
        <f t="shared" ca="1" si="14"/>
        <v/>
      </c>
      <c r="E130" s="27" t="str">
        <f t="shared" ca="1" si="9"/>
        <v/>
      </c>
      <c r="F130" s="94" t="str">
        <f t="shared" ca="1" si="15"/>
        <v/>
      </c>
      <c r="G130" s="94"/>
      <c r="H130" s="27"/>
      <c r="I130" s="28" t="str">
        <f t="shared" ca="1" si="16"/>
        <v/>
      </c>
      <c r="J130" s="28"/>
      <c r="K130" s="17">
        <f t="shared" ca="1" si="17"/>
        <v>0</v>
      </c>
    </row>
    <row r="131" spans="1:11" x14ac:dyDescent="0.25">
      <c r="A131">
        <f t="shared" ca="1" si="13"/>
        <v>0</v>
      </c>
      <c r="B131" t="str">
        <f ca="1">IF(ISERR(SEARCH(MID(CELL("filename",$B$1),FIND("]",CELL("filename",$B$1))+1,256),Questions_Hide!G123)),"zz",Questions_Hide!A123)</f>
        <v>zz</v>
      </c>
      <c r="C131" s="37" t="str">
        <f t="array" aca="1" ref="C131" ca="1">IF(COUNTIF($B$9:$B$200,"&lt;&gt;zz")&gt;=ROWS($A$1:A123), INDEX($B$9:$B$200, MATCH(SMALL(COUNTIF($B$9:$B$200, "&lt;"&amp;$B$9:$B$200), ROW(A123)), COUNTIF($B$9:$B$200, "&lt;"&amp;$B$9:$B$200), 0)), "")</f>
        <v/>
      </c>
      <c r="D131" s="28" t="str">
        <f t="shared" ca="1" si="14"/>
        <v/>
      </c>
      <c r="E131" s="27" t="str">
        <f t="shared" ca="1" si="9"/>
        <v/>
      </c>
      <c r="F131" s="94" t="str">
        <f t="shared" ca="1" si="15"/>
        <v/>
      </c>
      <c r="G131" s="94"/>
      <c r="H131" s="27"/>
      <c r="I131" s="28" t="str">
        <f t="shared" ca="1" si="16"/>
        <v/>
      </c>
      <c r="J131" s="28"/>
      <c r="K131" s="17">
        <f t="shared" ca="1" si="17"/>
        <v>0</v>
      </c>
    </row>
    <row r="132" spans="1:11" x14ac:dyDescent="0.25">
      <c r="A132">
        <f t="shared" ca="1" si="13"/>
        <v>0</v>
      </c>
      <c r="B132" t="str">
        <f ca="1">IF(ISERR(SEARCH(MID(CELL("filename",$B$1),FIND("]",CELL("filename",$B$1))+1,256),Questions_Hide!G124)),"zz",Questions_Hide!A124)</f>
        <v>zz</v>
      </c>
      <c r="C132" s="37" t="str">
        <f t="array" aca="1" ref="C132" ca="1">IF(COUNTIF($B$9:$B$200,"&lt;&gt;zz")&gt;=ROWS($A$1:A124), INDEX($B$9:$B$200, MATCH(SMALL(COUNTIF($B$9:$B$200, "&lt;"&amp;$B$9:$B$200), ROW(A124)), COUNTIF($B$9:$B$200, "&lt;"&amp;$B$9:$B$200), 0)), "")</f>
        <v/>
      </c>
      <c r="D132" s="28" t="str">
        <f t="shared" ca="1" si="14"/>
        <v/>
      </c>
      <c r="E132" s="27" t="str">
        <f t="shared" ca="1" si="9"/>
        <v/>
      </c>
      <c r="F132" s="94" t="str">
        <f t="shared" ca="1" si="15"/>
        <v/>
      </c>
      <c r="G132" s="94"/>
      <c r="H132" s="27"/>
      <c r="I132" s="28" t="str">
        <f t="shared" ca="1" si="16"/>
        <v/>
      </c>
      <c r="J132" s="28"/>
      <c r="K132" s="17">
        <f t="shared" ca="1" si="17"/>
        <v>0</v>
      </c>
    </row>
    <row r="133" spans="1:11" x14ac:dyDescent="0.25">
      <c r="A133">
        <f t="shared" ca="1" si="13"/>
        <v>0</v>
      </c>
      <c r="B133" t="str">
        <f ca="1">IF(ISERR(SEARCH(MID(CELL("filename",$B$1),FIND("]",CELL("filename",$B$1))+1,256),Questions_Hide!G125)),"zz",Questions_Hide!A125)</f>
        <v>zz</v>
      </c>
      <c r="C133" s="37" t="str">
        <f t="array" aca="1" ref="C133" ca="1">IF(COUNTIF($B$9:$B$200,"&lt;&gt;zz")&gt;=ROWS($A$1:A125), INDEX($B$9:$B$200, MATCH(SMALL(COUNTIF($B$9:$B$200, "&lt;"&amp;$B$9:$B$200), ROW(A125)), COUNTIF($B$9:$B$200, "&lt;"&amp;$B$9:$B$200), 0)), "")</f>
        <v/>
      </c>
      <c r="D133" s="28" t="str">
        <f t="shared" ca="1" si="14"/>
        <v/>
      </c>
      <c r="E133" s="27" t="str">
        <f t="shared" ca="1" si="9"/>
        <v/>
      </c>
      <c r="F133" s="94" t="str">
        <f t="shared" ca="1" si="15"/>
        <v/>
      </c>
      <c r="G133" s="94"/>
      <c r="H133" s="27"/>
      <c r="I133" s="28" t="str">
        <f t="shared" ca="1" si="16"/>
        <v/>
      </c>
      <c r="J133" s="28"/>
      <c r="K133" s="17">
        <f t="shared" ca="1" si="17"/>
        <v>0</v>
      </c>
    </row>
    <row r="134" spans="1:11" x14ac:dyDescent="0.25">
      <c r="A134">
        <f t="shared" ca="1" si="13"/>
        <v>0</v>
      </c>
      <c r="B134" t="str">
        <f ca="1">IF(ISERR(SEARCH(MID(CELL("filename",$B$1),FIND("]",CELL("filename",$B$1))+1,256),Questions_Hide!G126)),"zz",Questions_Hide!A126)</f>
        <v>zz</v>
      </c>
      <c r="C134" s="37" t="str">
        <f t="array" aca="1" ref="C134" ca="1">IF(COUNTIF($B$9:$B$200,"&lt;&gt;zz")&gt;=ROWS($A$1:A126), INDEX($B$9:$B$200, MATCH(SMALL(COUNTIF($B$9:$B$200, "&lt;"&amp;$B$9:$B$200), ROW(A126)), COUNTIF($B$9:$B$200, "&lt;"&amp;$B$9:$B$200), 0)), "")</f>
        <v/>
      </c>
      <c r="D134" s="28" t="str">
        <f t="shared" ca="1" si="14"/>
        <v/>
      </c>
      <c r="E134" s="27" t="str">
        <f t="shared" ca="1" si="9"/>
        <v/>
      </c>
      <c r="F134" s="94" t="str">
        <f t="shared" ca="1" si="15"/>
        <v/>
      </c>
      <c r="G134" s="94"/>
      <c r="H134" s="27"/>
      <c r="I134" s="28" t="str">
        <f t="shared" ca="1" si="16"/>
        <v/>
      </c>
      <c r="J134" s="28"/>
      <c r="K134" s="17">
        <f t="shared" ca="1" si="17"/>
        <v>0</v>
      </c>
    </row>
    <row r="135" spans="1:11" x14ac:dyDescent="0.25">
      <c r="A135">
        <f t="shared" ca="1" si="13"/>
        <v>0</v>
      </c>
      <c r="B135" t="str">
        <f ca="1">IF(ISERR(SEARCH(MID(CELL("filename",$B$1),FIND("]",CELL("filename",$B$1))+1,256),Questions_Hide!G127)),"zz",Questions_Hide!A127)</f>
        <v>zz</v>
      </c>
      <c r="C135" s="37" t="str">
        <f t="array" aca="1" ref="C135" ca="1">IF(COUNTIF($B$9:$B$200,"&lt;&gt;zz")&gt;=ROWS($A$1:A127), INDEX($B$9:$B$200, MATCH(SMALL(COUNTIF($B$9:$B$200, "&lt;"&amp;$B$9:$B$200), ROW(A127)), COUNTIF($B$9:$B$200, "&lt;"&amp;$B$9:$B$200), 0)), "")</f>
        <v/>
      </c>
      <c r="D135" s="28" t="str">
        <f t="shared" ca="1" si="14"/>
        <v/>
      </c>
      <c r="E135" s="27" t="str">
        <f t="shared" ca="1" si="9"/>
        <v/>
      </c>
      <c r="F135" s="94" t="str">
        <f t="shared" ca="1" si="15"/>
        <v/>
      </c>
      <c r="G135" s="94"/>
      <c r="H135" s="27"/>
      <c r="I135" s="28" t="str">
        <f t="shared" ca="1" si="16"/>
        <v/>
      </c>
      <c r="J135" s="28"/>
      <c r="K135" s="17">
        <f t="shared" ca="1" si="17"/>
        <v>0</v>
      </c>
    </row>
    <row r="136" spans="1:11" x14ac:dyDescent="0.25">
      <c r="A136">
        <f t="shared" ca="1" si="13"/>
        <v>0</v>
      </c>
      <c r="B136" t="str">
        <f ca="1">IF(ISERR(SEARCH(MID(CELL("filename",$B$1),FIND("]",CELL("filename",$B$1))+1,256),Questions_Hide!G128)),"zz",Questions_Hide!A128)</f>
        <v>zz</v>
      </c>
      <c r="C136" s="37" t="str">
        <f t="array" aca="1" ref="C136" ca="1">IF(COUNTIF($B$9:$B$200,"&lt;&gt;zz")&gt;=ROWS($A$1:A128), INDEX($B$9:$B$200, MATCH(SMALL(COUNTIF($B$9:$B$200, "&lt;"&amp;$B$9:$B$200), ROW(A128)), COUNTIF($B$9:$B$200, "&lt;"&amp;$B$9:$B$200), 0)), "")</f>
        <v/>
      </c>
      <c r="D136" s="28" t="str">
        <f t="shared" ca="1" si="14"/>
        <v/>
      </c>
      <c r="E136" s="27" t="str">
        <f t="shared" ca="1" si="9"/>
        <v/>
      </c>
      <c r="F136" s="94" t="str">
        <f t="shared" ca="1" si="15"/>
        <v/>
      </c>
      <c r="G136" s="94"/>
      <c r="H136" s="27"/>
      <c r="I136" s="28" t="str">
        <f t="shared" ca="1" si="16"/>
        <v/>
      </c>
      <c r="J136" s="28"/>
      <c r="K136" s="17">
        <f t="shared" ca="1" si="17"/>
        <v>0</v>
      </c>
    </row>
    <row r="137" spans="1:11" x14ac:dyDescent="0.25">
      <c r="A137">
        <f t="shared" ca="1" si="13"/>
        <v>0</v>
      </c>
      <c r="B137" t="str">
        <f ca="1">IF(ISERR(SEARCH(MID(CELL("filename",$B$1),FIND("]",CELL("filename",$B$1))+1,256),Questions_Hide!G129)),"zz",Questions_Hide!A129)</f>
        <v>zz</v>
      </c>
      <c r="C137" s="37" t="str">
        <f t="array" aca="1" ref="C137" ca="1">IF(COUNTIF($B$9:$B$200,"&lt;&gt;zz")&gt;=ROWS($A$1:A129), INDEX($B$9:$B$200, MATCH(SMALL(COUNTIF($B$9:$B$200, "&lt;"&amp;$B$9:$B$200), ROW(A129)), COUNTIF($B$9:$B$200, "&lt;"&amp;$B$9:$B$200), 0)), "")</f>
        <v/>
      </c>
      <c r="D137" s="28" t="str">
        <f t="shared" ca="1" si="14"/>
        <v/>
      </c>
      <c r="E137" s="27" t="str">
        <f t="shared" ref="E137:E200" ca="1" si="18">IFERROR(VLOOKUP($D137,Questions,4,FALSE),"")</f>
        <v/>
      </c>
      <c r="F137" s="94" t="str">
        <f t="shared" ref="F137:F168" ca="1" si="19">IF(OR(ISERROR(VLOOKUP($D137,Questions,8,FALSE)),VLOOKUP($D137,Questions,8,FALSE)=0),"",VLOOKUP($D137,Questions,8,FALSE))</f>
        <v/>
      </c>
      <c r="G137" s="94"/>
      <c r="H137" s="27"/>
      <c r="I137" s="28" t="str">
        <f t="shared" ref="I137:I168" ca="1" si="20">IF(OR(ISERROR(VLOOKUP($D137,Questions,9,FALSE)),VLOOKUP($D137,Questions,9,FALSE)=0),"",VLOOKUP($D137,Questions,9,FALSE))</f>
        <v/>
      </c>
      <c r="J137" s="28"/>
      <c r="K137" s="17">
        <f t="shared" ref="K137:K168" ca="1" si="21">IFERROR(VLOOKUP($D137,Questions,7,FALSE),"")</f>
        <v>0</v>
      </c>
    </row>
    <row r="138" spans="1:11" x14ac:dyDescent="0.25">
      <c r="A138">
        <f t="shared" ref="A138:A200" ca="1" si="22">IF(B138="zz",0,1)</f>
        <v>0</v>
      </c>
      <c r="B138" t="str">
        <f ca="1">IF(ISERR(SEARCH(MID(CELL("filename",$B$1),FIND("]",CELL("filename",$B$1))+1,256),Questions_Hide!G130)),"zz",Questions_Hide!A130)</f>
        <v>zz</v>
      </c>
      <c r="C138" s="37" t="str">
        <f t="array" aca="1" ref="C138" ca="1">IF(COUNTIF($B$9:$B$200,"&lt;&gt;zz")&gt;=ROWS($A$1:A130), INDEX($B$9:$B$200, MATCH(SMALL(COUNTIF($B$9:$B$200, "&lt;"&amp;$B$9:$B$200), ROW(A130)), COUNTIF($B$9:$B$200, "&lt;"&amp;$B$9:$B$200), 0)), "")</f>
        <v/>
      </c>
      <c r="D138" s="28" t="str">
        <f t="shared" ref="D138:D200" ca="1" si="23">IFERROR(RIGHT(C138,LEN(C138)-SEARCH("-",C138)),"")</f>
        <v/>
      </c>
      <c r="E138" s="27" t="str">
        <f t="shared" ca="1" si="18"/>
        <v/>
      </c>
      <c r="F138" s="94" t="str">
        <f t="shared" ca="1" si="19"/>
        <v/>
      </c>
      <c r="G138" s="94"/>
      <c r="H138" s="27"/>
      <c r="I138" s="28" t="str">
        <f t="shared" ca="1" si="20"/>
        <v/>
      </c>
      <c r="J138" s="28"/>
      <c r="K138" s="17">
        <f t="shared" ca="1" si="21"/>
        <v>0</v>
      </c>
    </row>
    <row r="139" spans="1:11" x14ac:dyDescent="0.25">
      <c r="A139">
        <f t="shared" ca="1" si="22"/>
        <v>0</v>
      </c>
      <c r="B139" t="str">
        <f ca="1">IF(ISERR(SEARCH(MID(CELL("filename",$B$1),FIND("]",CELL("filename",$B$1))+1,256),Questions_Hide!G131)),"zz",Questions_Hide!A131)</f>
        <v>zz</v>
      </c>
      <c r="C139" s="37" t="str">
        <f t="array" aca="1" ref="C139" ca="1">IF(COUNTIF($B$9:$B$200,"&lt;&gt;zz")&gt;=ROWS($A$1:A131), INDEX($B$9:$B$200, MATCH(SMALL(COUNTIF($B$9:$B$200, "&lt;"&amp;$B$9:$B$200), ROW(A131)), COUNTIF($B$9:$B$200, "&lt;"&amp;$B$9:$B$200), 0)), "")</f>
        <v/>
      </c>
      <c r="D139" s="28" t="str">
        <f t="shared" ca="1" si="23"/>
        <v/>
      </c>
      <c r="E139" s="27" t="str">
        <f t="shared" ca="1" si="18"/>
        <v/>
      </c>
      <c r="F139" s="94" t="str">
        <f t="shared" ca="1" si="19"/>
        <v/>
      </c>
      <c r="G139" s="94"/>
      <c r="H139" s="27"/>
      <c r="I139" s="28" t="str">
        <f t="shared" ca="1" si="20"/>
        <v/>
      </c>
      <c r="J139" s="28"/>
      <c r="K139" s="17">
        <f t="shared" ca="1" si="21"/>
        <v>0</v>
      </c>
    </row>
    <row r="140" spans="1:11" x14ac:dyDescent="0.25">
      <c r="A140">
        <f t="shared" ca="1" si="22"/>
        <v>0</v>
      </c>
      <c r="B140" t="str">
        <f ca="1">IF(ISERR(SEARCH(MID(CELL("filename",$B$1),FIND("]",CELL("filename",$B$1))+1,256),Questions_Hide!G132)),"zz",Questions_Hide!A132)</f>
        <v>zz</v>
      </c>
      <c r="C140" s="37" t="str">
        <f t="array" aca="1" ref="C140" ca="1">IF(COUNTIF($B$9:$B$200,"&lt;&gt;zz")&gt;=ROWS($A$1:A132), INDEX($B$9:$B$200, MATCH(SMALL(COUNTIF($B$9:$B$200, "&lt;"&amp;$B$9:$B$200), ROW(A132)), COUNTIF($B$9:$B$200, "&lt;"&amp;$B$9:$B$200), 0)), "")</f>
        <v/>
      </c>
      <c r="D140" s="28" t="str">
        <f t="shared" ca="1" si="23"/>
        <v/>
      </c>
      <c r="E140" s="27" t="str">
        <f t="shared" ca="1" si="18"/>
        <v/>
      </c>
      <c r="F140" s="94" t="str">
        <f t="shared" ca="1" si="19"/>
        <v/>
      </c>
      <c r="G140" s="94"/>
      <c r="H140" s="27"/>
      <c r="I140" s="28" t="str">
        <f t="shared" ca="1" si="20"/>
        <v/>
      </c>
      <c r="J140" s="28"/>
      <c r="K140" s="17">
        <f t="shared" ca="1" si="21"/>
        <v>0</v>
      </c>
    </row>
    <row r="141" spans="1:11" x14ac:dyDescent="0.25">
      <c r="A141">
        <f t="shared" ca="1" si="22"/>
        <v>0</v>
      </c>
      <c r="B141" t="str">
        <f ca="1">IF(ISERR(SEARCH(MID(CELL("filename",$B$1),FIND("]",CELL("filename",$B$1))+1,256),Questions_Hide!G133)),"zz",Questions_Hide!A133)</f>
        <v>zz</v>
      </c>
      <c r="C141" s="37" t="str">
        <f t="array" aca="1" ref="C141" ca="1">IF(COUNTIF($B$9:$B$200,"&lt;&gt;zz")&gt;=ROWS($A$1:A133), INDEX($B$9:$B$200, MATCH(SMALL(COUNTIF($B$9:$B$200, "&lt;"&amp;$B$9:$B$200), ROW(A133)), COUNTIF($B$9:$B$200, "&lt;"&amp;$B$9:$B$200), 0)), "")</f>
        <v/>
      </c>
      <c r="D141" s="28" t="str">
        <f t="shared" ca="1" si="23"/>
        <v/>
      </c>
      <c r="E141" s="27" t="str">
        <f t="shared" ca="1" si="18"/>
        <v/>
      </c>
      <c r="F141" s="94" t="str">
        <f t="shared" ca="1" si="19"/>
        <v/>
      </c>
      <c r="G141" s="94"/>
      <c r="H141" s="27"/>
      <c r="I141" s="28" t="str">
        <f t="shared" ca="1" si="20"/>
        <v/>
      </c>
      <c r="J141" s="28"/>
      <c r="K141" s="17">
        <f t="shared" ca="1" si="21"/>
        <v>0</v>
      </c>
    </row>
    <row r="142" spans="1:11" x14ac:dyDescent="0.25">
      <c r="A142">
        <f t="shared" ca="1" si="22"/>
        <v>0</v>
      </c>
      <c r="B142" t="str">
        <f ca="1">IF(ISERR(SEARCH(MID(CELL("filename",$B$1),FIND("]",CELL("filename",$B$1))+1,256),Questions_Hide!G134)),"zz",Questions_Hide!A134)</f>
        <v>zz</v>
      </c>
      <c r="C142" s="37" t="str">
        <f t="array" aca="1" ref="C142" ca="1">IF(COUNTIF($B$9:$B$200,"&lt;&gt;zz")&gt;=ROWS($A$1:A134), INDEX($B$9:$B$200, MATCH(SMALL(COUNTIF($B$9:$B$200, "&lt;"&amp;$B$9:$B$200), ROW(A134)), COUNTIF($B$9:$B$200, "&lt;"&amp;$B$9:$B$200), 0)), "")</f>
        <v/>
      </c>
      <c r="D142" s="28" t="str">
        <f t="shared" ca="1" si="23"/>
        <v/>
      </c>
      <c r="E142" s="27" t="str">
        <f t="shared" ca="1" si="18"/>
        <v/>
      </c>
      <c r="F142" s="94" t="str">
        <f t="shared" ca="1" si="19"/>
        <v/>
      </c>
      <c r="G142" s="94"/>
      <c r="H142" s="27"/>
      <c r="I142" s="28" t="str">
        <f t="shared" ca="1" si="20"/>
        <v/>
      </c>
      <c r="J142" s="28"/>
      <c r="K142" s="17">
        <f t="shared" ca="1" si="21"/>
        <v>0</v>
      </c>
    </row>
    <row r="143" spans="1:11" x14ac:dyDescent="0.25">
      <c r="A143">
        <f t="shared" ca="1" si="22"/>
        <v>0</v>
      </c>
      <c r="B143" t="str">
        <f ca="1">IF(ISERR(SEARCH(MID(CELL("filename",$B$1),FIND("]",CELL("filename",$B$1))+1,256),Questions_Hide!G135)),"zz",Questions_Hide!A135)</f>
        <v>zz</v>
      </c>
      <c r="C143" s="37" t="str">
        <f t="array" aca="1" ref="C143" ca="1">IF(COUNTIF($B$9:$B$200,"&lt;&gt;zz")&gt;=ROWS($A$1:A135), INDEX($B$9:$B$200, MATCH(SMALL(COUNTIF($B$9:$B$200, "&lt;"&amp;$B$9:$B$200), ROW(A135)), COUNTIF($B$9:$B$200, "&lt;"&amp;$B$9:$B$200), 0)), "")</f>
        <v/>
      </c>
      <c r="D143" s="28" t="str">
        <f t="shared" ca="1" si="23"/>
        <v/>
      </c>
      <c r="E143" s="27" t="str">
        <f t="shared" ca="1" si="18"/>
        <v/>
      </c>
      <c r="F143" s="94" t="str">
        <f t="shared" ca="1" si="19"/>
        <v/>
      </c>
      <c r="G143" s="94"/>
      <c r="H143" s="27"/>
      <c r="I143" s="28" t="str">
        <f t="shared" ca="1" si="20"/>
        <v/>
      </c>
      <c r="J143" s="28"/>
      <c r="K143" s="17">
        <f t="shared" ca="1" si="21"/>
        <v>0</v>
      </c>
    </row>
    <row r="144" spans="1:11" x14ac:dyDescent="0.25">
      <c r="A144">
        <f t="shared" ca="1" si="22"/>
        <v>0</v>
      </c>
      <c r="B144" t="str">
        <f ca="1">IF(ISERR(SEARCH(MID(CELL("filename",$B$1),FIND("]",CELL("filename",$B$1))+1,256),Questions_Hide!G136)),"zz",Questions_Hide!A136)</f>
        <v>zz</v>
      </c>
      <c r="C144" s="37" t="str">
        <f t="array" aca="1" ref="C144" ca="1">IF(COUNTIF($B$9:$B$200,"&lt;&gt;zz")&gt;=ROWS($A$1:A136), INDEX($B$9:$B$200, MATCH(SMALL(COUNTIF($B$9:$B$200, "&lt;"&amp;$B$9:$B$200), ROW(A136)), COUNTIF($B$9:$B$200, "&lt;"&amp;$B$9:$B$200), 0)), "")</f>
        <v/>
      </c>
      <c r="D144" s="28" t="str">
        <f t="shared" ca="1" si="23"/>
        <v/>
      </c>
      <c r="E144" s="27" t="str">
        <f t="shared" ca="1" si="18"/>
        <v/>
      </c>
      <c r="F144" s="94" t="str">
        <f t="shared" ca="1" si="19"/>
        <v/>
      </c>
      <c r="G144" s="94"/>
      <c r="H144" s="27"/>
      <c r="I144" s="28" t="str">
        <f t="shared" ca="1" si="20"/>
        <v/>
      </c>
      <c r="J144" s="28"/>
      <c r="K144" s="17">
        <f t="shared" ca="1" si="21"/>
        <v>0</v>
      </c>
    </row>
    <row r="145" spans="1:11" x14ac:dyDescent="0.25">
      <c r="A145">
        <f t="shared" ca="1" si="22"/>
        <v>0</v>
      </c>
      <c r="B145" t="str">
        <f ca="1">IF(ISERR(SEARCH(MID(CELL("filename",$B$1),FIND("]",CELL("filename",$B$1))+1,256),Questions_Hide!G137)),"zz",Questions_Hide!A137)</f>
        <v>zz</v>
      </c>
      <c r="C145" s="37" t="str">
        <f t="array" aca="1" ref="C145" ca="1">IF(COUNTIF($B$9:$B$200,"&lt;&gt;zz")&gt;=ROWS($A$1:A137), INDEX($B$9:$B$200, MATCH(SMALL(COUNTIF($B$9:$B$200, "&lt;"&amp;$B$9:$B$200), ROW(A137)), COUNTIF($B$9:$B$200, "&lt;"&amp;$B$9:$B$200), 0)), "")</f>
        <v/>
      </c>
      <c r="D145" s="28" t="str">
        <f t="shared" ca="1" si="23"/>
        <v/>
      </c>
      <c r="E145" s="27" t="str">
        <f t="shared" ca="1" si="18"/>
        <v/>
      </c>
      <c r="F145" s="94" t="str">
        <f t="shared" ca="1" si="19"/>
        <v/>
      </c>
      <c r="G145" s="94"/>
      <c r="H145" s="27"/>
      <c r="I145" s="28" t="str">
        <f t="shared" ca="1" si="20"/>
        <v/>
      </c>
      <c r="J145" s="28"/>
      <c r="K145" s="17">
        <f t="shared" ca="1" si="21"/>
        <v>0</v>
      </c>
    </row>
    <row r="146" spans="1:11" x14ac:dyDescent="0.25">
      <c r="A146">
        <f t="shared" ca="1" si="22"/>
        <v>0</v>
      </c>
      <c r="B146" t="str">
        <f ca="1">IF(ISERR(SEARCH(MID(CELL("filename",$B$1),FIND("]",CELL("filename",$B$1))+1,256),Questions_Hide!G138)),"zz",Questions_Hide!A138)</f>
        <v>zz</v>
      </c>
      <c r="C146" s="37" t="str">
        <f t="array" aca="1" ref="C146" ca="1">IF(COUNTIF($B$9:$B$200,"&lt;&gt;zz")&gt;=ROWS($A$1:A138), INDEX($B$9:$B$200, MATCH(SMALL(COUNTIF($B$9:$B$200, "&lt;"&amp;$B$9:$B$200), ROW(A138)), COUNTIF($B$9:$B$200, "&lt;"&amp;$B$9:$B$200), 0)), "")</f>
        <v/>
      </c>
      <c r="D146" s="28" t="str">
        <f t="shared" ca="1" si="23"/>
        <v/>
      </c>
      <c r="E146" s="27" t="str">
        <f t="shared" ca="1" si="18"/>
        <v/>
      </c>
      <c r="F146" s="94" t="str">
        <f t="shared" ca="1" si="19"/>
        <v/>
      </c>
      <c r="G146" s="94"/>
      <c r="H146" s="27"/>
      <c r="I146" s="28" t="str">
        <f t="shared" ca="1" si="20"/>
        <v/>
      </c>
      <c r="J146" s="28"/>
      <c r="K146" s="17">
        <f t="shared" ca="1" si="21"/>
        <v>0</v>
      </c>
    </row>
    <row r="147" spans="1:11" x14ac:dyDescent="0.25">
      <c r="A147">
        <f t="shared" ca="1" si="22"/>
        <v>0</v>
      </c>
      <c r="B147" t="str">
        <f ca="1">IF(ISERR(SEARCH(MID(CELL("filename",$B$1),FIND("]",CELL("filename",$B$1))+1,256),Questions_Hide!G139)),"zz",Questions_Hide!A139)</f>
        <v>zz</v>
      </c>
      <c r="C147" s="37" t="str">
        <f t="array" aca="1" ref="C147" ca="1">IF(COUNTIF($B$9:$B$200,"&lt;&gt;zz")&gt;=ROWS($A$1:A139), INDEX($B$9:$B$200, MATCH(SMALL(COUNTIF($B$9:$B$200, "&lt;"&amp;$B$9:$B$200), ROW(A139)), COUNTIF($B$9:$B$200, "&lt;"&amp;$B$9:$B$200), 0)), "")</f>
        <v/>
      </c>
      <c r="D147" s="28" t="str">
        <f t="shared" ca="1" si="23"/>
        <v/>
      </c>
      <c r="E147" s="27" t="str">
        <f t="shared" ca="1" si="18"/>
        <v/>
      </c>
      <c r="F147" s="94" t="str">
        <f t="shared" ca="1" si="19"/>
        <v/>
      </c>
      <c r="G147" s="94"/>
      <c r="H147" s="27"/>
      <c r="I147" s="28" t="str">
        <f t="shared" ca="1" si="20"/>
        <v/>
      </c>
      <c r="J147" s="28"/>
      <c r="K147" s="17">
        <f t="shared" ca="1" si="21"/>
        <v>0</v>
      </c>
    </row>
    <row r="148" spans="1:11" x14ac:dyDescent="0.25">
      <c r="A148">
        <f t="shared" ca="1" si="22"/>
        <v>0</v>
      </c>
      <c r="B148" t="str">
        <f ca="1">IF(ISERR(SEARCH(MID(CELL("filename",$B$1),FIND("]",CELL("filename",$B$1))+1,256),Questions_Hide!G140)),"zz",Questions_Hide!A140)</f>
        <v>zz</v>
      </c>
      <c r="C148" s="37" t="str">
        <f t="array" aca="1" ref="C148" ca="1">IF(COUNTIF($B$9:$B$200,"&lt;&gt;zz")&gt;=ROWS($A$1:A140), INDEX($B$9:$B$200, MATCH(SMALL(COUNTIF($B$9:$B$200, "&lt;"&amp;$B$9:$B$200), ROW(A140)), COUNTIF($B$9:$B$200, "&lt;"&amp;$B$9:$B$200), 0)), "")</f>
        <v/>
      </c>
      <c r="D148" s="28" t="str">
        <f t="shared" ca="1" si="23"/>
        <v/>
      </c>
      <c r="E148" s="27" t="str">
        <f t="shared" ca="1" si="18"/>
        <v/>
      </c>
      <c r="F148" s="94" t="str">
        <f t="shared" ca="1" si="19"/>
        <v/>
      </c>
      <c r="G148" s="94"/>
      <c r="H148" s="27"/>
      <c r="I148" s="28" t="str">
        <f t="shared" ca="1" si="20"/>
        <v/>
      </c>
      <c r="J148" s="28"/>
      <c r="K148" s="17">
        <f t="shared" ca="1" si="21"/>
        <v>0</v>
      </c>
    </row>
    <row r="149" spans="1:11" x14ac:dyDescent="0.25">
      <c r="A149">
        <f t="shared" ca="1" si="22"/>
        <v>0</v>
      </c>
      <c r="B149" t="str">
        <f ca="1">IF(ISERR(SEARCH(MID(CELL("filename",$B$1),FIND("]",CELL("filename",$B$1))+1,256),Questions_Hide!G141)),"zz",Questions_Hide!A141)</f>
        <v>zz</v>
      </c>
      <c r="C149" s="37" t="str">
        <f t="array" aca="1" ref="C149" ca="1">IF(COUNTIF($B$9:$B$200,"&lt;&gt;zz")&gt;=ROWS($A$1:A141), INDEX($B$9:$B$200, MATCH(SMALL(COUNTIF($B$9:$B$200, "&lt;"&amp;$B$9:$B$200), ROW(A141)), COUNTIF($B$9:$B$200, "&lt;"&amp;$B$9:$B$200), 0)), "")</f>
        <v/>
      </c>
      <c r="D149" s="28" t="str">
        <f t="shared" ca="1" si="23"/>
        <v/>
      </c>
      <c r="E149" s="27" t="str">
        <f t="shared" ca="1" si="18"/>
        <v/>
      </c>
      <c r="F149" s="94" t="str">
        <f t="shared" ca="1" si="19"/>
        <v/>
      </c>
      <c r="G149" s="94"/>
      <c r="H149" s="27"/>
      <c r="I149" s="28" t="str">
        <f t="shared" ca="1" si="20"/>
        <v/>
      </c>
      <c r="J149" s="28"/>
      <c r="K149" s="17">
        <f t="shared" ca="1" si="21"/>
        <v>0</v>
      </c>
    </row>
    <row r="150" spans="1:11" x14ac:dyDescent="0.25">
      <c r="A150">
        <f t="shared" ca="1" si="22"/>
        <v>0</v>
      </c>
      <c r="B150" t="str">
        <f ca="1">IF(ISERR(SEARCH(MID(CELL("filename",$B$1),FIND("]",CELL("filename",$B$1))+1,256),Questions_Hide!G142)),"zz",Questions_Hide!A142)</f>
        <v>zz</v>
      </c>
      <c r="C150" s="37" t="str">
        <f t="array" aca="1" ref="C150" ca="1">IF(COUNTIF($B$9:$B$200,"&lt;&gt;zz")&gt;=ROWS($A$1:A142), INDEX($B$9:$B$200, MATCH(SMALL(COUNTIF($B$9:$B$200, "&lt;"&amp;$B$9:$B$200), ROW(A142)), COUNTIF($B$9:$B$200, "&lt;"&amp;$B$9:$B$200), 0)), "")</f>
        <v/>
      </c>
      <c r="D150" s="28" t="str">
        <f t="shared" ca="1" si="23"/>
        <v/>
      </c>
      <c r="E150" s="27" t="str">
        <f t="shared" ca="1" si="18"/>
        <v/>
      </c>
      <c r="F150" s="94" t="str">
        <f t="shared" ca="1" si="19"/>
        <v/>
      </c>
      <c r="G150" s="94"/>
      <c r="H150" s="27"/>
      <c r="I150" s="28" t="str">
        <f t="shared" ca="1" si="20"/>
        <v/>
      </c>
      <c r="J150" s="28"/>
      <c r="K150" s="17">
        <f t="shared" ca="1" si="21"/>
        <v>0</v>
      </c>
    </row>
    <row r="151" spans="1:11" x14ac:dyDescent="0.25">
      <c r="A151">
        <f t="shared" ca="1" si="22"/>
        <v>0</v>
      </c>
      <c r="B151" t="str">
        <f ca="1">IF(ISERR(SEARCH(MID(CELL("filename",$B$1),FIND("]",CELL("filename",$B$1))+1,256),Questions_Hide!G143)),"zz",Questions_Hide!A143)</f>
        <v>zz</v>
      </c>
      <c r="C151" s="37" t="str">
        <f t="array" aca="1" ref="C151" ca="1">IF(COUNTIF($B$9:$B$200,"&lt;&gt;zz")&gt;=ROWS($A$1:A143), INDEX($B$9:$B$200, MATCH(SMALL(COUNTIF($B$9:$B$200, "&lt;"&amp;$B$9:$B$200), ROW(A143)), COUNTIF($B$9:$B$200, "&lt;"&amp;$B$9:$B$200), 0)), "")</f>
        <v/>
      </c>
      <c r="D151" s="28" t="str">
        <f t="shared" ca="1" si="23"/>
        <v/>
      </c>
      <c r="E151" s="27" t="str">
        <f t="shared" ca="1" si="18"/>
        <v/>
      </c>
      <c r="F151" s="94" t="str">
        <f t="shared" ca="1" si="19"/>
        <v/>
      </c>
      <c r="G151" s="94"/>
      <c r="H151" s="27"/>
      <c r="I151" s="28" t="str">
        <f t="shared" ca="1" si="20"/>
        <v/>
      </c>
      <c r="J151" s="28"/>
      <c r="K151" s="17">
        <f t="shared" ca="1" si="21"/>
        <v>0</v>
      </c>
    </row>
    <row r="152" spans="1:11" x14ac:dyDescent="0.25">
      <c r="A152">
        <f t="shared" ca="1" si="22"/>
        <v>0</v>
      </c>
      <c r="B152" t="str">
        <f ca="1">IF(ISERR(SEARCH(MID(CELL("filename",$B$1),FIND("]",CELL("filename",$B$1))+1,256),Questions_Hide!G144)),"zz",Questions_Hide!A144)</f>
        <v>zz</v>
      </c>
      <c r="C152" s="37" t="str">
        <f t="array" aca="1" ref="C152" ca="1">IF(COUNTIF($B$9:$B$200,"&lt;&gt;zz")&gt;=ROWS($A$1:A144), INDEX($B$9:$B$200, MATCH(SMALL(COUNTIF($B$9:$B$200, "&lt;"&amp;$B$9:$B$200), ROW(A144)), COUNTIF($B$9:$B$200, "&lt;"&amp;$B$9:$B$200), 0)), "")</f>
        <v/>
      </c>
      <c r="D152" s="28" t="str">
        <f t="shared" ca="1" si="23"/>
        <v/>
      </c>
      <c r="E152" s="27" t="str">
        <f t="shared" ca="1" si="18"/>
        <v/>
      </c>
      <c r="F152" s="94" t="str">
        <f t="shared" ca="1" si="19"/>
        <v/>
      </c>
      <c r="G152" s="94"/>
      <c r="H152" s="27"/>
      <c r="I152" s="28" t="str">
        <f t="shared" ca="1" si="20"/>
        <v/>
      </c>
      <c r="J152" s="28"/>
      <c r="K152" s="17">
        <f t="shared" ca="1" si="21"/>
        <v>0</v>
      </c>
    </row>
    <row r="153" spans="1:11" x14ac:dyDescent="0.25">
      <c r="A153">
        <f t="shared" ca="1" si="22"/>
        <v>0</v>
      </c>
      <c r="B153" t="str">
        <f ca="1">IF(ISERR(SEARCH(MID(CELL("filename",$B$1),FIND("]",CELL("filename",$B$1))+1,256),Questions_Hide!G145)),"zz",Questions_Hide!A145)</f>
        <v>zz</v>
      </c>
      <c r="C153" s="37" t="str">
        <f t="array" aca="1" ref="C153" ca="1">IF(COUNTIF($B$9:$B$200,"&lt;&gt;zz")&gt;=ROWS($A$1:A145), INDEX($B$9:$B$200, MATCH(SMALL(COUNTIF($B$9:$B$200, "&lt;"&amp;$B$9:$B$200), ROW(A145)), COUNTIF($B$9:$B$200, "&lt;"&amp;$B$9:$B$200), 0)), "")</f>
        <v/>
      </c>
      <c r="D153" s="28" t="str">
        <f t="shared" ca="1" si="23"/>
        <v/>
      </c>
      <c r="E153" s="27" t="str">
        <f t="shared" ca="1" si="18"/>
        <v/>
      </c>
      <c r="F153" s="94" t="str">
        <f t="shared" ca="1" si="19"/>
        <v/>
      </c>
      <c r="G153" s="94"/>
      <c r="H153" s="27"/>
      <c r="I153" s="28" t="str">
        <f t="shared" ca="1" si="20"/>
        <v/>
      </c>
      <c r="J153" s="28"/>
      <c r="K153" s="17">
        <f t="shared" ca="1" si="21"/>
        <v>0</v>
      </c>
    </row>
    <row r="154" spans="1:11" x14ac:dyDescent="0.25">
      <c r="A154">
        <f t="shared" ca="1" si="22"/>
        <v>0</v>
      </c>
      <c r="B154" t="str">
        <f ca="1">IF(ISERR(SEARCH(MID(CELL("filename",$B$1),FIND("]",CELL("filename",$B$1))+1,256),Questions_Hide!G146)),"zz",Questions_Hide!A146)</f>
        <v>zz</v>
      </c>
      <c r="C154" s="37" t="str">
        <f t="array" aca="1" ref="C154" ca="1">IF(COUNTIF($B$9:$B$200,"&lt;&gt;zz")&gt;=ROWS($A$1:A146), INDEX($B$9:$B$200, MATCH(SMALL(COUNTIF($B$9:$B$200, "&lt;"&amp;$B$9:$B$200), ROW(A146)), COUNTIF($B$9:$B$200, "&lt;"&amp;$B$9:$B$200), 0)), "")</f>
        <v/>
      </c>
      <c r="D154" s="28" t="str">
        <f t="shared" ca="1" si="23"/>
        <v/>
      </c>
      <c r="E154" s="27" t="str">
        <f t="shared" ca="1" si="18"/>
        <v/>
      </c>
      <c r="F154" s="94" t="str">
        <f t="shared" ca="1" si="19"/>
        <v/>
      </c>
      <c r="G154" s="94"/>
      <c r="H154" s="27"/>
      <c r="I154" s="28" t="str">
        <f t="shared" ca="1" si="20"/>
        <v/>
      </c>
      <c r="J154" s="28"/>
      <c r="K154" s="17">
        <f t="shared" ca="1" si="21"/>
        <v>0</v>
      </c>
    </row>
    <row r="155" spans="1:11" x14ac:dyDescent="0.25">
      <c r="A155">
        <f t="shared" ca="1" si="22"/>
        <v>0</v>
      </c>
      <c r="B155" t="str">
        <f ca="1">IF(ISERR(SEARCH(MID(CELL("filename",$B$1),FIND("]",CELL("filename",$B$1))+1,256),Questions_Hide!G147)),"zz",Questions_Hide!A147)</f>
        <v>zz</v>
      </c>
      <c r="C155" s="37" t="str">
        <f t="array" aca="1" ref="C155" ca="1">IF(COUNTIF($B$9:$B$200,"&lt;&gt;zz")&gt;=ROWS($A$1:A147), INDEX($B$9:$B$200, MATCH(SMALL(COUNTIF($B$9:$B$200, "&lt;"&amp;$B$9:$B$200), ROW(A147)), COUNTIF($B$9:$B$200, "&lt;"&amp;$B$9:$B$200), 0)), "")</f>
        <v/>
      </c>
      <c r="D155" s="28" t="str">
        <f t="shared" ca="1" si="23"/>
        <v/>
      </c>
      <c r="E155" s="27" t="str">
        <f t="shared" ca="1" si="18"/>
        <v/>
      </c>
      <c r="F155" s="94" t="str">
        <f t="shared" ca="1" si="19"/>
        <v/>
      </c>
      <c r="G155" s="94"/>
      <c r="H155" s="27"/>
      <c r="I155" s="28" t="str">
        <f t="shared" ca="1" si="20"/>
        <v/>
      </c>
      <c r="J155" s="28"/>
      <c r="K155" s="17">
        <f t="shared" ca="1" si="21"/>
        <v>0</v>
      </c>
    </row>
    <row r="156" spans="1:11" x14ac:dyDescent="0.25">
      <c r="A156">
        <f t="shared" ca="1" si="22"/>
        <v>0</v>
      </c>
      <c r="B156" t="str">
        <f ca="1">IF(ISERR(SEARCH(MID(CELL("filename",$B$1),FIND("]",CELL("filename",$B$1))+1,256),Questions_Hide!G148)),"zz",Questions_Hide!A148)</f>
        <v>zz</v>
      </c>
      <c r="C156" s="37" t="str">
        <f t="array" aca="1" ref="C156" ca="1">IF(COUNTIF($B$9:$B$200,"&lt;&gt;zz")&gt;=ROWS($A$1:A148), INDEX($B$9:$B$200, MATCH(SMALL(COUNTIF($B$9:$B$200, "&lt;"&amp;$B$9:$B$200), ROW(A148)), COUNTIF($B$9:$B$200, "&lt;"&amp;$B$9:$B$200), 0)), "")</f>
        <v/>
      </c>
      <c r="D156" s="28" t="str">
        <f t="shared" ca="1" si="23"/>
        <v/>
      </c>
      <c r="E156" s="27" t="str">
        <f t="shared" ca="1" si="18"/>
        <v/>
      </c>
      <c r="F156" s="94" t="str">
        <f t="shared" ca="1" si="19"/>
        <v/>
      </c>
      <c r="G156" s="94"/>
      <c r="H156" s="27"/>
      <c r="I156" s="28" t="str">
        <f t="shared" ca="1" si="20"/>
        <v/>
      </c>
      <c r="J156" s="28"/>
      <c r="K156" s="17">
        <f t="shared" ca="1" si="21"/>
        <v>0</v>
      </c>
    </row>
    <row r="157" spans="1:11" x14ac:dyDescent="0.25">
      <c r="A157">
        <f t="shared" ca="1" si="22"/>
        <v>0</v>
      </c>
      <c r="B157" t="str">
        <f ca="1">IF(ISERR(SEARCH(MID(CELL("filename",$B$1),FIND("]",CELL("filename",$B$1))+1,256),Questions_Hide!G149)),"zz",Questions_Hide!A149)</f>
        <v>zz</v>
      </c>
      <c r="C157" s="37" t="str">
        <f t="array" aca="1" ref="C157" ca="1">IF(COUNTIF($B$9:$B$200,"&lt;&gt;zz")&gt;=ROWS($A$1:A149), INDEX($B$9:$B$200, MATCH(SMALL(COUNTIF($B$9:$B$200, "&lt;"&amp;$B$9:$B$200), ROW(A149)), COUNTIF($B$9:$B$200, "&lt;"&amp;$B$9:$B$200), 0)), "")</f>
        <v/>
      </c>
      <c r="D157" s="28" t="str">
        <f t="shared" ca="1" si="23"/>
        <v/>
      </c>
      <c r="E157" s="27" t="str">
        <f t="shared" ca="1" si="18"/>
        <v/>
      </c>
      <c r="F157" s="94" t="str">
        <f t="shared" ca="1" si="19"/>
        <v/>
      </c>
      <c r="G157" s="94"/>
      <c r="H157" s="27"/>
      <c r="I157" s="28" t="str">
        <f t="shared" ca="1" si="20"/>
        <v/>
      </c>
      <c r="J157" s="28"/>
      <c r="K157" s="17">
        <f t="shared" ca="1" si="21"/>
        <v>0</v>
      </c>
    </row>
    <row r="158" spans="1:11" x14ac:dyDescent="0.25">
      <c r="A158">
        <f t="shared" ca="1" si="22"/>
        <v>0</v>
      </c>
      <c r="B158" t="str">
        <f ca="1">IF(ISERR(SEARCH(MID(CELL("filename",$B$1),FIND("]",CELL("filename",$B$1))+1,256),Questions_Hide!G150)),"zz",Questions_Hide!A150)</f>
        <v>zz</v>
      </c>
      <c r="C158" s="37" t="str">
        <f t="array" aca="1" ref="C158" ca="1">IF(COUNTIF($B$9:$B$200,"&lt;&gt;zz")&gt;=ROWS($A$1:A150), INDEX($B$9:$B$200, MATCH(SMALL(COUNTIF($B$9:$B$200, "&lt;"&amp;$B$9:$B$200), ROW(A150)), COUNTIF($B$9:$B$200, "&lt;"&amp;$B$9:$B$200), 0)), "")</f>
        <v/>
      </c>
      <c r="D158" s="28" t="str">
        <f t="shared" ca="1" si="23"/>
        <v/>
      </c>
      <c r="E158" s="27" t="str">
        <f t="shared" ca="1" si="18"/>
        <v/>
      </c>
      <c r="F158" s="94" t="str">
        <f t="shared" ca="1" si="19"/>
        <v/>
      </c>
      <c r="G158" s="94"/>
      <c r="H158" s="27"/>
      <c r="I158" s="28" t="str">
        <f t="shared" ca="1" si="20"/>
        <v/>
      </c>
      <c r="J158" s="28"/>
      <c r="K158" s="17">
        <f t="shared" ca="1" si="21"/>
        <v>0</v>
      </c>
    </row>
    <row r="159" spans="1:11" x14ac:dyDescent="0.25">
      <c r="A159">
        <f t="shared" ca="1" si="22"/>
        <v>0</v>
      </c>
      <c r="B159" t="str">
        <f ca="1">IF(ISERR(SEARCH(MID(CELL("filename",$B$1),FIND("]",CELL("filename",$B$1))+1,256),Questions_Hide!G151)),"zz",Questions_Hide!A151)</f>
        <v>zz</v>
      </c>
      <c r="C159" s="37" t="str">
        <f t="array" aca="1" ref="C159" ca="1">IF(COUNTIF($B$9:$B$200,"&lt;&gt;zz")&gt;=ROWS($A$1:A151), INDEX($B$9:$B$200, MATCH(SMALL(COUNTIF($B$9:$B$200, "&lt;"&amp;$B$9:$B$200), ROW(A151)), COUNTIF($B$9:$B$200, "&lt;"&amp;$B$9:$B$200), 0)), "")</f>
        <v/>
      </c>
      <c r="D159" s="28" t="str">
        <f t="shared" ca="1" si="23"/>
        <v/>
      </c>
      <c r="E159" s="27" t="str">
        <f t="shared" ca="1" si="18"/>
        <v/>
      </c>
      <c r="F159" s="94" t="str">
        <f t="shared" ca="1" si="19"/>
        <v/>
      </c>
      <c r="G159" s="94"/>
      <c r="H159" s="27"/>
      <c r="I159" s="28" t="str">
        <f t="shared" ca="1" si="20"/>
        <v/>
      </c>
      <c r="J159" s="28"/>
      <c r="K159" s="17">
        <f t="shared" ca="1" si="21"/>
        <v>0</v>
      </c>
    </row>
    <row r="160" spans="1:11" x14ac:dyDescent="0.25">
      <c r="A160">
        <f t="shared" ca="1" si="22"/>
        <v>0</v>
      </c>
      <c r="B160" t="str">
        <f ca="1">IF(ISERR(SEARCH(MID(CELL("filename",$B$1),FIND("]",CELL("filename",$B$1))+1,256),Questions_Hide!G152)),"zz",Questions_Hide!A152)</f>
        <v>zz</v>
      </c>
      <c r="C160" s="37" t="str">
        <f t="array" aca="1" ref="C160" ca="1">IF(COUNTIF($B$9:$B$200,"&lt;&gt;zz")&gt;=ROWS($A$1:A152), INDEX($B$9:$B$200, MATCH(SMALL(COUNTIF($B$9:$B$200, "&lt;"&amp;$B$9:$B$200), ROW(A152)), COUNTIF($B$9:$B$200, "&lt;"&amp;$B$9:$B$200), 0)), "")</f>
        <v/>
      </c>
      <c r="D160" s="28" t="str">
        <f t="shared" ca="1" si="23"/>
        <v/>
      </c>
      <c r="E160" s="27" t="str">
        <f t="shared" ca="1" si="18"/>
        <v/>
      </c>
      <c r="F160" s="94" t="str">
        <f t="shared" ca="1" si="19"/>
        <v/>
      </c>
      <c r="G160" s="94"/>
      <c r="H160" s="27"/>
      <c r="I160" s="28" t="str">
        <f t="shared" ca="1" si="20"/>
        <v/>
      </c>
      <c r="J160" s="28"/>
      <c r="K160" s="17">
        <f t="shared" ca="1" si="21"/>
        <v>0</v>
      </c>
    </row>
    <row r="161" spans="1:11" x14ac:dyDescent="0.25">
      <c r="A161">
        <f t="shared" ca="1" si="22"/>
        <v>0</v>
      </c>
      <c r="B161" t="str">
        <f ca="1">IF(ISERR(SEARCH(MID(CELL("filename",$B$1),FIND("]",CELL("filename",$B$1))+1,256),Questions_Hide!G153)),"zz",Questions_Hide!A153)</f>
        <v>zz</v>
      </c>
      <c r="C161" s="37" t="str">
        <f t="array" aca="1" ref="C161" ca="1">IF(COUNTIF($B$9:$B$200,"&lt;&gt;zz")&gt;=ROWS($A$1:A153), INDEX($B$9:$B$200, MATCH(SMALL(COUNTIF($B$9:$B$200, "&lt;"&amp;$B$9:$B$200), ROW(A153)), COUNTIF($B$9:$B$200, "&lt;"&amp;$B$9:$B$200), 0)), "")</f>
        <v/>
      </c>
      <c r="D161" s="28" t="str">
        <f t="shared" ca="1" si="23"/>
        <v/>
      </c>
      <c r="E161" s="27" t="str">
        <f t="shared" ca="1" si="18"/>
        <v/>
      </c>
      <c r="F161" s="94" t="str">
        <f t="shared" ca="1" si="19"/>
        <v/>
      </c>
      <c r="G161" s="94"/>
      <c r="H161" s="27"/>
      <c r="I161" s="28" t="str">
        <f t="shared" ca="1" si="20"/>
        <v/>
      </c>
      <c r="J161" s="28"/>
      <c r="K161" s="17">
        <f t="shared" ca="1" si="21"/>
        <v>0</v>
      </c>
    </row>
    <row r="162" spans="1:11" x14ac:dyDescent="0.25">
      <c r="A162">
        <f t="shared" ca="1" si="22"/>
        <v>0</v>
      </c>
      <c r="B162" t="str">
        <f ca="1">IF(ISERR(SEARCH(MID(CELL("filename",$B$1),FIND("]",CELL("filename",$B$1))+1,256),Questions_Hide!G154)),"zz",Questions_Hide!A154)</f>
        <v>zz</v>
      </c>
      <c r="C162" s="37" t="str">
        <f t="array" aca="1" ref="C162" ca="1">IF(COUNTIF($B$9:$B$200,"&lt;&gt;zz")&gt;=ROWS($A$1:A154), INDEX($B$9:$B$200, MATCH(SMALL(COUNTIF($B$9:$B$200, "&lt;"&amp;$B$9:$B$200), ROW(A154)), COUNTIF($B$9:$B$200, "&lt;"&amp;$B$9:$B$200), 0)), "")</f>
        <v/>
      </c>
      <c r="D162" s="28" t="str">
        <f t="shared" ca="1" si="23"/>
        <v/>
      </c>
      <c r="E162" s="27" t="str">
        <f t="shared" ca="1" si="18"/>
        <v/>
      </c>
      <c r="F162" s="94" t="str">
        <f t="shared" ca="1" si="19"/>
        <v/>
      </c>
      <c r="G162" s="94"/>
      <c r="H162" s="27"/>
      <c r="I162" s="28" t="str">
        <f t="shared" ca="1" si="20"/>
        <v/>
      </c>
      <c r="J162" s="28"/>
      <c r="K162" s="17">
        <f t="shared" ca="1" si="21"/>
        <v>0</v>
      </c>
    </row>
    <row r="163" spans="1:11" x14ac:dyDescent="0.25">
      <c r="A163">
        <f t="shared" ca="1" si="22"/>
        <v>0</v>
      </c>
      <c r="B163" t="str">
        <f ca="1">IF(ISERR(SEARCH(MID(CELL("filename",$B$1),FIND("]",CELL("filename",$B$1))+1,256),Questions_Hide!G155)),"zz",Questions_Hide!A155)</f>
        <v>zz</v>
      </c>
      <c r="C163" s="37" t="str">
        <f t="array" aca="1" ref="C163" ca="1">IF(COUNTIF($B$9:$B$200,"&lt;&gt;zz")&gt;=ROWS($A$1:A155), INDEX($B$9:$B$200, MATCH(SMALL(COUNTIF($B$9:$B$200, "&lt;"&amp;$B$9:$B$200), ROW(A155)), COUNTIF($B$9:$B$200, "&lt;"&amp;$B$9:$B$200), 0)), "")</f>
        <v/>
      </c>
      <c r="D163" s="28" t="str">
        <f t="shared" ca="1" si="23"/>
        <v/>
      </c>
      <c r="E163" s="27" t="str">
        <f t="shared" ca="1" si="18"/>
        <v/>
      </c>
      <c r="F163" s="94" t="str">
        <f t="shared" ca="1" si="19"/>
        <v/>
      </c>
      <c r="G163" s="94"/>
      <c r="H163" s="27"/>
      <c r="I163" s="28" t="str">
        <f t="shared" ca="1" si="20"/>
        <v/>
      </c>
      <c r="J163" s="28"/>
      <c r="K163" s="17">
        <f t="shared" ca="1" si="21"/>
        <v>0</v>
      </c>
    </row>
    <row r="164" spans="1:11" x14ac:dyDescent="0.25">
      <c r="A164">
        <f t="shared" ca="1" si="22"/>
        <v>0</v>
      </c>
      <c r="B164" t="str">
        <f ca="1">IF(ISERR(SEARCH(MID(CELL("filename",$B$1),FIND("]",CELL("filename",$B$1))+1,256),Questions_Hide!G156)),"zz",Questions_Hide!A156)</f>
        <v>zz</v>
      </c>
      <c r="C164" s="37" t="str">
        <f t="array" aca="1" ref="C164" ca="1">IF(COUNTIF($B$9:$B$200,"&lt;&gt;zz")&gt;=ROWS($A$1:A156), INDEX($B$9:$B$200, MATCH(SMALL(COUNTIF($B$9:$B$200, "&lt;"&amp;$B$9:$B$200), ROW(A156)), COUNTIF($B$9:$B$200, "&lt;"&amp;$B$9:$B$200), 0)), "")</f>
        <v/>
      </c>
      <c r="D164" s="28" t="str">
        <f t="shared" ca="1" si="23"/>
        <v/>
      </c>
      <c r="E164" s="27" t="str">
        <f t="shared" ca="1" si="18"/>
        <v/>
      </c>
      <c r="F164" s="94" t="str">
        <f t="shared" ca="1" si="19"/>
        <v/>
      </c>
      <c r="G164" s="94"/>
      <c r="H164" s="27"/>
      <c r="I164" s="28" t="str">
        <f t="shared" ca="1" si="20"/>
        <v/>
      </c>
      <c r="J164" s="28"/>
      <c r="K164" s="17">
        <f t="shared" ca="1" si="21"/>
        <v>0</v>
      </c>
    </row>
    <row r="165" spans="1:11" x14ac:dyDescent="0.25">
      <c r="A165">
        <f t="shared" ca="1" si="22"/>
        <v>0</v>
      </c>
      <c r="B165" t="str">
        <f ca="1">IF(ISERR(SEARCH(MID(CELL("filename",$B$1),FIND("]",CELL("filename",$B$1))+1,256),Questions_Hide!G157)),"zz",Questions_Hide!A157)</f>
        <v>zz</v>
      </c>
      <c r="C165" s="37" t="str">
        <f t="array" aca="1" ref="C165" ca="1">IF(COUNTIF($B$9:$B$200,"&lt;&gt;zz")&gt;=ROWS($A$1:A157), INDEX($B$9:$B$200, MATCH(SMALL(COUNTIF($B$9:$B$200, "&lt;"&amp;$B$9:$B$200), ROW(A157)), COUNTIF($B$9:$B$200, "&lt;"&amp;$B$9:$B$200), 0)), "")</f>
        <v/>
      </c>
      <c r="D165" s="28" t="str">
        <f t="shared" ca="1" si="23"/>
        <v/>
      </c>
      <c r="E165" s="27" t="str">
        <f t="shared" ca="1" si="18"/>
        <v/>
      </c>
      <c r="F165" s="94" t="str">
        <f t="shared" ca="1" si="19"/>
        <v/>
      </c>
      <c r="G165" s="94"/>
      <c r="H165" s="27"/>
      <c r="I165" s="28" t="str">
        <f t="shared" ca="1" si="20"/>
        <v/>
      </c>
      <c r="J165" s="28"/>
      <c r="K165" s="17">
        <f t="shared" ca="1" si="21"/>
        <v>0</v>
      </c>
    </row>
    <row r="166" spans="1:11" x14ac:dyDescent="0.25">
      <c r="A166">
        <f t="shared" ca="1" si="22"/>
        <v>0</v>
      </c>
      <c r="B166" t="str">
        <f ca="1">IF(ISERR(SEARCH(MID(CELL("filename",$B$1),FIND("]",CELL("filename",$B$1))+1,256),Questions_Hide!G158)),"zz",Questions_Hide!A158)</f>
        <v>zz</v>
      </c>
      <c r="C166" s="37" t="str">
        <f t="array" aca="1" ref="C166" ca="1">IF(COUNTIF($B$9:$B$200,"&lt;&gt;zz")&gt;=ROWS($A$1:A158), INDEX($B$9:$B$200, MATCH(SMALL(COUNTIF($B$9:$B$200, "&lt;"&amp;$B$9:$B$200), ROW(A158)), COUNTIF($B$9:$B$200, "&lt;"&amp;$B$9:$B$200), 0)), "")</f>
        <v/>
      </c>
      <c r="D166" s="28" t="str">
        <f t="shared" ca="1" si="23"/>
        <v/>
      </c>
      <c r="E166" s="27" t="str">
        <f t="shared" ca="1" si="18"/>
        <v/>
      </c>
      <c r="F166" s="94" t="str">
        <f t="shared" ca="1" si="19"/>
        <v/>
      </c>
      <c r="G166" s="94"/>
      <c r="H166" s="27"/>
      <c r="I166" s="28" t="str">
        <f t="shared" ca="1" si="20"/>
        <v/>
      </c>
      <c r="J166" s="28"/>
      <c r="K166" s="17">
        <f t="shared" ca="1" si="21"/>
        <v>0</v>
      </c>
    </row>
    <row r="167" spans="1:11" x14ac:dyDescent="0.25">
      <c r="A167">
        <f t="shared" ca="1" si="22"/>
        <v>0</v>
      </c>
      <c r="B167" t="str">
        <f ca="1">IF(ISERR(SEARCH(MID(CELL("filename",$B$1),FIND("]",CELL("filename",$B$1))+1,256),Questions_Hide!G159)),"zz",Questions_Hide!A159)</f>
        <v>zz</v>
      </c>
      <c r="C167" s="37" t="str">
        <f t="array" aca="1" ref="C167" ca="1">IF(COUNTIF($B$9:$B$200,"&lt;&gt;zz")&gt;=ROWS($A$1:A159), INDEX($B$9:$B$200, MATCH(SMALL(COUNTIF($B$9:$B$200, "&lt;"&amp;$B$9:$B$200), ROW(A159)), COUNTIF($B$9:$B$200, "&lt;"&amp;$B$9:$B$200), 0)), "")</f>
        <v/>
      </c>
      <c r="D167" s="28" t="str">
        <f t="shared" ca="1" si="23"/>
        <v/>
      </c>
      <c r="E167" s="27" t="str">
        <f t="shared" ca="1" si="18"/>
        <v/>
      </c>
      <c r="F167" s="94" t="str">
        <f t="shared" ca="1" si="19"/>
        <v/>
      </c>
      <c r="G167" s="94"/>
      <c r="H167" s="27"/>
      <c r="I167" s="28" t="str">
        <f t="shared" ca="1" si="20"/>
        <v/>
      </c>
      <c r="J167" s="28"/>
      <c r="K167" s="17">
        <f t="shared" ca="1" si="21"/>
        <v>0</v>
      </c>
    </row>
    <row r="168" spans="1:11" x14ac:dyDescent="0.25">
      <c r="A168">
        <f t="shared" ca="1" si="22"/>
        <v>0</v>
      </c>
      <c r="B168" t="str">
        <f ca="1">IF(ISERR(SEARCH(MID(CELL("filename",$B$1),FIND("]",CELL("filename",$B$1))+1,256),Questions_Hide!G160)),"zz",Questions_Hide!A160)</f>
        <v>zz</v>
      </c>
      <c r="C168" s="37" t="str">
        <f t="array" aca="1" ref="C168" ca="1">IF(COUNTIF($B$9:$B$200,"&lt;&gt;zz")&gt;=ROWS($A$1:A160), INDEX($B$9:$B$200, MATCH(SMALL(COUNTIF($B$9:$B$200, "&lt;"&amp;$B$9:$B$200), ROW(A160)), COUNTIF($B$9:$B$200, "&lt;"&amp;$B$9:$B$200), 0)), "")</f>
        <v/>
      </c>
      <c r="D168" s="28" t="str">
        <f t="shared" ca="1" si="23"/>
        <v/>
      </c>
      <c r="E168" s="27" t="str">
        <f t="shared" ca="1" si="18"/>
        <v/>
      </c>
      <c r="F168" s="94" t="str">
        <f t="shared" ca="1" si="19"/>
        <v/>
      </c>
      <c r="G168" s="94"/>
      <c r="H168" s="27"/>
      <c r="I168" s="28" t="str">
        <f t="shared" ca="1" si="20"/>
        <v/>
      </c>
      <c r="J168" s="28"/>
      <c r="K168" s="17">
        <f t="shared" ca="1" si="21"/>
        <v>0</v>
      </c>
    </row>
    <row r="169" spans="1:11" x14ac:dyDescent="0.25">
      <c r="A169">
        <f t="shared" ca="1" si="22"/>
        <v>0</v>
      </c>
      <c r="B169" t="str">
        <f ca="1">IF(ISERR(SEARCH(MID(CELL("filename",$B$1),FIND("]",CELL("filename",$B$1))+1,256),Questions_Hide!G161)),"zz",Questions_Hide!A161)</f>
        <v>zz</v>
      </c>
      <c r="C169" s="37" t="str">
        <f t="array" aca="1" ref="C169" ca="1">IF(COUNTIF($B$9:$B$200,"&lt;&gt;zz")&gt;=ROWS($A$1:A161), INDEX($B$9:$B$200, MATCH(SMALL(COUNTIF($B$9:$B$200, "&lt;"&amp;$B$9:$B$200), ROW(A161)), COUNTIF($B$9:$B$200, "&lt;"&amp;$B$9:$B$200), 0)), "")</f>
        <v/>
      </c>
      <c r="D169" s="28" t="str">
        <f t="shared" ca="1" si="23"/>
        <v/>
      </c>
      <c r="E169" s="27" t="str">
        <f t="shared" ca="1" si="18"/>
        <v/>
      </c>
      <c r="F169" s="94" t="str">
        <f t="shared" ref="F169:F200" ca="1" si="24">IF(OR(ISERROR(VLOOKUP($D169,Questions,8,FALSE)),VLOOKUP($D169,Questions,8,FALSE)=0),"",VLOOKUP($D169,Questions,8,FALSE))</f>
        <v/>
      </c>
      <c r="G169" s="94"/>
      <c r="H169" s="27"/>
      <c r="I169" s="28" t="str">
        <f t="shared" ref="I169:I200" ca="1" si="25">IF(OR(ISERROR(VLOOKUP($D169,Questions,9,FALSE)),VLOOKUP($D169,Questions,9,FALSE)=0),"",VLOOKUP($D169,Questions,9,FALSE))</f>
        <v/>
      </c>
      <c r="J169" s="28"/>
      <c r="K169" s="17">
        <f t="shared" ref="K169:K200" ca="1" si="26">IFERROR(VLOOKUP($D169,Questions,7,FALSE),"")</f>
        <v>0</v>
      </c>
    </row>
    <row r="170" spans="1:11" x14ac:dyDescent="0.25">
      <c r="A170">
        <f t="shared" ca="1" si="22"/>
        <v>0</v>
      </c>
      <c r="B170" t="str">
        <f ca="1">IF(ISERR(SEARCH(MID(CELL("filename",$B$1),FIND("]",CELL("filename",$B$1))+1,256),Questions_Hide!G162)),"zz",Questions_Hide!A162)</f>
        <v>zz</v>
      </c>
      <c r="C170" s="37" t="str">
        <f t="array" aca="1" ref="C170" ca="1">IF(COUNTIF($B$9:$B$200,"&lt;&gt;zz")&gt;=ROWS($A$1:A162), INDEX($B$9:$B$200, MATCH(SMALL(COUNTIF($B$9:$B$200, "&lt;"&amp;$B$9:$B$200), ROW(A162)), COUNTIF($B$9:$B$200, "&lt;"&amp;$B$9:$B$200), 0)), "")</f>
        <v/>
      </c>
      <c r="D170" s="28" t="str">
        <f t="shared" ca="1" si="23"/>
        <v/>
      </c>
      <c r="E170" s="27" t="str">
        <f t="shared" ca="1" si="18"/>
        <v/>
      </c>
      <c r="F170" s="94" t="str">
        <f t="shared" ca="1" si="24"/>
        <v/>
      </c>
      <c r="G170" s="94"/>
      <c r="H170" s="27"/>
      <c r="I170" s="28" t="str">
        <f t="shared" ca="1" si="25"/>
        <v/>
      </c>
      <c r="J170" s="28"/>
      <c r="K170" s="17">
        <f t="shared" ca="1" si="26"/>
        <v>0</v>
      </c>
    </row>
    <row r="171" spans="1:11" x14ac:dyDescent="0.25">
      <c r="A171">
        <f t="shared" ca="1" si="22"/>
        <v>0</v>
      </c>
      <c r="B171" t="str">
        <f ca="1">IF(ISERR(SEARCH(MID(CELL("filename",$B$1),FIND("]",CELL("filename",$B$1))+1,256),Questions_Hide!G163)),"zz",Questions_Hide!A163)</f>
        <v>zz</v>
      </c>
      <c r="C171" s="37" t="str">
        <f t="array" aca="1" ref="C171" ca="1">IF(COUNTIF($B$9:$B$200,"&lt;&gt;zz")&gt;=ROWS($A$1:A163), INDEX($B$9:$B$200, MATCH(SMALL(COUNTIF($B$9:$B$200, "&lt;"&amp;$B$9:$B$200), ROW(A163)), COUNTIF($B$9:$B$200, "&lt;"&amp;$B$9:$B$200), 0)), "")</f>
        <v/>
      </c>
      <c r="D171" s="28" t="str">
        <f t="shared" ca="1" si="23"/>
        <v/>
      </c>
      <c r="E171" s="27" t="str">
        <f t="shared" ca="1" si="18"/>
        <v/>
      </c>
      <c r="F171" s="94" t="str">
        <f t="shared" ca="1" si="24"/>
        <v/>
      </c>
      <c r="G171" s="94"/>
      <c r="H171" s="27"/>
      <c r="I171" s="28" t="str">
        <f t="shared" ca="1" si="25"/>
        <v/>
      </c>
      <c r="J171" s="28"/>
      <c r="K171" s="17">
        <f t="shared" ca="1" si="26"/>
        <v>0</v>
      </c>
    </row>
    <row r="172" spans="1:11" x14ac:dyDescent="0.25">
      <c r="A172">
        <f t="shared" ca="1" si="22"/>
        <v>0</v>
      </c>
      <c r="B172" t="str">
        <f ca="1">IF(ISERR(SEARCH(MID(CELL("filename",$B$1),FIND("]",CELL("filename",$B$1))+1,256),Questions_Hide!G164)),"zz",Questions_Hide!A164)</f>
        <v>zz</v>
      </c>
      <c r="C172" s="37" t="str">
        <f t="array" aca="1" ref="C172" ca="1">IF(COUNTIF($B$9:$B$200,"&lt;&gt;zz")&gt;=ROWS($A$1:A164), INDEX($B$9:$B$200, MATCH(SMALL(COUNTIF($B$9:$B$200, "&lt;"&amp;$B$9:$B$200), ROW(A164)), COUNTIF($B$9:$B$200, "&lt;"&amp;$B$9:$B$200), 0)), "")</f>
        <v/>
      </c>
      <c r="D172" s="28" t="str">
        <f t="shared" ca="1" si="23"/>
        <v/>
      </c>
      <c r="E172" s="27" t="str">
        <f t="shared" ca="1" si="18"/>
        <v/>
      </c>
      <c r="F172" s="94" t="str">
        <f t="shared" ca="1" si="24"/>
        <v/>
      </c>
      <c r="G172" s="94"/>
      <c r="H172" s="27"/>
      <c r="I172" s="28" t="str">
        <f t="shared" ca="1" si="25"/>
        <v/>
      </c>
      <c r="J172" s="28"/>
      <c r="K172" s="17">
        <f t="shared" ca="1" si="26"/>
        <v>0</v>
      </c>
    </row>
    <row r="173" spans="1:11" x14ac:dyDescent="0.25">
      <c r="A173">
        <f t="shared" ca="1" si="22"/>
        <v>0</v>
      </c>
      <c r="B173" t="str">
        <f ca="1">IF(ISERR(SEARCH(MID(CELL("filename",$B$1),FIND("]",CELL("filename",$B$1))+1,256),Questions_Hide!G165)),"zz",Questions_Hide!A165)</f>
        <v>zz</v>
      </c>
      <c r="C173" s="37" t="str">
        <f t="array" aca="1" ref="C173" ca="1">IF(COUNTIF($B$9:$B$200,"&lt;&gt;zz")&gt;=ROWS($A$1:A165), INDEX($B$9:$B$200, MATCH(SMALL(COUNTIF($B$9:$B$200, "&lt;"&amp;$B$9:$B$200), ROW(A165)), COUNTIF($B$9:$B$200, "&lt;"&amp;$B$9:$B$200), 0)), "")</f>
        <v/>
      </c>
      <c r="D173" s="28" t="str">
        <f t="shared" ca="1" si="23"/>
        <v/>
      </c>
      <c r="E173" s="27" t="str">
        <f t="shared" ca="1" si="18"/>
        <v/>
      </c>
      <c r="F173" s="94" t="str">
        <f t="shared" ca="1" si="24"/>
        <v/>
      </c>
      <c r="G173" s="94"/>
      <c r="H173" s="27"/>
      <c r="I173" s="28" t="str">
        <f t="shared" ca="1" si="25"/>
        <v/>
      </c>
      <c r="J173" s="28"/>
      <c r="K173" s="17">
        <f t="shared" ca="1" si="26"/>
        <v>0</v>
      </c>
    </row>
    <row r="174" spans="1:11" x14ac:dyDescent="0.25">
      <c r="A174">
        <f t="shared" ca="1" si="22"/>
        <v>0</v>
      </c>
      <c r="B174" t="str">
        <f ca="1">IF(ISERR(SEARCH(MID(CELL("filename",$B$1),FIND("]",CELL("filename",$B$1))+1,256),Questions_Hide!G166)),"zz",Questions_Hide!A166)</f>
        <v>zz</v>
      </c>
      <c r="C174" s="37" t="str">
        <f t="array" aca="1" ref="C174" ca="1">IF(COUNTIF($B$9:$B$200,"&lt;&gt;zz")&gt;=ROWS($A$1:A166), INDEX($B$9:$B$200, MATCH(SMALL(COUNTIF($B$9:$B$200, "&lt;"&amp;$B$9:$B$200), ROW(A166)), COUNTIF($B$9:$B$200, "&lt;"&amp;$B$9:$B$200), 0)), "")</f>
        <v/>
      </c>
      <c r="D174" s="28" t="str">
        <f t="shared" ca="1" si="23"/>
        <v/>
      </c>
      <c r="E174" s="27" t="str">
        <f t="shared" ca="1" si="18"/>
        <v/>
      </c>
      <c r="F174" s="94" t="str">
        <f t="shared" ca="1" si="24"/>
        <v/>
      </c>
      <c r="G174" s="94"/>
      <c r="H174" s="27"/>
      <c r="I174" s="28" t="str">
        <f t="shared" ca="1" si="25"/>
        <v/>
      </c>
      <c r="J174" s="28"/>
      <c r="K174" s="17">
        <f t="shared" ca="1" si="26"/>
        <v>0</v>
      </c>
    </row>
    <row r="175" spans="1:11" x14ac:dyDescent="0.25">
      <c r="A175">
        <f t="shared" ca="1" si="22"/>
        <v>0</v>
      </c>
      <c r="B175" t="str">
        <f ca="1">IF(ISERR(SEARCH(MID(CELL("filename",$B$1),FIND("]",CELL("filename",$B$1))+1,256),Questions_Hide!G167)),"zz",Questions_Hide!A167)</f>
        <v>zz</v>
      </c>
      <c r="C175" s="37" t="str">
        <f t="array" aca="1" ref="C175" ca="1">IF(COUNTIF($B$9:$B$200,"&lt;&gt;zz")&gt;=ROWS($A$1:A167), INDEX($B$9:$B$200, MATCH(SMALL(COUNTIF($B$9:$B$200, "&lt;"&amp;$B$9:$B$200), ROW(A167)), COUNTIF($B$9:$B$200, "&lt;"&amp;$B$9:$B$200), 0)), "")</f>
        <v/>
      </c>
      <c r="D175" s="28" t="str">
        <f t="shared" ca="1" si="23"/>
        <v/>
      </c>
      <c r="E175" s="27" t="str">
        <f t="shared" ca="1" si="18"/>
        <v/>
      </c>
      <c r="F175" s="94" t="str">
        <f t="shared" ca="1" si="24"/>
        <v/>
      </c>
      <c r="G175" s="94"/>
      <c r="H175" s="27"/>
      <c r="I175" s="28" t="str">
        <f t="shared" ca="1" si="25"/>
        <v/>
      </c>
      <c r="J175" s="28"/>
      <c r="K175" s="17">
        <f t="shared" ca="1" si="26"/>
        <v>0</v>
      </c>
    </row>
    <row r="176" spans="1:11" x14ac:dyDescent="0.25">
      <c r="A176">
        <f t="shared" ca="1" si="22"/>
        <v>0</v>
      </c>
      <c r="B176" t="str">
        <f ca="1">IF(ISERR(SEARCH(MID(CELL("filename",$B$1),FIND("]",CELL("filename",$B$1))+1,256),Questions_Hide!G168)),"zz",Questions_Hide!A168)</f>
        <v>zz</v>
      </c>
      <c r="C176" s="37" t="str">
        <f t="array" aca="1" ref="C176" ca="1">IF(COUNTIF($B$9:$B$200,"&lt;&gt;zz")&gt;=ROWS($A$1:A168), INDEX($B$9:$B$200, MATCH(SMALL(COUNTIF($B$9:$B$200, "&lt;"&amp;$B$9:$B$200), ROW(A168)), COUNTIF($B$9:$B$200, "&lt;"&amp;$B$9:$B$200), 0)), "")</f>
        <v/>
      </c>
      <c r="D176" s="28" t="str">
        <f t="shared" ca="1" si="23"/>
        <v/>
      </c>
      <c r="E176" s="27" t="str">
        <f t="shared" ca="1" si="18"/>
        <v/>
      </c>
      <c r="F176" s="94" t="str">
        <f t="shared" ca="1" si="24"/>
        <v/>
      </c>
      <c r="G176" s="94"/>
      <c r="H176" s="27"/>
      <c r="I176" s="28" t="str">
        <f t="shared" ca="1" si="25"/>
        <v/>
      </c>
      <c r="J176" s="28"/>
      <c r="K176" s="17">
        <f t="shared" ca="1" si="26"/>
        <v>0</v>
      </c>
    </row>
    <row r="177" spans="1:11" x14ac:dyDescent="0.25">
      <c r="A177">
        <f t="shared" ca="1" si="22"/>
        <v>0</v>
      </c>
      <c r="B177" t="str">
        <f ca="1">IF(ISERR(SEARCH(MID(CELL("filename",$B$1),FIND("]",CELL("filename",$B$1))+1,256),Questions_Hide!G169)),"zz",Questions_Hide!A169)</f>
        <v>zz</v>
      </c>
      <c r="C177" s="37" t="str">
        <f t="array" aca="1" ref="C177" ca="1">IF(COUNTIF($B$9:$B$200,"&lt;&gt;zz")&gt;=ROWS($A$1:A169), INDEX($B$9:$B$200, MATCH(SMALL(COUNTIF($B$9:$B$200, "&lt;"&amp;$B$9:$B$200), ROW(A169)), COUNTIF($B$9:$B$200, "&lt;"&amp;$B$9:$B$200), 0)), "")</f>
        <v/>
      </c>
      <c r="D177" s="28" t="str">
        <f t="shared" ca="1" si="23"/>
        <v/>
      </c>
      <c r="E177" s="27" t="str">
        <f t="shared" ca="1" si="18"/>
        <v/>
      </c>
      <c r="F177" s="94" t="str">
        <f t="shared" ca="1" si="24"/>
        <v/>
      </c>
      <c r="G177" s="94"/>
      <c r="H177" s="27"/>
      <c r="I177" s="28" t="str">
        <f t="shared" ca="1" si="25"/>
        <v/>
      </c>
      <c r="J177" s="28"/>
      <c r="K177" s="17">
        <f t="shared" ca="1" si="26"/>
        <v>0</v>
      </c>
    </row>
    <row r="178" spans="1:11" x14ac:dyDescent="0.25">
      <c r="A178">
        <f t="shared" ca="1" si="22"/>
        <v>0</v>
      </c>
      <c r="B178" t="str">
        <f ca="1">IF(ISERR(SEARCH(MID(CELL("filename",$B$1),FIND("]",CELL("filename",$B$1))+1,256),Questions_Hide!G170)),"zz",Questions_Hide!A170)</f>
        <v>zz</v>
      </c>
      <c r="C178" s="37" t="str">
        <f t="array" aca="1" ref="C178" ca="1">IF(COUNTIF($B$9:$B$200,"&lt;&gt;zz")&gt;=ROWS($A$1:A170), INDEX($B$9:$B$200, MATCH(SMALL(COUNTIF($B$9:$B$200, "&lt;"&amp;$B$9:$B$200), ROW(A170)), COUNTIF($B$9:$B$200, "&lt;"&amp;$B$9:$B$200), 0)), "")</f>
        <v/>
      </c>
      <c r="D178" s="28" t="str">
        <f t="shared" ca="1" si="23"/>
        <v/>
      </c>
      <c r="E178" s="27" t="str">
        <f t="shared" ca="1" si="18"/>
        <v/>
      </c>
      <c r="F178" s="94" t="str">
        <f t="shared" ca="1" si="24"/>
        <v/>
      </c>
      <c r="G178" s="94"/>
      <c r="H178" s="27"/>
      <c r="I178" s="28" t="str">
        <f t="shared" ca="1" si="25"/>
        <v/>
      </c>
      <c r="J178" s="28"/>
      <c r="K178" s="17">
        <f t="shared" ca="1" si="26"/>
        <v>0</v>
      </c>
    </row>
    <row r="179" spans="1:11" x14ac:dyDescent="0.25">
      <c r="A179">
        <f t="shared" ca="1" si="22"/>
        <v>0</v>
      </c>
      <c r="B179" t="str">
        <f ca="1">IF(ISERR(SEARCH(MID(CELL("filename",$B$1),FIND("]",CELL("filename",$B$1))+1,256),Questions_Hide!G171)),"zz",Questions_Hide!A171)</f>
        <v>zz</v>
      </c>
      <c r="C179" s="37" t="str">
        <f t="array" aca="1" ref="C179" ca="1">IF(COUNTIF($B$9:$B$200,"&lt;&gt;zz")&gt;=ROWS($A$1:A171), INDEX($B$9:$B$200, MATCH(SMALL(COUNTIF($B$9:$B$200, "&lt;"&amp;$B$9:$B$200), ROW(A171)), COUNTIF($B$9:$B$200, "&lt;"&amp;$B$9:$B$200), 0)), "")</f>
        <v/>
      </c>
      <c r="D179" s="28" t="str">
        <f t="shared" ca="1" si="23"/>
        <v/>
      </c>
      <c r="E179" s="27" t="str">
        <f t="shared" ca="1" si="18"/>
        <v/>
      </c>
      <c r="F179" s="94" t="str">
        <f t="shared" ca="1" si="24"/>
        <v/>
      </c>
      <c r="G179" s="94"/>
      <c r="H179" s="27"/>
      <c r="I179" s="28" t="str">
        <f t="shared" ca="1" si="25"/>
        <v/>
      </c>
      <c r="J179" s="28"/>
      <c r="K179" s="17">
        <f t="shared" ca="1" si="26"/>
        <v>0</v>
      </c>
    </row>
    <row r="180" spans="1:11" x14ac:dyDescent="0.25">
      <c r="A180">
        <f t="shared" ca="1" si="22"/>
        <v>0</v>
      </c>
      <c r="B180" t="str">
        <f ca="1">IF(ISERR(SEARCH(MID(CELL("filename",$B$1),FIND("]",CELL("filename",$B$1))+1,256),Questions_Hide!G172)),"zz",Questions_Hide!A172)</f>
        <v>zz</v>
      </c>
      <c r="C180" s="37" t="str">
        <f t="array" aca="1" ref="C180" ca="1">IF(COUNTIF($B$9:$B$200,"&lt;&gt;zz")&gt;=ROWS($A$1:A172), INDEX($B$9:$B$200, MATCH(SMALL(COUNTIF($B$9:$B$200, "&lt;"&amp;$B$9:$B$200), ROW(A172)), COUNTIF($B$9:$B$200, "&lt;"&amp;$B$9:$B$200), 0)), "")</f>
        <v/>
      </c>
      <c r="D180" s="28" t="str">
        <f t="shared" ca="1" si="23"/>
        <v/>
      </c>
      <c r="E180" s="27" t="str">
        <f t="shared" ca="1" si="18"/>
        <v/>
      </c>
      <c r="F180" s="94" t="str">
        <f t="shared" ca="1" si="24"/>
        <v/>
      </c>
      <c r="G180" s="94"/>
      <c r="H180" s="27"/>
      <c r="I180" s="28" t="str">
        <f t="shared" ca="1" si="25"/>
        <v/>
      </c>
      <c r="J180" s="28"/>
      <c r="K180" s="17">
        <f t="shared" ca="1" si="26"/>
        <v>0</v>
      </c>
    </row>
    <row r="181" spans="1:11" x14ac:dyDescent="0.25">
      <c r="A181">
        <f t="shared" ca="1" si="22"/>
        <v>0</v>
      </c>
      <c r="B181" t="str">
        <f ca="1">IF(ISERR(SEARCH(MID(CELL("filename",$B$1),FIND("]",CELL("filename",$B$1))+1,256),Questions_Hide!G173)),"zz",Questions_Hide!A173)</f>
        <v>zz</v>
      </c>
      <c r="C181" s="37" t="str">
        <f t="array" aca="1" ref="C181" ca="1">IF(COUNTIF($B$9:$B$200,"&lt;&gt;zz")&gt;=ROWS($A$1:A173), INDEX($B$9:$B$200, MATCH(SMALL(COUNTIF($B$9:$B$200, "&lt;"&amp;$B$9:$B$200), ROW(A173)), COUNTIF($B$9:$B$200, "&lt;"&amp;$B$9:$B$200), 0)), "")</f>
        <v/>
      </c>
      <c r="D181" s="28" t="str">
        <f t="shared" ca="1" si="23"/>
        <v/>
      </c>
      <c r="E181" s="27" t="str">
        <f t="shared" ca="1" si="18"/>
        <v/>
      </c>
      <c r="F181" s="94" t="str">
        <f t="shared" ca="1" si="24"/>
        <v/>
      </c>
      <c r="G181" s="94"/>
      <c r="H181" s="27"/>
      <c r="I181" s="28" t="str">
        <f t="shared" ca="1" si="25"/>
        <v/>
      </c>
      <c r="J181" s="28"/>
      <c r="K181" s="17">
        <f t="shared" ca="1" si="26"/>
        <v>0</v>
      </c>
    </row>
    <row r="182" spans="1:11" x14ac:dyDescent="0.25">
      <c r="A182">
        <f t="shared" ca="1" si="22"/>
        <v>0</v>
      </c>
      <c r="B182" t="str">
        <f ca="1">IF(ISERR(SEARCH(MID(CELL("filename",$B$1),FIND("]",CELL("filename",$B$1))+1,256),Questions_Hide!G174)),"zz",Questions_Hide!A174)</f>
        <v>zz</v>
      </c>
      <c r="C182" s="37" t="str">
        <f t="array" aca="1" ref="C182" ca="1">IF(COUNTIF($B$9:$B$200,"&lt;&gt;zz")&gt;=ROWS($A$1:A174), INDEX($B$9:$B$200, MATCH(SMALL(COUNTIF($B$9:$B$200, "&lt;"&amp;$B$9:$B$200), ROW(A174)), COUNTIF($B$9:$B$200, "&lt;"&amp;$B$9:$B$200), 0)), "")</f>
        <v/>
      </c>
      <c r="D182" s="28" t="str">
        <f t="shared" ca="1" si="23"/>
        <v/>
      </c>
      <c r="E182" s="27" t="str">
        <f t="shared" ca="1" si="18"/>
        <v/>
      </c>
      <c r="F182" s="94" t="str">
        <f t="shared" ca="1" si="24"/>
        <v/>
      </c>
      <c r="G182" s="94"/>
      <c r="H182" s="27"/>
      <c r="I182" s="28" t="str">
        <f t="shared" ca="1" si="25"/>
        <v/>
      </c>
      <c r="J182" s="28"/>
      <c r="K182" s="17">
        <f t="shared" ca="1" si="26"/>
        <v>0</v>
      </c>
    </row>
    <row r="183" spans="1:11" x14ac:dyDescent="0.25">
      <c r="A183">
        <f t="shared" ca="1" si="22"/>
        <v>0</v>
      </c>
      <c r="B183" t="str">
        <f ca="1">IF(ISERR(SEARCH(MID(CELL("filename",$B$1),FIND("]",CELL("filename",$B$1))+1,256),Questions_Hide!G175)),"zz",Questions_Hide!A175)</f>
        <v>zz</v>
      </c>
      <c r="C183" s="37" t="str">
        <f t="array" aca="1" ref="C183" ca="1">IF(COUNTIF($B$9:$B$200,"&lt;&gt;zz")&gt;=ROWS($A$1:A175), INDEX($B$9:$B$200, MATCH(SMALL(COUNTIF($B$9:$B$200, "&lt;"&amp;$B$9:$B$200), ROW(A175)), COUNTIF($B$9:$B$200, "&lt;"&amp;$B$9:$B$200), 0)), "")</f>
        <v/>
      </c>
      <c r="D183" s="28" t="str">
        <f t="shared" ca="1" si="23"/>
        <v/>
      </c>
      <c r="E183" s="27" t="str">
        <f t="shared" ca="1" si="18"/>
        <v/>
      </c>
      <c r="F183" s="94" t="str">
        <f t="shared" ca="1" si="24"/>
        <v/>
      </c>
      <c r="G183" s="94"/>
      <c r="H183" s="27"/>
      <c r="I183" s="28" t="str">
        <f t="shared" ca="1" si="25"/>
        <v/>
      </c>
      <c r="J183" s="28"/>
      <c r="K183" s="17">
        <f t="shared" ca="1" si="26"/>
        <v>0</v>
      </c>
    </row>
    <row r="184" spans="1:11" x14ac:dyDescent="0.25">
      <c r="A184">
        <f t="shared" ca="1" si="22"/>
        <v>0</v>
      </c>
      <c r="B184" t="str">
        <f ca="1">IF(ISERR(SEARCH(MID(CELL("filename",$B$1),FIND("]",CELL("filename",$B$1))+1,256),Questions_Hide!G176)),"zz",Questions_Hide!A176)</f>
        <v>zz</v>
      </c>
      <c r="C184" s="37" t="str">
        <f t="array" aca="1" ref="C184" ca="1">IF(COUNTIF($B$9:$B$200,"&lt;&gt;zz")&gt;=ROWS($A$1:A176), INDEX($B$9:$B$200, MATCH(SMALL(COUNTIF($B$9:$B$200, "&lt;"&amp;$B$9:$B$200), ROW(A176)), COUNTIF($B$9:$B$200, "&lt;"&amp;$B$9:$B$200), 0)), "")</f>
        <v/>
      </c>
      <c r="D184" s="28" t="str">
        <f t="shared" ca="1" si="23"/>
        <v/>
      </c>
      <c r="E184" s="27" t="str">
        <f t="shared" ca="1" si="18"/>
        <v/>
      </c>
      <c r="F184" s="94" t="str">
        <f t="shared" ca="1" si="24"/>
        <v/>
      </c>
      <c r="G184" s="94"/>
      <c r="H184" s="27"/>
      <c r="I184" s="28" t="str">
        <f t="shared" ca="1" si="25"/>
        <v/>
      </c>
      <c r="J184" s="28"/>
      <c r="K184" s="17">
        <f t="shared" ca="1" si="26"/>
        <v>0</v>
      </c>
    </row>
    <row r="185" spans="1:11" x14ac:dyDescent="0.25">
      <c r="A185">
        <f t="shared" ca="1" si="22"/>
        <v>0</v>
      </c>
      <c r="B185" t="str">
        <f ca="1">IF(ISERR(SEARCH(MID(CELL("filename",$B$1),FIND("]",CELL("filename",$B$1))+1,256),Questions_Hide!G177)),"zz",Questions_Hide!A177)</f>
        <v>zz</v>
      </c>
      <c r="C185" s="37" t="str">
        <f t="array" aca="1" ref="C185" ca="1">IF(COUNTIF($B$9:$B$200,"&lt;&gt;zz")&gt;=ROWS($A$1:A177), INDEX($B$9:$B$200, MATCH(SMALL(COUNTIF($B$9:$B$200, "&lt;"&amp;$B$9:$B$200), ROW(A177)), COUNTIF($B$9:$B$200, "&lt;"&amp;$B$9:$B$200), 0)), "")</f>
        <v/>
      </c>
      <c r="D185" s="28" t="str">
        <f t="shared" ca="1" si="23"/>
        <v/>
      </c>
      <c r="E185" s="27" t="str">
        <f t="shared" ca="1" si="18"/>
        <v/>
      </c>
      <c r="F185" s="94" t="str">
        <f t="shared" ca="1" si="24"/>
        <v/>
      </c>
      <c r="G185" s="94"/>
      <c r="H185" s="27"/>
      <c r="I185" s="28" t="str">
        <f t="shared" ca="1" si="25"/>
        <v/>
      </c>
      <c r="J185" s="28"/>
      <c r="K185" s="17">
        <f t="shared" ca="1" si="26"/>
        <v>0</v>
      </c>
    </row>
    <row r="186" spans="1:11" x14ac:dyDescent="0.25">
      <c r="A186">
        <f t="shared" ca="1" si="22"/>
        <v>0</v>
      </c>
      <c r="B186" t="str">
        <f ca="1">IF(ISERR(SEARCH(MID(CELL("filename",$B$1),FIND("]",CELL("filename",$B$1))+1,256),Questions_Hide!G178)),"zz",Questions_Hide!A178)</f>
        <v>zz</v>
      </c>
      <c r="C186" s="37" t="str">
        <f t="array" aca="1" ref="C186" ca="1">IF(COUNTIF($B$9:$B$200,"&lt;&gt;zz")&gt;=ROWS($A$1:A178), INDEX($B$9:$B$200, MATCH(SMALL(COUNTIF($B$9:$B$200, "&lt;"&amp;$B$9:$B$200), ROW(A178)), COUNTIF($B$9:$B$200, "&lt;"&amp;$B$9:$B$200), 0)), "")</f>
        <v/>
      </c>
      <c r="D186" s="28" t="str">
        <f t="shared" ca="1" si="23"/>
        <v/>
      </c>
      <c r="E186" s="27" t="str">
        <f t="shared" ca="1" si="18"/>
        <v/>
      </c>
      <c r="F186" s="94" t="str">
        <f t="shared" ca="1" si="24"/>
        <v/>
      </c>
      <c r="G186" s="94"/>
      <c r="H186" s="27"/>
      <c r="I186" s="28" t="str">
        <f t="shared" ca="1" si="25"/>
        <v/>
      </c>
      <c r="J186" s="28"/>
      <c r="K186" s="17">
        <f t="shared" ca="1" si="26"/>
        <v>0</v>
      </c>
    </row>
    <row r="187" spans="1:11" x14ac:dyDescent="0.25">
      <c r="A187">
        <f t="shared" ca="1" si="22"/>
        <v>0</v>
      </c>
      <c r="B187" t="str">
        <f ca="1">IF(ISERR(SEARCH(MID(CELL("filename",$B$1),FIND("]",CELL("filename",$B$1))+1,256),Questions_Hide!G179)),"zz",Questions_Hide!A179)</f>
        <v>zz</v>
      </c>
      <c r="C187" s="37" t="str">
        <f t="array" aca="1" ref="C187" ca="1">IF(COUNTIF($B$9:$B$200,"&lt;&gt;zz")&gt;=ROWS($A$1:A179), INDEX($B$9:$B$200, MATCH(SMALL(COUNTIF($B$9:$B$200, "&lt;"&amp;$B$9:$B$200), ROW(A179)), COUNTIF($B$9:$B$200, "&lt;"&amp;$B$9:$B$200), 0)), "")</f>
        <v/>
      </c>
      <c r="D187" s="28" t="str">
        <f t="shared" ca="1" si="23"/>
        <v/>
      </c>
      <c r="E187" s="27" t="str">
        <f t="shared" ca="1" si="18"/>
        <v/>
      </c>
      <c r="F187" s="94" t="str">
        <f t="shared" ca="1" si="24"/>
        <v/>
      </c>
      <c r="G187" s="94"/>
      <c r="H187" s="27"/>
      <c r="I187" s="28" t="str">
        <f t="shared" ca="1" si="25"/>
        <v/>
      </c>
      <c r="J187" s="28"/>
      <c r="K187" s="17">
        <f t="shared" ca="1" si="26"/>
        <v>0</v>
      </c>
    </row>
    <row r="188" spans="1:11" x14ac:dyDescent="0.25">
      <c r="A188">
        <f t="shared" ca="1" si="22"/>
        <v>0</v>
      </c>
      <c r="B188" t="str">
        <f ca="1">IF(ISERR(SEARCH(MID(CELL("filename",$B$1),FIND("]",CELL("filename",$B$1))+1,256),Questions_Hide!G180)),"zz",Questions_Hide!A180)</f>
        <v>zz</v>
      </c>
      <c r="C188" s="37" t="str">
        <f t="array" aca="1" ref="C188" ca="1">IF(COUNTIF($B$9:$B$200,"&lt;&gt;zz")&gt;=ROWS($A$1:A180), INDEX($B$9:$B$200, MATCH(SMALL(COUNTIF($B$9:$B$200, "&lt;"&amp;$B$9:$B$200), ROW(A180)), COUNTIF($B$9:$B$200, "&lt;"&amp;$B$9:$B$200), 0)), "")</f>
        <v/>
      </c>
      <c r="D188" s="28" t="str">
        <f t="shared" ca="1" si="23"/>
        <v/>
      </c>
      <c r="E188" s="27" t="str">
        <f t="shared" ca="1" si="18"/>
        <v/>
      </c>
      <c r="F188" s="94" t="str">
        <f t="shared" ca="1" si="24"/>
        <v/>
      </c>
      <c r="G188" s="94"/>
      <c r="H188" s="27"/>
      <c r="I188" s="28" t="str">
        <f t="shared" ca="1" si="25"/>
        <v/>
      </c>
      <c r="J188" s="28"/>
      <c r="K188" s="17">
        <f t="shared" ca="1" si="26"/>
        <v>0</v>
      </c>
    </row>
    <row r="189" spans="1:11" x14ac:dyDescent="0.25">
      <c r="A189">
        <f t="shared" ca="1" si="22"/>
        <v>0</v>
      </c>
      <c r="B189" t="str">
        <f ca="1">IF(ISERR(SEARCH(MID(CELL("filename",$B$1),FIND("]",CELL("filename",$B$1))+1,256),Questions_Hide!G181)),"zz",Questions_Hide!A181)</f>
        <v>zz</v>
      </c>
      <c r="C189" s="37" t="str">
        <f t="array" aca="1" ref="C189" ca="1">IF(COUNTIF($B$9:$B$200,"&lt;&gt;zz")&gt;=ROWS($A$1:A181), INDEX($B$9:$B$200, MATCH(SMALL(COUNTIF($B$9:$B$200, "&lt;"&amp;$B$9:$B$200), ROW(A181)), COUNTIF($B$9:$B$200, "&lt;"&amp;$B$9:$B$200), 0)), "")</f>
        <v/>
      </c>
      <c r="D189" s="28" t="str">
        <f t="shared" ca="1" si="23"/>
        <v/>
      </c>
      <c r="E189" s="27" t="str">
        <f t="shared" ca="1" si="18"/>
        <v/>
      </c>
      <c r="F189" s="94" t="str">
        <f t="shared" ca="1" si="24"/>
        <v/>
      </c>
      <c r="G189" s="94"/>
      <c r="H189" s="27"/>
      <c r="I189" s="28" t="str">
        <f t="shared" ca="1" si="25"/>
        <v/>
      </c>
      <c r="J189" s="28"/>
      <c r="K189" s="17">
        <f t="shared" ca="1" si="26"/>
        <v>0</v>
      </c>
    </row>
    <row r="190" spans="1:11" x14ac:dyDescent="0.25">
      <c r="A190">
        <f t="shared" ca="1" si="22"/>
        <v>0</v>
      </c>
      <c r="B190" t="str">
        <f ca="1">IF(ISERR(SEARCH(MID(CELL("filename",$B$1),FIND("]",CELL("filename",$B$1))+1,256),Questions_Hide!G182)),"zz",Questions_Hide!A182)</f>
        <v>zz</v>
      </c>
      <c r="C190" s="37" t="str">
        <f t="array" aca="1" ref="C190" ca="1">IF(COUNTIF($B$9:$B$200,"&lt;&gt;zz")&gt;=ROWS($A$1:A182), INDEX($B$9:$B$200, MATCH(SMALL(COUNTIF($B$9:$B$200, "&lt;"&amp;$B$9:$B$200), ROW(A182)), COUNTIF($B$9:$B$200, "&lt;"&amp;$B$9:$B$200), 0)), "")</f>
        <v/>
      </c>
      <c r="D190" s="28" t="str">
        <f t="shared" ca="1" si="23"/>
        <v/>
      </c>
      <c r="E190" s="27" t="str">
        <f t="shared" ca="1" si="18"/>
        <v/>
      </c>
      <c r="F190" s="94" t="str">
        <f t="shared" ca="1" si="24"/>
        <v/>
      </c>
      <c r="G190" s="94"/>
      <c r="H190" s="27"/>
      <c r="I190" s="28" t="str">
        <f t="shared" ca="1" si="25"/>
        <v/>
      </c>
      <c r="J190" s="28"/>
      <c r="K190" s="17">
        <f t="shared" ca="1" si="26"/>
        <v>0</v>
      </c>
    </row>
    <row r="191" spans="1:11" x14ac:dyDescent="0.25">
      <c r="A191">
        <f t="shared" ca="1" si="22"/>
        <v>0</v>
      </c>
      <c r="B191" t="str">
        <f ca="1">IF(ISERR(SEARCH(MID(CELL("filename",$B$1),FIND("]",CELL("filename",$B$1))+1,256),Questions_Hide!G183)),"zz",Questions_Hide!A183)</f>
        <v>zz</v>
      </c>
      <c r="C191" s="37" t="str">
        <f t="array" aca="1" ref="C191" ca="1">IF(COUNTIF($B$9:$B$200,"&lt;&gt;zz")&gt;=ROWS($A$1:A183), INDEX($B$9:$B$200, MATCH(SMALL(COUNTIF($B$9:$B$200, "&lt;"&amp;$B$9:$B$200), ROW(A183)), COUNTIF($B$9:$B$200, "&lt;"&amp;$B$9:$B$200), 0)), "")</f>
        <v/>
      </c>
      <c r="D191" s="28" t="str">
        <f t="shared" ca="1" si="23"/>
        <v/>
      </c>
      <c r="E191" s="27" t="str">
        <f t="shared" ca="1" si="18"/>
        <v/>
      </c>
      <c r="F191" s="94" t="str">
        <f t="shared" ca="1" si="24"/>
        <v/>
      </c>
      <c r="G191" s="94"/>
      <c r="H191" s="27"/>
      <c r="I191" s="28" t="str">
        <f t="shared" ca="1" si="25"/>
        <v/>
      </c>
      <c r="J191" s="28"/>
      <c r="K191" s="17">
        <f t="shared" ca="1" si="26"/>
        <v>0</v>
      </c>
    </row>
    <row r="192" spans="1:11" x14ac:dyDescent="0.25">
      <c r="A192">
        <f t="shared" ca="1" si="22"/>
        <v>0</v>
      </c>
      <c r="B192" t="str">
        <f ca="1">IF(ISERR(SEARCH(MID(CELL("filename",$B$1),FIND("]",CELL("filename",$B$1))+1,256),Questions_Hide!G184)),"zz",Questions_Hide!A184)</f>
        <v>zz</v>
      </c>
      <c r="C192" s="37" t="str">
        <f t="array" aca="1" ref="C192" ca="1">IF(COUNTIF($B$9:$B$200,"&lt;&gt;zz")&gt;=ROWS($A$1:A184), INDEX($B$9:$B$200, MATCH(SMALL(COUNTIF($B$9:$B$200, "&lt;"&amp;$B$9:$B$200), ROW(A184)), COUNTIF($B$9:$B$200, "&lt;"&amp;$B$9:$B$200), 0)), "")</f>
        <v/>
      </c>
      <c r="D192" s="28" t="str">
        <f t="shared" ca="1" si="23"/>
        <v/>
      </c>
      <c r="E192" s="27" t="str">
        <f t="shared" ca="1" si="18"/>
        <v/>
      </c>
      <c r="F192" s="94" t="str">
        <f t="shared" ca="1" si="24"/>
        <v/>
      </c>
      <c r="G192" s="94"/>
      <c r="H192" s="27"/>
      <c r="I192" s="28" t="str">
        <f t="shared" ca="1" si="25"/>
        <v/>
      </c>
      <c r="J192" s="28"/>
      <c r="K192" s="17">
        <f t="shared" ca="1" si="26"/>
        <v>0</v>
      </c>
    </row>
    <row r="193" spans="1:11" x14ac:dyDescent="0.25">
      <c r="A193">
        <f t="shared" ca="1" si="22"/>
        <v>0</v>
      </c>
      <c r="B193" t="str">
        <f ca="1">IF(ISERR(SEARCH(MID(CELL("filename",$B$1),FIND("]",CELL("filename",$B$1))+1,256),Questions_Hide!G185)),"zz",Questions_Hide!A185)</f>
        <v>zz</v>
      </c>
      <c r="C193" s="37" t="str">
        <f t="array" aca="1" ref="C193" ca="1">IF(COUNTIF($B$9:$B$200,"&lt;&gt;zz")&gt;=ROWS($A$1:A185), INDEX($B$9:$B$200, MATCH(SMALL(COUNTIF($B$9:$B$200, "&lt;"&amp;$B$9:$B$200), ROW(A185)), COUNTIF($B$9:$B$200, "&lt;"&amp;$B$9:$B$200), 0)), "")</f>
        <v/>
      </c>
      <c r="D193" s="28" t="str">
        <f t="shared" ca="1" si="23"/>
        <v/>
      </c>
      <c r="E193" s="27" t="str">
        <f t="shared" ca="1" si="18"/>
        <v/>
      </c>
      <c r="F193" s="94" t="str">
        <f t="shared" ca="1" si="24"/>
        <v/>
      </c>
      <c r="G193" s="94"/>
      <c r="H193" s="27"/>
      <c r="I193" s="28" t="str">
        <f t="shared" ca="1" si="25"/>
        <v/>
      </c>
      <c r="J193" s="28"/>
      <c r="K193" s="17">
        <f t="shared" ca="1" si="26"/>
        <v>0</v>
      </c>
    </row>
    <row r="194" spans="1:11" x14ac:dyDescent="0.25">
      <c r="A194">
        <f t="shared" ca="1" si="22"/>
        <v>0</v>
      </c>
      <c r="B194" t="str">
        <f ca="1">IF(ISERR(SEARCH(MID(CELL("filename",$B$1),FIND("]",CELL("filename",$B$1))+1,256),Questions_Hide!G186)),"zz",Questions_Hide!A186)</f>
        <v>zz</v>
      </c>
      <c r="C194" s="37" t="str">
        <f t="array" aca="1" ref="C194" ca="1">IF(COUNTIF($B$9:$B$200,"&lt;&gt;zz")&gt;=ROWS($A$1:A186), INDEX($B$9:$B$200, MATCH(SMALL(COUNTIF($B$9:$B$200, "&lt;"&amp;$B$9:$B$200), ROW(A186)), COUNTIF($B$9:$B$200, "&lt;"&amp;$B$9:$B$200), 0)), "")</f>
        <v/>
      </c>
      <c r="D194" s="28" t="str">
        <f t="shared" ca="1" si="23"/>
        <v/>
      </c>
      <c r="E194" s="27" t="str">
        <f t="shared" ca="1" si="18"/>
        <v/>
      </c>
      <c r="F194" s="94" t="str">
        <f t="shared" ca="1" si="24"/>
        <v/>
      </c>
      <c r="G194" s="94"/>
      <c r="H194" s="27"/>
      <c r="I194" s="28" t="str">
        <f t="shared" ca="1" si="25"/>
        <v/>
      </c>
      <c r="J194" s="28"/>
      <c r="K194" s="17">
        <f t="shared" ca="1" si="26"/>
        <v>0</v>
      </c>
    </row>
    <row r="195" spans="1:11" x14ac:dyDescent="0.25">
      <c r="A195">
        <f t="shared" ca="1" si="22"/>
        <v>0</v>
      </c>
      <c r="B195" t="str">
        <f ca="1">IF(ISERR(SEARCH(MID(CELL("filename",$B$1),FIND("]",CELL("filename",$B$1))+1,256),Questions_Hide!G187)),"zz",Questions_Hide!A187)</f>
        <v>zz</v>
      </c>
      <c r="C195" s="37" t="str">
        <f t="array" aca="1" ref="C195" ca="1">IF(COUNTIF($B$9:$B$200,"&lt;&gt;zz")&gt;=ROWS($A$1:A187), INDEX($B$9:$B$200, MATCH(SMALL(COUNTIF($B$9:$B$200, "&lt;"&amp;$B$9:$B$200), ROW(A187)), COUNTIF($B$9:$B$200, "&lt;"&amp;$B$9:$B$200), 0)), "")</f>
        <v/>
      </c>
      <c r="D195" s="28" t="str">
        <f t="shared" ca="1" si="23"/>
        <v/>
      </c>
      <c r="E195" s="27" t="str">
        <f t="shared" ca="1" si="18"/>
        <v/>
      </c>
      <c r="F195" s="94" t="str">
        <f t="shared" ca="1" si="24"/>
        <v/>
      </c>
      <c r="G195" s="94"/>
      <c r="H195" s="27"/>
      <c r="I195" s="28" t="str">
        <f t="shared" ca="1" si="25"/>
        <v/>
      </c>
      <c r="J195" s="28"/>
      <c r="K195" s="17">
        <f t="shared" ca="1" si="26"/>
        <v>0</v>
      </c>
    </row>
    <row r="196" spans="1:11" x14ac:dyDescent="0.25">
      <c r="A196">
        <f t="shared" ca="1" si="22"/>
        <v>0</v>
      </c>
      <c r="B196" t="str">
        <f ca="1">IF(ISERR(SEARCH(MID(CELL("filename",$B$1),FIND("]",CELL("filename",$B$1))+1,256),Questions_Hide!G188)),"zz",Questions_Hide!A188)</f>
        <v>zz</v>
      </c>
      <c r="C196" s="37" t="str">
        <f t="array" aca="1" ref="C196" ca="1">IF(COUNTIF($B$9:$B$200,"&lt;&gt;zz")&gt;=ROWS($A$1:A188), INDEX($B$9:$B$200, MATCH(SMALL(COUNTIF($B$9:$B$200, "&lt;"&amp;$B$9:$B$200), ROW(A188)), COUNTIF($B$9:$B$200, "&lt;"&amp;$B$9:$B$200), 0)), "")</f>
        <v/>
      </c>
      <c r="D196" s="28" t="str">
        <f t="shared" ca="1" si="23"/>
        <v/>
      </c>
      <c r="E196" s="27" t="str">
        <f t="shared" ca="1" si="18"/>
        <v/>
      </c>
      <c r="F196" s="94" t="str">
        <f t="shared" ca="1" si="24"/>
        <v/>
      </c>
      <c r="G196" s="94"/>
      <c r="H196" s="27"/>
      <c r="I196" s="28" t="str">
        <f t="shared" ca="1" si="25"/>
        <v/>
      </c>
      <c r="J196" s="28"/>
      <c r="K196" s="17">
        <f t="shared" ca="1" si="26"/>
        <v>0</v>
      </c>
    </row>
    <row r="197" spans="1:11" x14ac:dyDescent="0.25">
      <c r="A197">
        <f t="shared" ca="1" si="22"/>
        <v>0</v>
      </c>
      <c r="B197" t="str">
        <f ca="1">IF(ISERR(SEARCH(MID(CELL("filename",$B$1),FIND("]",CELL("filename",$B$1))+1,256),Questions_Hide!G189)),"zz",Questions_Hide!A189)</f>
        <v>zz</v>
      </c>
      <c r="C197" s="37" t="str">
        <f t="array" aca="1" ref="C197" ca="1">IF(COUNTIF($B$9:$B$200,"&lt;&gt;zz")&gt;=ROWS($A$1:A189), INDEX($B$9:$B$200, MATCH(SMALL(COUNTIF($B$9:$B$200, "&lt;"&amp;$B$9:$B$200), ROW(A189)), COUNTIF($B$9:$B$200, "&lt;"&amp;$B$9:$B$200), 0)), "")</f>
        <v/>
      </c>
      <c r="D197" s="28" t="str">
        <f t="shared" ca="1" si="23"/>
        <v/>
      </c>
      <c r="E197" s="27" t="str">
        <f t="shared" ca="1" si="18"/>
        <v/>
      </c>
      <c r="F197" s="94" t="str">
        <f t="shared" ca="1" si="24"/>
        <v/>
      </c>
      <c r="G197" s="94"/>
      <c r="H197" s="27"/>
      <c r="I197" s="28" t="str">
        <f t="shared" ca="1" si="25"/>
        <v/>
      </c>
      <c r="J197" s="28"/>
      <c r="K197" s="17">
        <f t="shared" ca="1" si="26"/>
        <v>0</v>
      </c>
    </row>
    <row r="198" spans="1:11" x14ac:dyDescent="0.25">
      <c r="A198">
        <f t="shared" ca="1" si="22"/>
        <v>0</v>
      </c>
      <c r="B198" t="str">
        <f ca="1">IF(ISERR(SEARCH(MID(CELL("filename",$B$1),FIND("]",CELL("filename",$B$1))+1,256),Questions_Hide!G190)),"zz",Questions_Hide!A190)</f>
        <v>zz</v>
      </c>
      <c r="C198" s="37" t="str">
        <f t="array" aca="1" ref="C198" ca="1">IF(COUNTIF($B$9:$B$200,"&lt;&gt;zz")&gt;=ROWS($A$1:A190), INDEX($B$9:$B$200, MATCH(SMALL(COUNTIF($B$9:$B$200, "&lt;"&amp;$B$9:$B$200), ROW(A190)), COUNTIF($B$9:$B$200, "&lt;"&amp;$B$9:$B$200), 0)), "")</f>
        <v/>
      </c>
      <c r="D198" s="28" t="str">
        <f t="shared" ca="1" si="23"/>
        <v/>
      </c>
      <c r="E198" s="27" t="str">
        <f t="shared" ca="1" si="18"/>
        <v/>
      </c>
      <c r="F198" s="94" t="str">
        <f t="shared" ca="1" si="24"/>
        <v/>
      </c>
      <c r="G198" s="94"/>
      <c r="H198" s="27"/>
      <c r="I198" s="28" t="str">
        <f t="shared" ca="1" si="25"/>
        <v/>
      </c>
      <c r="J198" s="28"/>
      <c r="K198" s="17">
        <f t="shared" ca="1" si="26"/>
        <v>0</v>
      </c>
    </row>
    <row r="199" spans="1:11" x14ac:dyDescent="0.25">
      <c r="A199">
        <f t="shared" ca="1" si="22"/>
        <v>0</v>
      </c>
      <c r="B199" t="str">
        <f ca="1">IF(ISERR(SEARCH(MID(CELL("filename",$B$1),FIND("]",CELL("filename",$B$1))+1,256),Questions_Hide!G191)),"zz",Questions_Hide!A191)</f>
        <v>zz</v>
      </c>
      <c r="C199" s="37" t="str">
        <f t="array" aca="1" ref="C199" ca="1">IF(COUNTIF($B$9:$B$200,"&lt;&gt;zz")&gt;=ROWS($A$1:A191), INDEX($B$9:$B$200, MATCH(SMALL(COUNTIF($B$9:$B$200, "&lt;"&amp;$B$9:$B$200), ROW(A191)), COUNTIF($B$9:$B$200, "&lt;"&amp;$B$9:$B$200), 0)), "")</f>
        <v/>
      </c>
      <c r="D199" s="28" t="str">
        <f t="shared" ca="1" si="23"/>
        <v/>
      </c>
      <c r="E199" s="27" t="str">
        <f t="shared" ca="1" si="18"/>
        <v/>
      </c>
      <c r="F199" s="94" t="str">
        <f t="shared" ca="1" si="24"/>
        <v/>
      </c>
      <c r="G199" s="94"/>
      <c r="H199" s="27"/>
      <c r="I199" s="28" t="str">
        <f t="shared" ca="1" si="25"/>
        <v/>
      </c>
      <c r="J199" s="28"/>
      <c r="K199" s="17">
        <f t="shared" ca="1" si="26"/>
        <v>0</v>
      </c>
    </row>
    <row r="200" spans="1:11" x14ac:dyDescent="0.25">
      <c r="A200">
        <f t="shared" ca="1" si="22"/>
        <v>0</v>
      </c>
      <c r="B200" t="str">
        <f ca="1">IF(ISERR(SEARCH(MID(CELL("filename",$B$1),FIND("]",CELL("filename",$B$1))+1,256),Questions_Hide!G192)),"zz",Questions_Hide!A192)</f>
        <v>zz</v>
      </c>
      <c r="C200" s="37" t="str">
        <f t="array" aca="1" ref="C200" ca="1">IF(COUNTIF($B$9:$B$200,"&lt;&gt;zz")&gt;=ROWS($A$1:A192), INDEX($B$9:$B$200, MATCH(SMALL(COUNTIF($B$9:$B$200, "&lt;"&amp;$B$9:$B$200), ROW(A192)), COUNTIF($B$9:$B$200, "&lt;"&amp;$B$9:$B$200), 0)), "")</f>
        <v/>
      </c>
      <c r="D200" s="28" t="str">
        <f t="shared" ca="1" si="23"/>
        <v/>
      </c>
      <c r="E200" s="27" t="str">
        <f t="shared" ca="1" si="18"/>
        <v/>
      </c>
      <c r="F200" s="94" t="str">
        <f t="shared" ca="1" si="24"/>
        <v/>
      </c>
      <c r="G200" s="94"/>
      <c r="H200" s="27"/>
      <c r="I200" s="28" t="str">
        <f t="shared" ca="1" si="25"/>
        <v/>
      </c>
      <c r="J200" s="28"/>
      <c r="K200" s="17">
        <f t="shared" ca="1" si="26"/>
        <v>0</v>
      </c>
    </row>
    <row r="201" spans="1:11" x14ac:dyDescent="0.25">
      <c r="E201" s="27"/>
      <c r="F201" s="27"/>
      <c r="G201" s="27"/>
    </row>
    <row r="202" spans="1:11" x14ac:dyDescent="0.25">
      <c r="E202" s="27"/>
      <c r="F202" s="27"/>
      <c r="G202" s="27"/>
    </row>
    <row r="203" spans="1:11" x14ac:dyDescent="0.25">
      <c r="E203" s="27"/>
      <c r="F203" s="27"/>
      <c r="G203" s="27"/>
    </row>
    <row r="204" spans="1:11" x14ac:dyDescent="0.25">
      <c r="E204" s="27"/>
      <c r="F204" s="27"/>
      <c r="G204" s="27"/>
    </row>
    <row r="205" spans="1:11" x14ac:dyDescent="0.25">
      <c r="E205" s="27"/>
      <c r="F205" s="27"/>
      <c r="G205" s="27"/>
    </row>
    <row r="206" spans="1:11" x14ac:dyDescent="0.25">
      <c r="E206" s="27"/>
      <c r="F206" s="27"/>
      <c r="G206" s="27"/>
    </row>
    <row r="207" spans="1:11" x14ac:dyDescent="0.25">
      <c r="E207" s="27"/>
      <c r="F207" s="27"/>
      <c r="G207" s="27"/>
    </row>
    <row r="208" spans="1:11" x14ac:dyDescent="0.25">
      <c r="E208" s="27"/>
      <c r="F208" s="27"/>
      <c r="G208" s="27"/>
    </row>
    <row r="209" spans="5:7" x14ac:dyDescent="0.25">
      <c r="E209" s="27"/>
      <c r="F209" s="27"/>
      <c r="G209" s="27"/>
    </row>
    <row r="210" spans="5:7" x14ac:dyDescent="0.25">
      <c r="E210" s="27"/>
      <c r="F210" s="27"/>
      <c r="G210" s="27"/>
    </row>
    <row r="211" spans="5:7" x14ac:dyDescent="0.25">
      <c r="E211" s="27"/>
      <c r="F211" s="27"/>
      <c r="G211" s="27"/>
    </row>
    <row r="212" spans="5:7" x14ac:dyDescent="0.25">
      <c r="E212" s="27"/>
      <c r="F212" s="27"/>
      <c r="G212" s="27"/>
    </row>
    <row r="213" spans="5:7" x14ac:dyDescent="0.25">
      <c r="E213" s="27"/>
      <c r="F213" s="27"/>
      <c r="G213" s="27"/>
    </row>
    <row r="214" spans="5:7" x14ac:dyDescent="0.25">
      <c r="E214" s="27"/>
      <c r="F214" s="27"/>
      <c r="G214" s="27"/>
    </row>
    <row r="215" spans="5:7" x14ac:dyDescent="0.25">
      <c r="E215" s="27"/>
      <c r="F215" s="27"/>
      <c r="G215" s="27"/>
    </row>
    <row r="216" spans="5:7" x14ac:dyDescent="0.25">
      <c r="E216" s="27"/>
      <c r="F216" s="27"/>
      <c r="G216" s="27"/>
    </row>
    <row r="217" spans="5:7" x14ac:dyDescent="0.25">
      <c r="E217" s="27"/>
      <c r="F217" s="27"/>
      <c r="G217" s="27"/>
    </row>
    <row r="218" spans="5:7" x14ac:dyDescent="0.25">
      <c r="E218" s="27"/>
      <c r="F218" s="27"/>
      <c r="G218" s="27"/>
    </row>
    <row r="219" spans="5:7" x14ac:dyDescent="0.25">
      <c r="E219" s="27"/>
      <c r="F219" s="27"/>
      <c r="G219" s="27"/>
    </row>
    <row r="220" spans="5:7" x14ac:dyDescent="0.25">
      <c r="E220" s="27"/>
      <c r="F220" s="27"/>
      <c r="G220" s="27"/>
    </row>
    <row r="221" spans="5:7" x14ac:dyDescent="0.25">
      <c r="E221" s="27"/>
      <c r="F221" s="27"/>
      <c r="G221" s="27"/>
    </row>
    <row r="222" spans="5:7" x14ac:dyDescent="0.25">
      <c r="E222" s="27"/>
      <c r="F222" s="27"/>
      <c r="G222" s="27"/>
    </row>
    <row r="223" spans="5:7" x14ac:dyDescent="0.25">
      <c r="E223" s="27"/>
      <c r="F223" s="27"/>
      <c r="G223" s="27"/>
    </row>
    <row r="224" spans="5:7" x14ac:dyDescent="0.25">
      <c r="E224" s="27"/>
      <c r="F224" s="27"/>
      <c r="G224" s="27"/>
    </row>
    <row r="225" spans="5:7" x14ac:dyDescent="0.25">
      <c r="E225" s="27"/>
      <c r="F225" s="27"/>
      <c r="G225" s="27"/>
    </row>
    <row r="226" spans="5:7" x14ac:dyDescent="0.25">
      <c r="E226" s="27"/>
      <c r="F226" s="27"/>
      <c r="G226" s="27"/>
    </row>
    <row r="227" spans="5:7" x14ac:dyDescent="0.25">
      <c r="E227" s="27"/>
      <c r="F227" s="27"/>
      <c r="G227" s="27"/>
    </row>
    <row r="228" spans="5:7" x14ac:dyDescent="0.25">
      <c r="E228" s="27"/>
      <c r="F228" s="27"/>
      <c r="G228" s="27"/>
    </row>
    <row r="229" spans="5:7" x14ac:dyDescent="0.25">
      <c r="E229" s="27"/>
      <c r="F229" s="27"/>
      <c r="G229" s="27"/>
    </row>
    <row r="230" spans="5:7" x14ac:dyDescent="0.25">
      <c r="E230" s="27"/>
      <c r="F230" s="27"/>
      <c r="G230" s="27"/>
    </row>
    <row r="231" spans="5:7" x14ac:dyDescent="0.25">
      <c r="E231" s="27"/>
      <c r="F231" s="27"/>
      <c r="G231" s="27"/>
    </row>
    <row r="232" spans="5:7" x14ac:dyDescent="0.25">
      <c r="E232" s="27"/>
      <c r="F232" s="27"/>
      <c r="G232" s="27"/>
    </row>
    <row r="233" spans="5:7" x14ac:dyDescent="0.25">
      <c r="E233" s="27"/>
      <c r="F233" s="27"/>
      <c r="G233" s="27"/>
    </row>
    <row r="234" spans="5:7" x14ac:dyDescent="0.25">
      <c r="E234" s="27"/>
      <c r="F234" s="27"/>
      <c r="G234" s="27"/>
    </row>
    <row r="235" spans="5:7" x14ac:dyDescent="0.25">
      <c r="E235" s="27"/>
      <c r="F235" s="27"/>
      <c r="G235" s="27"/>
    </row>
    <row r="236" spans="5:7" x14ac:dyDescent="0.25">
      <c r="E236" s="27"/>
      <c r="F236" s="27"/>
      <c r="G236" s="27"/>
    </row>
  </sheetData>
  <sheetProtection algorithmName="SHA-512" hashValue="WipDAqz5bOVox1nQkynLzboS4chtdGALMputy/jPTEIQci07t6VPEjeDbQei7o6egaS3YvYaSHS/rHfKtfTnDQ==" saltValue="JOqKU309z3q6bXuTE1a1nQ==" spinCount="100000" sheet="1" formatRows="0" selectLockedCells="1"/>
  <mergeCells count="198">
    <mergeCell ref="G2:I2"/>
    <mergeCell ref="G3:I3"/>
    <mergeCell ref="G4:I4"/>
    <mergeCell ref="G5:I5"/>
    <mergeCell ref="G6:I6"/>
    <mergeCell ref="F8:G8"/>
    <mergeCell ref="F15:G15"/>
    <mergeCell ref="F16:G16"/>
    <mergeCell ref="F17:G17"/>
    <mergeCell ref="F18:G18"/>
    <mergeCell ref="F19:G19"/>
    <mergeCell ref="F20:G20"/>
    <mergeCell ref="F9:G9"/>
    <mergeCell ref="F10:G10"/>
    <mergeCell ref="F11:G11"/>
    <mergeCell ref="F12:G12"/>
    <mergeCell ref="F13:G13"/>
    <mergeCell ref="F14:G14"/>
    <mergeCell ref="F27:G27"/>
    <mergeCell ref="F28:G28"/>
    <mergeCell ref="F29:G29"/>
    <mergeCell ref="F30:G30"/>
    <mergeCell ref="F31:G31"/>
    <mergeCell ref="F32:G32"/>
    <mergeCell ref="F21:G21"/>
    <mergeCell ref="F22:G22"/>
    <mergeCell ref="F23:G23"/>
    <mergeCell ref="F24:G24"/>
    <mergeCell ref="F25:G25"/>
    <mergeCell ref="F26:G26"/>
    <mergeCell ref="F39:G39"/>
    <mergeCell ref="F40:G40"/>
    <mergeCell ref="F41:G41"/>
    <mergeCell ref="F42:G42"/>
    <mergeCell ref="F43:G43"/>
    <mergeCell ref="F44:G44"/>
    <mergeCell ref="F33:G33"/>
    <mergeCell ref="F34:G34"/>
    <mergeCell ref="F35:G35"/>
    <mergeCell ref="F36:G36"/>
    <mergeCell ref="F37:G37"/>
    <mergeCell ref="F38:G38"/>
    <mergeCell ref="F51:G51"/>
    <mergeCell ref="F52:G52"/>
    <mergeCell ref="F53:G53"/>
    <mergeCell ref="F54:G54"/>
    <mergeCell ref="F55:G55"/>
    <mergeCell ref="F56:G56"/>
    <mergeCell ref="F45:G45"/>
    <mergeCell ref="F46:G46"/>
    <mergeCell ref="F47:G47"/>
    <mergeCell ref="F48:G48"/>
    <mergeCell ref="F49:G49"/>
    <mergeCell ref="F50:G50"/>
    <mergeCell ref="F63:G63"/>
    <mergeCell ref="F64:G64"/>
    <mergeCell ref="F65:G65"/>
    <mergeCell ref="F66:G66"/>
    <mergeCell ref="F67:G67"/>
    <mergeCell ref="F68:G68"/>
    <mergeCell ref="F57:G57"/>
    <mergeCell ref="F58:G58"/>
    <mergeCell ref="F59:G59"/>
    <mergeCell ref="F60:G60"/>
    <mergeCell ref="F61:G61"/>
    <mergeCell ref="F62:G62"/>
    <mergeCell ref="F75:G75"/>
    <mergeCell ref="F76:G76"/>
    <mergeCell ref="F77:G77"/>
    <mergeCell ref="F78:G78"/>
    <mergeCell ref="F79:G79"/>
    <mergeCell ref="F80:G80"/>
    <mergeCell ref="F69:G69"/>
    <mergeCell ref="F70:G70"/>
    <mergeCell ref="F71:G71"/>
    <mergeCell ref="F72:G72"/>
    <mergeCell ref="F73:G73"/>
    <mergeCell ref="F74:G74"/>
    <mergeCell ref="F87:G87"/>
    <mergeCell ref="F88:G88"/>
    <mergeCell ref="F89:G89"/>
    <mergeCell ref="F90:G90"/>
    <mergeCell ref="F91:G91"/>
    <mergeCell ref="F92:G92"/>
    <mergeCell ref="F81:G81"/>
    <mergeCell ref="F82:G82"/>
    <mergeCell ref="F83:G83"/>
    <mergeCell ref="F84:G84"/>
    <mergeCell ref="F85:G85"/>
    <mergeCell ref="F86:G86"/>
    <mergeCell ref="F99:G99"/>
    <mergeCell ref="F100:G100"/>
    <mergeCell ref="F101:G101"/>
    <mergeCell ref="F102:G102"/>
    <mergeCell ref="F103:G103"/>
    <mergeCell ref="F104:G104"/>
    <mergeCell ref="F93:G93"/>
    <mergeCell ref="F94:G94"/>
    <mergeCell ref="F95:G95"/>
    <mergeCell ref="F96:G96"/>
    <mergeCell ref="F97:G97"/>
    <mergeCell ref="F98:G98"/>
    <mergeCell ref="F111:G111"/>
    <mergeCell ref="F112:G112"/>
    <mergeCell ref="F113:G113"/>
    <mergeCell ref="F114:G114"/>
    <mergeCell ref="F115:G115"/>
    <mergeCell ref="F116:G116"/>
    <mergeCell ref="F105:G105"/>
    <mergeCell ref="F106:G106"/>
    <mergeCell ref="F107:G107"/>
    <mergeCell ref="F108:G108"/>
    <mergeCell ref="F109:G109"/>
    <mergeCell ref="F110:G110"/>
    <mergeCell ref="F123:G123"/>
    <mergeCell ref="F124:G124"/>
    <mergeCell ref="F125:G125"/>
    <mergeCell ref="F126:G126"/>
    <mergeCell ref="F127:G127"/>
    <mergeCell ref="F128:G128"/>
    <mergeCell ref="F117:G117"/>
    <mergeCell ref="F118:G118"/>
    <mergeCell ref="F119:G119"/>
    <mergeCell ref="F120:G120"/>
    <mergeCell ref="F121:G121"/>
    <mergeCell ref="F122:G122"/>
    <mergeCell ref="F135:G135"/>
    <mergeCell ref="F136:G136"/>
    <mergeCell ref="F137:G137"/>
    <mergeCell ref="F138:G138"/>
    <mergeCell ref="F139:G139"/>
    <mergeCell ref="F140:G140"/>
    <mergeCell ref="F129:G129"/>
    <mergeCell ref="F130:G130"/>
    <mergeCell ref="F131:G131"/>
    <mergeCell ref="F132:G132"/>
    <mergeCell ref="F133:G133"/>
    <mergeCell ref="F134:G134"/>
    <mergeCell ref="F147:G147"/>
    <mergeCell ref="F148:G148"/>
    <mergeCell ref="F149:G149"/>
    <mergeCell ref="F150:G150"/>
    <mergeCell ref="F151:G151"/>
    <mergeCell ref="F152:G152"/>
    <mergeCell ref="F141:G141"/>
    <mergeCell ref="F142:G142"/>
    <mergeCell ref="F143:G143"/>
    <mergeCell ref="F144:G144"/>
    <mergeCell ref="F145:G145"/>
    <mergeCell ref="F146:G146"/>
    <mergeCell ref="F159:G159"/>
    <mergeCell ref="F160:G160"/>
    <mergeCell ref="F161:G161"/>
    <mergeCell ref="F162:G162"/>
    <mergeCell ref="F163:G163"/>
    <mergeCell ref="F164:G164"/>
    <mergeCell ref="F153:G153"/>
    <mergeCell ref="F154:G154"/>
    <mergeCell ref="F155:G155"/>
    <mergeCell ref="F156:G156"/>
    <mergeCell ref="F157:G157"/>
    <mergeCell ref="F158:G158"/>
    <mergeCell ref="F171:G171"/>
    <mergeCell ref="F172:G172"/>
    <mergeCell ref="F173:G173"/>
    <mergeCell ref="F174:G174"/>
    <mergeCell ref="F175:G175"/>
    <mergeCell ref="F176:G176"/>
    <mergeCell ref="F165:G165"/>
    <mergeCell ref="F166:G166"/>
    <mergeCell ref="F167:G167"/>
    <mergeCell ref="F168:G168"/>
    <mergeCell ref="F169:G169"/>
    <mergeCell ref="F170:G170"/>
    <mergeCell ref="F183:G183"/>
    <mergeCell ref="F184:G184"/>
    <mergeCell ref="F185:G185"/>
    <mergeCell ref="F186:G186"/>
    <mergeCell ref="F187:G187"/>
    <mergeCell ref="F188:G188"/>
    <mergeCell ref="F177:G177"/>
    <mergeCell ref="F178:G178"/>
    <mergeCell ref="F179:G179"/>
    <mergeCell ref="F180:G180"/>
    <mergeCell ref="F181:G181"/>
    <mergeCell ref="F182:G182"/>
    <mergeCell ref="F195:G195"/>
    <mergeCell ref="F196:G196"/>
    <mergeCell ref="F197:G197"/>
    <mergeCell ref="F198:G198"/>
    <mergeCell ref="F199:G199"/>
    <mergeCell ref="F200:G200"/>
    <mergeCell ref="F189:G189"/>
    <mergeCell ref="F190:G190"/>
    <mergeCell ref="F191:G191"/>
    <mergeCell ref="F192:G192"/>
    <mergeCell ref="F193:G193"/>
    <mergeCell ref="F194:G194"/>
  </mergeCells>
  <conditionalFormatting sqref="H9:H16">
    <cfRule type="expression" dxfId="19" priority="13">
      <formula>AND(COUNTA($H9:$H$90)&gt;=1,ISBLANK(H9))</formula>
    </cfRule>
  </conditionalFormatting>
  <conditionalFormatting sqref="H17:H40">
    <cfRule type="expression" dxfId="18" priority="12">
      <formula>AND(COUNTA($H17:$H$90)&gt;=1,ISBLANK(H17))</formula>
    </cfRule>
  </conditionalFormatting>
  <conditionalFormatting sqref="E9:E200">
    <cfRule type="expression" dxfId="17" priority="7">
      <formula>$E9="Recover"</formula>
    </cfRule>
    <cfRule type="expression" dxfId="16" priority="8">
      <formula>$E9="Respond"</formula>
    </cfRule>
    <cfRule type="expression" dxfId="15" priority="9">
      <formula>$E9="Detect"</formula>
    </cfRule>
    <cfRule type="expression" dxfId="14" priority="10">
      <formula>$E9="Protect"</formula>
    </cfRule>
    <cfRule type="expression" dxfId="13" priority="11">
      <formula>$E9="Identify"</formula>
    </cfRule>
  </conditionalFormatting>
  <conditionalFormatting sqref="D9:J200">
    <cfRule type="expression" dxfId="12" priority="5">
      <formula>$K9="BSD"</formula>
    </cfRule>
    <cfRule type="expression" dxfId="11" priority="6">
      <formula>RIGHT($D9,LEN($D9)-SEARCH("-",$D9))&gt;=1</formula>
    </cfRule>
  </conditionalFormatting>
  <conditionalFormatting sqref="H20">
    <cfRule type="expression" dxfId="10" priority="4">
      <formula>AND(COUNTA($H20:$H$90)&gt;=1,ISBLANK(H20))</formula>
    </cfRule>
  </conditionalFormatting>
  <conditionalFormatting sqref="H24">
    <cfRule type="expression" dxfId="9" priority="3">
      <formula>AND(COUNTA($H24:$H$90)&gt;=1,ISBLANK(H24))</formula>
    </cfRule>
  </conditionalFormatting>
  <conditionalFormatting sqref="H28">
    <cfRule type="expression" dxfId="8" priority="2">
      <formula>AND(COUNTA($H28:$H$90)&gt;=1,ISBLANK(H28))</formula>
    </cfRule>
  </conditionalFormatting>
  <conditionalFormatting sqref="H32">
    <cfRule type="expression" dxfId="7" priority="1">
      <formula>AND(COUNTA($H32:$H$90)&gt;=1,ISBLANK(H32))</formula>
    </cfRule>
  </conditionalFormatting>
  <dataValidations count="1">
    <dataValidation type="list" allowBlank="1" showInputMessage="1" showErrorMessage="1" sqref="H9:H200" xr:uid="{00000000-0002-0000-0300-000000000000}">
      <formula1>TechOptions</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064DC-4E9D-4315-9F2E-8A4110CB6D9C}">
  <sheetPr>
    <tabColor theme="4" tint="0.39997558519241921"/>
  </sheetPr>
  <dimension ref="A1:H31"/>
  <sheetViews>
    <sheetView tabSelected="1" workbookViewId="0">
      <selection activeCell="C7" sqref="C7"/>
    </sheetView>
  </sheetViews>
  <sheetFormatPr baseColWidth="10" defaultColWidth="9.140625" defaultRowHeight="15" x14ac:dyDescent="0.25"/>
  <cols>
    <col min="2" max="2" width="33" customWidth="1"/>
    <col min="3" max="3" width="18.140625" customWidth="1"/>
    <col min="6" max="6" width="11.42578125" customWidth="1"/>
    <col min="7" max="7" width="20.85546875" customWidth="1"/>
    <col min="8" max="8" width="34" customWidth="1"/>
  </cols>
  <sheetData>
    <row r="1" spans="1:8" ht="15.75" thickBot="1" x14ac:dyDescent="0.3">
      <c r="A1" s="111" t="s">
        <v>583</v>
      </c>
      <c r="B1" s="111"/>
      <c r="C1" s="111"/>
    </row>
    <row r="2" spans="1:8" ht="15.75" customHeight="1" thickBot="1" x14ac:dyDescent="0.3">
      <c r="A2" s="111"/>
      <c r="B2" s="111"/>
      <c r="C2" s="111"/>
      <c r="F2" s="51" t="s">
        <v>63</v>
      </c>
      <c r="G2" s="80" t="s">
        <v>107</v>
      </c>
      <c r="H2" s="80" t="s">
        <v>108</v>
      </c>
    </row>
    <row r="3" spans="1:8" x14ac:dyDescent="0.25">
      <c r="A3" s="111"/>
      <c r="B3" s="111"/>
      <c r="C3" s="111"/>
      <c r="F3" s="112">
        <v>0</v>
      </c>
      <c r="G3" s="112" t="s">
        <v>109</v>
      </c>
      <c r="H3" s="112" t="s">
        <v>110</v>
      </c>
    </row>
    <row r="4" spans="1:8" x14ac:dyDescent="0.25">
      <c r="A4" s="111"/>
      <c r="B4" s="111"/>
      <c r="C4" s="111"/>
      <c r="F4" s="113"/>
      <c r="G4" s="113"/>
      <c r="H4" s="113"/>
    </row>
    <row r="5" spans="1:8" ht="15.75" thickBot="1" x14ac:dyDescent="0.3">
      <c r="A5" s="86"/>
      <c r="B5" s="86"/>
      <c r="C5" s="86"/>
      <c r="F5" s="113"/>
      <c r="G5" s="113"/>
      <c r="H5" s="113"/>
    </row>
    <row r="6" spans="1:8" ht="15.75" thickBot="1" x14ac:dyDescent="0.3">
      <c r="A6" s="83" t="s">
        <v>15</v>
      </c>
      <c r="B6" s="84" t="s">
        <v>10</v>
      </c>
      <c r="C6" s="81" t="s">
        <v>582</v>
      </c>
      <c r="F6" s="114"/>
      <c r="G6" s="114"/>
      <c r="H6" s="114"/>
    </row>
    <row r="7" spans="1:8" ht="15.6" customHeight="1" x14ac:dyDescent="0.25">
      <c r="A7" s="115" t="s">
        <v>16</v>
      </c>
      <c r="B7" s="85" t="str">
        <f>Metrics_Hide!B2</f>
        <v>Asset Management</v>
      </c>
      <c r="C7" s="87">
        <v>3</v>
      </c>
      <c r="F7" s="112">
        <v>1</v>
      </c>
      <c r="G7" s="112" t="s">
        <v>111</v>
      </c>
      <c r="H7" s="112" t="s">
        <v>112</v>
      </c>
    </row>
    <row r="8" spans="1:8" ht="15.6" customHeight="1" x14ac:dyDescent="0.25">
      <c r="A8" s="116"/>
      <c r="B8" s="6" t="str">
        <f>Metrics_Hide!B3</f>
        <v>Business Environment</v>
      </c>
      <c r="C8" s="88">
        <v>2</v>
      </c>
      <c r="F8" s="113"/>
      <c r="G8" s="113"/>
      <c r="H8" s="113"/>
    </row>
    <row r="9" spans="1:8" ht="15.6" customHeight="1" x14ac:dyDescent="0.25">
      <c r="A9" s="116"/>
      <c r="B9" s="6" t="str">
        <f>Metrics_Hide!B4</f>
        <v>Governance</v>
      </c>
      <c r="C9" s="88">
        <v>3</v>
      </c>
      <c r="F9" s="113"/>
      <c r="G9" s="113"/>
      <c r="H9" s="113"/>
    </row>
    <row r="10" spans="1:8" ht="15.6" customHeight="1" x14ac:dyDescent="0.25">
      <c r="A10" s="116"/>
      <c r="B10" s="6" t="str">
        <f>Metrics_Hide!B5</f>
        <v>Risk Assessment</v>
      </c>
      <c r="C10" s="88">
        <v>3</v>
      </c>
      <c r="F10" s="113"/>
      <c r="G10" s="113"/>
      <c r="H10" s="113"/>
    </row>
    <row r="11" spans="1:8" ht="15.6" customHeight="1" thickBot="1" x14ac:dyDescent="0.3">
      <c r="A11" s="116"/>
      <c r="B11" s="6" t="str">
        <f>Metrics_Hide!B6</f>
        <v>Risk Management Strategy</v>
      </c>
      <c r="C11" s="88">
        <v>2</v>
      </c>
      <c r="F11" s="114"/>
      <c r="G11" s="114"/>
      <c r="H11" s="114"/>
    </row>
    <row r="12" spans="1:8" ht="15.6" customHeight="1" thickBot="1" x14ac:dyDescent="0.3">
      <c r="A12" s="117"/>
      <c r="B12" s="82" t="str">
        <f>Metrics_Hide!B7</f>
        <v xml:space="preserve">Supply Chain Risk Management </v>
      </c>
      <c r="C12" s="89">
        <v>3</v>
      </c>
      <c r="F12" s="112">
        <v>2</v>
      </c>
      <c r="G12" s="112" t="s">
        <v>113</v>
      </c>
      <c r="H12" s="112" t="s">
        <v>114</v>
      </c>
    </row>
    <row r="13" spans="1:8" ht="15.6" customHeight="1" x14ac:dyDescent="0.25">
      <c r="A13" s="118" t="s">
        <v>22</v>
      </c>
      <c r="B13" s="85" t="str">
        <f>Metrics_Hide!B8</f>
        <v>Identify Management and Access Control</v>
      </c>
      <c r="C13" s="87">
        <v>3</v>
      </c>
      <c r="F13" s="113"/>
      <c r="G13" s="113"/>
      <c r="H13" s="113"/>
    </row>
    <row r="14" spans="1:8" ht="15.6" customHeight="1" x14ac:dyDescent="0.25">
      <c r="A14" s="119"/>
      <c r="B14" s="6" t="str">
        <f>Metrics_Hide!B9</f>
        <v>Awareness and Training</v>
      </c>
      <c r="C14" s="88">
        <v>2</v>
      </c>
      <c r="F14" s="113"/>
      <c r="G14" s="113"/>
      <c r="H14" s="113"/>
    </row>
    <row r="15" spans="1:8" ht="15.6" customHeight="1" x14ac:dyDescent="0.25">
      <c r="A15" s="119"/>
      <c r="B15" s="6" t="str">
        <f>Metrics_Hide!B10</f>
        <v>Data Security</v>
      </c>
      <c r="C15" s="88">
        <v>2</v>
      </c>
      <c r="F15" s="113"/>
      <c r="G15" s="113"/>
      <c r="H15" s="113"/>
    </row>
    <row r="16" spans="1:8" ht="15.6" customHeight="1" x14ac:dyDescent="0.25">
      <c r="A16" s="119"/>
      <c r="B16" s="6" t="str">
        <f>Metrics_Hide!B11</f>
        <v>Information Protection Processes</v>
      </c>
      <c r="C16" s="88">
        <v>2</v>
      </c>
      <c r="F16" s="113"/>
      <c r="G16" s="113"/>
      <c r="H16" s="113"/>
    </row>
    <row r="17" spans="1:8" ht="15.6" customHeight="1" thickBot="1" x14ac:dyDescent="0.3">
      <c r="A17" s="120"/>
      <c r="B17" s="82" t="str">
        <f>Metrics_Hide!B12</f>
        <v>Maintenance</v>
      </c>
      <c r="C17" s="89">
        <v>2</v>
      </c>
      <c r="F17" s="113"/>
      <c r="G17" s="113"/>
      <c r="H17" s="113"/>
    </row>
    <row r="18" spans="1:8" ht="15.6" customHeight="1" x14ac:dyDescent="0.25">
      <c r="A18" s="102" t="s">
        <v>29</v>
      </c>
      <c r="B18" s="85" t="str">
        <f>Metrics_Hide!B13</f>
        <v>Protective Technology</v>
      </c>
      <c r="C18" s="87">
        <v>2</v>
      </c>
      <c r="F18" s="113"/>
      <c r="G18" s="113"/>
      <c r="H18" s="113"/>
    </row>
    <row r="19" spans="1:8" ht="15.6" customHeight="1" thickBot="1" x14ac:dyDescent="0.3">
      <c r="A19" s="103"/>
      <c r="B19" s="6" t="str">
        <f>Metrics_Hide!B14</f>
        <v>Anomalies and Events</v>
      </c>
      <c r="C19" s="88">
        <v>2</v>
      </c>
      <c r="F19" s="114"/>
      <c r="G19" s="114"/>
      <c r="H19" s="114"/>
    </row>
    <row r="20" spans="1:8" ht="15.6" customHeight="1" thickBot="1" x14ac:dyDescent="0.3">
      <c r="A20" s="104"/>
      <c r="B20" s="82" t="str">
        <f>Metrics_Hide!B15</f>
        <v xml:space="preserve">Security Continuous Monitoring </v>
      </c>
      <c r="C20" s="89">
        <v>3</v>
      </c>
      <c r="F20" s="112">
        <v>3</v>
      </c>
      <c r="G20" s="112" t="s">
        <v>115</v>
      </c>
      <c r="H20" s="112" t="s">
        <v>116</v>
      </c>
    </row>
    <row r="21" spans="1:8" ht="15.6" customHeight="1" x14ac:dyDescent="0.25">
      <c r="A21" s="105" t="s">
        <v>33</v>
      </c>
      <c r="B21" s="85" t="str">
        <f>Metrics_Hide!B16</f>
        <v xml:space="preserve">Detection Processes </v>
      </c>
      <c r="C21" s="87">
        <v>3</v>
      </c>
      <c r="F21" s="113"/>
      <c r="G21" s="113"/>
      <c r="H21" s="113"/>
    </row>
    <row r="22" spans="1:8" ht="15.6" customHeight="1" x14ac:dyDescent="0.25">
      <c r="A22" s="106"/>
      <c r="B22" s="6" t="str">
        <f>Metrics_Hide!B17</f>
        <v xml:space="preserve">Response Planning </v>
      </c>
      <c r="C22" s="88">
        <v>2</v>
      </c>
      <c r="F22" s="113"/>
      <c r="G22" s="113"/>
      <c r="H22" s="113"/>
    </row>
    <row r="23" spans="1:8" ht="15.6" customHeight="1" x14ac:dyDescent="0.25">
      <c r="A23" s="106"/>
      <c r="B23" s="6" t="str">
        <f>Metrics_Hide!B18</f>
        <v>Response Communications</v>
      </c>
      <c r="C23" s="88">
        <v>2</v>
      </c>
      <c r="F23" s="113"/>
      <c r="G23" s="113"/>
      <c r="H23" s="113"/>
    </row>
    <row r="24" spans="1:8" ht="15.6" customHeight="1" x14ac:dyDescent="0.25">
      <c r="A24" s="106"/>
      <c r="B24" s="6" t="str">
        <f>Metrics_Hide!B19</f>
        <v>Incident Analysis</v>
      </c>
      <c r="C24" s="88">
        <v>2</v>
      </c>
      <c r="F24" s="113"/>
      <c r="G24" s="113"/>
      <c r="H24" s="113"/>
    </row>
    <row r="25" spans="1:8" ht="15.6" customHeight="1" thickBot="1" x14ac:dyDescent="0.3">
      <c r="A25" s="107"/>
      <c r="B25" s="82" t="str">
        <f>Metrics_Hide!B20</f>
        <v>Incident Mitigation</v>
      </c>
      <c r="C25" s="89">
        <v>2</v>
      </c>
      <c r="F25" s="113"/>
      <c r="G25" s="113"/>
      <c r="H25" s="113"/>
    </row>
    <row r="26" spans="1:8" ht="15.6" customHeight="1" thickBot="1" x14ac:dyDescent="0.3">
      <c r="A26" s="108" t="s">
        <v>39</v>
      </c>
      <c r="B26" s="85" t="str">
        <f>Metrics_Hide!B21</f>
        <v>Incident Review</v>
      </c>
      <c r="C26" s="87">
        <v>2</v>
      </c>
      <c r="F26" s="114"/>
      <c r="G26" s="114"/>
      <c r="H26" s="114"/>
    </row>
    <row r="27" spans="1:8" ht="15.6" customHeight="1" x14ac:dyDescent="0.25">
      <c r="A27" s="109"/>
      <c r="B27" s="6" t="str">
        <f>Metrics_Hide!B22</f>
        <v>Recovery Planning</v>
      </c>
      <c r="C27" s="88">
        <v>3</v>
      </c>
      <c r="F27" s="112">
        <v>4</v>
      </c>
      <c r="G27" s="112" t="s">
        <v>117</v>
      </c>
      <c r="H27" s="112" t="s">
        <v>118</v>
      </c>
    </row>
    <row r="28" spans="1:8" ht="15.6" customHeight="1" x14ac:dyDescent="0.25">
      <c r="A28" s="109"/>
      <c r="B28" s="6" t="str">
        <f>Metrics_Hide!B23</f>
        <v>Recovery Improvements</v>
      </c>
      <c r="C28" s="88">
        <v>4</v>
      </c>
      <c r="F28" s="113"/>
      <c r="G28" s="113"/>
      <c r="H28" s="113"/>
    </row>
    <row r="29" spans="1:8" ht="15.6" customHeight="1" thickBot="1" x14ac:dyDescent="0.3">
      <c r="A29" s="110"/>
      <c r="B29" s="82" t="str">
        <f>Metrics_Hide!B24</f>
        <v>Recovery Communications</v>
      </c>
      <c r="C29" s="89">
        <v>5</v>
      </c>
      <c r="F29" s="113"/>
      <c r="G29" s="113"/>
      <c r="H29" s="113"/>
    </row>
    <row r="30" spans="1:8" x14ac:dyDescent="0.25">
      <c r="F30" s="113"/>
      <c r="G30" s="113"/>
      <c r="H30" s="113"/>
    </row>
    <row r="31" spans="1:8" ht="51.75" customHeight="1" thickBot="1" x14ac:dyDescent="0.3">
      <c r="F31" s="114"/>
      <c r="G31" s="114"/>
      <c r="H31" s="114"/>
    </row>
  </sheetData>
  <sheetProtection algorithmName="SHA-512" hashValue="jYHFz7xVXNRO2WGvmUFeq0detU4WSO/oCHgChgTu1jgVuHN745WPl1NEDeyc22IIzuCAOKsmYJOr4bf7kjqb+A==" saltValue="Q6WK76IczAt9/pi58+b5/Q==" spinCount="100000" sheet="1" objects="1" scenarios="1" selectLockedCells="1"/>
  <mergeCells count="21">
    <mergeCell ref="G3:G6"/>
    <mergeCell ref="H3:H6"/>
    <mergeCell ref="A7:A12"/>
    <mergeCell ref="A13:A17"/>
    <mergeCell ref="F27:F31"/>
    <mergeCell ref="G27:G31"/>
    <mergeCell ref="H27:H31"/>
    <mergeCell ref="F7:F11"/>
    <mergeCell ref="G7:G11"/>
    <mergeCell ref="H7:H11"/>
    <mergeCell ref="H12:H19"/>
    <mergeCell ref="G12:G19"/>
    <mergeCell ref="F12:F19"/>
    <mergeCell ref="F20:F26"/>
    <mergeCell ref="G20:G26"/>
    <mergeCell ref="H20:H26"/>
    <mergeCell ref="A18:A20"/>
    <mergeCell ref="A21:A25"/>
    <mergeCell ref="A26:A29"/>
    <mergeCell ref="A1:C4"/>
    <mergeCell ref="F3:F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4" tint="-0.249977111117893"/>
  </sheetPr>
  <dimension ref="A1:U25"/>
  <sheetViews>
    <sheetView zoomScale="70" zoomScaleNormal="70" zoomScalePageLayoutView="70" workbookViewId="0">
      <selection activeCell="S2" sqref="S2:U7"/>
    </sheetView>
  </sheetViews>
  <sheetFormatPr baseColWidth="10" defaultColWidth="8.85546875" defaultRowHeight="15" x14ac:dyDescent="0.25"/>
  <cols>
    <col min="1" max="1" width="12" style="7" customWidth="1"/>
    <col min="2" max="2" width="28.7109375" style="7" customWidth="1"/>
    <col min="3" max="3" width="11.42578125" style="2" customWidth="1"/>
    <col min="19" max="19" width="10.140625" customWidth="1"/>
    <col min="20" max="20" width="13" customWidth="1"/>
    <col min="21" max="21" width="47.85546875" style="11" customWidth="1"/>
  </cols>
  <sheetData>
    <row r="1" spans="1:21" ht="42.75" customHeight="1" thickBot="1" x14ac:dyDescent="0.3">
      <c r="A1" s="122" t="str">
        <f>Instructions!A16</f>
        <v>The 'Dashboard' provides a graphical view of gathered metrics associated with each specific area of analysis that can be used to easily identify areas of strength and weakness within the department as they align with identification, protection, detection, response and recovery.  Note that the Dashboard will remain blank until all of the questions are answered.</v>
      </c>
      <c r="B1" s="122"/>
      <c r="C1" s="122"/>
      <c r="D1" s="122"/>
      <c r="E1" s="122"/>
      <c r="F1" s="122"/>
      <c r="G1" s="122"/>
      <c r="H1" s="122"/>
      <c r="I1" s="122"/>
      <c r="J1" s="122"/>
      <c r="K1" s="122"/>
      <c r="L1" s="122"/>
      <c r="M1" s="122"/>
      <c r="N1" s="122"/>
      <c r="O1" s="122"/>
      <c r="P1" s="122"/>
      <c r="Q1" s="122"/>
    </row>
    <row r="2" spans="1:21" ht="33" customHeight="1" thickBot="1" x14ac:dyDescent="0.3">
      <c r="A2" s="4" t="s">
        <v>15</v>
      </c>
      <c r="B2" s="4" t="s">
        <v>10</v>
      </c>
      <c r="C2" s="5">
        <f>'Department Info'!B1</f>
        <v>0</v>
      </c>
      <c r="S2" s="51" t="s">
        <v>63</v>
      </c>
      <c r="T2" s="80" t="s">
        <v>107</v>
      </c>
      <c r="U2" s="80" t="s">
        <v>108</v>
      </c>
    </row>
    <row r="3" spans="1:21" ht="45.75" thickBot="1" x14ac:dyDescent="0.3">
      <c r="A3" s="126" t="s">
        <v>16</v>
      </c>
      <c r="B3" s="6" t="s">
        <v>17</v>
      </c>
      <c r="C3" s="6">
        <f ca="1">Metrics_Hide!C2</f>
        <v>0.5</v>
      </c>
      <c r="S3" s="52">
        <v>0</v>
      </c>
      <c r="T3" s="53" t="s">
        <v>109</v>
      </c>
      <c r="U3" s="54" t="s">
        <v>110</v>
      </c>
    </row>
    <row r="4" spans="1:21" ht="45.75" thickBot="1" x14ac:dyDescent="0.3">
      <c r="A4" s="127"/>
      <c r="B4" s="6" t="s">
        <v>18</v>
      </c>
      <c r="C4" s="6">
        <f ca="1">Metrics_Hide!C3</f>
        <v>1</v>
      </c>
      <c r="S4" s="52">
        <v>1</v>
      </c>
      <c r="T4" s="53" t="s">
        <v>111</v>
      </c>
      <c r="U4" s="54" t="s">
        <v>112</v>
      </c>
    </row>
    <row r="5" spans="1:21" ht="75.75" thickBot="1" x14ac:dyDescent="0.3">
      <c r="A5" s="127"/>
      <c r="B5" s="6" t="s">
        <v>19</v>
      </c>
      <c r="C5" s="6">
        <f ca="1">Metrics_Hide!C4</f>
        <v>0</v>
      </c>
      <c r="S5" s="52">
        <v>2</v>
      </c>
      <c r="T5" s="53" t="s">
        <v>113</v>
      </c>
      <c r="U5" s="54" t="s">
        <v>114</v>
      </c>
    </row>
    <row r="6" spans="1:21" ht="75.75" thickBot="1" x14ac:dyDescent="0.3">
      <c r="A6" s="127"/>
      <c r="B6" s="6" t="s">
        <v>20</v>
      </c>
      <c r="C6" s="6">
        <f ca="1">Metrics_Hide!C5</f>
        <v>0</v>
      </c>
      <c r="S6" s="52">
        <v>3</v>
      </c>
      <c r="T6" s="53" t="s">
        <v>115</v>
      </c>
      <c r="U6" s="54" t="s">
        <v>116</v>
      </c>
    </row>
    <row r="7" spans="1:21" ht="75.75" thickBot="1" x14ac:dyDescent="0.3">
      <c r="A7" s="127"/>
      <c r="B7" s="6" t="s">
        <v>21</v>
      </c>
      <c r="C7" s="6">
        <f ca="1">Metrics_Hide!C6</f>
        <v>0</v>
      </c>
      <c r="S7" s="52">
        <v>4</v>
      </c>
      <c r="T7" s="53" t="s">
        <v>117</v>
      </c>
      <c r="U7" s="54" t="s">
        <v>118</v>
      </c>
    </row>
    <row r="8" spans="1:21" ht="30" customHeight="1" x14ac:dyDescent="0.25">
      <c r="A8" s="128"/>
      <c r="B8" s="6" t="s">
        <v>459</v>
      </c>
      <c r="C8" s="6">
        <f ca="1">Metrics_Hide!C7</f>
        <v>0</v>
      </c>
      <c r="S8" s="71"/>
      <c r="T8" s="71"/>
      <c r="U8" s="72"/>
    </row>
    <row r="9" spans="1:21" ht="26.1" customHeight="1" x14ac:dyDescent="0.25">
      <c r="A9" s="123" t="s">
        <v>22</v>
      </c>
      <c r="B9" s="6" t="s">
        <v>23</v>
      </c>
      <c r="C9" s="6">
        <f ca="1">Metrics_Hide!C7</f>
        <v>0</v>
      </c>
    </row>
    <row r="10" spans="1:21" ht="32.450000000000003" customHeight="1" x14ac:dyDescent="0.25">
      <c r="A10" s="123"/>
      <c r="B10" s="6" t="s">
        <v>24</v>
      </c>
      <c r="C10" s="6">
        <f ca="1">Metrics_Hide!C8</f>
        <v>0</v>
      </c>
    </row>
    <row r="11" spans="1:21" ht="28.35" customHeight="1" x14ac:dyDescent="0.25">
      <c r="A11" s="123"/>
      <c r="B11" s="6" t="s">
        <v>25</v>
      </c>
      <c r="C11" s="6">
        <f ca="1">Metrics_Hide!C9</f>
        <v>0</v>
      </c>
    </row>
    <row r="12" spans="1:21" ht="30.6" customHeight="1" x14ac:dyDescent="0.25">
      <c r="A12" s="123"/>
      <c r="B12" s="6" t="s">
        <v>26</v>
      </c>
      <c r="C12" s="6">
        <f ca="1">Metrics_Hide!C10</f>
        <v>0</v>
      </c>
    </row>
    <row r="13" spans="1:21" ht="30.6" customHeight="1" x14ac:dyDescent="0.25">
      <c r="A13" s="123"/>
      <c r="B13" s="6" t="s">
        <v>27</v>
      </c>
      <c r="C13" s="6">
        <f ca="1">Metrics_Hide!C11</f>
        <v>0</v>
      </c>
    </row>
    <row r="14" spans="1:21" ht="27" customHeight="1" x14ac:dyDescent="0.25">
      <c r="A14" s="123"/>
      <c r="B14" s="6" t="s">
        <v>28</v>
      </c>
      <c r="C14" s="6">
        <f ca="1">Metrics_Hide!C12</f>
        <v>0</v>
      </c>
    </row>
    <row r="15" spans="1:21" ht="26.1" customHeight="1" x14ac:dyDescent="0.25">
      <c r="A15" s="124" t="s">
        <v>29</v>
      </c>
      <c r="B15" s="6" t="s">
        <v>30</v>
      </c>
      <c r="C15" s="6">
        <f ca="1">Metrics_Hide!C13</f>
        <v>0</v>
      </c>
    </row>
    <row r="16" spans="1:21" ht="24" customHeight="1" x14ac:dyDescent="0.25">
      <c r="A16" s="124"/>
      <c r="B16" s="6" t="s">
        <v>31</v>
      </c>
      <c r="C16" s="6">
        <f ca="1">Metrics_Hide!C14</f>
        <v>0</v>
      </c>
    </row>
    <row r="17" spans="1:3" ht="29.1" customHeight="1" x14ac:dyDescent="0.25">
      <c r="A17" s="124"/>
      <c r="B17" s="6" t="s">
        <v>32</v>
      </c>
      <c r="C17" s="6">
        <f ca="1">Metrics_Hide!C15</f>
        <v>0</v>
      </c>
    </row>
    <row r="18" spans="1:3" ht="27" customHeight="1" x14ac:dyDescent="0.25">
      <c r="A18" s="125" t="s">
        <v>33</v>
      </c>
      <c r="B18" s="6" t="s">
        <v>34</v>
      </c>
      <c r="C18" s="6">
        <f ca="1">Metrics_Hide!C16</f>
        <v>0</v>
      </c>
    </row>
    <row r="19" spans="1:3" ht="27" customHeight="1" x14ac:dyDescent="0.25">
      <c r="A19" s="125"/>
      <c r="B19" s="6" t="s">
        <v>35</v>
      </c>
      <c r="C19" s="6">
        <f ca="1">Metrics_Hide!C17</f>
        <v>0</v>
      </c>
    </row>
    <row r="20" spans="1:3" ht="24" customHeight="1" x14ac:dyDescent="0.25">
      <c r="A20" s="125"/>
      <c r="B20" s="6" t="s">
        <v>36</v>
      </c>
      <c r="C20" s="6">
        <f ca="1">Metrics_Hide!C18</f>
        <v>0</v>
      </c>
    </row>
    <row r="21" spans="1:3" ht="24" customHeight="1" x14ac:dyDescent="0.25">
      <c r="A21" s="125"/>
      <c r="B21" s="6" t="s">
        <v>37</v>
      </c>
      <c r="C21" s="6">
        <f ca="1">Metrics_Hide!C19</f>
        <v>0</v>
      </c>
    </row>
    <row r="22" spans="1:3" ht="23.1" customHeight="1" x14ac:dyDescent="0.25">
      <c r="A22" s="125"/>
      <c r="B22" s="6" t="s">
        <v>38</v>
      </c>
      <c r="C22" s="6">
        <f ca="1">Metrics_Hide!C20</f>
        <v>0</v>
      </c>
    </row>
    <row r="23" spans="1:3" ht="35.1" customHeight="1" x14ac:dyDescent="0.25">
      <c r="A23" s="121" t="s">
        <v>39</v>
      </c>
      <c r="B23" s="6" t="s">
        <v>40</v>
      </c>
      <c r="C23" s="6">
        <f ca="1">Metrics_Hide!C21</f>
        <v>0</v>
      </c>
    </row>
    <row r="24" spans="1:3" ht="36.6" customHeight="1" x14ac:dyDescent="0.25">
      <c r="A24" s="121"/>
      <c r="B24" s="6" t="s">
        <v>41</v>
      </c>
      <c r="C24" s="6">
        <f ca="1">Metrics_Hide!C23</f>
        <v>0</v>
      </c>
    </row>
    <row r="25" spans="1:3" ht="30.6" customHeight="1" x14ac:dyDescent="0.25">
      <c r="A25" s="121"/>
      <c r="B25" s="6" t="s">
        <v>42</v>
      </c>
      <c r="C25" s="6">
        <f ca="1">Metrics_Hide!C24</f>
        <v>0</v>
      </c>
    </row>
  </sheetData>
  <sheetProtection algorithmName="SHA-512" hashValue="N8CjZaWn4NOdiXBN4r3raujGnMgshcFgNEzuwQJPdObh2itMUqolvZJb3HICscf6vlzTD/5dAzwzw31WJeSPlQ==" saltValue="Y65dn1GoDuzlrz+CBVE2Ww==" spinCount="100000" sheet="1" selectLockedCells="1"/>
  <mergeCells count="6">
    <mergeCell ref="A23:A25"/>
    <mergeCell ref="A1:Q1"/>
    <mergeCell ref="A9:A14"/>
    <mergeCell ref="A15:A17"/>
    <mergeCell ref="A18:A22"/>
    <mergeCell ref="A3:A8"/>
  </mergeCells>
  <pageMargins left="0.7" right="0.7" top="0.75" bottom="0.75" header="0.3" footer="0.3"/>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4" tint="-0.249977111117893"/>
  </sheetPr>
  <dimension ref="B2:L4"/>
  <sheetViews>
    <sheetView topLeftCell="B1" workbookViewId="0">
      <selection activeCell="M28" sqref="M28"/>
    </sheetView>
  </sheetViews>
  <sheetFormatPr baseColWidth="10" defaultColWidth="8.85546875" defaultRowHeight="15" x14ac:dyDescent="0.25"/>
  <sheetData>
    <row r="2" spans="2:12" x14ac:dyDescent="0.25">
      <c r="B2">
        <f>COUNTIF(Questions_Hide!G:G,"=People")-COUNTA(People!$H$9:$H$70)</f>
        <v>32</v>
      </c>
      <c r="C2" s="129" t="s">
        <v>84</v>
      </c>
      <c r="D2" s="129"/>
      <c r="E2" s="129"/>
      <c r="F2" s="129"/>
      <c r="G2" s="129"/>
      <c r="H2" s="129"/>
      <c r="I2" s="129"/>
      <c r="J2" s="129"/>
      <c r="K2" s="129"/>
      <c r="L2" s="129"/>
    </row>
    <row r="3" spans="2:12" x14ac:dyDescent="0.25">
      <c r="B3">
        <f>COUNTIF(Questions_Hide!G:G,"=Process")-COUNTA(Process!$H$9:$H$70)</f>
        <v>33</v>
      </c>
      <c r="C3" s="129" t="s">
        <v>85</v>
      </c>
      <c r="D3" s="129"/>
      <c r="E3" s="129"/>
      <c r="F3" s="129"/>
      <c r="G3" s="129"/>
      <c r="H3" s="129"/>
      <c r="I3" s="129"/>
      <c r="J3" s="129"/>
      <c r="K3" s="129"/>
      <c r="L3" s="129"/>
    </row>
    <row r="4" spans="2:12" x14ac:dyDescent="0.25">
      <c r="B4">
        <f>COUNTIF(Questions_Hide!G:G,"=Technology")-COUNTA(Technology!$H$9:$H$70)</f>
        <v>28</v>
      </c>
      <c r="C4" s="129" t="s">
        <v>86</v>
      </c>
      <c r="D4" s="129"/>
      <c r="E4" s="129"/>
      <c r="F4" s="129"/>
      <c r="G4" s="129"/>
      <c r="H4" s="129"/>
      <c r="I4" s="129"/>
      <c r="J4" s="129"/>
      <c r="K4" s="129"/>
      <c r="L4" s="129"/>
    </row>
  </sheetData>
  <sheetProtection algorithmName="SHA-512" hashValue="8udX/T/4lRTecEEQtXjpNICDqYi6wmrxZ44INnOY7SLOJB0PWytVTxEsSrHEcyggAW1q+vMux4+Wb7yJVWceyA==" saltValue="KRY5uIH5XVXL+TJIcNij5g==" spinCount="100000" sheet="1" selectLockedCells="1"/>
  <mergeCells count="3">
    <mergeCell ref="C2:L2"/>
    <mergeCell ref="C3:L3"/>
    <mergeCell ref="C4:L4"/>
  </mergeCells>
  <conditionalFormatting sqref="B2:L4">
    <cfRule type="expression" dxfId="6" priority="1">
      <formula>$B2&lt;&gt;0</formula>
    </cfRule>
  </conditionalFormatting>
  <pageMargins left="0.7" right="0.7" top="0.75" bottom="0.75" header="0.3" footer="0.3"/>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1"/>
  </sheetPr>
  <dimension ref="A1:V200"/>
  <sheetViews>
    <sheetView workbookViewId="0">
      <selection activeCell="F8" sqref="F8"/>
    </sheetView>
  </sheetViews>
  <sheetFormatPr baseColWidth="10" defaultColWidth="8.85546875" defaultRowHeight="15" x14ac:dyDescent="0.25"/>
  <cols>
    <col min="1" max="1" width="13.28515625" bestFit="1" customWidth="1"/>
    <col min="2" max="2" width="25.85546875" customWidth="1"/>
    <col min="3" max="3" width="12" customWidth="1"/>
    <col min="4" max="4" width="12.140625" customWidth="1"/>
    <col min="5" max="5" width="13.7109375" bestFit="1" customWidth="1"/>
    <col min="6" max="6" width="22.140625" customWidth="1"/>
    <col min="7" max="8" width="10.140625" customWidth="1"/>
    <col min="9" max="9" width="13.42578125" bestFit="1" customWidth="1"/>
    <col min="10" max="10" width="26.7109375" customWidth="1"/>
    <col min="11" max="12" width="8.28515625" customWidth="1"/>
    <col min="13" max="13" width="3.42578125" customWidth="1"/>
    <col min="14" max="14" width="23.140625" bestFit="1" customWidth="1"/>
    <col min="15" max="15" width="3.28515625" customWidth="1"/>
    <col min="16" max="16" width="14.42578125" customWidth="1"/>
  </cols>
  <sheetData>
    <row r="1" spans="1:22" ht="30" customHeight="1" x14ac:dyDescent="0.25">
      <c r="A1" s="12" t="s">
        <v>64</v>
      </c>
      <c r="B1" s="12" t="s">
        <v>81</v>
      </c>
      <c r="C1" s="13" t="s">
        <v>65</v>
      </c>
      <c r="D1" s="13" t="s">
        <v>88</v>
      </c>
      <c r="E1" s="12" t="s">
        <v>66</v>
      </c>
      <c r="F1" s="12" t="s">
        <v>82</v>
      </c>
      <c r="G1" s="13" t="s">
        <v>67</v>
      </c>
      <c r="H1" s="13" t="s">
        <v>88</v>
      </c>
      <c r="I1" s="12" t="s">
        <v>68</v>
      </c>
      <c r="J1" s="12" t="s">
        <v>83</v>
      </c>
      <c r="K1" s="13" t="s">
        <v>69</v>
      </c>
      <c r="L1" s="13" t="s">
        <v>88</v>
      </c>
      <c r="N1" s="12" t="s">
        <v>13</v>
      </c>
      <c r="P1" s="13" t="s">
        <v>87</v>
      </c>
      <c r="T1" s="13" t="s">
        <v>430</v>
      </c>
      <c r="U1" s="13" t="s">
        <v>431</v>
      </c>
      <c r="V1" s="13" t="s">
        <v>432</v>
      </c>
    </row>
    <row r="2" spans="1:22" x14ac:dyDescent="0.25">
      <c r="A2" t="str">
        <f ca="1">People!D9</f>
        <v>ID.AM.Pe-1</v>
      </c>
      <c r="B2" t="str">
        <f t="shared" ref="B2" ca="1" si="0">IFERROR(VLOOKUP(A2,Questions,5,FALSE),"")</f>
        <v>Asset Management</v>
      </c>
      <c r="C2">
        <f>IFERROR(VLOOKUP(People!H9,PeopleTable,2,FALSE),"")</f>
        <v>2</v>
      </c>
      <c r="D2" t="str">
        <f>IF(People!J9="","",People!J9)</f>
        <v/>
      </c>
      <c r="E2" t="str">
        <f ca="1">Process!D9</f>
        <v>ID.AM.Pr-1</v>
      </c>
      <c r="F2" t="str">
        <f t="shared" ref="F2" ca="1" si="1">IFERROR(VLOOKUP(E2,Questions,5,FALSE),"")</f>
        <v>Asset Management</v>
      </c>
      <c r="G2" t="str">
        <f>IFERROR(VLOOKUP(Process!H9,ProcessTable,2,FALSE),"")</f>
        <v/>
      </c>
      <c r="H2" t="str">
        <f>IF(Process!J9="","",Process!J9)</f>
        <v/>
      </c>
      <c r="I2" t="str">
        <f ca="1">Technology!D9</f>
        <v>ID.AM.Tech-1</v>
      </c>
      <c r="J2" t="str">
        <f t="shared" ref="J2" ca="1" si="2">IFERROR(VLOOKUP(I2,Questions,5,FALSE),"")</f>
        <v>Asset Management</v>
      </c>
      <c r="K2" t="str">
        <f>IFERROR(VLOOKUP(Technology!H9,TechTable,2,FALSE),"")</f>
        <v/>
      </c>
      <c r="L2" t="str">
        <f>IF(Technology!J9="","",Technology!J9)</f>
        <v/>
      </c>
      <c r="N2">
        <f>'Department Info'!B1</f>
        <v>0</v>
      </c>
      <c r="P2">
        <f>'Radar Chart'!B2</f>
        <v>32</v>
      </c>
      <c r="Q2" t="s">
        <v>48</v>
      </c>
      <c r="T2" t="b">
        <f t="shared" ref="T2:T65" ca="1" si="3">INDIRECT("'Questions_Hide'!H"&amp;MATCH($A2,QuestionIDs,0)+3)="BSD"</f>
        <v>0</v>
      </c>
      <c r="U2" s="60" t="b">
        <f t="shared" ref="U2:U65" ca="1" si="4">INDIRECT("'Questions_Hide'!H"&amp;MATCH($E2,QuestionIDs,0)+3)="BSD"</f>
        <v>0</v>
      </c>
      <c r="V2" t="b">
        <f t="shared" ref="V2:V65" ca="1" si="5">INDIRECT("'Questions_Hide'!H"&amp;MATCH($I2,QuestionIDs,0)+3)="BSD"</f>
        <v>0</v>
      </c>
    </row>
    <row r="3" spans="1:22" x14ac:dyDescent="0.25">
      <c r="A3" t="str">
        <f ca="1">People!D10</f>
        <v>ID.BE.Pe-1</v>
      </c>
      <c r="B3" t="str">
        <f t="shared" ref="B3:B66" ca="1" si="6">IFERROR(VLOOKUP(A3,Questions,5,FALSE),"")</f>
        <v>Business Environment</v>
      </c>
      <c r="C3">
        <f>IFERROR(VLOOKUP(People!H10,PeopleTable,2,FALSE),"")</f>
        <v>1</v>
      </c>
      <c r="D3" t="str">
        <f>IF(People!J10="","",People!J10)</f>
        <v/>
      </c>
      <c r="E3" t="str">
        <f ca="1">Process!D10</f>
        <v>ID.BE.Pr-1</v>
      </c>
      <c r="F3" t="str">
        <f t="shared" ref="F3:F66" ca="1" si="7">IFERROR(VLOOKUP(E3,Questions,5,FALSE),"")</f>
        <v>Business Environment</v>
      </c>
      <c r="G3" t="str">
        <f>IFERROR(VLOOKUP(Process!H10,ProcessTable,2,FALSE),"")</f>
        <v/>
      </c>
      <c r="H3" t="str">
        <f>IF(Process!J10="","",Process!J10)</f>
        <v/>
      </c>
      <c r="I3" t="str">
        <f ca="1">Technology!D10</f>
        <v>ID.RA.Tech-1</v>
      </c>
      <c r="J3" t="str">
        <f t="shared" ref="J3:J64" ca="1" si="8">IFERROR(VLOOKUP(I3,Questions,5,FALSE),"")</f>
        <v>Risk Assessment</v>
      </c>
      <c r="K3" t="str">
        <f>IFERROR(VLOOKUP(Technology!H10,TechTable,2,FALSE),"")</f>
        <v/>
      </c>
      <c r="L3" t="str">
        <f>IF(Technology!J10="","",Technology!J10)</f>
        <v/>
      </c>
      <c r="N3">
        <f>'Department Info'!B2</f>
        <v>0</v>
      </c>
      <c r="P3">
        <f>'Radar Chart'!B3</f>
        <v>33</v>
      </c>
      <c r="Q3" t="s">
        <v>49</v>
      </c>
      <c r="T3" t="b">
        <f t="shared" ca="1" si="3"/>
        <v>0</v>
      </c>
      <c r="U3" s="60" t="b">
        <f t="shared" ca="1" si="4"/>
        <v>0</v>
      </c>
      <c r="V3" t="b">
        <f t="shared" ca="1" si="5"/>
        <v>0</v>
      </c>
    </row>
    <row r="4" spans="1:22" x14ac:dyDescent="0.25">
      <c r="A4" t="str">
        <f ca="1">People!D11</f>
        <v>ID.BE.Pe-2</v>
      </c>
      <c r="B4" t="str">
        <f t="shared" ca="1" si="6"/>
        <v>Business Environment</v>
      </c>
      <c r="C4">
        <f>IFERROR(VLOOKUP(People!H11,PeopleTable,2,FALSE),"")</f>
        <v>4</v>
      </c>
      <c r="D4" t="str">
        <f>IF(People!J11="","",People!J11)</f>
        <v/>
      </c>
      <c r="E4" t="str">
        <f ca="1">Process!D11</f>
        <v>ID.GV.Pr-1</v>
      </c>
      <c r="F4" t="str">
        <f t="shared" ca="1" si="7"/>
        <v>Governance</v>
      </c>
      <c r="G4" t="str">
        <f>IFERROR(VLOOKUP(Process!H11,ProcessTable,2,FALSE),"")</f>
        <v/>
      </c>
      <c r="H4" t="str">
        <f>IF(Process!J11="","",Process!J11)</f>
        <v/>
      </c>
      <c r="I4" t="str">
        <f ca="1">Technology!D11</f>
        <v>ID.RA.Tech-2</v>
      </c>
      <c r="J4" t="str">
        <f t="shared" ca="1" si="8"/>
        <v>Risk Assessment</v>
      </c>
      <c r="K4" t="str">
        <f>IFERROR(VLOOKUP(Technology!H11,TechTable,2,FALSE),"")</f>
        <v/>
      </c>
      <c r="L4" t="str">
        <f>IF(Technology!J11="","",Technology!J11)</f>
        <v/>
      </c>
      <c r="N4" s="16">
        <f>'Department Info'!B3</f>
        <v>0</v>
      </c>
      <c r="P4">
        <f>'Radar Chart'!B4</f>
        <v>28</v>
      </c>
      <c r="Q4" t="s">
        <v>50</v>
      </c>
      <c r="T4" t="b">
        <f t="shared" ca="1" si="3"/>
        <v>0</v>
      </c>
      <c r="U4" s="60" t="b">
        <f t="shared" ca="1" si="4"/>
        <v>1</v>
      </c>
      <c r="V4" t="b">
        <f t="shared" ca="1" si="5"/>
        <v>0</v>
      </c>
    </row>
    <row r="5" spans="1:22" x14ac:dyDescent="0.25">
      <c r="A5" t="str">
        <f ca="1">People!D12</f>
        <v>ID.BE.Pe-3</v>
      </c>
      <c r="B5" t="str">
        <f t="shared" ca="1" si="6"/>
        <v>Business Environment</v>
      </c>
      <c r="C5" t="str">
        <f>IFERROR(VLOOKUP(People!H12,PeopleTable,2,FALSE),"")</f>
        <v/>
      </c>
      <c r="D5" t="str">
        <f>IF(People!J12="","",People!J12)</f>
        <v/>
      </c>
      <c r="E5" t="str">
        <f ca="1">Process!D12</f>
        <v>ID.RA.Pr-1</v>
      </c>
      <c r="F5" t="str">
        <f t="shared" ca="1" si="7"/>
        <v>Risk Assessment</v>
      </c>
      <c r="G5" t="str">
        <f>IFERROR(VLOOKUP(Process!H12,ProcessTable,2,FALSE),"")</f>
        <v/>
      </c>
      <c r="H5" t="str">
        <f>IF(Process!J12="","",Process!J12)</f>
        <v/>
      </c>
      <c r="I5" t="str">
        <f ca="1">Technology!D12</f>
        <v>ID.SC.Tech-1</v>
      </c>
      <c r="J5" t="str">
        <f t="shared" ca="1" si="8"/>
        <v xml:space="preserve">Supply Chain Risk Management </v>
      </c>
      <c r="K5" t="str">
        <f>IFERROR(VLOOKUP(Technology!H12,TechTable,2,FALSE),"")</f>
        <v/>
      </c>
      <c r="L5" t="str">
        <f>IF(Technology!J12="","",Technology!J12)</f>
        <v/>
      </c>
      <c r="N5">
        <f>'Department Info'!B4</f>
        <v>0</v>
      </c>
      <c r="T5" t="b">
        <f t="shared" ca="1" si="3"/>
        <v>0</v>
      </c>
      <c r="U5" s="60" t="b">
        <f t="shared" ca="1" si="4"/>
        <v>0</v>
      </c>
      <c r="V5" t="b">
        <f t="shared" ca="1" si="5"/>
        <v>0</v>
      </c>
    </row>
    <row r="6" spans="1:22" x14ac:dyDescent="0.25">
      <c r="A6" t="str">
        <f ca="1">People!D13</f>
        <v>ID.GV.Pe-1</v>
      </c>
      <c r="B6" t="str">
        <f t="shared" ca="1" si="6"/>
        <v>Governance</v>
      </c>
      <c r="C6" t="str">
        <f>IFERROR(VLOOKUP(People!H13,PeopleTable,2,FALSE),"")</f>
        <v/>
      </c>
      <c r="D6" t="str">
        <f>IF(People!J13="","",People!J13)</f>
        <v/>
      </c>
      <c r="E6" t="str">
        <f ca="1">Process!D13</f>
        <v>ID.RM.Pr-1</v>
      </c>
      <c r="F6" t="str">
        <f t="shared" ca="1" si="7"/>
        <v>Risk Management Strategy</v>
      </c>
      <c r="G6" t="str">
        <f>IFERROR(VLOOKUP(Process!H13,ProcessTable,2,FALSE),"")</f>
        <v/>
      </c>
      <c r="H6" t="str">
        <f>IF(Process!J13="","",Process!J13)</f>
        <v/>
      </c>
      <c r="I6" t="str">
        <f ca="1">Technology!D13</f>
        <v>PR.AC.Tech-1</v>
      </c>
      <c r="J6" t="str">
        <f t="shared" ca="1" si="8"/>
        <v>Identify Management and Access Control</v>
      </c>
      <c r="K6" t="str">
        <f>IFERROR(VLOOKUP(Technology!H13,TechTable,2,FALSE),"")</f>
        <v/>
      </c>
      <c r="L6" t="str">
        <f>IF(Technology!J13="","",Technology!J13)</f>
        <v/>
      </c>
      <c r="N6">
        <f>'Department Info'!B5</f>
        <v>0</v>
      </c>
      <c r="T6" t="b">
        <f t="shared" ca="1" si="3"/>
        <v>0</v>
      </c>
      <c r="U6" s="60" t="b">
        <f t="shared" ca="1" si="4"/>
        <v>1</v>
      </c>
      <c r="V6" t="b">
        <f t="shared" ca="1" si="5"/>
        <v>0</v>
      </c>
    </row>
    <row r="7" spans="1:22" x14ac:dyDescent="0.25">
      <c r="A7" t="str">
        <f ca="1">People!D14</f>
        <v>ID.GV.Pe-2</v>
      </c>
      <c r="B7" t="str">
        <f t="shared" ca="1" si="6"/>
        <v>Governance</v>
      </c>
      <c r="C7" t="str">
        <f>IFERROR(VLOOKUP(People!H14,PeopleTable,2,FALSE),"")</f>
        <v/>
      </c>
      <c r="D7" t="str">
        <f>IF(People!J14="","",People!J14)</f>
        <v/>
      </c>
      <c r="E7" t="str">
        <f ca="1">Process!D14</f>
        <v>ID.SC.Pr-1</v>
      </c>
      <c r="F7" t="str">
        <f t="shared" ca="1" si="7"/>
        <v xml:space="preserve">Supply Chain Risk Management </v>
      </c>
      <c r="G7" t="str">
        <f>IFERROR(VLOOKUP(Process!H14,ProcessTable,2,FALSE),"")</f>
        <v/>
      </c>
      <c r="H7" t="str">
        <f>IF(Process!J14="","",Process!J14)</f>
        <v/>
      </c>
      <c r="I7" t="str">
        <f ca="1">Technology!D14</f>
        <v>PR.AC.Tech-2</v>
      </c>
      <c r="J7" t="str">
        <f t="shared" ca="1" si="8"/>
        <v>Identify Management and Access Control</v>
      </c>
      <c r="K7" t="str">
        <f>IFERROR(VLOOKUP(Technology!H14,TechTable,2,FALSE),"")</f>
        <v/>
      </c>
      <c r="L7" t="str">
        <f>IF(Technology!J14="","",Technology!J14)</f>
        <v/>
      </c>
      <c r="N7">
        <f>'Department Info'!B6</f>
        <v>0</v>
      </c>
      <c r="T7" t="b">
        <f t="shared" ca="1" si="3"/>
        <v>0</v>
      </c>
      <c r="U7" s="60" t="b">
        <f t="shared" ca="1" si="4"/>
        <v>0</v>
      </c>
      <c r="V7" t="b">
        <f t="shared" ca="1" si="5"/>
        <v>0</v>
      </c>
    </row>
    <row r="8" spans="1:22" x14ac:dyDescent="0.25">
      <c r="A8" t="str">
        <f ca="1">People!D15</f>
        <v>ID.RA.Pe-1</v>
      </c>
      <c r="B8" t="str">
        <f t="shared" ca="1" si="6"/>
        <v>Risk Assessment</v>
      </c>
      <c r="C8" t="str">
        <f>IFERROR(VLOOKUP(People!H15,PeopleTable,2,FALSE),"")</f>
        <v/>
      </c>
      <c r="D8" t="str">
        <f>IF(People!J15="","",People!J15)</f>
        <v/>
      </c>
      <c r="E8" t="str">
        <f ca="1">Process!D15</f>
        <v>PR.AC.Pr-1</v>
      </c>
      <c r="F8" t="str">
        <f t="shared" ca="1" si="7"/>
        <v>Identify Management and Access Control</v>
      </c>
      <c r="G8" t="str">
        <f>IFERROR(VLOOKUP(Process!H15,ProcessTable,2,FALSE),"")</f>
        <v/>
      </c>
      <c r="H8" t="str">
        <f>IF(Process!J15="","",Process!J15)</f>
        <v/>
      </c>
      <c r="I8" t="str">
        <f ca="1">Technology!D15</f>
        <v>PR.DS.Tech-1</v>
      </c>
      <c r="J8" t="str">
        <f t="shared" ca="1" si="8"/>
        <v>Data Security</v>
      </c>
      <c r="K8" t="str">
        <f>IFERROR(VLOOKUP(Technology!H15,TechTable,2,FALSE),"")</f>
        <v/>
      </c>
      <c r="L8" t="str">
        <f>IF(Technology!J15="","",Technology!J15)</f>
        <v/>
      </c>
      <c r="N8">
        <f>'Department Info'!B7</f>
        <v>0</v>
      </c>
      <c r="T8" t="b">
        <f t="shared" ca="1" si="3"/>
        <v>0</v>
      </c>
      <c r="U8" s="60" t="b">
        <f t="shared" ca="1" si="4"/>
        <v>0</v>
      </c>
      <c r="V8" t="b">
        <f t="shared" ca="1" si="5"/>
        <v>0</v>
      </c>
    </row>
    <row r="9" spans="1:22" x14ac:dyDescent="0.25">
      <c r="A9" t="str">
        <f ca="1">People!D16</f>
        <v>ID.RM.Pe-1</v>
      </c>
      <c r="B9" t="str">
        <f t="shared" ca="1" si="6"/>
        <v>Risk Management Strategy</v>
      </c>
      <c r="C9" t="str">
        <f>IFERROR(VLOOKUP(People!H16,PeopleTable,2,FALSE),"")</f>
        <v/>
      </c>
      <c r="D9" t="str">
        <f>IF(People!J16="","",People!J16)</f>
        <v/>
      </c>
      <c r="E9" t="str">
        <f ca="1">Process!D16</f>
        <v>PR.AT.Pr-1</v>
      </c>
      <c r="F9" t="str">
        <f t="shared" ca="1" si="7"/>
        <v>Awareness and Training</v>
      </c>
      <c r="G9" t="str">
        <f>IFERROR(VLOOKUP(Process!H16,ProcessTable,2,FALSE),"")</f>
        <v/>
      </c>
      <c r="H9" t="str">
        <f>IF(Process!J16="","",Process!J16)</f>
        <v/>
      </c>
      <c r="I9" t="str">
        <f ca="1">Technology!D16</f>
        <v>PR.DS.Tech-2</v>
      </c>
      <c r="J9" t="str">
        <f t="shared" ca="1" si="8"/>
        <v>Data Security</v>
      </c>
      <c r="K9" t="str">
        <f>IFERROR(VLOOKUP(Technology!H16,TechTable,2,FALSE),"")</f>
        <v/>
      </c>
      <c r="L9" t="str">
        <f>IF(Technology!J16="","",Technology!J16)</f>
        <v/>
      </c>
      <c r="N9">
        <f>'Department Info'!B8</f>
        <v>0</v>
      </c>
      <c r="T9" t="b">
        <f t="shared" ca="1" si="3"/>
        <v>1</v>
      </c>
      <c r="U9" s="60" t="b">
        <f t="shared" ca="1" si="4"/>
        <v>0</v>
      </c>
      <c r="V9" t="b">
        <f t="shared" ca="1" si="5"/>
        <v>0</v>
      </c>
    </row>
    <row r="10" spans="1:22" x14ac:dyDescent="0.25">
      <c r="A10" t="str">
        <f ca="1">People!D17</f>
        <v>ID.SC.Pe-1</v>
      </c>
      <c r="B10" t="str">
        <f t="shared" ca="1" si="6"/>
        <v xml:space="preserve">Supply Chain Risk Management </v>
      </c>
      <c r="C10" t="str">
        <f>IFERROR(VLOOKUP(People!H17,PeopleTable,2,FALSE),"")</f>
        <v/>
      </c>
      <c r="D10" t="str">
        <f>IF(People!J17="","",People!J17)</f>
        <v/>
      </c>
      <c r="E10" t="str">
        <f ca="1">Process!D17</f>
        <v>PR.DS.Pr-1</v>
      </c>
      <c r="F10" t="str">
        <f t="shared" ca="1" si="7"/>
        <v>Data Security</v>
      </c>
      <c r="G10" t="str">
        <f>IFERROR(VLOOKUP(Process!H17,ProcessTable,2,FALSE),"")</f>
        <v/>
      </c>
      <c r="H10" t="str">
        <f>IF(Process!J17="","",Process!J17)</f>
        <v/>
      </c>
      <c r="I10" t="str">
        <f ca="1">Technology!D17</f>
        <v>PR.DS.Tech-3</v>
      </c>
      <c r="J10" t="str">
        <f t="shared" ca="1" si="8"/>
        <v>Data Security</v>
      </c>
      <c r="K10" t="str">
        <f>IFERROR(VLOOKUP(Technology!H17,TechTable,2,FALSE),"")</f>
        <v/>
      </c>
      <c r="L10" t="str">
        <f>IF(Technology!J17="","",Technology!J17)</f>
        <v/>
      </c>
      <c r="N10">
        <f>'Department Info'!B9</f>
        <v>0</v>
      </c>
      <c r="T10" t="b">
        <f t="shared" ca="1" si="3"/>
        <v>0</v>
      </c>
      <c r="U10" s="60" t="b">
        <f t="shared" ca="1" si="4"/>
        <v>0</v>
      </c>
      <c r="V10" t="b">
        <f t="shared" ca="1" si="5"/>
        <v>0</v>
      </c>
    </row>
    <row r="11" spans="1:22" x14ac:dyDescent="0.25">
      <c r="A11" t="str">
        <f ca="1">People!D18</f>
        <v>PR.AC.Pe-1</v>
      </c>
      <c r="B11" t="str">
        <f t="shared" ca="1" si="6"/>
        <v>Identify Management and Access Control</v>
      </c>
      <c r="C11" t="str">
        <f>IFERROR(VLOOKUP(People!H18,PeopleTable,2,FALSE),"")</f>
        <v/>
      </c>
      <c r="D11" t="str">
        <f>IF(People!J18="","",People!J18)</f>
        <v/>
      </c>
      <c r="E11" t="str">
        <f ca="1">Process!D18</f>
        <v>PR.DS.Pr-2</v>
      </c>
      <c r="F11" t="str">
        <f t="shared" ca="1" si="7"/>
        <v>Data Security</v>
      </c>
      <c r="G11" t="str">
        <f>IFERROR(VLOOKUP(Process!H18,ProcessTable,2,FALSE),"")</f>
        <v/>
      </c>
      <c r="H11" t="str">
        <f>IF(Process!J18="","",Process!J18)</f>
        <v/>
      </c>
      <c r="I11" t="str">
        <f ca="1">Technology!D18</f>
        <v>PR.IP.Tech-1</v>
      </c>
      <c r="J11" t="str">
        <f t="shared" ca="1" si="8"/>
        <v>Information Protection Processes</v>
      </c>
      <c r="K11" t="str">
        <f>IFERROR(VLOOKUP(Technology!H18,TechTable,2,FALSE),"")</f>
        <v/>
      </c>
      <c r="L11" t="str">
        <f>IF(Technology!J18="","",Technology!J18)</f>
        <v/>
      </c>
      <c r="N11">
        <f>'Department Info'!B10</f>
        <v>0</v>
      </c>
      <c r="T11" t="b">
        <f t="shared" ca="1" si="3"/>
        <v>0</v>
      </c>
      <c r="U11" s="60" t="b">
        <f t="shared" ca="1" si="4"/>
        <v>0</v>
      </c>
      <c r="V11" t="b">
        <f t="shared" ca="1" si="5"/>
        <v>0</v>
      </c>
    </row>
    <row r="12" spans="1:22" x14ac:dyDescent="0.25">
      <c r="A12" t="str">
        <f ca="1">People!D19</f>
        <v>PR.AT.Pe-1</v>
      </c>
      <c r="B12" t="str">
        <f t="shared" ca="1" si="6"/>
        <v>Awareness and Training</v>
      </c>
      <c r="C12" t="str">
        <f>IFERROR(VLOOKUP(People!H19,PeopleTable,2,FALSE),"")</f>
        <v/>
      </c>
      <c r="D12" t="str">
        <f>IF(People!J19="","",People!J19)</f>
        <v/>
      </c>
      <c r="E12" t="str">
        <f ca="1">Process!D19</f>
        <v>PR.DS.Pr-3</v>
      </c>
      <c r="F12" t="str">
        <f t="shared" ca="1" si="7"/>
        <v>Data Security</v>
      </c>
      <c r="G12" t="str">
        <f>IFERROR(VLOOKUP(Process!H19,ProcessTable,2,FALSE),"")</f>
        <v/>
      </c>
      <c r="H12" t="str">
        <f>IF(Process!J19="","",Process!J19)</f>
        <v/>
      </c>
      <c r="I12" t="str">
        <f ca="1">Technology!D19</f>
        <v>PR.IP.Tech-2</v>
      </c>
      <c r="J12" t="str">
        <f t="shared" ca="1" si="8"/>
        <v>Information Protection Processes</v>
      </c>
      <c r="K12" t="str">
        <f>IFERROR(VLOOKUP(Technology!H19,TechTable,2,FALSE),"")</f>
        <v/>
      </c>
      <c r="L12" t="str">
        <f>IF(Technology!J19="","",Technology!J19)</f>
        <v/>
      </c>
      <c r="N12">
        <f>'Department Info'!B11</f>
        <v>0</v>
      </c>
      <c r="T12" t="b">
        <f t="shared" ca="1" si="3"/>
        <v>0</v>
      </c>
      <c r="U12" s="60" t="b">
        <f t="shared" ca="1" si="4"/>
        <v>0</v>
      </c>
      <c r="V12" t="b">
        <f t="shared" ca="1" si="5"/>
        <v>0</v>
      </c>
    </row>
    <row r="13" spans="1:22" x14ac:dyDescent="0.25">
      <c r="A13" t="str">
        <f ca="1">People!D20</f>
        <v>PR.DS.Pe-1</v>
      </c>
      <c r="B13" t="str">
        <f t="shared" ca="1" si="6"/>
        <v>Data Security</v>
      </c>
      <c r="C13" t="str">
        <f>IFERROR(VLOOKUP(People!H20,PeopleTable,2,FALSE),"")</f>
        <v/>
      </c>
      <c r="D13" t="str">
        <f>IF(People!J20="","",People!J20)</f>
        <v/>
      </c>
      <c r="E13" t="str">
        <f ca="1">Process!D20</f>
        <v>PR.IP.Pr-1</v>
      </c>
      <c r="F13" t="str">
        <f t="shared" ca="1" si="7"/>
        <v>Information Protection Processes</v>
      </c>
      <c r="G13" t="str">
        <f>IFERROR(VLOOKUP(Process!H20,ProcessTable,2,FALSE),"")</f>
        <v/>
      </c>
      <c r="H13" t="str">
        <f>IF(Process!J20="","",Process!J20)</f>
        <v/>
      </c>
      <c r="I13" t="str">
        <f ca="1">Technology!D20</f>
        <v>PR.IP.Tech-3</v>
      </c>
      <c r="J13" t="str">
        <f t="shared" ca="1" si="8"/>
        <v>Information Protection Processes</v>
      </c>
      <c r="K13" t="str">
        <f>IFERROR(VLOOKUP(Technology!H20,TechTable,2,FALSE),"")</f>
        <v/>
      </c>
      <c r="L13" t="str">
        <f>IF(Technology!J20="","",Technology!J20)</f>
        <v/>
      </c>
      <c r="T13" t="b">
        <f t="shared" ca="1" si="3"/>
        <v>0</v>
      </c>
      <c r="U13" s="60" t="b">
        <f t="shared" ca="1" si="4"/>
        <v>0</v>
      </c>
      <c r="V13" t="b">
        <f t="shared" ca="1" si="5"/>
        <v>0</v>
      </c>
    </row>
    <row r="14" spans="1:22" x14ac:dyDescent="0.25">
      <c r="A14" t="str">
        <f ca="1">People!D21</f>
        <v>PR.DS.Pe-2</v>
      </c>
      <c r="B14" t="str">
        <f t="shared" ca="1" si="6"/>
        <v>Data Security</v>
      </c>
      <c r="C14" t="str">
        <f>IFERROR(VLOOKUP(People!H21,PeopleTable,2,FALSE),"")</f>
        <v/>
      </c>
      <c r="D14" t="str">
        <f>IF(People!J21="","",People!J21)</f>
        <v/>
      </c>
      <c r="E14" t="str">
        <f ca="1">Process!D21</f>
        <v>PR.IP.Pr-2</v>
      </c>
      <c r="F14" t="str">
        <f t="shared" ca="1" si="7"/>
        <v>Information Protection Processes</v>
      </c>
      <c r="G14" t="str">
        <f>IFERROR(VLOOKUP(Process!H21,ProcessTable,2,FALSE),"")</f>
        <v/>
      </c>
      <c r="H14" t="str">
        <f>IF(Process!J21="","",Process!J21)</f>
        <v/>
      </c>
      <c r="I14" t="str">
        <f ca="1">Technology!D21</f>
        <v>PR.IP.Tech-4</v>
      </c>
      <c r="J14" t="str">
        <f t="shared" ca="1" si="8"/>
        <v>Information Protection Processes</v>
      </c>
      <c r="K14" t="str">
        <f>IFERROR(VLOOKUP(Technology!H21,TechTable,2,FALSE),"")</f>
        <v/>
      </c>
      <c r="L14" t="str">
        <f>IF(Technology!J21="","",Technology!J21)</f>
        <v/>
      </c>
      <c r="T14" t="b">
        <f t="shared" ca="1" si="3"/>
        <v>0</v>
      </c>
      <c r="U14" s="60" t="b">
        <f t="shared" ca="1" si="4"/>
        <v>0</v>
      </c>
      <c r="V14" t="b">
        <f t="shared" ca="1" si="5"/>
        <v>0</v>
      </c>
    </row>
    <row r="15" spans="1:22" x14ac:dyDescent="0.25">
      <c r="A15" t="str">
        <f ca="1">People!D22</f>
        <v>PR.DS.Pe-3</v>
      </c>
      <c r="B15" t="str">
        <f t="shared" ca="1" si="6"/>
        <v>Data Security</v>
      </c>
      <c r="C15" t="str">
        <f>IFERROR(VLOOKUP(People!H22,PeopleTable,2,FALSE),"")</f>
        <v/>
      </c>
      <c r="D15" t="str">
        <f>IF(People!J22="","",People!J22)</f>
        <v/>
      </c>
      <c r="E15" t="str">
        <f ca="1">Process!D22</f>
        <v>PR.IP.Pr-3</v>
      </c>
      <c r="F15" t="str">
        <f t="shared" ca="1" si="7"/>
        <v>Information Protection Processes</v>
      </c>
      <c r="G15" t="str">
        <f>IFERROR(VLOOKUP(Process!H22,ProcessTable,2,FALSE),"")</f>
        <v/>
      </c>
      <c r="H15" t="str">
        <f>IF(Process!J22="","",Process!J22)</f>
        <v/>
      </c>
      <c r="I15" t="str">
        <f ca="1">Technology!D22</f>
        <v>PR.IP.Tech-5</v>
      </c>
      <c r="J15" t="str">
        <f t="shared" ca="1" si="8"/>
        <v>Information Protection Processes</v>
      </c>
      <c r="K15" t="str">
        <f>IFERROR(VLOOKUP(Technology!H22,TechTable,2,FALSE),"")</f>
        <v/>
      </c>
      <c r="L15" t="str">
        <f>IF(Technology!J22="","",Technology!J22)</f>
        <v/>
      </c>
      <c r="T15" t="b">
        <f t="shared" ca="1" si="3"/>
        <v>0</v>
      </c>
      <c r="U15" s="60" t="b">
        <f t="shared" ca="1" si="4"/>
        <v>0</v>
      </c>
      <c r="V15" t="b">
        <f t="shared" ca="1" si="5"/>
        <v>0</v>
      </c>
    </row>
    <row r="16" spans="1:22" x14ac:dyDescent="0.25">
      <c r="A16" t="str">
        <f ca="1">People!D23</f>
        <v>PR.IP.Pe-1</v>
      </c>
      <c r="B16" t="str">
        <f t="shared" ca="1" si="6"/>
        <v>Information Protection Processes</v>
      </c>
      <c r="C16" t="str">
        <f>IFERROR(VLOOKUP(People!H23,PeopleTable,2,FALSE),"")</f>
        <v/>
      </c>
      <c r="D16" t="str">
        <f>IF(People!J23="","",People!J23)</f>
        <v/>
      </c>
      <c r="E16" t="str">
        <f ca="1">Process!D23</f>
        <v>PR.IP.Pr-4</v>
      </c>
      <c r="F16" t="str">
        <f t="shared" ca="1" si="7"/>
        <v>Information Protection Processes</v>
      </c>
      <c r="G16" t="str">
        <f>IFERROR(VLOOKUP(Process!H23,ProcessTable,2,FALSE),"")</f>
        <v/>
      </c>
      <c r="H16" t="str">
        <f>IF(Process!J23="","",Process!J23)</f>
        <v/>
      </c>
      <c r="I16" t="str">
        <f ca="1">Technology!D23</f>
        <v>PR.MA.Tech-1</v>
      </c>
      <c r="J16" t="str">
        <f t="shared" ca="1" si="8"/>
        <v>Maintenance</v>
      </c>
      <c r="K16" t="str">
        <f>IFERROR(VLOOKUP(Technology!H23,TechTable,2,FALSE),"")</f>
        <v/>
      </c>
      <c r="L16" t="str">
        <f>IF(Technology!J23="","",Technology!J23)</f>
        <v/>
      </c>
      <c r="T16" t="b">
        <f t="shared" ca="1" si="3"/>
        <v>0</v>
      </c>
      <c r="U16" s="60" t="b">
        <f t="shared" ca="1" si="4"/>
        <v>0</v>
      </c>
      <c r="V16" t="b">
        <f t="shared" ca="1" si="5"/>
        <v>0</v>
      </c>
    </row>
    <row r="17" spans="1:22" x14ac:dyDescent="0.25">
      <c r="A17" t="str">
        <f ca="1">People!D24</f>
        <v>PR.IP.Pe-2</v>
      </c>
      <c r="B17" t="str">
        <f t="shared" ca="1" si="6"/>
        <v>Information Protection Processes</v>
      </c>
      <c r="C17" t="str">
        <f>IFERROR(VLOOKUP(People!H24,PeopleTable,2,FALSE),"")</f>
        <v/>
      </c>
      <c r="D17" t="str">
        <f>IF(People!J24="","",People!J24)</f>
        <v/>
      </c>
      <c r="E17" t="str">
        <f ca="1">Process!D24</f>
        <v>PR.IP.Pr-5</v>
      </c>
      <c r="F17" t="str">
        <f t="shared" ca="1" si="7"/>
        <v>Information Protection Processes</v>
      </c>
      <c r="G17" t="str">
        <f>IFERROR(VLOOKUP(Process!H24,ProcessTable,2,FALSE),"")</f>
        <v/>
      </c>
      <c r="H17" t="str">
        <f>IF(Process!J24="","",Process!J24)</f>
        <v/>
      </c>
      <c r="I17" t="str">
        <f ca="1">Technology!D24</f>
        <v>PR.PT.Tech-1</v>
      </c>
      <c r="J17" t="str">
        <f t="shared" ca="1" si="8"/>
        <v>Protective Technology</v>
      </c>
      <c r="K17" t="str">
        <f>IFERROR(VLOOKUP(Technology!H24,TechTable,2,FALSE),"")</f>
        <v/>
      </c>
      <c r="L17" t="str">
        <f>IF(Technology!J24="","",Technology!J24)</f>
        <v/>
      </c>
      <c r="T17" t="b">
        <f t="shared" ca="1" si="3"/>
        <v>0</v>
      </c>
      <c r="U17" s="60" t="b">
        <f t="shared" ca="1" si="4"/>
        <v>0</v>
      </c>
      <c r="V17" t="b">
        <f t="shared" ca="1" si="5"/>
        <v>0</v>
      </c>
    </row>
    <row r="18" spans="1:22" x14ac:dyDescent="0.25">
      <c r="A18" t="str">
        <f ca="1">People!D25</f>
        <v>PR.IP.Pe-3</v>
      </c>
      <c r="B18" t="str">
        <f t="shared" ca="1" si="6"/>
        <v>Information Protection Processes</v>
      </c>
      <c r="C18" t="str">
        <f>IFERROR(VLOOKUP(People!H25,PeopleTable,2,FALSE),"")</f>
        <v/>
      </c>
      <c r="D18" t="str">
        <f>IF(People!J25="","",People!J25)</f>
        <v/>
      </c>
      <c r="E18" t="str">
        <f ca="1">Process!D25</f>
        <v>PR.IP.Pr-6</v>
      </c>
      <c r="F18" t="str">
        <f t="shared" ca="1" si="7"/>
        <v>Information Protection Processes</v>
      </c>
      <c r="G18" t="str">
        <f>IFERROR(VLOOKUP(Process!H25,ProcessTable,2,FALSE),"")</f>
        <v/>
      </c>
      <c r="H18" t="str">
        <f>IF(Process!J25="","",Process!J25)</f>
        <v/>
      </c>
      <c r="I18" t="str">
        <f ca="1">Technology!D25</f>
        <v>PR.PT.Tech-2</v>
      </c>
      <c r="J18" t="str">
        <f t="shared" ca="1" si="8"/>
        <v>Protective Technology</v>
      </c>
      <c r="K18" t="str">
        <f>IFERROR(VLOOKUP(Technology!H25,TechTable,2,FALSE),"")</f>
        <v/>
      </c>
      <c r="L18" t="str">
        <f>IF(Technology!J25="","",Technology!J25)</f>
        <v/>
      </c>
      <c r="T18" t="b">
        <f t="shared" ca="1" si="3"/>
        <v>0</v>
      </c>
      <c r="U18" s="60" t="b">
        <f t="shared" ca="1" si="4"/>
        <v>0</v>
      </c>
      <c r="V18" t="b">
        <f t="shared" ca="1" si="5"/>
        <v>0</v>
      </c>
    </row>
    <row r="19" spans="1:22" x14ac:dyDescent="0.25">
      <c r="A19" t="str">
        <f ca="1">People!D26</f>
        <v>PR.IP.Pe-4</v>
      </c>
      <c r="B19" t="str">
        <f t="shared" ca="1" si="6"/>
        <v>Information Protection Processes</v>
      </c>
      <c r="C19" t="str">
        <f>IFERROR(VLOOKUP(People!H26,PeopleTable,2,FALSE),"")</f>
        <v/>
      </c>
      <c r="D19" t="str">
        <f>IF(People!J26="","",People!J26)</f>
        <v/>
      </c>
      <c r="E19" t="str">
        <f ca="1">Process!D26</f>
        <v>PR.IP.Pr-7</v>
      </c>
      <c r="F19" t="str">
        <f t="shared" ca="1" si="7"/>
        <v>Information Protection Processes</v>
      </c>
      <c r="G19" t="str">
        <f>IFERROR(VLOOKUP(Process!H26,ProcessTable,2,FALSE),"")</f>
        <v/>
      </c>
      <c r="H19" t="str">
        <f>IF(Process!J26="","",Process!J26)</f>
        <v/>
      </c>
      <c r="I19" t="str">
        <f ca="1">Technology!D26</f>
        <v>DE.AE.Tech-1</v>
      </c>
      <c r="J19" t="str">
        <f t="shared" ca="1" si="8"/>
        <v>Anomalies and Events</v>
      </c>
      <c r="K19" t="str">
        <f>IFERROR(VLOOKUP(Technology!H26,TechTable,2,FALSE),"")</f>
        <v/>
      </c>
      <c r="L19" t="str">
        <f>IF(Technology!J26="","",Technology!J26)</f>
        <v/>
      </c>
      <c r="T19" t="b">
        <f t="shared" ca="1" si="3"/>
        <v>0</v>
      </c>
      <c r="U19" s="60" t="b">
        <f t="shared" ca="1" si="4"/>
        <v>0</v>
      </c>
      <c r="V19" t="b">
        <f t="shared" ca="1" si="5"/>
        <v>0</v>
      </c>
    </row>
    <row r="20" spans="1:22" x14ac:dyDescent="0.25">
      <c r="A20" t="str">
        <f ca="1">People!D27</f>
        <v>PR.IP.Pe-5</v>
      </c>
      <c r="B20" t="str">
        <f t="shared" ca="1" si="6"/>
        <v>Information Protection Processes</v>
      </c>
      <c r="C20" t="str">
        <f>IFERROR(VLOOKUP(People!H27,PeopleTable,2,FALSE),"")</f>
        <v/>
      </c>
      <c r="D20" t="str">
        <f>IF(People!J27="","",People!J27)</f>
        <v/>
      </c>
      <c r="E20" t="str">
        <f ca="1">Process!D27</f>
        <v>PR.MA.Pr-1</v>
      </c>
      <c r="F20" t="str">
        <f t="shared" ca="1" si="7"/>
        <v>Maintenance</v>
      </c>
      <c r="G20" t="str">
        <f>IFERROR(VLOOKUP(Process!H27,ProcessTable,2,FALSE),"")</f>
        <v/>
      </c>
      <c r="H20" t="str">
        <f>IF(Process!J27="","",Process!J27)</f>
        <v/>
      </c>
      <c r="I20" t="str">
        <f ca="1">Technology!D27</f>
        <v>DE.CM.Tech-1</v>
      </c>
      <c r="J20" t="str">
        <f t="shared" ca="1" si="8"/>
        <v xml:space="preserve">Security Continuous Monitoring </v>
      </c>
      <c r="K20" t="str">
        <f>IFERROR(VLOOKUP(Technology!H27,TechTable,2,FALSE),"")</f>
        <v/>
      </c>
      <c r="L20" t="str">
        <f>IF(Technology!J27="","",Technology!J27)</f>
        <v/>
      </c>
      <c r="T20" t="b">
        <f t="shared" ca="1" si="3"/>
        <v>0</v>
      </c>
      <c r="U20" s="60" t="b">
        <f t="shared" ca="1" si="4"/>
        <v>0</v>
      </c>
      <c r="V20" t="b">
        <f t="shared" ca="1" si="5"/>
        <v>0</v>
      </c>
    </row>
    <row r="21" spans="1:22" x14ac:dyDescent="0.25">
      <c r="A21" t="str">
        <f ca="1">People!D28</f>
        <v>PR.MA.Pe-1</v>
      </c>
      <c r="B21" t="str">
        <f t="shared" ca="1" si="6"/>
        <v>Maintenance</v>
      </c>
      <c r="C21" t="str">
        <f>IFERROR(VLOOKUP(People!H28,PeopleTable,2,FALSE),"")</f>
        <v/>
      </c>
      <c r="D21" t="str">
        <f>IF(People!J28="","",People!J28)</f>
        <v/>
      </c>
      <c r="E21" t="str">
        <f ca="1">Process!D28</f>
        <v>PR.PT.Pr-1</v>
      </c>
      <c r="F21" t="str">
        <f t="shared" ca="1" si="7"/>
        <v>Protective Technology</v>
      </c>
      <c r="G21" t="str">
        <f>IFERROR(VLOOKUP(Process!H28,ProcessTable,2,FALSE),"")</f>
        <v/>
      </c>
      <c r="H21" t="str">
        <f>IF(Process!J28="","",Process!J28)</f>
        <v/>
      </c>
      <c r="I21" t="str">
        <f ca="1">Technology!D28</f>
        <v>DE.CM.Tech-2</v>
      </c>
      <c r="J21" t="str">
        <f t="shared" ca="1" si="8"/>
        <v xml:space="preserve">Security Continuous Monitoring </v>
      </c>
      <c r="K21" t="str">
        <f>IFERROR(VLOOKUP(Technology!H28,TechTable,2,FALSE),"")</f>
        <v/>
      </c>
      <c r="L21" t="str">
        <f>IF(Technology!J28="","",Technology!J28)</f>
        <v/>
      </c>
      <c r="T21" t="b">
        <f t="shared" ca="1" si="3"/>
        <v>0</v>
      </c>
      <c r="U21" s="60" t="b">
        <f t="shared" ca="1" si="4"/>
        <v>0</v>
      </c>
      <c r="V21" t="b">
        <f t="shared" ca="1" si="5"/>
        <v>0</v>
      </c>
    </row>
    <row r="22" spans="1:22" x14ac:dyDescent="0.25">
      <c r="A22" t="str">
        <f ca="1">People!D29</f>
        <v>PR.PT.Pe-1</v>
      </c>
      <c r="B22" t="str">
        <f t="shared" ca="1" si="6"/>
        <v>Protective Technology</v>
      </c>
      <c r="C22" t="str">
        <f>IFERROR(VLOOKUP(People!H29,PeopleTable,2,FALSE),"")</f>
        <v/>
      </c>
      <c r="D22" t="str">
        <f>IF(People!J29="","",People!J29)</f>
        <v/>
      </c>
      <c r="E22" t="str">
        <f ca="1">Process!D29</f>
        <v>PR.PT.Pr-2</v>
      </c>
      <c r="F22" t="str">
        <f t="shared" ca="1" si="7"/>
        <v>Protective Technology</v>
      </c>
      <c r="G22" t="str">
        <f>IFERROR(VLOOKUP(Process!H29,ProcessTable,2,FALSE),"")</f>
        <v/>
      </c>
      <c r="H22" t="str">
        <f>IF(Process!J29="","",Process!J29)</f>
        <v/>
      </c>
      <c r="I22" t="str">
        <f ca="1">Technology!D29</f>
        <v>DE.CM.Tech-3</v>
      </c>
      <c r="J22" t="str">
        <f t="shared" ca="1" si="8"/>
        <v xml:space="preserve">Security Continuous Monitoring </v>
      </c>
      <c r="K22" t="str">
        <f>IFERROR(VLOOKUP(Technology!H29,TechTable,2,FALSE),"")</f>
        <v/>
      </c>
      <c r="L22" t="str">
        <f>IF(Technology!J29="","",Technology!J29)</f>
        <v/>
      </c>
      <c r="T22" t="b">
        <f t="shared" ca="1" si="3"/>
        <v>0</v>
      </c>
      <c r="U22" s="60" t="b">
        <f t="shared" ca="1" si="4"/>
        <v>0</v>
      </c>
      <c r="V22" t="b">
        <f t="shared" ca="1" si="5"/>
        <v>0</v>
      </c>
    </row>
    <row r="23" spans="1:22" x14ac:dyDescent="0.25">
      <c r="A23" t="str">
        <f ca="1">People!D30</f>
        <v>PR.PT.Pe-2</v>
      </c>
      <c r="B23" t="str">
        <f t="shared" ca="1" si="6"/>
        <v>Protective Technology</v>
      </c>
      <c r="C23" t="str">
        <f>IFERROR(VLOOKUP(People!H30,PeopleTable,2,FALSE),"")</f>
        <v/>
      </c>
      <c r="D23" t="str">
        <f>IF(People!J30="","",People!J30)</f>
        <v/>
      </c>
      <c r="E23" t="str">
        <f ca="1">Process!D30</f>
        <v>DE.AE.Pr-1</v>
      </c>
      <c r="F23" t="str">
        <f t="shared" ca="1" si="7"/>
        <v>Anomalies and Events</v>
      </c>
      <c r="G23" t="str">
        <f>IFERROR(VLOOKUP(Process!H30,ProcessTable,2,FALSE),"")</f>
        <v/>
      </c>
      <c r="H23" t="str">
        <f>IF(Process!J30="","",Process!J30)</f>
        <v/>
      </c>
      <c r="I23" t="str">
        <f ca="1">Technology!D30</f>
        <v>DE.DP.Tech-1</v>
      </c>
      <c r="J23" t="str">
        <f t="shared" ca="1" si="8"/>
        <v xml:space="preserve">Detection Processes </v>
      </c>
      <c r="K23" t="str">
        <f>IFERROR(VLOOKUP(Technology!H30,TechTable,2,FALSE),"")</f>
        <v/>
      </c>
      <c r="L23" t="str">
        <f>IF(Technology!J30="","",Technology!J30)</f>
        <v/>
      </c>
      <c r="T23" t="b">
        <f t="shared" ca="1" si="3"/>
        <v>0</v>
      </c>
      <c r="U23" s="60" t="b">
        <f t="shared" ca="1" si="4"/>
        <v>0</v>
      </c>
      <c r="V23" t="b">
        <f t="shared" ca="1" si="5"/>
        <v>0</v>
      </c>
    </row>
    <row r="24" spans="1:22" x14ac:dyDescent="0.25">
      <c r="A24" t="str">
        <f ca="1">People!D31</f>
        <v>PR.PT.Pe-3</v>
      </c>
      <c r="B24" t="str">
        <f t="shared" ca="1" si="6"/>
        <v>Protective Technology</v>
      </c>
      <c r="C24" t="str">
        <f>IFERROR(VLOOKUP(People!H31,PeopleTable,2,FALSE),"")</f>
        <v/>
      </c>
      <c r="D24" t="str">
        <f>IF(People!J31="","",People!J31)</f>
        <v/>
      </c>
      <c r="E24" t="str">
        <f ca="1">Process!D31</f>
        <v>DE.CM.Pr-1</v>
      </c>
      <c r="F24" t="str">
        <f t="shared" ca="1" si="7"/>
        <v xml:space="preserve">Security Continuous Monitoring </v>
      </c>
      <c r="G24" t="str">
        <f>IFERROR(VLOOKUP(Process!H31,ProcessTable,2,FALSE),"")</f>
        <v/>
      </c>
      <c r="H24" t="str">
        <f>IF(Process!J31="","",Process!J31)</f>
        <v/>
      </c>
      <c r="I24" t="str">
        <f ca="1">Technology!D31</f>
        <v>RS.AN.Tech-1</v>
      </c>
      <c r="J24" t="str">
        <f t="shared" ca="1" si="8"/>
        <v>Incident Analysis</v>
      </c>
      <c r="K24" t="str">
        <f>IFERROR(VLOOKUP(Technology!H31,TechTable,2,FALSE),"")</f>
        <v/>
      </c>
      <c r="L24" t="str">
        <f>IF(Technology!J31="","",Technology!J31)</f>
        <v/>
      </c>
      <c r="T24" t="b">
        <f t="shared" ca="1" si="3"/>
        <v>0</v>
      </c>
      <c r="U24" s="60" t="b">
        <f t="shared" ca="1" si="4"/>
        <v>0</v>
      </c>
      <c r="V24" t="b">
        <f t="shared" ca="1" si="5"/>
        <v>0</v>
      </c>
    </row>
    <row r="25" spans="1:22" x14ac:dyDescent="0.25">
      <c r="A25" t="str">
        <f ca="1">People!D32</f>
        <v>DE.AE.Pe-1</v>
      </c>
      <c r="B25" t="str">
        <f t="shared" ca="1" si="6"/>
        <v>Anomalies and Events</v>
      </c>
      <c r="C25" t="str">
        <f>IFERROR(VLOOKUP(People!H32,PeopleTable,2,FALSE),"")</f>
        <v/>
      </c>
      <c r="D25" t="str">
        <f>IF(People!J32="","",People!J32)</f>
        <v/>
      </c>
      <c r="E25" t="str">
        <f ca="1">Process!D32</f>
        <v>DE.DP.Pr-1</v>
      </c>
      <c r="F25" t="str">
        <f t="shared" ca="1" si="7"/>
        <v xml:space="preserve">Detection Processes </v>
      </c>
      <c r="G25" t="str">
        <f>IFERROR(VLOOKUP(Process!H32,ProcessTable,2,FALSE),"")</f>
        <v/>
      </c>
      <c r="H25" t="str">
        <f>IF(Process!J32="","",Process!J32)</f>
        <v/>
      </c>
      <c r="I25" t="str">
        <f ca="1">Technology!D32</f>
        <v>RS.CO.Tech-1</v>
      </c>
      <c r="J25" t="str">
        <f t="shared" ca="1" si="8"/>
        <v>Response Communications</v>
      </c>
      <c r="K25" t="str">
        <f>IFERROR(VLOOKUP(Technology!H32,TechTable,2,FALSE),"")</f>
        <v/>
      </c>
      <c r="L25" t="str">
        <f>IF(Technology!J32="","",Technology!J32)</f>
        <v/>
      </c>
      <c r="T25" t="b">
        <f t="shared" ca="1" si="3"/>
        <v>0</v>
      </c>
      <c r="U25" s="60" t="b">
        <f t="shared" ca="1" si="4"/>
        <v>0</v>
      </c>
      <c r="V25" t="b">
        <f t="shared" ca="1" si="5"/>
        <v>0</v>
      </c>
    </row>
    <row r="26" spans="1:22" x14ac:dyDescent="0.25">
      <c r="A26" t="str">
        <f ca="1">People!D33</f>
        <v>DE.CM.Pe-1</v>
      </c>
      <c r="B26" t="str">
        <f t="shared" ca="1" si="6"/>
        <v xml:space="preserve">Security Continuous Monitoring </v>
      </c>
      <c r="C26" t="str">
        <f>IFERROR(VLOOKUP(People!H33,PeopleTable,2,FALSE),"")</f>
        <v/>
      </c>
      <c r="D26" t="str">
        <f>IF(People!J33="","",People!J33)</f>
        <v/>
      </c>
      <c r="E26" t="str">
        <f ca="1">Process!D33</f>
        <v>DE.DP.Pr-2</v>
      </c>
      <c r="F26" t="str">
        <f t="shared" ca="1" si="7"/>
        <v xml:space="preserve">Detection Processes </v>
      </c>
      <c r="G26" t="str">
        <f>IFERROR(VLOOKUP(Process!H33,ProcessTable,2,FALSE),"")</f>
        <v/>
      </c>
      <c r="H26" t="str">
        <f>IF(Process!J33="","",Process!J33)</f>
        <v/>
      </c>
      <c r="I26" t="str">
        <f ca="1">Technology!D33</f>
        <v>RS.MI.Tech-1</v>
      </c>
      <c r="J26" t="str">
        <f t="shared" ca="1" si="8"/>
        <v>Incident Mitigation</v>
      </c>
      <c r="K26" t="str">
        <f>IFERROR(VLOOKUP(Technology!H33,TechTable,2,FALSE),"")</f>
        <v/>
      </c>
      <c r="L26" t="str">
        <f>IF(Technology!J33="","",Technology!J33)</f>
        <v/>
      </c>
      <c r="T26" t="b">
        <f t="shared" ca="1" si="3"/>
        <v>0</v>
      </c>
      <c r="U26" s="60" t="b">
        <f t="shared" ca="1" si="4"/>
        <v>0</v>
      </c>
      <c r="V26" t="b">
        <f t="shared" ca="1" si="5"/>
        <v>0</v>
      </c>
    </row>
    <row r="27" spans="1:22" x14ac:dyDescent="0.25">
      <c r="A27" t="str">
        <f ca="1">People!D34</f>
        <v>DE.DP.Pe-1</v>
      </c>
      <c r="B27" t="str">
        <f t="shared" ca="1" si="6"/>
        <v xml:space="preserve">Detection Processes </v>
      </c>
      <c r="C27" t="str">
        <f>IFERROR(VLOOKUP(People!H34,PeopleTable,2,FALSE),"")</f>
        <v/>
      </c>
      <c r="D27" t="str">
        <f>IF(People!J34="","",People!J34)</f>
        <v/>
      </c>
      <c r="E27" t="str">
        <f ca="1">Process!D34</f>
        <v>RS.AN.Pr-1</v>
      </c>
      <c r="F27" t="str">
        <f t="shared" ca="1" si="7"/>
        <v>Incident Analysis</v>
      </c>
      <c r="G27" t="str">
        <f>IFERROR(VLOOKUP(Process!H34,ProcessTable,2,FALSE),"")</f>
        <v/>
      </c>
      <c r="H27" t="str">
        <f>IF(Process!J34="","",Process!J34)</f>
        <v/>
      </c>
      <c r="I27" t="str">
        <f ca="1">Technology!D34</f>
        <v>RS.RP.Tech-1</v>
      </c>
      <c r="J27" t="str">
        <f t="shared" ca="1" si="8"/>
        <v xml:space="preserve">Response Planning </v>
      </c>
      <c r="K27" t="str">
        <f>IFERROR(VLOOKUP(Technology!H34,TechTable,2,FALSE),"")</f>
        <v/>
      </c>
      <c r="L27" t="str">
        <f>IF(Technology!J34="","",Technology!J34)</f>
        <v/>
      </c>
      <c r="T27" t="b">
        <f t="shared" ca="1" si="3"/>
        <v>0</v>
      </c>
      <c r="U27" s="60" t="b">
        <f t="shared" ca="1" si="4"/>
        <v>0</v>
      </c>
      <c r="V27" t="b">
        <f t="shared" ca="1" si="5"/>
        <v>0</v>
      </c>
    </row>
    <row r="28" spans="1:22" x14ac:dyDescent="0.25">
      <c r="A28" t="str">
        <f ca="1">People!D35</f>
        <v>DE.DP.Pe-2</v>
      </c>
      <c r="B28" t="str">
        <f t="shared" ca="1" si="6"/>
        <v xml:space="preserve">Detection Processes </v>
      </c>
      <c r="C28" t="str">
        <f>IFERROR(VLOOKUP(People!H35,PeopleTable,2,FALSE),"")</f>
        <v/>
      </c>
      <c r="D28" t="str">
        <f>IF(People!J35="","",People!J35)</f>
        <v/>
      </c>
      <c r="E28" t="str">
        <f ca="1">Process!D35</f>
        <v>RS.CO.Pr-1</v>
      </c>
      <c r="F28" t="str">
        <f t="shared" ca="1" si="7"/>
        <v>Response Communications</v>
      </c>
      <c r="G28" t="str">
        <f>IFERROR(VLOOKUP(Process!H35,ProcessTable,2,FALSE),"")</f>
        <v/>
      </c>
      <c r="H28" t="str">
        <f>IF(Process!J35="","",Process!J35)</f>
        <v/>
      </c>
      <c r="I28" t="str">
        <f ca="1">Technology!D35</f>
        <v>RC.CO.Tech-1</v>
      </c>
      <c r="J28" t="str">
        <f t="shared" ca="1" si="8"/>
        <v>Recovery Communications</v>
      </c>
      <c r="K28" t="str">
        <f>IFERROR(VLOOKUP(Technology!H35,TechTable,2,FALSE),"")</f>
        <v/>
      </c>
      <c r="L28" t="str">
        <f>IF(Technology!J35="","",Technology!J35)</f>
        <v/>
      </c>
      <c r="T28" t="b">
        <f t="shared" ca="1" si="3"/>
        <v>0</v>
      </c>
      <c r="U28" s="60" t="b">
        <f t="shared" ca="1" si="4"/>
        <v>0</v>
      </c>
      <c r="V28" t="b">
        <f t="shared" ca="1" si="5"/>
        <v>0</v>
      </c>
    </row>
    <row r="29" spans="1:22" x14ac:dyDescent="0.25">
      <c r="A29" t="str">
        <f ca="1">People!D36</f>
        <v>RS.AN.Pe-1</v>
      </c>
      <c r="B29" t="str">
        <f t="shared" ca="1" si="6"/>
        <v>Incident Analysis</v>
      </c>
      <c r="C29" t="str">
        <f>IFERROR(VLOOKUP(People!H36,PeopleTable,2,FALSE),"")</f>
        <v/>
      </c>
      <c r="D29" t="str">
        <f>IF(People!J36="","",People!J36)</f>
        <v/>
      </c>
      <c r="E29" t="str">
        <f ca="1">Process!D36</f>
        <v>RS.IM.Pr-1</v>
      </c>
      <c r="F29" t="str">
        <f t="shared" ca="1" si="7"/>
        <v>Incident Review</v>
      </c>
      <c r="G29" t="str">
        <f>IFERROR(VLOOKUP(Process!H36,ProcessTable,2,FALSE),"")</f>
        <v/>
      </c>
      <c r="H29" t="str">
        <f>IF(Process!J36="","",Process!J36)</f>
        <v/>
      </c>
      <c r="I29" t="str">
        <f ca="1">Technology!D36</f>
        <v>RC.RP.Tech-1</v>
      </c>
      <c r="J29" t="str">
        <f t="shared" ca="1" si="8"/>
        <v>Recovery Planning</v>
      </c>
      <c r="K29" t="str">
        <f>IFERROR(VLOOKUP(Technology!H36,TechTable,2,FALSE),"")</f>
        <v/>
      </c>
      <c r="L29" t="str">
        <f>IF(Technology!J36="","",Technology!J36)</f>
        <v/>
      </c>
      <c r="T29" t="b">
        <f t="shared" ca="1" si="3"/>
        <v>0</v>
      </c>
      <c r="U29" s="60" t="b">
        <f t="shared" ca="1" si="4"/>
        <v>0</v>
      </c>
      <c r="V29" t="b">
        <f t="shared" ca="1" si="5"/>
        <v>0</v>
      </c>
    </row>
    <row r="30" spans="1:22" x14ac:dyDescent="0.25">
      <c r="A30" t="str">
        <f ca="1">People!D37</f>
        <v>RS.CO.Pe-1</v>
      </c>
      <c r="B30" t="str">
        <f t="shared" ca="1" si="6"/>
        <v>Response Communications</v>
      </c>
      <c r="C30" t="str">
        <f>IFERROR(VLOOKUP(People!H37,PeopleTable,2,FALSE),"")</f>
        <v/>
      </c>
      <c r="D30" t="str">
        <f>IF(People!J37="","",People!J37)</f>
        <v/>
      </c>
      <c r="E30" t="str">
        <f ca="1">Process!D37</f>
        <v>RS.MI.Pr-1</v>
      </c>
      <c r="F30" t="str">
        <f t="shared" ca="1" si="7"/>
        <v>Incident Mitigation</v>
      </c>
      <c r="G30" t="str">
        <f>IFERROR(VLOOKUP(Process!H37,ProcessTable,2,FALSE),"")</f>
        <v/>
      </c>
      <c r="H30" t="str">
        <f>IF(Process!J37="","",Process!J37)</f>
        <v/>
      </c>
      <c r="I30" t="str">
        <f ca="1">Technology!D37</f>
        <v/>
      </c>
      <c r="J30">
        <f t="shared" ca="1" si="8"/>
        <v>0</v>
      </c>
      <c r="K30" t="str">
        <f>IFERROR(VLOOKUP(Technology!H37,TechTable,2,FALSE),"")</f>
        <v/>
      </c>
      <c r="L30" t="str">
        <f>IF(Technology!J37="","",Technology!J37)</f>
        <v/>
      </c>
      <c r="T30" t="b">
        <f t="shared" ca="1" si="3"/>
        <v>0</v>
      </c>
      <c r="U30" s="60" t="b">
        <f t="shared" ca="1" si="4"/>
        <v>0</v>
      </c>
      <c r="V30" t="b">
        <f t="shared" ca="1" si="5"/>
        <v>0</v>
      </c>
    </row>
    <row r="31" spans="1:22" x14ac:dyDescent="0.25">
      <c r="A31" t="str">
        <f ca="1">People!D38</f>
        <v>RS.IM.Pe-1</v>
      </c>
      <c r="B31" t="str">
        <f t="shared" ca="1" si="6"/>
        <v>Incident Review</v>
      </c>
      <c r="C31" t="str">
        <f>IFERROR(VLOOKUP(People!H38,PeopleTable,2,FALSE),"")</f>
        <v/>
      </c>
      <c r="D31" t="str">
        <f>IF(People!J38="","",People!J38)</f>
        <v/>
      </c>
      <c r="E31" t="str">
        <f ca="1">Process!D38</f>
        <v>RS.RP.Pr-1</v>
      </c>
      <c r="F31" t="str">
        <f t="shared" ca="1" si="7"/>
        <v xml:space="preserve">Response Planning </v>
      </c>
      <c r="G31" t="str">
        <f>IFERROR(VLOOKUP(Process!H38,ProcessTable,2,FALSE),"")</f>
        <v/>
      </c>
      <c r="H31" t="str">
        <f>IF(Process!J38="","",Process!J38)</f>
        <v/>
      </c>
      <c r="I31" t="str">
        <f ca="1">Technology!D38</f>
        <v/>
      </c>
      <c r="J31">
        <f t="shared" ca="1" si="8"/>
        <v>0</v>
      </c>
      <c r="K31" t="str">
        <f>IFERROR(VLOOKUP(Technology!H38,TechTable,2,FALSE),"")</f>
        <v/>
      </c>
      <c r="L31" t="str">
        <f>IF(Technology!J38="","",Technology!J38)</f>
        <v/>
      </c>
      <c r="T31" t="b">
        <f t="shared" ca="1" si="3"/>
        <v>0</v>
      </c>
      <c r="U31" s="60" t="b">
        <f t="shared" ca="1" si="4"/>
        <v>0</v>
      </c>
      <c r="V31" t="b">
        <f t="shared" ca="1" si="5"/>
        <v>0</v>
      </c>
    </row>
    <row r="32" spans="1:22" x14ac:dyDescent="0.25">
      <c r="A32" t="str">
        <f ca="1">People!D39</f>
        <v>RS.MI.Pe-1</v>
      </c>
      <c r="B32" t="str">
        <f t="shared" ca="1" si="6"/>
        <v>Incident Mitigation</v>
      </c>
      <c r="C32" t="str">
        <f>IFERROR(VLOOKUP(People!H39,PeopleTable,2,FALSE),"")</f>
        <v/>
      </c>
      <c r="D32" t="str">
        <f>IF(People!J39="","",People!J39)</f>
        <v/>
      </c>
      <c r="E32" t="str">
        <f ca="1">Process!D39</f>
        <v>RC.CO.Pr-1</v>
      </c>
      <c r="F32" t="str">
        <f t="shared" ca="1" si="7"/>
        <v>Recovery Communications</v>
      </c>
      <c r="G32" t="str">
        <f>IFERROR(VLOOKUP(Process!H39,ProcessTable,2,FALSE),"")</f>
        <v/>
      </c>
      <c r="H32" t="str">
        <f>IF(Process!J39="","",Process!J39)</f>
        <v/>
      </c>
      <c r="I32" t="str">
        <f ca="1">Technology!D39</f>
        <v/>
      </c>
      <c r="J32">
        <f t="shared" ca="1" si="8"/>
        <v>0</v>
      </c>
      <c r="K32" t="str">
        <f>IFERROR(VLOOKUP(Technology!H39,TechTable,2,FALSE),"")</f>
        <v/>
      </c>
      <c r="L32" t="str">
        <f>IF(Technology!J39="","",Technology!J39)</f>
        <v/>
      </c>
      <c r="T32" t="b">
        <f t="shared" ca="1" si="3"/>
        <v>0</v>
      </c>
      <c r="U32" s="60" t="b">
        <f t="shared" ca="1" si="4"/>
        <v>0</v>
      </c>
      <c r="V32" t="b">
        <f t="shared" ca="1" si="5"/>
        <v>0</v>
      </c>
    </row>
    <row r="33" spans="1:22" x14ac:dyDescent="0.25">
      <c r="A33" t="str">
        <f ca="1">People!D40</f>
        <v>RS.RP.Pe-1</v>
      </c>
      <c r="B33" t="str">
        <f t="shared" ca="1" si="6"/>
        <v xml:space="preserve">Response Planning </v>
      </c>
      <c r="C33" t="str">
        <f>IFERROR(VLOOKUP(People!H40,PeopleTable,2,FALSE),"")</f>
        <v/>
      </c>
      <c r="D33" t="str">
        <f>IF(People!J40="","",People!J40)</f>
        <v/>
      </c>
      <c r="E33" t="str">
        <f ca="1">Process!D40</f>
        <v>RC.IM.Pr-1</v>
      </c>
      <c r="F33" t="str">
        <f t="shared" ca="1" si="7"/>
        <v>Recovery Improvements</v>
      </c>
      <c r="G33" t="str">
        <f>IFERROR(VLOOKUP(Process!H40,ProcessTable,2,FALSE),"")</f>
        <v/>
      </c>
      <c r="H33" t="str">
        <f>IF(Process!J40="","",Process!J40)</f>
        <v/>
      </c>
      <c r="I33" t="str">
        <f ca="1">Technology!D40</f>
        <v/>
      </c>
      <c r="J33">
        <f t="shared" ca="1" si="8"/>
        <v>0</v>
      </c>
      <c r="K33" t="str">
        <f>IFERROR(VLOOKUP(Technology!H40,TechTable,2,FALSE),"")</f>
        <v/>
      </c>
      <c r="L33" t="str">
        <f>IF(Technology!J40="","",Technology!J40)</f>
        <v/>
      </c>
      <c r="T33" t="b">
        <f t="shared" ca="1" si="3"/>
        <v>0</v>
      </c>
      <c r="U33" s="60" t="b">
        <f t="shared" ca="1" si="4"/>
        <v>0</v>
      </c>
      <c r="V33" t="b">
        <f t="shared" ca="1" si="5"/>
        <v>0</v>
      </c>
    </row>
    <row r="34" spans="1:22" x14ac:dyDescent="0.25">
      <c r="A34" t="str">
        <f ca="1">People!D41</f>
        <v>RC.CO.Pe-1</v>
      </c>
      <c r="B34" t="str">
        <f t="shared" ca="1" si="6"/>
        <v>Recovery Communications</v>
      </c>
      <c r="C34" t="str">
        <f>IFERROR(VLOOKUP(People!H41,PeopleTable,2,FALSE),"")</f>
        <v/>
      </c>
      <c r="D34" t="str">
        <f>IF(People!J41="","",People!J41)</f>
        <v/>
      </c>
      <c r="E34" t="str">
        <f ca="1">Process!D41</f>
        <v>RC.RP.Pr-1</v>
      </c>
      <c r="F34" t="str">
        <f t="shared" ca="1" si="7"/>
        <v>Recovery Planning</v>
      </c>
      <c r="G34" t="str">
        <f>IFERROR(VLOOKUP(Process!H41,ProcessTable,2,FALSE),"")</f>
        <v/>
      </c>
      <c r="H34" t="str">
        <f>IF(Process!J41="","",Process!J41)</f>
        <v/>
      </c>
      <c r="I34" t="str">
        <f ca="1">Technology!D41</f>
        <v/>
      </c>
      <c r="J34">
        <f t="shared" ca="1" si="8"/>
        <v>0</v>
      </c>
      <c r="K34" t="str">
        <f>IFERROR(VLOOKUP(Technology!H41,TechTable,2,FALSE),"")</f>
        <v/>
      </c>
      <c r="L34" t="str">
        <f>IF(Technology!J41="","",Technology!J41)</f>
        <v/>
      </c>
      <c r="T34" t="b">
        <f t="shared" ca="1" si="3"/>
        <v>0</v>
      </c>
      <c r="U34" s="60" t="b">
        <f t="shared" ca="1" si="4"/>
        <v>0</v>
      </c>
      <c r="V34" t="b">
        <f t="shared" ca="1" si="5"/>
        <v>0</v>
      </c>
    </row>
    <row r="35" spans="1:22" x14ac:dyDescent="0.25">
      <c r="A35" t="str">
        <f ca="1">People!D42</f>
        <v>RC.IM.Pe-1</v>
      </c>
      <c r="B35" t="str">
        <f t="shared" ca="1" si="6"/>
        <v>Recovery Improvements</v>
      </c>
      <c r="C35" t="str">
        <f>IFERROR(VLOOKUP(People!H42,PeopleTable,2,FALSE),"")</f>
        <v/>
      </c>
      <c r="D35" t="str">
        <f>IF(People!J42="","",People!J42)</f>
        <v/>
      </c>
      <c r="E35" t="str">
        <f ca="1">Process!D42</f>
        <v/>
      </c>
      <c r="F35">
        <f t="shared" ca="1" si="7"/>
        <v>0</v>
      </c>
      <c r="G35" t="str">
        <f>IFERROR(VLOOKUP(Process!H42,ProcessTable,2,FALSE),"")</f>
        <v/>
      </c>
      <c r="H35" t="str">
        <f>IF(Process!J42="","",Process!J42)</f>
        <v/>
      </c>
      <c r="I35" t="str">
        <f ca="1">Technology!D42</f>
        <v/>
      </c>
      <c r="J35">
        <f t="shared" ca="1" si="8"/>
        <v>0</v>
      </c>
      <c r="K35" t="str">
        <f>IFERROR(VLOOKUP(Technology!H42,TechTable,2,FALSE),"")</f>
        <v/>
      </c>
      <c r="L35" t="str">
        <f>IF(Technology!J42="","",Technology!J42)</f>
        <v/>
      </c>
      <c r="T35" t="b">
        <f t="shared" ca="1" si="3"/>
        <v>0</v>
      </c>
      <c r="U35" s="60" t="b">
        <f t="shared" ca="1" si="4"/>
        <v>0</v>
      </c>
      <c r="V35" t="b">
        <f t="shared" ca="1" si="5"/>
        <v>0</v>
      </c>
    </row>
    <row r="36" spans="1:22" x14ac:dyDescent="0.25">
      <c r="A36" t="str">
        <f ca="1">People!D43</f>
        <v>RC.RP.Pe-1</v>
      </c>
      <c r="B36" t="str">
        <f t="shared" ca="1" si="6"/>
        <v>Recovery Planning</v>
      </c>
      <c r="C36" t="str">
        <f>IFERROR(VLOOKUP(People!H43,PeopleTable,2,FALSE),"")</f>
        <v/>
      </c>
      <c r="D36" t="str">
        <f>IF(People!J43="","",People!J43)</f>
        <v/>
      </c>
      <c r="E36" t="str">
        <f ca="1">Process!D43</f>
        <v/>
      </c>
      <c r="F36">
        <f t="shared" ca="1" si="7"/>
        <v>0</v>
      </c>
      <c r="G36" t="str">
        <f>IFERROR(VLOOKUP(Process!H43,ProcessTable,2,FALSE),"")</f>
        <v/>
      </c>
      <c r="H36" t="str">
        <f>IF(Process!J43="","",Process!J43)</f>
        <v/>
      </c>
      <c r="I36" t="str">
        <f ca="1">Technology!D43</f>
        <v/>
      </c>
      <c r="J36">
        <f t="shared" ca="1" si="8"/>
        <v>0</v>
      </c>
      <c r="K36" t="str">
        <f>IFERROR(VLOOKUP(Technology!H43,TechTable,2,FALSE),"")</f>
        <v/>
      </c>
      <c r="L36" t="str">
        <f>IF(Technology!J43="","",Technology!J43)</f>
        <v/>
      </c>
      <c r="T36" t="b">
        <f t="shared" ca="1" si="3"/>
        <v>0</v>
      </c>
      <c r="U36" s="60" t="b">
        <f t="shared" ca="1" si="4"/>
        <v>0</v>
      </c>
      <c r="V36" t="b">
        <f t="shared" ca="1" si="5"/>
        <v>0</v>
      </c>
    </row>
    <row r="37" spans="1:22" x14ac:dyDescent="0.25">
      <c r="A37" t="str">
        <f ca="1">People!D44</f>
        <v/>
      </c>
      <c r="B37">
        <f t="shared" ca="1" si="6"/>
        <v>0</v>
      </c>
      <c r="C37" t="str">
        <f>IFERROR(VLOOKUP(People!H44,PeopleTable,2,FALSE),"")</f>
        <v/>
      </c>
      <c r="D37" t="str">
        <f>IF(People!J44="","",People!J44)</f>
        <v/>
      </c>
      <c r="E37" t="str">
        <f ca="1">Process!D44</f>
        <v/>
      </c>
      <c r="F37">
        <f t="shared" ca="1" si="7"/>
        <v>0</v>
      </c>
      <c r="G37" t="str">
        <f>IFERROR(VLOOKUP(Process!H44,ProcessTable,2,FALSE),"")</f>
        <v/>
      </c>
      <c r="H37" t="str">
        <f>IF(Process!J44="","",Process!J44)</f>
        <v/>
      </c>
      <c r="I37" t="str">
        <f ca="1">Technology!D44</f>
        <v/>
      </c>
      <c r="J37">
        <f t="shared" ca="1" si="8"/>
        <v>0</v>
      </c>
      <c r="K37" t="str">
        <f>IFERROR(VLOOKUP(Technology!H44,TechTable,2,FALSE),"")</f>
        <v/>
      </c>
      <c r="L37" t="str">
        <f>IF(Technology!J44="","",Technology!J44)</f>
        <v/>
      </c>
      <c r="T37" t="b">
        <f t="shared" ca="1" si="3"/>
        <v>0</v>
      </c>
      <c r="U37" s="60" t="b">
        <f t="shared" ca="1" si="4"/>
        <v>0</v>
      </c>
      <c r="V37" t="b">
        <f t="shared" ca="1" si="5"/>
        <v>0</v>
      </c>
    </row>
    <row r="38" spans="1:22" x14ac:dyDescent="0.25">
      <c r="A38" t="str">
        <f ca="1">People!D45</f>
        <v/>
      </c>
      <c r="B38">
        <f t="shared" ca="1" si="6"/>
        <v>0</v>
      </c>
      <c r="C38" t="str">
        <f>IFERROR(VLOOKUP(People!H45,PeopleTable,2,FALSE),"")</f>
        <v/>
      </c>
      <c r="D38" t="str">
        <f>IF(People!J45="","",People!J45)</f>
        <v/>
      </c>
      <c r="E38" t="str">
        <f ca="1">Process!D45</f>
        <v/>
      </c>
      <c r="F38">
        <f t="shared" ca="1" si="7"/>
        <v>0</v>
      </c>
      <c r="G38" t="str">
        <f>IFERROR(VLOOKUP(Process!H45,ProcessTable,2,FALSE),"")</f>
        <v/>
      </c>
      <c r="H38" t="str">
        <f>IF(Process!J45="","",Process!J45)</f>
        <v/>
      </c>
      <c r="I38" t="str">
        <f ca="1">Technology!D45</f>
        <v/>
      </c>
      <c r="J38">
        <f t="shared" ca="1" si="8"/>
        <v>0</v>
      </c>
      <c r="K38" t="str">
        <f>IFERROR(VLOOKUP(Technology!H45,TechTable,2,FALSE),"")</f>
        <v/>
      </c>
      <c r="L38" t="str">
        <f>IF(Technology!J45="","",Technology!J45)</f>
        <v/>
      </c>
      <c r="T38" t="b">
        <f t="shared" ca="1" si="3"/>
        <v>0</v>
      </c>
      <c r="U38" s="60" t="b">
        <f t="shared" ca="1" si="4"/>
        <v>0</v>
      </c>
      <c r="V38" t="b">
        <f t="shared" ca="1" si="5"/>
        <v>0</v>
      </c>
    </row>
    <row r="39" spans="1:22" x14ac:dyDescent="0.25">
      <c r="A39" t="str">
        <f ca="1">People!D46</f>
        <v/>
      </c>
      <c r="B39">
        <f t="shared" ca="1" si="6"/>
        <v>0</v>
      </c>
      <c r="C39" t="str">
        <f>IFERROR(VLOOKUP(People!H46,PeopleTable,2,FALSE),"")</f>
        <v/>
      </c>
      <c r="D39" t="str">
        <f>IF(People!J46="","",People!J46)</f>
        <v/>
      </c>
      <c r="E39" t="str">
        <f ca="1">Process!D46</f>
        <v/>
      </c>
      <c r="F39">
        <f t="shared" ca="1" si="7"/>
        <v>0</v>
      </c>
      <c r="G39" t="str">
        <f>IFERROR(VLOOKUP(Process!H46,ProcessTable,2,FALSE),"")</f>
        <v/>
      </c>
      <c r="H39" t="str">
        <f>IF(Process!J46="","",Process!J46)</f>
        <v/>
      </c>
      <c r="I39" t="str">
        <f ca="1">Technology!D46</f>
        <v/>
      </c>
      <c r="J39">
        <f t="shared" ca="1" si="8"/>
        <v>0</v>
      </c>
      <c r="K39" t="str">
        <f>IFERROR(VLOOKUP(Technology!H46,TechTable,2,FALSE),"")</f>
        <v/>
      </c>
      <c r="L39" t="str">
        <f>IF(Technology!J46="","",Technology!J46)</f>
        <v/>
      </c>
      <c r="T39" t="b">
        <f t="shared" ca="1" si="3"/>
        <v>0</v>
      </c>
      <c r="U39" s="60" t="b">
        <f t="shared" ca="1" si="4"/>
        <v>0</v>
      </c>
      <c r="V39" t="b">
        <f t="shared" ca="1" si="5"/>
        <v>0</v>
      </c>
    </row>
    <row r="40" spans="1:22" x14ac:dyDescent="0.25">
      <c r="A40" t="str">
        <f ca="1">People!D47</f>
        <v/>
      </c>
      <c r="B40">
        <f t="shared" ca="1" si="6"/>
        <v>0</v>
      </c>
      <c r="C40" t="str">
        <f>IFERROR(VLOOKUP(People!H47,PeopleTable,2,FALSE),"")</f>
        <v/>
      </c>
      <c r="D40" t="str">
        <f>IF(People!J47="","",People!J47)</f>
        <v/>
      </c>
      <c r="E40" t="str">
        <f ca="1">Process!D47</f>
        <v/>
      </c>
      <c r="F40">
        <f t="shared" ca="1" si="7"/>
        <v>0</v>
      </c>
      <c r="G40" t="str">
        <f>IFERROR(VLOOKUP(Process!H47,ProcessTable,2,FALSE),"")</f>
        <v/>
      </c>
      <c r="H40" t="str">
        <f>IF(Process!J47="","",Process!J47)</f>
        <v/>
      </c>
      <c r="I40" t="str">
        <f ca="1">Technology!D47</f>
        <v/>
      </c>
      <c r="J40">
        <f t="shared" ca="1" si="8"/>
        <v>0</v>
      </c>
      <c r="K40" t="str">
        <f>IFERROR(VLOOKUP(Technology!H47,TechTable,2,FALSE),"")</f>
        <v/>
      </c>
      <c r="L40" t="str">
        <f>IF(Technology!J47="","",Technology!J47)</f>
        <v/>
      </c>
      <c r="T40" t="b">
        <f t="shared" ca="1" si="3"/>
        <v>0</v>
      </c>
      <c r="U40" s="60" t="b">
        <f t="shared" ca="1" si="4"/>
        <v>0</v>
      </c>
      <c r="V40" t="b">
        <f t="shared" ca="1" si="5"/>
        <v>0</v>
      </c>
    </row>
    <row r="41" spans="1:22" x14ac:dyDescent="0.25">
      <c r="A41" t="str">
        <f ca="1">People!D48</f>
        <v/>
      </c>
      <c r="B41">
        <f t="shared" ca="1" si="6"/>
        <v>0</v>
      </c>
      <c r="C41" t="str">
        <f>IFERROR(VLOOKUP(People!H48,PeopleTable,2,FALSE),"")</f>
        <v/>
      </c>
      <c r="D41" t="str">
        <f>IF(People!J48="","",People!J48)</f>
        <v/>
      </c>
      <c r="E41" t="str">
        <f ca="1">Process!D48</f>
        <v/>
      </c>
      <c r="F41">
        <f t="shared" ca="1" si="7"/>
        <v>0</v>
      </c>
      <c r="G41" t="str">
        <f>IFERROR(VLOOKUP(Process!H48,ProcessTable,2,FALSE),"")</f>
        <v/>
      </c>
      <c r="H41" t="str">
        <f>IF(Process!J48="","",Process!J48)</f>
        <v/>
      </c>
      <c r="I41" t="str">
        <f ca="1">Technology!D48</f>
        <v/>
      </c>
      <c r="J41">
        <f t="shared" ca="1" si="8"/>
        <v>0</v>
      </c>
      <c r="K41" t="str">
        <f>IFERROR(VLOOKUP(Technology!H48,TechTable,2,FALSE),"")</f>
        <v/>
      </c>
      <c r="L41" t="str">
        <f>IF(Technology!J48="","",Technology!J48)</f>
        <v/>
      </c>
      <c r="T41" t="b">
        <f t="shared" ca="1" si="3"/>
        <v>0</v>
      </c>
      <c r="U41" s="60" t="b">
        <f t="shared" ca="1" si="4"/>
        <v>0</v>
      </c>
      <c r="V41" t="b">
        <f t="shared" ca="1" si="5"/>
        <v>0</v>
      </c>
    </row>
    <row r="42" spans="1:22" x14ac:dyDescent="0.25">
      <c r="A42" t="str">
        <f ca="1">People!D49</f>
        <v/>
      </c>
      <c r="B42">
        <f t="shared" ca="1" si="6"/>
        <v>0</v>
      </c>
      <c r="C42" t="str">
        <f>IFERROR(VLOOKUP(People!H49,PeopleTable,2,FALSE),"")</f>
        <v/>
      </c>
      <c r="D42" t="str">
        <f>IF(People!J49="","",People!J49)</f>
        <v/>
      </c>
      <c r="E42" t="str">
        <f ca="1">Process!D49</f>
        <v/>
      </c>
      <c r="F42">
        <f t="shared" ca="1" si="7"/>
        <v>0</v>
      </c>
      <c r="G42" t="str">
        <f>IFERROR(VLOOKUP(Process!H49,ProcessTable,2,FALSE),"")</f>
        <v/>
      </c>
      <c r="H42" t="str">
        <f>IF(Process!J49="","",Process!J49)</f>
        <v/>
      </c>
      <c r="I42" t="str">
        <f ca="1">Technology!D49</f>
        <v/>
      </c>
      <c r="J42">
        <f t="shared" ca="1" si="8"/>
        <v>0</v>
      </c>
      <c r="K42" t="str">
        <f>IFERROR(VLOOKUP(Technology!H49,TechTable,2,FALSE),"")</f>
        <v/>
      </c>
      <c r="L42" t="str">
        <f>IF(Technology!J49="","",Technology!J49)</f>
        <v/>
      </c>
      <c r="T42" t="b">
        <f t="shared" ca="1" si="3"/>
        <v>0</v>
      </c>
      <c r="U42" s="60" t="b">
        <f t="shared" ca="1" si="4"/>
        <v>0</v>
      </c>
      <c r="V42" t="b">
        <f t="shared" ca="1" si="5"/>
        <v>0</v>
      </c>
    </row>
    <row r="43" spans="1:22" x14ac:dyDescent="0.25">
      <c r="A43" t="str">
        <f ca="1">People!D50</f>
        <v/>
      </c>
      <c r="B43">
        <f t="shared" ca="1" si="6"/>
        <v>0</v>
      </c>
      <c r="C43" t="str">
        <f>IFERROR(VLOOKUP(People!H50,PeopleTable,2,FALSE),"")</f>
        <v/>
      </c>
      <c r="D43" t="str">
        <f>IF(People!J50="","",People!J50)</f>
        <v/>
      </c>
      <c r="E43" t="str">
        <f ca="1">Process!D50</f>
        <v/>
      </c>
      <c r="F43">
        <f t="shared" ca="1" si="7"/>
        <v>0</v>
      </c>
      <c r="G43" t="str">
        <f>IFERROR(VLOOKUP(Process!H50,ProcessTable,2,FALSE),"")</f>
        <v/>
      </c>
      <c r="H43" t="str">
        <f>IF(Process!J50="","",Process!J50)</f>
        <v/>
      </c>
      <c r="I43" t="str">
        <f ca="1">Technology!D50</f>
        <v/>
      </c>
      <c r="J43">
        <f t="shared" ca="1" si="8"/>
        <v>0</v>
      </c>
      <c r="K43" t="str">
        <f>IFERROR(VLOOKUP(Technology!H50,TechTable,2,FALSE),"")</f>
        <v/>
      </c>
      <c r="L43" t="str">
        <f>IF(Technology!J50="","",Technology!J50)</f>
        <v/>
      </c>
      <c r="T43" t="b">
        <f t="shared" ca="1" si="3"/>
        <v>0</v>
      </c>
      <c r="U43" s="60" t="b">
        <f t="shared" ca="1" si="4"/>
        <v>0</v>
      </c>
      <c r="V43" t="b">
        <f t="shared" ca="1" si="5"/>
        <v>0</v>
      </c>
    </row>
    <row r="44" spans="1:22" x14ac:dyDescent="0.25">
      <c r="A44" t="str">
        <f ca="1">People!D51</f>
        <v/>
      </c>
      <c r="B44">
        <f t="shared" ca="1" si="6"/>
        <v>0</v>
      </c>
      <c r="C44" t="str">
        <f>IFERROR(VLOOKUP(People!H51,PeopleTable,2,FALSE),"")</f>
        <v/>
      </c>
      <c r="D44" t="str">
        <f>IF(People!J51="","",People!J51)</f>
        <v/>
      </c>
      <c r="E44" t="str">
        <f ca="1">Process!D51</f>
        <v/>
      </c>
      <c r="F44">
        <f t="shared" ca="1" si="7"/>
        <v>0</v>
      </c>
      <c r="G44" t="str">
        <f>IFERROR(VLOOKUP(Process!H51,ProcessTable,2,FALSE),"")</f>
        <v/>
      </c>
      <c r="H44" t="str">
        <f>IF(Process!J51="","",Process!J51)</f>
        <v/>
      </c>
      <c r="I44" t="str">
        <f ca="1">Technology!D51</f>
        <v/>
      </c>
      <c r="J44">
        <f t="shared" ca="1" si="8"/>
        <v>0</v>
      </c>
      <c r="K44" t="str">
        <f>IFERROR(VLOOKUP(Technology!H51,TechTable,2,FALSE),"")</f>
        <v/>
      </c>
      <c r="L44" t="str">
        <f>IF(Technology!J51="","",Technology!J51)</f>
        <v/>
      </c>
      <c r="T44" t="b">
        <f t="shared" ca="1" si="3"/>
        <v>0</v>
      </c>
      <c r="U44" s="60" t="b">
        <f t="shared" ca="1" si="4"/>
        <v>0</v>
      </c>
      <c r="V44" t="b">
        <f t="shared" ca="1" si="5"/>
        <v>0</v>
      </c>
    </row>
    <row r="45" spans="1:22" x14ac:dyDescent="0.25">
      <c r="A45" t="str">
        <f ca="1">People!D52</f>
        <v/>
      </c>
      <c r="B45">
        <f t="shared" ca="1" si="6"/>
        <v>0</v>
      </c>
      <c r="C45" t="str">
        <f>IFERROR(VLOOKUP(People!H52,PeopleTable,2,FALSE),"")</f>
        <v/>
      </c>
      <c r="D45" t="str">
        <f>IF(People!J52="","",People!J52)</f>
        <v/>
      </c>
      <c r="E45" t="str">
        <f ca="1">Process!D52</f>
        <v/>
      </c>
      <c r="F45">
        <f t="shared" ca="1" si="7"/>
        <v>0</v>
      </c>
      <c r="G45" t="str">
        <f>IFERROR(VLOOKUP(Process!H52,ProcessTable,2,FALSE),"")</f>
        <v/>
      </c>
      <c r="H45" t="str">
        <f>IF(Process!J52="","",Process!J52)</f>
        <v/>
      </c>
      <c r="I45" t="str">
        <f ca="1">Technology!D52</f>
        <v/>
      </c>
      <c r="J45">
        <f t="shared" ca="1" si="8"/>
        <v>0</v>
      </c>
      <c r="K45" t="str">
        <f>IFERROR(VLOOKUP(Technology!H52,TechTable,2,FALSE),"")</f>
        <v/>
      </c>
      <c r="L45" t="str">
        <f>IF(Technology!J52="","",Technology!J52)</f>
        <v/>
      </c>
      <c r="T45" t="b">
        <f t="shared" ca="1" si="3"/>
        <v>0</v>
      </c>
      <c r="U45" s="60" t="b">
        <f t="shared" ca="1" si="4"/>
        <v>0</v>
      </c>
      <c r="V45" t="b">
        <f t="shared" ca="1" si="5"/>
        <v>0</v>
      </c>
    </row>
    <row r="46" spans="1:22" x14ac:dyDescent="0.25">
      <c r="A46" t="str">
        <f ca="1">People!D53</f>
        <v/>
      </c>
      <c r="B46">
        <f t="shared" ca="1" si="6"/>
        <v>0</v>
      </c>
      <c r="C46" t="str">
        <f>IFERROR(VLOOKUP(People!H53,PeopleTable,2,FALSE),"")</f>
        <v/>
      </c>
      <c r="D46" t="str">
        <f>IF(People!J53="","",People!J53)</f>
        <v/>
      </c>
      <c r="E46" t="str">
        <f ca="1">Process!D53</f>
        <v/>
      </c>
      <c r="F46">
        <f t="shared" ca="1" si="7"/>
        <v>0</v>
      </c>
      <c r="G46" t="str">
        <f>IFERROR(VLOOKUP(Process!H53,ProcessTable,2,FALSE),"")</f>
        <v/>
      </c>
      <c r="H46" t="str">
        <f>IF(Process!J53="","",Process!J53)</f>
        <v/>
      </c>
      <c r="I46" t="str">
        <f ca="1">Technology!D53</f>
        <v/>
      </c>
      <c r="J46">
        <f t="shared" ca="1" si="8"/>
        <v>0</v>
      </c>
      <c r="K46" t="str">
        <f>IFERROR(VLOOKUP(Technology!H53,TechTable,2,FALSE),"")</f>
        <v/>
      </c>
      <c r="L46" t="str">
        <f>IF(Technology!J53="","",Technology!J53)</f>
        <v/>
      </c>
      <c r="T46" t="b">
        <f t="shared" ca="1" si="3"/>
        <v>0</v>
      </c>
      <c r="U46" s="60" t="b">
        <f t="shared" ca="1" si="4"/>
        <v>0</v>
      </c>
      <c r="V46" t="b">
        <f t="shared" ca="1" si="5"/>
        <v>0</v>
      </c>
    </row>
    <row r="47" spans="1:22" x14ac:dyDescent="0.25">
      <c r="A47" t="str">
        <f ca="1">People!D54</f>
        <v/>
      </c>
      <c r="B47">
        <f t="shared" ca="1" si="6"/>
        <v>0</v>
      </c>
      <c r="C47" t="str">
        <f>IFERROR(VLOOKUP(People!H54,PeopleTable,2,FALSE),"")</f>
        <v/>
      </c>
      <c r="D47" t="str">
        <f>IF(People!J54="","",People!J54)</f>
        <v/>
      </c>
      <c r="E47" t="str">
        <f ca="1">Process!D54</f>
        <v/>
      </c>
      <c r="F47">
        <f t="shared" ca="1" si="7"/>
        <v>0</v>
      </c>
      <c r="G47" t="str">
        <f>IFERROR(VLOOKUP(Process!H54,ProcessTable,2,FALSE),"")</f>
        <v/>
      </c>
      <c r="H47" t="str">
        <f>IF(Process!J54="","",Process!J54)</f>
        <v/>
      </c>
      <c r="I47" t="str">
        <f ca="1">Technology!D54</f>
        <v/>
      </c>
      <c r="J47">
        <f t="shared" ca="1" si="8"/>
        <v>0</v>
      </c>
      <c r="K47" t="str">
        <f>IFERROR(VLOOKUP(Technology!H54,TechTable,2,FALSE),"")</f>
        <v/>
      </c>
      <c r="L47" t="str">
        <f>IF(Technology!J54="","",Technology!J54)</f>
        <v/>
      </c>
      <c r="T47" t="b">
        <f t="shared" ca="1" si="3"/>
        <v>0</v>
      </c>
      <c r="U47" s="60" t="b">
        <f t="shared" ca="1" si="4"/>
        <v>0</v>
      </c>
      <c r="V47" t="b">
        <f t="shared" ca="1" si="5"/>
        <v>0</v>
      </c>
    </row>
    <row r="48" spans="1:22" x14ac:dyDescent="0.25">
      <c r="A48" t="str">
        <f ca="1">People!D55</f>
        <v/>
      </c>
      <c r="B48">
        <f t="shared" ca="1" si="6"/>
        <v>0</v>
      </c>
      <c r="C48" t="str">
        <f>IFERROR(VLOOKUP(People!H55,PeopleTable,2,FALSE),"")</f>
        <v/>
      </c>
      <c r="D48" t="str">
        <f>IF(People!J55="","",People!J55)</f>
        <v/>
      </c>
      <c r="E48" t="str">
        <f ca="1">Process!D55</f>
        <v/>
      </c>
      <c r="F48">
        <f t="shared" ca="1" si="7"/>
        <v>0</v>
      </c>
      <c r="G48" t="str">
        <f>IFERROR(VLOOKUP(Process!H55,ProcessTable,2,FALSE),"")</f>
        <v/>
      </c>
      <c r="H48" t="str">
        <f>IF(Process!J55="","",Process!J55)</f>
        <v/>
      </c>
      <c r="I48" t="str">
        <f ca="1">Technology!D55</f>
        <v/>
      </c>
      <c r="J48">
        <f t="shared" ca="1" si="8"/>
        <v>0</v>
      </c>
      <c r="K48" t="str">
        <f>IFERROR(VLOOKUP(Technology!H55,TechTable,2,FALSE),"")</f>
        <v/>
      </c>
      <c r="L48" t="str">
        <f>IF(Technology!J55="","",Technology!J55)</f>
        <v/>
      </c>
      <c r="T48" t="b">
        <f t="shared" ca="1" si="3"/>
        <v>0</v>
      </c>
      <c r="U48" s="60" t="b">
        <f t="shared" ca="1" si="4"/>
        <v>0</v>
      </c>
      <c r="V48" t="b">
        <f t="shared" ca="1" si="5"/>
        <v>0</v>
      </c>
    </row>
    <row r="49" spans="1:22" x14ac:dyDescent="0.25">
      <c r="A49" t="str">
        <f ca="1">People!D56</f>
        <v/>
      </c>
      <c r="B49">
        <f t="shared" ca="1" si="6"/>
        <v>0</v>
      </c>
      <c r="C49" t="str">
        <f>IFERROR(VLOOKUP(People!H56,PeopleTable,2,FALSE),"")</f>
        <v/>
      </c>
      <c r="D49" t="str">
        <f>IF(People!J56="","",People!J56)</f>
        <v/>
      </c>
      <c r="E49" t="str">
        <f ca="1">Process!D56</f>
        <v/>
      </c>
      <c r="F49">
        <f t="shared" ca="1" si="7"/>
        <v>0</v>
      </c>
      <c r="G49" t="str">
        <f>IFERROR(VLOOKUP(Process!H56,ProcessTable,2,FALSE),"")</f>
        <v/>
      </c>
      <c r="H49" t="str">
        <f>IF(Process!J56="","",Process!J56)</f>
        <v/>
      </c>
      <c r="I49" t="str">
        <f ca="1">Technology!D56</f>
        <v/>
      </c>
      <c r="J49">
        <f t="shared" ca="1" si="8"/>
        <v>0</v>
      </c>
      <c r="K49" t="str">
        <f>IFERROR(VLOOKUP(Technology!H56,TechTable,2,FALSE),"")</f>
        <v/>
      </c>
      <c r="L49" t="str">
        <f>IF(Technology!J56="","",Technology!J56)</f>
        <v/>
      </c>
      <c r="T49" t="b">
        <f t="shared" ca="1" si="3"/>
        <v>0</v>
      </c>
      <c r="U49" s="60" t="b">
        <f t="shared" ca="1" si="4"/>
        <v>0</v>
      </c>
      <c r="V49" t="b">
        <f t="shared" ca="1" si="5"/>
        <v>0</v>
      </c>
    </row>
    <row r="50" spans="1:22" x14ac:dyDescent="0.25">
      <c r="A50" t="str">
        <f ca="1">People!D57</f>
        <v/>
      </c>
      <c r="B50">
        <f t="shared" ca="1" si="6"/>
        <v>0</v>
      </c>
      <c r="C50" t="str">
        <f>IFERROR(VLOOKUP(People!H57,PeopleTable,2,FALSE),"")</f>
        <v/>
      </c>
      <c r="D50" t="str">
        <f>IF(People!J57="","",People!J57)</f>
        <v/>
      </c>
      <c r="E50" t="str">
        <f ca="1">Process!D57</f>
        <v/>
      </c>
      <c r="F50">
        <f t="shared" ca="1" si="7"/>
        <v>0</v>
      </c>
      <c r="G50" t="str">
        <f>IFERROR(VLOOKUP(Process!H57,ProcessTable,2,FALSE),"")</f>
        <v/>
      </c>
      <c r="H50" t="str">
        <f>IF(Process!J57="","",Process!J57)</f>
        <v/>
      </c>
      <c r="I50" t="str">
        <f ca="1">Technology!D57</f>
        <v/>
      </c>
      <c r="J50">
        <f t="shared" ca="1" si="8"/>
        <v>0</v>
      </c>
      <c r="K50" t="str">
        <f>IFERROR(VLOOKUP(Technology!H57,TechTable,2,FALSE),"")</f>
        <v/>
      </c>
      <c r="L50" t="str">
        <f>IF(Technology!J57="","",Technology!J57)</f>
        <v/>
      </c>
      <c r="T50" t="b">
        <f t="shared" ca="1" si="3"/>
        <v>0</v>
      </c>
      <c r="U50" s="60" t="b">
        <f t="shared" ca="1" si="4"/>
        <v>0</v>
      </c>
      <c r="V50" t="b">
        <f t="shared" ca="1" si="5"/>
        <v>0</v>
      </c>
    </row>
    <row r="51" spans="1:22" x14ac:dyDescent="0.25">
      <c r="A51" t="str">
        <f ca="1">People!D58</f>
        <v/>
      </c>
      <c r="B51">
        <f t="shared" ca="1" si="6"/>
        <v>0</v>
      </c>
      <c r="C51" t="str">
        <f>IFERROR(VLOOKUP(People!H58,PeopleTable,2,FALSE),"")</f>
        <v/>
      </c>
      <c r="D51" t="str">
        <f>IF(People!J58="","",People!J58)</f>
        <v/>
      </c>
      <c r="E51" t="str">
        <f ca="1">Process!D58</f>
        <v/>
      </c>
      <c r="F51">
        <f t="shared" ca="1" si="7"/>
        <v>0</v>
      </c>
      <c r="G51" t="str">
        <f>IFERROR(VLOOKUP(Process!H58,ProcessTable,2,FALSE),"")</f>
        <v/>
      </c>
      <c r="H51" t="str">
        <f>IF(Process!J58="","",Process!J58)</f>
        <v/>
      </c>
      <c r="I51" t="str">
        <f ca="1">Technology!D58</f>
        <v/>
      </c>
      <c r="J51">
        <f t="shared" ca="1" si="8"/>
        <v>0</v>
      </c>
      <c r="K51" t="str">
        <f>IFERROR(VLOOKUP(Technology!H58,TechTable,2,FALSE),"")</f>
        <v/>
      </c>
      <c r="L51" t="str">
        <f>IF(Technology!J58="","",Technology!J58)</f>
        <v/>
      </c>
      <c r="T51" t="b">
        <f t="shared" ca="1" si="3"/>
        <v>0</v>
      </c>
      <c r="U51" s="60" t="b">
        <f t="shared" ca="1" si="4"/>
        <v>0</v>
      </c>
      <c r="V51" t="b">
        <f t="shared" ca="1" si="5"/>
        <v>0</v>
      </c>
    </row>
    <row r="52" spans="1:22" x14ac:dyDescent="0.25">
      <c r="A52" t="str">
        <f ca="1">People!D59</f>
        <v/>
      </c>
      <c r="B52">
        <f t="shared" ca="1" si="6"/>
        <v>0</v>
      </c>
      <c r="C52" t="str">
        <f>IFERROR(VLOOKUP(People!H59,PeopleTable,2,FALSE),"")</f>
        <v/>
      </c>
      <c r="D52" t="str">
        <f>IF(People!J59="","",People!J59)</f>
        <v/>
      </c>
      <c r="E52" t="str">
        <f ca="1">Process!D59</f>
        <v/>
      </c>
      <c r="F52">
        <f t="shared" ca="1" si="7"/>
        <v>0</v>
      </c>
      <c r="G52" t="str">
        <f>IFERROR(VLOOKUP(Process!H59,ProcessTable,2,FALSE),"")</f>
        <v/>
      </c>
      <c r="H52" t="str">
        <f>IF(Process!J59="","",Process!J59)</f>
        <v/>
      </c>
      <c r="I52" t="str">
        <f ca="1">Technology!D59</f>
        <v/>
      </c>
      <c r="J52">
        <f t="shared" ca="1" si="8"/>
        <v>0</v>
      </c>
      <c r="K52" t="str">
        <f>IFERROR(VLOOKUP(Technology!H59,TechTable,2,FALSE),"")</f>
        <v/>
      </c>
      <c r="L52" t="str">
        <f>IF(Technology!J59="","",Technology!J59)</f>
        <v/>
      </c>
      <c r="T52" t="b">
        <f t="shared" ca="1" si="3"/>
        <v>0</v>
      </c>
      <c r="U52" s="60" t="b">
        <f t="shared" ca="1" si="4"/>
        <v>0</v>
      </c>
      <c r="V52" t="b">
        <f t="shared" ca="1" si="5"/>
        <v>0</v>
      </c>
    </row>
    <row r="53" spans="1:22" x14ac:dyDescent="0.25">
      <c r="A53" t="str">
        <f ca="1">People!D60</f>
        <v/>
      </c>
      <c r="B53">
        <f t="shared" ca="1" si="6"/>
        <v>0</v>
      </c>
      <c r="C53" t="str">
        <f>IFERROR(VLOOKUP(People!H60,PeopleTable,2,FALSE),"")</f>
        <v/>
      </c>
      <c r="D53" t="str">
        <f>IF(People!J60="","",People!J60)</f>
        <v/>
      </c>
      <c r="E53" t="str">
        <f ca="1">Process!D60</f>
        <v/>
      </c>
      <c r="F53">
        <f t="shared" ca="1" si="7"/>
        <v>0</v>
      </c>
      <c r="G53" t="str">
        <f>IFERROR(VLOOKUP(Process!H60,ProcessTable,2,FALSE),"")</f>
        <v/>
      </c>
      <c r="H53" t="str">
        <f>IF(Process!J60="","",Process!J60)</f>
        <v/>
      </c>
      <c r="I53" t="str">
        <f ca="1">Technology!D60</f>
        <v/>
      </c>
      <c r="J53">
        <f t="shared" ca="1" si="8"/>
        <v>0</v>
      </c>
      <c r="K53" t="str">
        <f>IFERROR(VLOOKUP(Technology!H60,TechTable,2,FALSE),"")</f>
        <v/>
      </c>
      <c r="L53" t="str">
        <f>IF(Technology!J60="","",Technology!J60)</f>
        <v/>
      </c>
      <c r="T53" t="b">
        <f t="shared" ca="1" si="3"/>
        <v>0</v>
      </c>
      <c r="U53" s="60" t="b">
        <f t="shared" ca="1" si="4"/>
        <v>0</v>
      </c>
      <c r="V53" t="b">
        <f t="shared" ca="1" si="5"/>
        <v>0</v>
      </c>
    </row>
    <row r="54" spans="1:22" x14ac:dyDescent="0.25">
      <c r="A54" t="str">
        <f ca="1">People!D61</f>
        <v/>
      </c>
      <c r="B54">
        <f t="shared" ca="1" si="6"/>
        <v>0</v>
      </c>
      <c r="C54" t="str">
        <f>IFERROR(VLOOKUP(People!H61,PeopleTable,2,FALSE),"")</f>
        <v/>
      </c>
      <c r="D54" t="str">
        <f>IF(People!J61="","",People!J61)</f>
        <v/>
      </c>
      <c r="E54" t="str">
        <f ca="1">Process!D61</f>
        <v/>
      </c>
      <c r="F54">
        <f t="shared" ca="1" si="7"/>
        <v>0</v>
      </c>
      <c r="G54" t="str">
        <f>IFERROR(VLOOKUP(Process!H61,ProcessTable,2,FALSE),"")</f>
        <v/>
      </c>
      <c r="H54" t="str">
        <f>IF(Process!J61="","",Process!J61)</f>
        <v/>
      </c>
      <c r="I54" t="str">
        <f ca="1">Technology!D61</f>
        <v/>
      </c>
      <c r="J54">
        <f t="shared" ca="1" si="8"/>
        <v>0</v>
      </c>
      <c r="K54" t="str">
        <f>IFERROR(VLOOKUP(Technology!H61,TechTable,2,FALSE),"")</f>
        <v/>
      </c>
      <c r="L54" t="str">
        <f>IF(Technology!J61="","",Technology!J61)</f>
        <v/>
      </c>
      <c r="T54" t="b">
        <f t="shared" ca="1" si="3"/>
        <v>0</v>
      </c>
      <c r="U54" s="60" t="b">
        <f t="shared" ca="1" si="4"/>
        <v>0</v>
      </c>
      <c r="V54" t="b">
        <f t="shared" ca="1" si="5"/>
        <v>0</v>
      </c>
    </row>
    <row r="55" spans="1:22" x14ac:dyDescent="0.25">
      <c r="A55" t="str">
        <f ca="1">People!D62</f>
        <v/>
      </c>
      <c r="B55">
        <f t="shared" ca="1" si="6"/>
        <v>0</v>
      </c>
      <c r="C55" t="str">
        <f>IFERROR(VLOOKUP(People!H62,PeopleTable,2,FALSE),"")</f>
        <v/>
      </c>
      <c r="D55" t="str">
        <f>IF(People!J62="","",People!J62)</f>
        <v/>
      </c>
      <c r="E55" t="str">
        <f ca="1">Process!D62</f>
        <v/>
      </c>
      <c r="F55">
        <f t="shared" ca="1" si="7"/>
        <v>0</v>
      </c>
      <c r="G55" t="str">
        <f>IFERROR(VLOOKUP(Process!H62,ProcessTable,2,FALSE),"")</f>
        <v/>
      </c>
      <c r="H55" t="str">
        <f>IF(Process!J62="","",Process!J62)</f>
        <v/>
      </c>
      <c r="I55" t="str">
        <f ca="1">Technology!D62</f>
        <v/>
      </c>
      <c r="J55">
        <f t="shared" ca="1" si="8"/>
        <v>0</v>
      </c>
      <c r="K55" t="str">
        <f>IFERROR(VLOOKUP(Technology!H62,TechTable,2,FALSE),"")</f>
        <v/>
      </c>
      <c r="L55" t="str">
        <f>IF(Technology!J62="","",Technology!J62)</f>
        <v/>
      </c>
      <c r="T55" t="b">
        <f t="shared" ca="1" si="3"/>
        <v>0</v>
      </c>
      <c r="U55" s="60" t="b">
        <f t="shared" ca="1" si="4"/>
        <v>0</v>
      </c>
      <c r="V55" t="b">
        <f t="shared" ca="1" si="5"/>
        <v>0</v>
      </c>
    </row>
    <row r="56" spans="1:22" x14ac:dyDescent="0.25">
      <c r="A56" t="str">
        <f ca="1">People!D63</f>
        <v/>
      </c>
      <c r="B56">
        <f t="shared" ca="1" si="6"/>
        <v>0</v>
      </c>
      <c r="C56" t="str">
        <f>IFERROR(VLOOKUP(People!H63,PeopleTable,2,FALSE),"")</f>
        <v/>
      </c>
      <c r="D56" t="str">
        <f>IF(People!J63="","",People!J63)</f>
        <v/>
      </c>
      <c r="E56" t="str">
        <f ca="1">Process!D63</f>
        <v/>
      </c>
      <c r="F56">
        <f t="shared" ca="1" si="7"/>
        <v>0</v>
      </c>
      <c r="G56" t="str">
        <f>IFERROR(VLOOKUP(Process!H63,ProcessTable,2,FALSE),"")</f>
        <v/>
      </c>
      <c r="H56" t="str">
        <f>IF(Process!J63="","",Process!J63)</f>
        <v/>
      </c>
      <c r="I56" t="str">
        <f ca="1">Technology!D63</f>
        <v/>
      </c>
      <c r="J56">
        <f t="shared" ca="1" si="8"/>
        <v>0</v>
      </c>
      <c r="K56" t="str">
        <f>IFERROR(VLOOKUP(Technology!H63,TechTable,2,FALSE),"")</f>
        <v/>
      </c>
      <c r="L56" t="str">
        <f>IF(Technology!J63="","",Technology!J63)</f>
        <v/>
      </c>
      <c r="T56" t="b">
        <f t="shared" ca="1" si="3"/>
        <v>0</v>
      </c>
      <c r="U56" s="60" t="b">
        <f t="shared" ca="1" si="4"/>
        <v>0</v>
      </c>
      <c r="V56" t="b">
        <f t="shared" ca="1" si="5"/>
        <v>0</v>
      </c>
    </row>
    <row r="57" spans="1:22" x14ac:dyDescent="0.25">
      <c r="A57" t="str">
        <f ca="1">People!D64</f>
        <v/>
      </c>
      <c r="B57">
        <f t="shared" ca="1" si="6"/>
        <v>0</v>
      </c>
      <c r="C57" t="str">
        <f>IFERROR(VLOOKUP(People!H64,PeopleTable,2,FALSE),"")</f>
        <v/>
      </c>
      <c r="D57" t="str">
        <f>IF(People!J64="","",People!J64)</f>
        <v/>
      </c>
      <c r="E57" t="str">
        <f ca="1">Process!D64</f>
        <v/>
      </c>
      <c r="F57">
        <f t="shared" ca="1" si="7"/>
        <v>0</v>
      </c>
      <c r="G57" t="str">
        <f>IFERROR(VLOOKUP(Process!H64,ProcessTable,2,FALSE),"")</f>
        <v/>
      </c>
      <c r="H57" t="str">
        <f>IF(Process!J64="","",Process!J64)</f>
        <v/>
      </c>
      <c r="I57" t="str">
        <f ca="1">Technology!D64</f>
        <v/>
      </c>
      <c r="J57">
        <f t="shared" ca="1" si="8"/>
        <v>0</v>
      </c>
      <c r="K57" t="str">
        <f>IFERROR(VLOOKUP(Technology!H64,TechTable,2,FALSE),"")</f>
        <v/>
      </c>
      <c r="L57" t="str">
        <f>IF(Technology!J64="","",Technology!J64)</f>
        <v/>
      </c>
      <c r="T57" t="b">
        <f t="shared" ca="1" si="3"/>
        <v>0</v>
      </c>
      <c r="U57" s="60" t="b">
        <f t="shared" ca="1" si="4"/>
        <v>0</v>
      </c>
      <c r="V57" t="b">
        <f t="shared" ca="1" si="5"/>
        <v>0</v>
      </c>
    </row>
    <row r="58" spans="1:22" x14ac:dyDescent="0.25">
      <c r="A58" t="str">
        <f ca="1">People!D65</f>
        <v/>
      </c>
      <c r="B58">
        <f t="shared" ca="1" si="6"/>
        <v>0</v>
      </c>
      <c r="C58" t="str">
        <f>IFERROR(VLOOKUP(People!H65,PeopleTable,2,FALSE),"")</f>
        <v/>
      </c>
      <c r="D58" t="str">
        <f>IF(People!J65="","",People!J65)</f>
        <v/>
      </c>
      <c r="E58" t="str">
        <f ca="1">Process!D65</f>
        <v/>
      </c>
      <c r="F58">
        <f t="shared" ca="1" si="7"/>
        <v>0</v>
      </c>
      <c r="G58" t="str">
        <f>IFERROR(VLOOKUP(Process!H65,ProcessTable,2,FALSE),"")</f>
        <v/>
      </c>
      <c r="H58" t="str">
        <f>IF(Process!J65="","",Process!J65)</f>
        <v/>
      </c>
      <c r="I58" t="str">
        <f ca="1">Technology!D65</f>
        <v/>
      </c>
      <c r="J58">
        <f t="shared" ca="1" si="8"/>
        <v>0</v>
      </c>
      <c r="K58" t="str">
        <f>IFERROR(VLOOKUP(Technology!H65,TechTable,2,FALSE),"")</f>
        <v/>
      </c>
      <c r="L58" t="str">
        <f>IF(Technology!J65="","",Technology!J65)</f>
        <v/>
      </c>
      <c r="T58" t="b">
        <f t="shared" ca="1" si="3"/>
        <v>0</v>
      </c>
      <c r="U58" s="60" t="b">
        <f t="shared" ca="1" si="4"/>
        <v>0</v>
      </c>
      <c r="V58" t="b">
        <f t="shared" ca="1" si="5"/>
        <v>0</v>
      </c>
    </row>
    <row r="59" spans="1:22" x14ac:dyDescent="0.25">
      <c r="A59" t="str">
        <f ca="1">People!D66</f>
        <v/>
      </c>
      <c r="B59">
        <f t="shared" ca="1" si="6"/>
        <v>0</v>
      </c>
      <c r="C59" t="str">
        <f>IFERROR(VLOOKUP(People!H66,PeopleTable,2,FALSE),"")</f>
        <v/>
      </c>
      <c r="D59" t="str">
        <f>IF(People!J66="","",People!J66)</f>
        <v/>
      </c>
      <c r="E59" t="str">
        <f ca="1">Process!D66</f>
        <v/>
      </c>
      <c r="F59">
        <f t="shared" ca="1" si="7"/>
        <v>0</v>
      </c>
      <c r="G59" t="str">
        <f>IFERROR(VLOOKUP(Process!H66,ProcessTable,2,FALSE),"")</f>
        <v/>
      </c>
      <c r="H59" t="str">
        <f>IF(Process!J66="","",Process!J66)</f>
        <v/>
      </c>
      <c r="I59" t="str">
        <f ca="1">Technology!D66</f>
        <v/>
      </c>
      <c r="J59">
        <f t="shared" ca="1" si="8"/>
        <v>0</v>
      </c>
      <c r="K59" t="str">
        <f>IFERROR(VLOOKUP(Technology!H66,TechTable,2,FALSE),"")</f>
        <v/>
      </c>
      <c r="L59" t="str">
        <f>IF(Technology!J66="","",Technology!J66)</f>
        <v/>
      </c>
      <c r="T59" t="b">
        <f t="shared" ca="1" si="3"/>
        <v>0</v>
      </c>
      <c r="U59" s="60" t="b">
        <f t="shared" ca="1" si="4"/>
        <v>0</v>
      </c>
      <c r="V59" t="b">
        <f t="shared" ca="1" si="5"/>
        <v>0</v>
      </c>
    </row>
    <row r="60" spans="1:22" x14ac:dyDescent="0.25">
      <c r="A60" t="str">
        <f ca="1">People!D67</f>
        <v/>
      </c>
      <c r="B60">
        <f t="shared" ca="1" si="6"/>
        <v>0</v>
      </c>
      <c r="C60" t="str">
        <f>IFERROR(VLOOKUP(People!H67,PeopleTable,2,FALSE),"")</f>
        <v/>
      </c>
      <c r="D60" t="str">
        <f>IF(People!J67="","",People!J67)</f>
        <v/>
      </c>
      <c r="E60" t="str">
        <f ca="1">Process!D67</f>
        <v/>
      </c>
      <c r="F60">
        <f t="shared" ca="1" si="7"/>
        <v>0</v>
      </c>
      <c r="G60" t="str">
        <f>IFERROR(VLOOKUP(Process!H67,ProcessTable,2,FALSE),"")</f>
        <v/>
      </c>
      <c r="H60" t="str">
        <f>IF(Process!J67="","",Process!J67)</f>
        <v/>
      </c>
      <c r="I60" t="str">
        <f ca="1">Technology!D67</f>
        <v/>
      </c>
      <c r="J60">
        <f t="shared" ca="1" si="8"/>
        <v>0</v>
      </c>
      <c r="K60" t="str">
        <f>IFERROR(VLOOKUP(Technology!H67,TechTable,2,FALSE),"")</f>
        <v/>
      </c>
      <c r="L60" t="str">
        <f>IF(Technology!J67="","",Technology!J67)</f>
        <v/>
      </c>
      <c r="T60" t="b">
        <f t="shared" ca="1" si="3"/>
        <v>0</v>
      </c>
      <c r="U60" s="60" t="b">
        <f t="shared" ca="1" si="4"/>
        <v>0</v>
      </c>
      <c r="V60" t="b">
        <f t="shared" ca="1" si="5"/>
        <v>0</v>
      </c>
    </row>
    <row r="61" spans="1:22" x14ac:dyDescent="0.25">
      <c r="A61" t="str">
        <f ca="1">People!D68</f>
        <v/>
      </c>
      <c r="B61">
        <f t="shared" ca="1" si="6"/>
        <v>0</v>
      </c>
      <c r="C61" t="str">
        <f>IFERROR(VLOOKUP(People!H68,PeopleTable,2,FALSE),"")</f>
        <v/>
      </c>
      <c r="D61" t="str">
        <f>IF(People!J68="","",People!J68)</f>
        <v/>
      </c>
      <c r="E61" t="str">
        <f ca="1">Process!D68</f>
        <v/>
      </c>
      <c r="F61">
        <f t="shared" ca="1" si="7"/>
        <v>0</v>
      </c>
      <c r="G61" t="str">
        <f>IFERROR(VLOOKUP(Process!H68,ProcessTable,2,FALSE),"")</f>
        <v/>
      </c>
      <c r="H61" t="str">
        <f>IF(Process!J68="","",Process!J68)</f>
        <v/>
      </c>
      <c r="I61" t="str">
        <f ca="1">Technology!D68</f>
        <v/>
      </c>
      <c r="J61">
        <f t="shared" ca="1" si="8"/>
        <v>0</v>
      </c>
      <c r="K61" t="str">
        <f>IFERROR(VLOOKUP(Technology!H68,TechTable,2,FALSE),"")</f>
        <v/>
      </c>
      <c r="L61" t="str">
        <f>IF(Technology!J68="","",Technology!J68)</f>
        <v/>
      </c>
      <c r="T61" t="b">
        <f t="shared" ca="1" si="3"/>
        <v>0</v>
      </c>
      <c r="U61" s="60" t="b">
        <f t="shared" ca="1" si="4"/>
        <v>0</v>
      </c>
      <c r="V61" t="b">
        <f t="shared" ca="1" si="5"/>
        <v>0</v>
      </c>
    </row>
    <row r="62" spans="1:22" x14ac:dyDescent="0.25">
      <c r="A62" t="str">
        <f ca="1">People!D69</f>
        <v/>
      </c>
      <c r="B62">
        <f t="shared" ca="1" si="6"/>
        <v>0</v>
      </c>
      <c r="C62" t="str">
        <f>IFERROR(VLOOKUP(People!H69,PeopleTable,2,FALSE),"")</f>
        <v/>
      </c>
      <c r="D62" t="str">
        <f>IF(People!J69="","",People!J69)</f>
        <v/>
      </c>
      <c r="E62" t="str">
        <f ca="1">Process!D69</f>
        <v/>
      </c>
      <c r="F62">
        <f t="shared" ca="1" si="7"/>
        <v>0</v>
      </c>
      <c r="G62" t="str">
        <f>IFERROR(VLOOKUP(Process!H69,ProcessTable,2,FALSE),"")</f>
        <v/>
      </c>
      <c r="H62" t="str">
        <f>IF(Process!J69="","",Process!J69)</f>
        <v/>
      </c>
      <c r="I62" t="str">
        <f ca="1">Technology!D69</f>
        <v/>
      </c>
      <c r="J62">
        <f t="shared" ca="1" si="8"/>
        <v>0</v>
      </c>
      <c r="K62" t="str">
        <f>IFERROR(VLOOKUP(Technology!H69,TechTable,2,FALSE),"")</f>
        <v/>
      </c>
      <c r="L62" t="str">
        <f>IF(Technology!J69="","",Technology!J69)</f>
        <v/>
      </c>
      <c r="T62" t="b">
        <f t="shared" ca="1" si="3"/>
        <v>0</v>
      </c>
      <c r="U62" s="60" t="b">
        <f t="shared" ca="1" si="4"/>
        <v>0</v>
      </c>
      <c r="V62" t="b">
        <f t="shared" ca="1" si="5"/>
        <v>0</v>
      </c>
    </row>
    <row r="63" spans="1:22" x14ac:dyDescent="0.25">
      <c r="A63" t="str">
        <f ca="1">People!D70</f>
        <v/>
      </c>
      <c r="B63">
        <f t="shared" ca="1" si="6"/>
        <v>0</v>
      </c>
      <c r="C63" t="str">
        <f>IFERROR(VLOOKUP(People!H70,PeopleTable,2,FALSE),"")</f>
        <v/>
      </c>
      <c r="D63" t="str">
        <f>IF(People!J70="","",People!J70)</f>
        <v/>
      </c>
      <c r="E63" t="str">
        <f ca="1">Process!D70</f>
        <v/>
      </c>
      <c r="F63">
        <f t="shared" ca="1" si="7"/>
        <v>0</v>
      </c>
      <c r="G63" t="str">
        <f>IFERROR(VLOOKUP(Process!H70,ProcessTable,2,FALSE),"")</f>
        <v/>
      </c>
      <c r="H63" t="str">
        <f>IF(Process!J70="","",Process!J70)</f>
        <v/>
      </c>
      <c r="I63" t="str">
        <f ca="1">Technology!D70</f>
        <v/>
      </c>
      <c r="J63">
        <f t="shared" ca="1" si="8"/>
        <v>0</v>
      </c>
      <c r="K63" t="str">
        <f>IFERROR(VLOOKUP(Technology!H70,TechTable,2,FALSE),"")</f>
        <v/>
      </c>
      <c r="L63" t="str">
        <f>IF(Technology!J70="","",Technology!J70)</f>
        <v/>
      </c>
      <c r="T63" t="b">
        <f t="shared" ca="1" si="3"/>
        <v>0</v>
      </c>
      <c r="U63" s="60" t="b">
        <f t="shared" ca="1" si="4"/>
        <v>0</v>
      </c>
      <c r="V63" t="b">
        <f t="shared" ca="1" si="5"/>
        <v>0</v>
      </c>
    </row>
    <row r="64" spans="1:22" x14ac:dyDescent="0.25">
      <c r="A64" t="str">
        <f ca="1">People!D71</f>
        <v/>
      </c>
      <c r="B64">
        <f t="shared" ca="1" si="6"/>
        <v>0</v>
      </c>
      <c r="C64" t="str">
        <f>IFERROR(VLOOKUP(People!H71,PeopleTable,2,FALSE),"")</f>
        <v/>
      </c>
      <c r="D64" t="str">
        <f>IF(People!J71="","",People!J71)</f>
        <v/>
      </c>
      <c r="E64" t="str">
        <f ca="1">Process!D71</f>
        <v/>
      </c>
      <c r="F64">
        <f t="shared" ca="1" si="7"/>
        <v>0</v>
      </c>
      <c r="G64" t="str">
        <f>IFERROR(VLOOKUP(Process!H71,ProcessTable,2,FALSE),"")</f>
        <v/>
      </c>
      <c r="H64" t="str">
        <f>IF(Process!J71="","",Process!J71)</f>
        <v/>
      </c>
      <c r="I64" t="str">
        <f ca="1">Technology!D71</f>
        <v/>
      </c>
      <c r="J64">
        <f t="shared" ca="1" si="8"/>
        <v>0</v>
      </c>
      <c r="K64" t="str">
        <f>IFERROR(VLOOKUP(Technology!H71,TechTable,2,FALSE),"")</f>
        <v/>
      </c>
      <c r="L64" t="str">
        <f>IF(Technology!J71="","",Technology!J71)</f>
        <v/>
      </c>
      <c r="T64" t="b">
        <f t="shared" ca="1" si="3"/>
        <v>0</v>
      </c>
      <c r="U64" s="60" t="b">
        <f t="shared" ca="1" si="4"/>
        <v>0</v>
      </c>
      <c r="V64" t="b">
        <f t="shared" ca="1" si="5"/>
        <v>0</v>
      </c>
    </row>
    <row r="65" spans="1:22" x14ac:dyDescent="0.25">
      <c r="A65" t="str">
        <f ca="1">People!D72</f>
        <v/>
      </c>
      <c r="B65">
        <f t="shared" ca="1" si="6"/>
        <v>0</v>
      </c>
      <c r="C65" t="str">
        <f>IFERROR(VLOOKUP(People!H72,PeopleTable,2,FALSE),"")</f>
        <v/>
      </c>
      <c r="D65" t="str">
        <f>IF(People!J72="","",People!J72)</f>
        <v/>
      </c>
      <c r="E65" t="str">
        <f ca="1">Process!D72</f>
        <v/>
      </c>
      <c r="F65">
        <f t="shared" ca="1" si="7"/>
        <v>0</v>
      </c>
      <c r="G65" t="str">
        <f>IFERROR(VLOOKUP(Process!H72,ProcessTable,2,FALSE),"")</f>
        <v/>
      </c>
      <c r="H65" t="str">
        <f>IF(Process!J72="","",Process!J72)</f>
        <v/>
      </c>
      <c r="I65" t="str">
        <f ca="1">Technology!D72</f>
        <v/>
      </c>
      <c r="J65">
        <f t="shared" ref="J65" ca="1" si="9">IFERROR(VLOOKUP(I65,Questions,5,FALSE),"")</f>
        <v>0</v>
      </c>
      <c r="K65" t="str">
        <f>IFERROR(VLOOKUP(Technology!H72,TechTable,2,FALSE),"")</f>
        <v/>
      </c>
      <c r="L65" t="str">
        <f>IF(Technology!J72="","",Technology!J72)</f>
        <v/>
      </c>
      <c r="T65" t="b">
        <f t="shared" ca="1" si="3"/>
        <v>0</v>
      </c>
      <c r="U65" s="60" t="b">
        <f t="shared" ca="1" si="4"/>
        <v>0</v>
      </c>
      <c r="V65" t="b">
        <f t="shared" ca="1" si="5"/>
        <v>0</v>
      </c>
    </row>
    <row r="66" spans="1:22" x14ac:dyDescent="0.25">
      <c r="A66" t="str">
        <f ca="1">People!D73</f>
        <v/>
      </c>
      <c r="B66">
        <f t="shared" ca="1" si="6"/>
        <v>0</v>
      </c>
      <c r="C66" t="str">
        <f>IFERROR(VLOOKUP(People!H73,PeopleTable,2,FALSE),"")</f>
        <v/>
      </c>
      <c r="D66" t="str">
        <f>IF(People!J73="","",People!J73)</f>
        <v/>
      </c>
      <c r="E66" t="str">
        <f ca="1">Process!D73</f>
        <v/>
      </c>
      <c r="F66">
        <f t="shared" ca="1" si="7"/>
        <v>0</v>
      </c>
      <c r="G66" t="str">
        <f>IFERROR(VLOOKUP(Process!H73,ProcessTable,2,FALSE),"")</f>
        <v/>
      </c>
      <c r="H66" t="str">
        <f>IF(Process!J73="","",Process!J73)</f>
        <v/>
      </c>
      <c r="I66" t="str">
        <f ca="1">Technology!D73</f>
        <v/>
      </c>
      <c r="J66">
        <f t="shared" ref="J66:J70" ca="1" si="10">IFERROR(VLOOKUP(I66,Questions,5,FALSE),"")</f>
        <v>0</v>
      </c>
      <c r="K66" t="str">
        <f>IFERROR(VLOOKUP(Technology!H73,TechTable,2,FALSE),"")</f>
        <v/>
      </c>
      <c r="L66" t="str">
        <f>IF(Technology!J73="","",Technology!J73)</f>
        <v/>
      </c>
      <c r="T66" t="b">
        <f t="shared" ref="T66:T129" ca="1" si="11">INDIRECT("'Questions_Hide'!H"&amp;MATCH($A66,QuestionIDs,0)+3)="BSD"</f>
        <v>0</v>
      </c>
      <c r="U66" s="60" t="b">
        <f t="shared" ref="U66:U129" ca="1" si="12">INDIRECT("'Questions_Hide'!H"&amp;MATCH($E66,QuestionIDs,0)+3)="BSD"</f>
        <v>0</v>
      </c>
      <c r="V66" t="b">
        <f t="shared" ref="V66:V129" ca="1" si="13">INDIRECT("'Questions_Hide'!H"&amp;MATCH($I66,QuestionIDs,0)+3)="BSD"</f>
        <v>0</v>
      </c>
    </row>
    <row r="67" spans="1:22" x14ac:dyDescent="0.25">
      <c r="A67" t="str">
        <f ca="1">People!D74</f>
        <v/>
      </c>
      <c r="B67">
        <f t="shared" ref="B67:B70" ca="1" si="14">IFERROR(VLOOKUP(A67,Questions,5,FALSE),"")</f>
        <v>0</v>
      </c>
      <c r="C67" t="str">
        <f>IFERROR(VLOOKUP(People!H74,PeopleTable,2,FALSE),"")</f>
        <v/>
      </c>
      <c r="D67" t="str">
        <f>IF(People!J74="","",People!J74)</f>
        <v/>
      </c>
      <c r="E67" t="str">
        <f ca="1">Process!D74</f>
        <v/>
      </c>
      <c r="F67">
        <f t="shared" ref="F67:F70" ca="1" si="15">IFERROR(VLOOKUP(E67,Questions,5,FALSE),"")</f>
        <v>0</v>
      </c>
      <c r="G67" t="str">
        <f>IFERROR(VLOOKUP(Process!H74,ProcessTable,2,FALSE),"")</f>
        <v/>
      </c>
      <c r="H67" t="str">
        <f>IF(Process!J74="","",Process!J74)</f>
        <v/>
      </c>
      <c r="I67" t="str">
        <f ca="1">Technology!D74</f>
        <v/>
      </c>
      <c r="J67">
        <f t="shared" ca="1" si="10"/>
        <v>0</v>
      </c>
      <c r="K67" t="str">
        <f>IFERROR(VLOOKUP(Technology!H74,TechTable,2,FALSE),"")</f>
        <v/>
      </c>
      <c r="L67" t="str">
        <f>IF(Technology!J74="","",Technology!J74)</f>
        <v/>
      </c>
      <c r="T67" t="b">
        <f t="shared" ca="1" si="11"/>
        <v>0</v>
      </c>
      <c r="U67" s="60" t="b">
        <f t="shared" ca="1" si="12"/>
        <v>0</v>
      </c>
      <c r="V67" t="b">
        <f t="shared" ca="1" si="13"/>
        <v>0</v>
      </c>
    </row>
    <row r="68" spans="1:22" x14ac:dyDescent="0.25">
      <c r="A68" t="str">
        <f ca="1">People!D75</f>
        <v/>
      </c>
      <c r="B68">
        <f t="shared" ca="1" si="14"/>
        <v>0</v>
      </c>
      <c r="C68" t="str">
        <f>IFERROR(VLOOKUP(People!H75,PeopleTable,2,FALSE),"")</f>
        <v/>
      </c>
      <c r="D68" t="str">
        <f>IF(People!J75="","",People!J75)</f>
        <v/>
      </c>
      <c r="E68" t="str">
        <f ca="1">Process!D75</f>
        <v/>
      </c>
      <c r="F68">
        <f t="shared" ca="1" si="15"/>
        <v>0</v>
      </c>
      <c r="G68" t="str">
        <f>IFERROR(VLOOKUP(Process!H75,ProcessTable,2,FALSE),"")</f>
        <v/>
      </c>
      <c r="H68" t="str">
        <f>IF(Process!J75="","",Process!J75)</f>
        <v/>
      </c>
      <c r="I68" t="str">
        <f ca="1">Technology!D75</f>
        <v/>
      </c>
      <c r="J68">
        <f t="shared" ca="1" si="10"/>
        <v>0</v>
      </c>
      <c r="K68" t="str">
        <f>IFERROR(VLOOKUP(Technology!H75,TechTable,2,FALSE),"")</f>
        <v/>
      </c>
      <c r="L68" t="str">
        <f>IF(Technology!J75="","",Technology!J75)</f>
        <v/>
      </c>
      <c r="T68" t="b">
        <f t="shared" ca="1" si="11"/>
        <v>0</v>
      </c>
      <c r="U68" s="60" t="b">
        <f t="shared" ca="1" si="12"/>
        <v>0</v>
      </c>
      <c r="V68" t="b">
        <f t="shared" ca="1" si="13"/>
        <v>0</v>
      </c>
    </row>
    <row r="69" spans="1:22" x14ac:dyDescent="0.25">
      <c r="A69" t="str">
        <f ca="1">People!D76</f>
        <v/>
      </c>
      <c r="B69">
        <f t="shared" ca="1" si="14"/>
        <v>0</v>
      </c>
      <c r="C69" t="str">
        <f>IFERROR(VLOOKUP(People!H76,PeopleTable,2,FALSE),"")</f>
        <v/>
      </c>
      <c r="D69" t="str">
        <f>IF(People!J76="","",People!J76)</f>
        <v/>
      </c>
      <c r="E69" t="str">
        <f ca="1">Process!D76</f>
        <v/>
      </c>
      <c r="F69">
        <f t="shared" ca="1" si="15"/>
        <v>0</v>
      </c>
      <c r="G69" t="str">
        <f>IFERROR(VLOOKUP(Process!H76,ProcessTable,2,FALSE),"")</f>
        <v/>
      </c>
      <c r="H69" t="str">
        <f>IF(Process!J76="","",Process!J76)</f>
        <v/>
      </c>
      <c r="I69" t="str">
        <f ca="1">Technology!D76</f>
        <v/>
      </c>
      <c r="J69">
        <f t="shared" ca="1" si="10"/>
        <v>0</v>
      </c>
      <c r="K69" t="str">
        <f>IFERROR(VLOOKUP(Technology!H76,TechTable,2,FALSE),"")</f>
        <v/>
      </c>
      <c r="L69" t="str">
        <f>IF(Technology!J76="","",Technology!J76)</f>
        <v/>
      </c>
      <c r="T69" t="b">
        <f t="shared" ca="1" si="11"/>
        <v>0</v>
      </c>
      <c r="U69" s="60" t="b">
        <f t="shared" ca="1" si="12"/>
        <v>0</v>
      </c>
      <c r="V69" t="b">
        <f t="shared" ca="1" si="13"/>
        <v>0</v>
      </c>
    </row>
    <row r="70" spans="1:22" x14ac:dyDescent="0.25">
      <c r="A70" t="str">
        <f ca="1">People!D77</f>
        <v/>
      </c>
      <c r="B70">
        <f t="shared" ca="1" si="14"/>
        <v>0</v>
      </c>
      <c r="C70" t="str">
        <f>IFERROR(VLOOKUP(People!H77,PeopleTable,2,FALSE),"")</f>
        <v/>
      </c>
      <c r="D70" t="str">
        <f>IF(People!J77="","",People!J77)</f>
        <v/>
      </c>
      <c r="E70" t="str">
        <f ca="1">Process!D77</f>
        <v/>
      </c>
      <c r="F70">
        <f t="shared" ca="1" si="15"/>
        <v>0</v>
      </c>
      <c r="G70" t="str">
        <f>IFERROR(VLOOKUP(Process!H77,ProcessTable,2,FALSE),"")</f>
        <v/>
      </c>
      <c r="H70" t="str">
        <f>IF(Process!J77="","",Process!J77)</f>
        <v/>
      </c>
      <c r="I70" t="str">
        <f ca="1">Technology!D77</f>
        <v/>
      </c>
      <c r="J70">
        <f t="shared" ca="1" si="10"/>
        <v>0</v>
      </c>
      <c r="K70" t="str">
        <f>IFERROR(VLOOKUP(Technology!H77,TechTable,2,FALSE),"")</f>
        <v/>
      </c>
      <c r="L70" t="str">
        <f>IF(Technology!J77="","",Technology!J77)</f>
        <v/>
      </c>
      <c r="T70" t="b">
        <f t="shared" ca="1" si="11"/>
        <v>0</v>
      </c>
      <c r="U70" s="60" t="b">
        <f t="shared" ca="1" si="12"/>
        <v>0</v>
      </c>
      <c r="V70" t="b">
        <f t="shared" ca="1" si="13"/>
        <v>0</v>
      </c>
    </row>
    <row r="71" spans="1:22" x14ac:dyDescent="0.25">
      <c r="A71" t="str">
        <f ca="1">People!D78</f>
        <v/>
      </c>
      <c r="C71" t="str">
        <f>IFERROR(VLOOKUP(People!H78,PeopleTable,2,FALSE),"")</f>
        <v/>
      </c>
      <c r="D71" t="str">
        <f>IF(People!J78="","",People!J78)</f>
        <v/>
      </c>
      <c r="H71" t="str">
        <f>IF(Process!J78="","",Process!J78)</f>
        <v/>
      </c>
      <c r="T71" t="b">
        <f t="shared" ca="1" si="11"/>
        <v>0</v>
      </c>
      <c r="U71" s="60" t="e">
        <f t="shared" ca="1" si="12"/>
        <v>#N/A</v>
      </c>
      <c r="V71" t="e">
        <f t="shared" ca="1" si="13"/>
        <v>#N/A</v>
      </c>
    </row>
    <row r="72" spans="1:22" x14ac:dyDescent="0.25">
      <c r="T72" t="e">
        <f t="shared" ca="1" si="11"/>
        <v>#N/A</v>
      </c>
      <c r="U72" s="60" t="e">
        <f t="shared" ca="1" si="12"/>
        <v>#N/A</v>
      </c>
      <c r="V72" t="e">
        <f t="shared" ca="1" si="13"/>
        <v>#N/A</v>
      </c>
    </row>
    <row r="73" spans="1:22" x14ac:dyDescent="0.25">
      <c r="T73" t="e">
        <f t="shared" ca="1" si="11"/>
        <v>#N/A</v>
      </c>
      <c r="U73" s="60" t="e">
        <f t="shared" ca="1" si="12"/>
        <v>#N/A</v>
      </c>
      <c r="V73" t="e">
        <f t="shared" ca="1" si="13"/>
        <v>#N/A</v>
      </c>
    </row>
    <row r="74" spans="1:22" x14ac:dyDescent="0.25">
      <c r="T74" t="e">
        <f t="shared" ca="1" si="11"/>
        <v>#N/A</v>
      </c>
      <c r="U74" s="60" t="e">
        <f t="shared" ca="1" si="12"/>
        <v>#N/A</v>
      </c>
      <c r="V74" t="e">
        <f t="shared" ca="1" si="13"/>
        <v>#N/A</v>
      </c>
    </row>
    <row r="75" spans="1:22" x14ac:dyDescent="0.25">
      <c r="T75" t="e">
        <f t="shared" ca="1" si="11"/>
        <v>#N/A</v>
      </c>
      <c r="U75" s="60" t="e">
        <f t="shared" ca="1" si="12"/>
        <v>#N/A</v>
      </c>
      <c r="V75" t="e">
        <f t="shared" ca="1" si="13"/>
        <v>#N/A</v>
      </c>
    </row>
    <row r="76" spans="1:22" x14ac:dyDescent="0.25">
      <c r="T76" t="e">
        <f t="shared" ca="1" si="11"/>
        <v>#N/A</v>
      </c>
      <c r="U76" s="60" t="e">
        <f t="shared" ca="1" si="12"/>
        <v>#N/A</v>
      </c>
      <c r="V76" t="e">
        <f t="shared" ca="1" si="13"/>
        <v>#N/A</v>
      </c>
    </row>
    <row r="77" spans="1:22" x14ac:dyDescent="0.25">
      <c r="T77" t="e">
        <f t="shared" ca="1" si="11"/>
        <v>#N/A</v>
      </c>
      <c r="U77" s="60" t="e">
        <f t="shared" ca="1" si="12"/>
        <v>#N/A</v>
      </c>
      <c r="V77" t="e">
        <f t="shared" ca="1" si="13"/>
        <v>#N/A</v>
      </c>
    </row>
    <row r="78" spans="1:22" x14ac:dyDescent="0.25">
      <c r="T78" t="e">
        <f t="shared" ca="1" si="11"/>
        <v>#N/A</v>
      </c>
      <c r="U78" s="60" t="e">
        <f t="shared" ca="1" si="12"/>
        <v>#N/A</v>
      </c>
      <c r="V78" t="e">
        <f t="shared" ca="1" si="13"/>
        <v>#N/A</v>
      </c>
    </row>
    <row r="79" spans="1:22" x14ac:dyDescent="0.25">
      <c r="T79" t="e">
        <f t="shared" ca="1" si="11"/>
        <v>#N/A</v>
      </c>
      <c r="U79" s="60" t="e">
        <f t="shared" ca="1" si="12"/>
        <v>#N/A</v>
      </c>
      <c r="V79" t="e">
        <f t="shared" ca="1" si="13"/>
        <v>#N/A</v>
      </c>
    </row>
    <row r="80" spans="1:22" x14ac:dyDescent="0.25">
      <c r="T80" t="e">
        <f t="shared" ca="1" si="11"/>
        <v>#N/A</v>
      </c>
      <c r="U80" s="60" t="e">
        <f t="shared" ca="1" si="12"/>
        <v>#N/A</v>
      </c>
      <c r="V80" t="e">
        <f t="shared" ca="1" si="13"/>
        <v>#N/A</v>
      </c>
    </row>
    <row r="81" spans="20:22" x14ac:dyDescent="0.25">
      <c r="T81" t="e">
        <f t="shared" ca="1" si="11"/>
        <v>#N/A</v>
      </c>
      <c r="U81" s="60" t="e">
        <f t="shared" ca="1" si="12"/>
        <v>#N/A</v>
      </c>
      <c r="V81" t="e">
        <f t="shared" ca="1" si="13"/>
        <v>#N/A</v>
      </c>
    </row>
    <row r="82" spans="20:22" x14ac:dyDescent="0.25">
      <c r="T82" t="e">
        <f t="shared" ca="1" si="11"/>
        <v>#N/A</v>
      </c>
      <c r="U82" s="60" t="e">
        <f t="shared" ca="1" si="12"/>
        <v>#N/A</v>
      </c>
      <c r="V82" t="e">
        <f t="shared" ca="1" si="13"/>
        <v>#N/A</v>
      </c>
    </row>
    <row r="83" spans="20:22" x14ac:dyDescent="0.25">
      <c r="T83" t="e">
        <f t="shared" ca="1" si="11"/>
        <v>#N/A</v>
      </c>
      <c r="U83" s="60" t="e">
        <f t="shared" ca="1" si="12"/>
        <v>#N/A</v>
      </c>
      <c r="V83" t="e">
        <f t="shared" ca="1" si="13"/>
        <v>#N/A</v>
      </c>
    </row>
    <row r="84" spans="20:22" x14ac:dyDescent="0.25">
      <c r="T84" t="e">
        <f t="shared" ca="1" si="11"/>
        <v>#N/A</v>
      </c>
      <c r="U84" s="60" t="e">
        <f t="shared" ca="1" si="12"/>
        <v>#N/A</v>
      </c>
      <c r="V84" t="e">
        <f t="shared" ca="1" si="13"/>
        <v>#N/A</v>
      </c>
    </row>
    <row r="85" spans="20:22" x14ac:dyDescent="0.25">
      <c r="T85" t="e">
        <f t="shared" ca="1" si="11"/>
        <v>#N/A</v>
      </c>
      <c r="U85" s="60" t="e">
        <f t="shared" ca="1" si="12"/>
        <v>#N/A</v>
      </c>
      <c r="V85" t="e">
        <f t="shared" ca="1" si="13"/>
        <v>#N/A</v>
      </c>
    </row>
    <row r="86" spans="20:22" x14ac:dyDescent="0.25">
      <c r="T86" t="e">
        <f t="shared" ca="1" si="11"/>
        <v>#N/A</v>
      </c>
      <c r="U86" s="60" t="e">
        <f t="shared" ca="1" si="12"/>
        <v>#N/A</v>
      </c>
      <c r="V86" t="e">
        <f t="shared" ca="1" si="13"/>
        <v>#N/A</v>
      </c>
    </row>
    <row r="87" spans="20:22" x14ac:dyDescent="0.25">
      <c r="T87" t="e">
        <f t="shared" ca="1" si="11"/>
        <v>#N/A</v>
      </c>
      <c r="U87" s="60" t="e">
        <f t="shared" ca="1" si="12"/>
        <v>#N/A</v>
      </c>
      <c r="V87" t="e">
        <f t="shared" ca="1" si="13"/>
        <v>#N/A</v>
      </c>
    </row>
    <row r="88" spans="20:22" x14ac:dyDescent="0.25">
      <c r="T88" t="e">
        <f t="shared" ca="1" si="11"/>
        <v>#N/A</v>
      </c>
      <c r="U88" s="60" t="e">
        <f t="shared" ca="1" si="12"/>
        <v>#N/A</v>
      </c>
      <c r="V88" t="e">
        <f t="shared" ca="1" si="13"/>
        <v>#N/A</v>
      </c>
    </row>
    <row r="89" spans="20:22" x14ac:dyDescent="0.25">
      <c r="T89" t="e">
        <f t="shared" ca="1" si="11"/>
        <v>#N/A</v>
      </c>
      <c r="U89" s="60" t="e">
        <f t="shared" ca="1" si="12"/>
        <v>#N/A</v>
      </c>
      <c r="V89" t="e">
        <f t="shared" ca="1" si="13"/>
        <v>#N/A</v>
      </c>
    </row>
    <row r="90" spans="20:22" x14ac:dyDescent="0.25">
      <c r="T90" t="e">
        <f t="shared" ca="1" si="11"/>
        <v>#N/A</v>
      </c>
      <c r="U90" s="60" t="e">
        <f t="shared" ca="1" si="12"/>
        <v>#N/A</v>
      </c>
      <c r="V90" t="e">
        <f t="shared" ca="1" si="13"/>
        <v>#N/A</v>
      </c>
    </row>
    <row r="91" spans="20:22" x14ac:dyDescent="0.25">
      <c r="T91" t="e">
        <f t="shared" ca="1" si="11"/>
        <v>#N/A</v>
      </c>
      <c r="U91" s="60" t="e">
        <f t="shared" ca="1" si="12"/>
        <v>#N/A</v>
      </c>
      <c r="V91" t="e">
        <f t="shared" ca="1" si="13"/>
        <v>#N/A</v>
      </c>
    </row>
    <row r="92" spans="20:22" x14ac:dyDescent="0.25">
      <c r="T92" t="e">
        <f t="shared" ca="1" si="11"/>
        <v>#N/A</v>
      </c>
      <c r="U92" s="60" t="e">
        <f t="shared" ca="1" si="12"/>
        <v>#N/A</v>
      </c>
      <c r="V92" t="e">
        <f t="shared" ca="1" si="13"/>
        <v>#N/A</v>
      </c>
    </row>
    <row r="93" spans="20:22" x14ac:dyDescent="0.25">
      <c r="T93" t="e">
        <f t="shared" ca="1" si="11"/>
        <v>#N/A</v>
      </c>
      <c r="U93" s="60" t="e">
        <f t="shared" ca="1" si="12"/>
        <v>#N/A</v>
      </c>
      <c r="V93" t="e">
        <f t="shared" ca="1" si="13"/>
        <v>#N/A</v>
      </c>
    </row>
    <row r="94" spans="20:22" x14ac:dyDescent="0.25">
      <c r="T94" t="e">
        <f t="shared" ca="1" si="11"/>
        <v>#N/A</v>
      </c>
      <c r="U94" s="60" t="e">
        <f t="shared" ca="1" si="12"/>
        <v>#N/A</v>
      </c>
      <c r="V94" t="e">
        <f t="shared" ca="1" si="13"/>
        <v>#N/A</v>
      </c>
    </row>
    <row r="95" spans="20:22" x14ac:dyDescent="0.25">
      <c r="T95" t="e">
        <f t="shared" ca="1" si="11"/>
        <v>#N/A</v>
      </c>
      <c r="U95" s="60" t="e">
        <f t="shared" ca="1" si="12"/>
        <v>#N/A</v>
      </c>
      <c r="V95" t="e">
        <f t="shared" ca="1" si="13"/>
        <v>#N/A</v>
      </c>
    </row>
    <row r="96" spans="20:22" x14ac:dyDescent="0.25">
      <c r="T96" t="e">
        <f t="shared" ca="1" si="11"/>
        <v>#N/A</v>
      </c>
      <c r="U96" s="60" t="e">
        <f t="shared" ca="1" si="12"/>
        <v>#N/A</v>
      </c>
      <c r="V96" t="e">
        <f t="shared" ca="1" si="13"/>
        <v>#N/A</v>
      </c>
    </row>
    <row r="97" spans="20:22" x14ac:dyDescent="0.25">
      <c r="T97" t="e">
        <f t="shared" ca="1" si="11"/>
        <v>#N/A</v>
      </c>
      <c r="U97" s="60" t="e">
        <f t="shared" ca="1" si="12"/>
        <v>#N/A</v>
      </c>
      <c r="V97" t="e">
        <f t="shared" ca="1" si="13"/>
        <v>#N/A</v>
      </c>
    </row>
    <row r="98" spans="20:22" x14ac:dyDescent="0.25">
      <c r="T98" t="e">
        <f t="shared" ca="1" si="11"/>
        <v>#N/A</v>
      </c>
      <c r="U98" s="60" t="e">
        <f t="shared" ca="1" si="12"/>
        <v>#N/A</v>
      </c>
      <c r="V98" t="e">
        <f t="shared" ca="1" si="13"/>
        <v>#N/A</v>
      </c>
    </row>
    <row r="99" spans="20:22" x14ac:dyDescent="0.25">
      <c r="T99" t="e">
        <f t="shared" ca="1" si="11"/>
        <v>#N/A</v>
      </c>
      <c r="U99" s="60" t="e">
        <f t="shared" ca="1" si="12"/>
        <v>#N/A</v>
      </c>
      <c r="V99" t="e">
        <f t="shared" ca="1" si="13"/>
        <v>#N/A</v>
      </c>
    </row>
    <row r="100" spans="20:22" x14ac:dyDescent="0.25">
      <c r="T100" t="e">
        <f t="shared" ca="1" si="11"/>
        <v>#N/A</v>
      </c>
      <c r="U100" s="60" t="e">
        <f t="shared" ca="1" si="12"/>
        <v>#N/A</v>
      </c>
      <c r="V100" t="e">
        <f t="shared" ca="1" si="13"/>
        <v>#N/A</v>
      </c>
    </row>
    <row r="101" spans="20:22" x14ac:dyDescent="0.25">
      <c r="T101" t="e">
        <f t="shared" ca="1" si="11"/>
        <v>#N/A</v>
      </c>
      <c r="U101" s="60" t="e">
        <f t="shared" ca="1" si="12"/>
        <v>#N/A</v>
      </c>
      <c r="V101" t="e">
        <f t="shared" ca="1" si="13"/>
        <v>#N/A</v>
      </c>
    </row>
    <row r="102" spans="20:22" x14ac:dyDescent="0.25">
      <c r="T102" t="e">
        <f t="shared" ca="1" si="11"/>
        <v>#N/A</v>
      </c>
      <c r="U102" s="60" t="e">
        <f t="shared" ca="1" si="12"/>
        <v>#N/A</v>
      </c>
      <c r="V102" t="e">
        <f t="shared" ca="1" si="13"/>
        <v>#N/A</v>
      </c>
    </row>
    <row r="103" spans="20:22" x14ac:dyDescent="0.25">
      <c r="T103" t="e">
        <f t="shared" ca="1" si="11"/>
        <v>#N/A</v>
      </c>
      <c r="U103" s="60" t="e">
        <f t="shared" ca="1" si="12"/>
        <v>#N/A</v>
      </c>
      <c r="V103" t="e">
        <f t="shared" ca="1" si="13"/>
        <v>#N/A</v>
      </c>
    </row>
    <row r="104" spans="20:22" x14ac:dyDescent="0.25">
      <c r="T104" t="e">
        <f t="shared" ca="1" si="11"/>
        <v>#N/A</v>
      </c>
      <c r="U104" s="60" t="e">
        <f t="shared" ca="1" si="12"/>
        <v>#N/A</v>
      </c>
      <c r="V104" t="e">
        <f t="shared" ca="1" si="13"/>
        <v>#N/A</v>
      </c>
    </row>
    <row r="105" spans="20:22" x14ac:dyDescent="0.25">
      <c r="T105" t="e">
        <f t="shared" ca="1" si="11"/>
        <v>#N/A</v>
      </c>
      <c r="U105" s="60" t="e">
        <f t="shared" ca="1" si="12"/>
        <v>#N/A</v>
      </c>
      <c r="V105" t="e">
        <f t="shared" ca="1" si="13"/>
        <v>#N/A</v>
      </c>
    </row>
    <row r="106" spans="20:22" x14ac:dyDescent="0.25">
      <c r="T106" t="e">
        <f t="shared" ca="1" si="11"/>
        <v>#N/A</v>
      </c>
      <c r="U106" s="60" t="e">
        <f t="shared" ca="1" si="12"/>
        <v>#N/A</v>
      </c>
      <c r="V106" t="e">
        <f t="shared" ca="1" si="13"/>
        <v>#N/A</v>
      </c>
    </row>
    <row r="107" spans="20:22" x14ac:dyDescent="0.25">
      <c r="T107" t="e">
        <f t="shared" ca="1" si="11"/>
        <v>#N/A</v>
      </c>
      <c r="U107" s="60" t="e">
        <f t="shared" ca="1" si="12"/>
        <v>#N/A</v>
      </c>
      <c r="V107" t="e">
        <f t="shared" ca="1" si="13"/>
        <v>#N/A</v>
      </c>
    </row>
    <row r="108" spans="20:22" x14ac:dyDescent="0.25">
      <c r="T108" t="e">
        <f t="shared" ca="1" si="11"/>
        <v>#N/A</v>
      </c>
      <c r="U108" s="60" t="e">
        <f t="shared" ca="1" si="12"/>
        <v>#N/A</v>
      </c>
      <c r="V108" t="e">
        <f t="shared" ca="1" si="13"/>
        <v>#N/A</v>
      </c>
    </row>
    <row r="109" spans="20:22" x14ac:dyDescent="0.25">
      <c r="T109" t="e">
        <f t="shared" ca="1" si="11"/>
        <v>#N/A</v>
      </c>
      <c r="U109" s="60" t="e">
        <f t="shared" ca="1" si="12"/>
        <v>#N/A</v>
      </c>
      <c r="V109" t="e">
        <f t="shared" ca="1" si="13"/>
        <v>#N/A</v>
      </c>
    </row>
    <row r="110" spans="20:22" x14ac:dyDescent="0.25">
      <c r="T110" t="e">
        <f t="shared" ca="1" si="11"/>
        <v>#N/A</v>
      </c>
      <c r="U110" s="60" t="e">
        <f t="shared" ca="1" si="12"/>
        <v>#N/A</v>
      </c>
      <c r="V110" t="e">
        <f t="shared" ca="1" si="13"/>
        <v>#N/A</v>
      </c>
    </row>
    <row r="111" spans="20:22" x14ac:dyDescent="0.25">
      <c r="T111" t="e">
        <f t="shared" ca="1" si="11"/>
        <v>#N/A</v>
      </c>
      <c r="U111" s="60" t="e">
        <f t="shared" ca="1" si="12"/>
        <v>#N/A</v>
      </c>
      <c r="V111" t="e">
        <f t="shared" ca="1" si="13"/>
        <v>#N/A</v>
      </c>
    </row>
    <row r="112" spans="20:22" x14ac:dyDescent="0.25">
      <c r="T112" t="e">
        <f t="shared" ca="1" si="11"/>
        <v>#N/A</v>
      </c>
      <c r="U112" s="60" t="e">
        <f t="shared" ca="1" si="12"/>
        <v>#N/A</v>
      </c>
      <c r="V112" t="e">
        <f t="shared" ca="1" si="13"/>
        <v>#N/A</v>
      </c>
    </row>
    <row r="113" spans="20:22" x14ac:dyDescent="0.25">
      <c r="T113" t="e">
        <f t="shared" ca="1" si="11"/>
        <v>#N/A</v>
      </c>
      <c r="U113" s="60" t="e">
        <f t="shared" ca="1" si="12"/>
        <v>#N/A</v>
      </c>
      <c r="V113" t="e">
        <f t="shared" ca="1" si="13"/>
        <v>#N/A</v>
      </c>
    </row>
    <row r="114" spans="20:22" x14ac:dyDescent="0.25">
      <c r="T114" t="e">
        <f t="shared" ca="1" si="11"/>
        <v>#N/A</v>
      </c>
      <c r="U114" s="60" t="e">
        <f t="shared" ca="1" si="12"/>
        <v>#N/A</v>
      </c>
      <c r="V114" t="e">
        <f t="shared" ca="1" si="13"/>
        <v>#N/A</v>
      </c>
    </row>
    <row r="115" spans="20:22" x14ac:dyDescent="0.25">
      <c r="T115" t="e">
        <f t="shared" ca="1" si="11"/>
        <v>#N/A</v>
      </c>
      <c r="U115" s="60" t="e">
        <f t="shared" ca="1" si="12"/>
        <v>#N/A</v>
      </c>
      <c r="V115" t="e">
        <f t="shared" ca="1" si="13"/>
        <v>#N/A</v>
      </c>
    </row>
    <row r="116" spans="20:22" x14ac:dyDescent="0.25">
      <c r="T116" t="e">
        <f t="shared" ca="1" si="11"/>
        <v>#N/A</v>
      </c>
      <c r="U116" s="60" t="e">
        <f t="shared" ca="1" si="12"/>
        <v>#N/A</v>
      </c>
      <c r="V116" t="e">
        <f t="shared" ca="1" si="13"/>
        <v>#N/A</v>
      </c>
    </row>
    <row r="117" spans="20:22" x14ac:dyDescent="0.25">
      <c r="T117" t="e">
        <f t="shared" ca="1" si="11"/>
        <v>#N/A</v>
      </c>
      <c r="U117" s="60" t="e">
        <f t="shared" ca="1" si="12"/>
        <v>#N/A</v>
      </c>
      <c r="V117" t="e">
        <f t="shared" ca="1" si="13"/>
        <v>#N/A</v>
      </c>
    </row>
    <row r="118" spans="20:22" x14ac:dyDescent="0.25">
      <c r="T118" t="e">
        <f t="shared" ca="1" si="11"/>
        <v>#N/A</v>
      </c>
      <c r="U118" s="60" t="e">
        <f t="shared" ca="1" si="12"/>
        <v>#N/A</v>
      </c>
      <c r="V118" t="e">
        <f t="shared" ca="1" si="13"/>
        <v>#N/A</v>
      </c>
    </row>
    <row r="119" spans="20:22" x14ac:dyDescent="0.25">
      <c r="T119" t="e">
        <f t="shared" ca="1" si="11"/>
        <v>#N/A</v>
      </c>
      <c r="U119" s="60" t="e">
        <f t="shared" ca="1" si="12"/>
        <v>#N/A</v>
      </c>
      <c r="V119" t="e">
        <f t="shared" ca="1" si="13"/>
        <v>#N/A</v>
      </c>
    </row>
    <row r="120" spans="20:22" x14ac:dyDescent="0.25">
      <c r="T120" t="e">
        <f t="shared" ca="1" si="11"/>
        <v>#N/A</v>
      </c>
      <c r="U120" s="60" t="e">
        <f t="shared" ca="1" si="12"/>
        <v>#N/A</v>
      </c>
      <c r="V120" t="e">
        <f t="shared" ca="1" si="13"/>
        <v>#N/A</v>
      </c>
    </row>
    <row r="121" spans="20:22" x14ac:dyDescent="0.25">
      <c r="T121" t="e">
        <f t="shared" ca="1" si="11"/>
        <v>#N/A</v>
      </c>
      <c r="U121" s="60" t="e">
        <f t="shared" ca="1" si="12"/>
        <v>#N/A</v>
      </c>
      <c r="V121" t="e">
        <f t="shared" ca="1" si="13"/>
        <v>#N/A</v>
      </c>
    </row>
    <row r="122" spans="20:22" x14ac:dyDescent="0.25">
      <c r="T122" t="e">
        <f t="shared" ca="1" si="11"/>
        <v>#N/A</v>
      </c>
      <c r="U122" s="60" t="e">
        <f t="shared" ca="1" si="12"/>
        <v>#N/A</v>
      </c>
      <c r="V122" t="e">
        <f t="shared" ca="1" si="13"/>
        <v>#N/A</v>
      </c>
    </row>
    <row r="123" spans="20:22" x14ac:dyDescent="0.25">
      <c r="T123" t="e">
        <f t="shared" ca="1" si="11"/>
        <v>#N/A</v>
      </c>
      <c r="U123" s="60" t="e">
        <f t="shared" ca="1" si="12"/>
        <v>#N/A</v>
      </c>
      <c r="V123" t="e">
        <f t="shared" ca="1" si="13"/>
        <v>#N/A</v>
      </c>
    </row>
    <row r="124" spans="20:22" x14ac:dyDescent="0.25">
      <c r="T124" t="e">
        <f t="shared" ca="1" si="11"/>
        <v>#N/A</v>
      </c>
      <c r="U124" s="60" t="e">
        <f t="shared" ca="1" si="12"/>
        <v>#N/A</v>
      </c>
      <c r="V124" t="e">
        <f t="shared" ca="1" si="13"/>
        <v>#N/A</v>
      </c>
    </row>
    <row r="125" spans="20:22" x14ac:dyDescent="0.25">
      <c r="T125" t="e">
        <f t="shared" ca="1" si="11"/>
        <v>#N/A</v>
      </c>
      <c r="U125" s="60" t="e">
        <f t="shared" ca="1" si="12"/>
        <v>#N/A</v>
      </c>
      <c r="V125" t="e">
        <f t="shared" ca="1" si="13"/>
        <v>#N/A</v>
      </c>
    </row>
    <row r="126" spans="20:22" x14ac:dyDescent="0.25">
      <c r="T126" t="e">
        <f t="shared" ca="1" si="11"/>
        <v>#N/A</v>
      </c>
      <c r="U126" s="60" t="e">
        <f t="shared" ca="1" si="12"/>
        <v>#N/A</v>
      </c>
      <c r="V126" t="e">
        <f t="shared" ca="1" si="13"/>
        <v>#N/A</v>
      </c>
    </row>
    <row r="127" spans="20:22" x14ac:dyDescent="0.25">
      <c r="T127" t="e">
        <f t="shared" ca="1" si="11"/>
        <v>#N/A</v>
      </c>
      <c r="U127" s="60" t="e">
        <f t="shared" ca="1" si="12"/>
        <v>#N/A</v>
      </c>
      <c r="V127" t="e">
        <f t="shared" ca="1" si="13"/>
        <v>#N/A</v>
      </c>
    </row>
    <row r="128" spans="20:22" x14ac:dyDescent="0.25">
      <c r="T128" t="e">
        <f t="shared" ca="1" si="11"/>
        <v>#N/A</v>
      </c>
      <c r="U128" s="60" t="e">
        <f t="shared" ca="1" si="12"/>
        <v>#N/A</v>
      </c>
      <c r="V128" t="e">
        <f t="shared" ca="1" si="13"/>
        <v>#N/A</v>
      </c>
    </row>
    <row r="129" spans="20:22" x14ac:dyDescent="0.25">
      <c r="T129" t="e">
        <f t="shared" ca="1" si="11"/>
        <v>#N/A</v>
      </c>
      <c r="U129" s="60" t="e">
        <f t="shared" ca="1" si="12"/>
        <v>#N/A</v>
      </c>
      <c r="V129" t="e">
        <f t="shared" ca="1" si="13"/>
        <v>#N/A</v>
      </c>
    </row>
    <row r="130" spans="20:22" x14ac:dyDescent="0.25">
      <c r="T130" t="e">
        <f t="shared" ref="T130:T193" ca="1" si="16">INDIRECT("'Questions_Hide'!H"&amp;MATCH($A130,QuestionIDs,0)+3)="BSD"</f>
        <v>#N/A</v>
      </c>
      <c r="U130" s="60" t="e">
        <f t="shared" ref="U130:U193" ca="1" si="17">INDIRECT("'Questions_Hide'!H"&amp;MATCH($E130,QuestionIDs,0)+3)="BSD"</f>
        <v>#N/A</v>
      </c>
      <c r="V130" t="e">
        <f t="shared" ref="V130:V193" ca="1" si="18">INDIRECT("'Questions_Hide'!H"&amp;MATCH($I130,QuestionIDs,0)+3)="BSD"</f>
        <v>#N/A</v>
      </c>
    </row>
    <row r="131" spans="20:22" x14ac:dyDescent="0.25">
      <c r="T131" t="e">
        <f t="shared" ca="1" si="16"/>
        <v>#N/A</v>
      </c>
      <c r="U131" s="60" t="e">
        <f t="shared" ca="1" si="17"/>
        <v>#N/A</v>
      </c>
      <c r="V131" t="e">
        <f t="shared" ca="1" si="18"/>
        <v>#N/A</v>
      </c>
    </row>
    <row r="132" spans="20:22" x14ac:dyDescent="0.25">
      <c r="T132" t="e">
        <f t="shared" ca="1" si="16"/>
        <v>#N/A</v>
      </c>
      <c r="U132" s="60" t="e">
        <f t="shared" ca="1" si="17"/>
        <v>#N/A</v>
      </c>
      <c r="V132" t="e">
        <f t="shared" ca="1" si="18"/>
        <v>#N/A</v>
      </c>
    </row>
    <row r="133" spans="20:22" x14ac:dyDescent="0.25">
      <c r="T133" t="e">
        <f t="shared" ca="1" si="16"/>
        <v>#N/A</v>
      </c>
      <c r="U133" s="60" t="e">
        <f t="shared" ca="1" si="17"/>
        <v>#N/A</v>
      </c>
      <c r="V133" t="e">
        <f t="shared" ca="1" si="18"/>
        <v>#N/A</v>
      </c>
    </row>
    <row r="134" spans="20:22" x14ac:dyDescent="0.25">
      <c r="T134" t="e">
        <f t="shared" ca="1" si="16"/>
        <v>#N/A</v>
      </c>
      <c r="U134" s="60" t="e">
        <f t="shared" ca="1" si="17"/>
        <v>#N/A</v>
      </c>
      <c r="V134" t="e">
        <f t="shared" ca="1" si="18"/>
        <v>#N/A</v>
      </c>
    </row>
    <row r="135" spans="20:22" x14ac:dyDescent="0.25">
      <c r="T135" t="e">
        <f t="shared" ca="1" si="16"/>
        <v>#N/A</v>
      </c>
      <c r="U135" s="60" t="e">
        <f t="shared" ca="1" si="17"/>
        <v>#N/A</v>
      </c>
      <c r="V135" t="e">
        <f t="shared" ca="1" si="18"/>
        <v>#N/A</v>
      </c>
    </row>
    <row r="136" spans="20:22" x14ac:dyDescent="0.25">
      <c r="T136" t="e">
        <f t="shared" ca="1" si="16"/>
        <v>#N/A</v>
      </c>
      <c r="U136" s="60" t="e">
        <f t="shared" ca="1" si="17"/>
        <v>#N/A</v>
      </c>
      <c r="V136" t="e">
        <f t="shared" ca="1" si="18"/>
        <v>#N/A</v>
      </c>
    </row>
    <row r="137" spans="20:22" x14ac:dyDescent="0.25">
      <c r="T137" t="e">
        <f t="shared" ca="1" si="16"/>
        <v>#N/A</v>
      </c>
      <c r="U137" s="60" t="e">
        <f t="shared" ca="1" si="17"/>
        <v>#N/A</v>
      </c>
      <c r="V137" t="e">
        <f t="shared" ca="1" si="18"/>
        <v>#N/A</v>
      </c>
    </row>
    <row r="138" spans="20:22" x14ac:dyDescent="0.25">
      <c r="T138" t="e">
        <f t="shared" ca="1" si="16"/>
        <v>#N/A</v>
      </c>
      <c r="U138" s="60" t="e">
        <f t="shared" ca="1" si="17"/>
        <v>#N/A</v>
      </c>
      <c r="V138" t="e">
        <f t="shared" ca="1" si="18"/>
        <v>#N/A</v>
      </c>
    </row>
    <row r="139" spans="20:22" x14ac:dyDescent="0.25">
      <c r="T139" t="e">
        <f t="shared" ca="1" si="16"/>
        <v>#N/A</v>
      </c>
      <c r="U139" s="60" t="e">
        <f t="shared" ca="1" si="17"/>
        <v>#N/A</v>
      </c>
      <c r="V139" t="e">
        <f t="shared" ca="1" si="18"/>
        <v>#N/A</v>
      </c>
    </row>
    <row r="140" spans="20:22" x14ac:dyDescent="0.25">
      <c r="T140" t="e">
        <f t="shared" ca="1" si="16"/>
        <v>#N/A</v>
      </c>
      <c r="U140" s="60" t="e">
        <f t="shared" ca="1" si="17"/>
        <v>#N/A</v>
      </c>
      <c r="V140" t="e">
        <f t="shared" ca="1" si="18"/>
        <v>#N/A</v>
      </c>
    </row>
    <row r="141" spans="20:22" x14ac:dyDescent="0.25">
      <c r="T141" t="e">
        <f t="shared" ca="1" si="16"/>
        <v>#N/A</v>
      </c>
      <c r="U141" s="60" t="e">
        <f t="shared" ca="1" si="17"/>
        <v>#N/A</v>
      </c>
      <c r="V141" t="e">
        <f t="shared" ca="1" si="18"/>
        <v>#N/A</v>
      </c>
    </row>
    <row r="142" spans="20:22" x14ac:dyDescent="0.25">
      <c r="T142" t="e">
        <f t="shared" ca="1" si="16"/>
        <v>#N/A</v>
      </c>
      <c r="U142" s="60" t="e">
        <f t="shared" ca="1" si="17"/>
        <v>#N/A</v>
      </c>
      <c r="V142" t="e">
        <f t="shared" ca="1" si="18"/>
        <v>#N/A</v>
      </c>
    </row>
    <row r="143" spans="20:22" x14ac:dyDescent="0.25">
      <c r="T143" t="e">
        <f t="shared" ca="1" si="16"/>
        <v>#N/A</v>
      </c>
      <c r="U143" s="60" t="e">
        <f t="shared" ca="1" si="17"/>
        <v>#N/A</v>
      </c>
      <c r="V143" t="e">
        <f t="shared" ca="1" si="18"/>
        <v>#N/A</v>
      </c>
    </row>
    <row r="144" spans="20:22" x14ac:dyDescent="0.25">
      <c r="T144" t="e">
        <f t="shared" ca="1" si="16"/>
        <v>#N/A</v>
      </c>
      <c r="U144" s="60" t="e">
        <f t="shared" ca="1" si="17"/>
        <v>#N/A</v>
      </c>
      <c r="V144" t="e">
        <f t="shared" ca="1" si="18"/>
        <v>#N/A</v>
      </c>
    </row>
    <row r="145" spans="20:22" x14ac:dyDescent="0.25">
      <c r="T145" t="e">
        <f t="shared" ca="1" si="16"/>
        <v>#N/A</v>
      </c>
      <c r="U145" s="60" t="e">
        <f t="shared" ca="1" si="17"/>
        <v>#N/A</v>
      </c>
      <c r="V145" t="e">
        <f t="shared" ca="1" si="18"/>
        <v>#N/A</v>
      </c>
    </row>
    <row r="146" spans="20:22" x14ac:dyDescent="0.25">
      <c r="T146" t="e">
        <f t="shared" ca="1" si="16"/>
        <v>#N/A</v>
      </c>
      <c r="U146" s="60" t="e">
        <f t="shared" ca="1" si="17"/>
        <v>#N/A</v>
      </c>
      <c r="V146" t="e">
        <f t="shared" ca="1" si="18"/>
        <v>#N/A</v>
      </c>
    </row>
    <row r="147" spans="20:22" x14ac:dyDescent="0.25">
      <c r="T147" t="e">
        <f t="shared" ca="1" si="16"/>
        <v>#N/A</v>
      </c>
      <c r="U147" s="60" t="e">
        <f t="shared" ca="1" si="17"/>
        <v>#N/A</v>
      </c>
      <c r="V147" t="e">
        <f t="shared" ca="1" si="18"/>
        <v>#N/A</v>
      </c>
    </row>
    <row r="148" spans="20:22" x14ac:dyDescent="0.25">
      <c r="T148" t="e">
        <f t="shared" ca="1" si="16"/>
        <v>#N/A</v>
      </c>
      <c r="U148" s="60" t="e">
        <f t="shared" ca="1" si="17"/>
        <v>#N/A</v>
      </c>
      <c r="V148" t="e">
        <f t="shared" ca="1" si="18"/>
        <v>#N/A</v>
      </c>
    </row>
    <row r="149" spans="20:22" x14ac:dyDescent="0.25">
      <c r="T149" t="e">
        <f t="shared" ca="1" si="16"/>
        <v>#N/A</v>
      </c>
      <c r="U149" s="60" t="e">
        <f t="shared" ca="1" si="17"/>
        <v>#N/A</v>
      </c>
      <c r="V149" t="e">
        <f t="shared" ca="1" si="18"/>
        <v>#N/A</v>
      </c>
    </row>
    <row r="150" spans="20:22" x14ac:dyDescent="0.25">
      <c r="T150" t="e">
        <f t="shared" ca="1" si="16"/>
        <v>#N/A</v>
      </c>
      <c r="U150" s="60" t="e">
        <f t="shared" ca="1" si="17"/>
        <v>#N/A</v>
      </c>
      <c r="V150" t="e">
        <f t="shared" ca="1" si="18"/>
        <v>#N/A</v>
      </c>
    </row>
    <row r="151" spans="20:22" x14ac:dyDescent="0.25">
      <c r="T151" t="e">
        <f t="shared" ca="1" si="16"/>
        <v>#N/A</v>
      </c>
      <c r="U151" s="60" t="e">
        <f t="shared" ca="1" si="17"/>
        <v>#N/A</v>
      </c>
      <c r="V151" t="e">
        <f t="shared" ca="1" si="18"/>
        <v>#N/A</v>
      </c>
    </row>
    <row r="152" spans="20:22" x14ac:dyDescent="0.25">
      <c r="T152" t="e">
        <f t="shared" ca="1" si="16"/>
        <v>#N/A</v>
      </c>
      <c r="U152" s="60" t="e">
        <f t="shared" ca="1" si="17"/>
        <v>#N/A</v>
      </c>
      <c r="V152" t="e">
        <f t="shared" ca="1" si="18"/>
        <v>#N/A</v>
      </c>
    </row>
    <row r="153" spans="20:22" x14ac:dyDescent="0.25">
      <c r="T153" t="e">
        <f t="shared" ca="1" si="16"/>
        <v>#N/A</v>
      </c>
      <c r="U153" s="60" t="e">
        <f t="shared" ca="1" si="17"/>
        <v>#N/A</v>
      </c>
      <c r="V153" t="e">
        <f t="shared" ca="1" si="18"/>
        <v>#N/A</v>
      </c>
    </row>
    <row r="154" spans="20:22" x14ac:dyDescent="0.25">
      <c r="T154" t="e">
        <f t="shared" ca="1" si="16"/>
        <v>#N/A</v>
      </c>
      <c r="U154" s="60" t="e">
        <f t="shared" ca="1" si="17"/>
        <v>#N/A</v>
      </c>
      <c r="V154" t="e">
        <f t="shared" ca="1" si="18"/>
        <v>#N/A</v>
      </c>
    </row>
    <row r="155" spans="20:22" x14ac:dyDescent="0.25">
      <c r="T155" t="e">
        <f t="shared" ca="1" si="16"/>
        <v>#N/A</v>
      </c>
      <c r="U155" s="60" t="e">
        <f t="shared" ca="1" si="17"/>
        <v>#N/A</v>
      </c>
      <c r="V155" t="e">
        <f t="shared" ca="1" si="18"/>
        <v>#N/A</v>
      </c>
    </row>
    <row r="156" spans="20:22" x14ac:dyDescent="0.25">
      <c r="T156" t="e">
        <f t="shared" ca="1" si="16"/>
        <v>#N/A</v>
      </c>
      <c r="U156" s="60" t="e">
        <f t="shared" ca="1" si="17"/>
        <v>#N/A</v>
      </c>
      <c r="V156" t="e">
        <f t="shared" ca="1" si="18"/>
        <v>#N/A</v>
      </c>
    </row>
    <row r="157" spans="20:22" x14ac:dyDescent="0.25">
      <c r="T157" t="e">
        <f t="shared" ca="1" si="16"/>
        <v>#N/A</v>
      </c>
      <c r="U157" s="60" t="e">
        <f t="shared" ca="1" si="17"/>
        <v>#N/A</v>
      </c>
      <c r="V157" t="e">
        <f t="shared" ca="1" si="18"/>
        <v>#N/A</v>
      </c>
    </row>
    <row r="158" spans="20:22" x14ac:dyDescent="0.25">
      <c r="T158" t="e">
        <f t="shared" ca="1" si="16"/>
        <v>#N/A</v>
      </c>
      <c r="U158" s="60" t="e">
        <f t="shared" ca="1" si="17"/>
        <v>#N/A</v>
      </c>
      <c r="V158" t="e">
        <f t="shared" ca="1" si="18"/>
        <v>#N/A</v>
      </c>
    </row>
    <row r="159" spans="20:22" x14ac:dyDescent="0.25">
      <c r="T159" t="e">
        <f t="shared" ca="1" si="16"/>
        <v>#N/A</v>
      </c>
      <c r="U159" s="60" t="e">
        <f t="shared" ca="1" si="17"/>
        <v>#N/A</v>
      </c>
      <c r="V159" t="e">
        <f t="shared" ca="1" si="18"/>
        <v>#N/A</v>
      </c>
    </row>
    <row r="160" spans="20:22" x14ac:dyDescent="0.25">
      <c r="T160" t="e">
        <f t="shared" ca="1" si="16"/>
        <v>#N/A</v>
      </c>
      <c r="U160" s="60" t="e">
        <f t="shared" ca="1" si="17"/>
        <v>#N/A</v>
      </c>
      <c r="V160" t="e">
        <f t="shared" ca="1" si="18"/>
        <v>#N/A</v>
      </c>
    </row>
    <row r="161" spans="20:22" x14ac:dyDescent="0.25">
      <c r="T161" t="e">
        <f t="shared" ca="1" si="16"/>
        <v>#N/A</v>
      </c>
      <c r="U161" s="60" t="e">
        <f t="shared" ca="1" si="17"/>
        <v>#N/A</v>
      </c>
      <c r="V161" t="e">
        <f t="shared" ca="1" si="18"/>
        <v>#N/A</v>
      </c>
    </row>
    <row r="162" spans="20:22" x14ac:dyDescent="0.25">
      <c r="T162" t="e">
        <f t="shared" ca="1" si="16"/>
        <v>#N/A</v>
      </c>
      <c r="U162" s="60" t="e">
        <f t="shared" ca="1" si="17"/>
        <v>#N/A</v>
      </c>
      <c r="V162" t="e">
        <f t="shared" ca="1" si="18"/>
        <v>#N/A</v>
      </c>
    </row>
    <row r="163" spans="20:22" x14ac:dyDescent="0.25">
      <c r="T163" t="e">
        <f t="shared" ca="1" si="16"/>
        <v>#N/A</v>
      </c>
      <c r="U163" s="60" t="e">
        <f t="shared" ca="1" si="17"/>
        <v>#N/A</v>
      </c>
      <c r="V163" t="e">
        <f t="shared" ca="1" si="18"/>
        <v>#N/A</v>
      </c>
    </row>
    <row r="164" spans="20:22" x14ac:dyDescent="0.25">
      <c r="T164" t="e">
        <f t="shared" ca="1" si="16"/>
        <v>#N/A</v>
      </c>
      <c r="U164" s="60" t="e">
        <f t="shared" ca="1" si="17"/>
        <v>#N/A</v>
      </c>
      <c r="V164" t="e">
        <f t="shared" ca="1" si="18"/>
        <v>#N/A</v>
      </c>
    </row>
    <row r="165" spans="20:22" x14ac:dyDescent="0.25">
      <c r="T165" t="e">
        <f t="shared" ca="1" si="16"/>
        <v>#N/A</v>
      </c>
      <c r="U165" s="60" t="e">
        <f t="shared" ca="1" si="17"/>
        <v>#N/A</v>
      </c>
      <c r="V165" t="e">
        <f t="shared" ca="1" si="18"/>
        <v>#N/A</v>
      </c>
    </row>
    <row r="166" spans="20:22" x14ac:dyDescent="0.25">
      <c r="T166" t="e">
        <f t="shared" ca="1" si="16"/>
        <v>#N/A</v>
      </c>
      <c r="U166" s="60" t="e">
        <f t="shared" ca="1" si="17"/>
        <v>#N/A</v>
      </c>
      <c r="V166" t="e">
        <f t="shared" ca="1" si="18"/>
        <v>#N/A</v>
      </c>
    </row>
    <row r="167" spans="20:22" x14ac:dyDescent="0.25">
      <c r="T167" t="e">
        <f t="shared" ca="1" si="16"/>
        <v>#N/A</v>
      </c>
      <c r="U167" s="60" t="e">
        <f t="shared" ca="1" si="17"/>
        <v>#N/A</v>
      </c>
      <c r="V167" t="e">
        <f t="shared" ca="1" si="18"/>
        <v>#N/A</v>
      </c>
    </row>
    <row r="168" spans="20:22" x14ac:dyDescent="0.25">
      <c r="T168" t="e">
        <f t="shared" ca="1" si="16"/>
        <v>#N/A</v>
      </c>
      <c r="U168" s="60" t="e">
        <f t="shared" ca="1" si="17"/>
        <v>#N/A</v>
      </c>
      <c r="V168" t="e">
        <f t="shared" ca="1" si="18"/>
        <v>#N/A</v>
      </c>
    </row>
    <row r="169" spans="20:22" x14ac:dyDescent="0.25">
      <c r="T169" t="e">
        <f t="shared" ca="1" si="16"/>
        <v>#N/A</v>
      </c>
      <c r="U169" s="60" t="e">
        <f t="shared" ca="1" si="17"/>
        <v>#N/A</v>
      </c>
      <c r="V169" t="e">
        <f t="shared" ca="1" si="18"/>
        <v>#N/A</v>
      </c>
    </row>
    <row r="170" spans="20:22" x14ac:dyDescent="0.25">
      <c r="T170" t="e">
        <f t="shared" ca="1" si="16"/>
        <v>#N/A</v>
      </c>
      <c r="U170" s="60" t="e">
        <f t="shared" ca="1" si="17"/>
        <v>#N/A</v>
      </c>
      <c r="V170" t="e">
        <f t="shared" ca="1" si="18"/>
        <v>#N/A</v>
      </c>
    </row>
    <row r="171" spans="20:22" x14ac:dyDescent="0.25">
      <c r="T171" t="e">
        <f t="shared" ca="1" si="16"/>
        <v>#N/A</v>
      </c>
      <c r="U171" s="60" t="e">
        <f t="shared" ca="1" si="17"/>
        <v>#N/A</v>
      </c>
      <c r="V171" t="e">
        <f t="shared" ca="1" si="18"/>
        <v>#N/A</v>
      </c>
    </row>
    <row r="172" spans="20:22" x14ac:dyDescent="0.25">
      <c r="T172" t="e">
        <f t="shared" ca="1" si="16"/>
        <v>#N/A</v>
      </c>
      <c r="U172" s="60" t="e">
        <f t="shared" ca="1" si="17"/>
        <v>#N/A</v>
      </c>
      <c r="V172" t="e">
        <f t="shared" ca="1" si="18"/>
        <v>#N/A</v>
      </c>
    </row>
    <row r="173" spans="20:22" x14ac:dyDescent="0.25">
      <c r="T173" t="e">
        <f t="shared" ca="1" si="16"/>
        <v>#N/A</v>
      </c>
      <c r="U173" s="60" t="e">
        <f t="shared" ca="1" si="17"/>
        <v>#N/A</v>
      </c>
      <c r="V173" t="e">
        <f t="shared" ca="1" si="18"/>
        <v>#N/A</v>
      </c>
    </row>
    <row r="174" spans="20:22" x14ac:dyDescent="0.25">
      <c r="T174" t="e">
        <f t="shared" ca="1" si="16"/>
        <v>#N/A</v>
      </c>
      <c r="U174" s="60" t="e">
        <f t="shared" ca="1" si="17"/>
        <v>#N/A</v>
      </c>
      <c r="V174" t="e">
        <f t="shared" ca="1" si="18"/>
        <v>#N/A</v>
      </c>
    </row>
    <row r="175" spans="20:22" x14ac:dyDescent="0.25">
      <c r="T175" t="e">
        <f t="shared" ca="1" si="16"/>
        <v>#N/A</v>
      </c>
      <c r="U175" s="60" t="e">
        <f t="shared" ca="1" si="17"/>
        <v>#N/A</v>
      </c>
      <c r="V175" t="e">
        <f t="shared" ca="1" si="18"/>
        <v>#N/A</v>
      </c>
    </row>
    <row r="176" spans="20:22" x14ac:dyDescent="0.25">
      <c r="T176" t="e">
        <f t="shared" ca="1" si="16"/>
        <v>#N/A</v>
      </c>
      <c r="U176" s="60" t="e">
        <f t="shared" ca="1" si="17"/>
        <v>#N/A</v>
      </c>
      <c r="V176" t="e">
        <f t="shared" ca="1" si="18"/>
        <v>#N/A</v>
      </c>
    </row>
    <row r="177" spans="20:22" x14ac:dyDescent="0.25">
      <c r="T177" t="e">
        <f t="shared" ca="1" si="16"/>
        <v>#N/A</v>
      </c>
      <c r="U177" s="60" t="e">
        <f t="shared" ca="1" si="17"/>
        <v>#N/A</v>
      </c>
      <c r="V177" t="e">
        <f t="shared" ca="1" si="18"/>
        <v>#N/A</v>
      </c>
    </row>
    <row r="178" spans="20:22" x14ac:dyDescent="0.25">
      <c r="T178" t="e">
        <f t="shared" ca="1" si="16"/>
        <v>#N/A</v>
      </c>
      <c r="U178" s="60" t="e">
        <f t="shared" ca="1" si="17"/>
        <v>#N/A</v>
      </c>
      <c r="V178" t="e">
        <f t="shared" ca="1" si="18"/>
        <v>#N/A</v>
      </c>
    </row>
    <row r="179" spans="20:22" x14ac:dyDescent="0.25">
      <c r="T179" t="e">
        <f t="shared" ca="1" si="16"/>
        <v>#N/A</v>
      </c>
      <c r="U179" s="60" t="e">
        <f t="shared" ca="1" si="17"/>
        <v>#N/A</v>
      </c>
      <c r="V179" t="e">
        <f t="shared" ca="1" si="18"/>
        <v>#N/A</v>
      </c>
    </row>
    <row r="180" spans="20:22" x14ac:dyDescent="0.25">
      <c r="T180" t="e">
        <f t="shared" ca="1" si="16"/>
        <v>#N/A</v>
      </c>
      <c r="U180" s="60" t="e">
        <f t="shared" ca="1" si="17"/>
        <v>#N/A</v>
      </c>
      <c r="V180" t="e">
        <f t="shared" ca="1" si="18"/>
        <v>#N/A</v>
      </c>
    </row>
    <row r="181" spans="20:22" x14ac:dyDescent="0.25">
      <c r="T181" t="e">
        <f t="shared" ca="1" si="16"/>
        <v>#N/A</v>
      </c>
      <c r="U181" s="60" t="e">
        <f t="shared" ca="1" si="17"/>
        <v>#N/A</v>
      </c>
      <c r="V181" t="e">
        <f t="shared" ca="1" si="18"/>
        <v>#N/A</v>
      </c>
    </row>
    <row r="182" spans="20:22" x14ac:dyDescent="0.25">
      <c r="T182" t="e">
        <f t="shared" ca="1" si="16"/>
        <v>#N/A</v>
      </c>
      <c r="U182" s="60" t="e">
        <f t="shared" ca="1" si="17"/>
        <v>#N/A</v>
      </c>
      <c r="V182" t="e">
        <f t="shared" ca="1" si="18"/>
        <v>#N/A</v>
      </c>
    </row>
    <row r="183" spans="20:22" x14ac:dyDescent="0.25">
      <c r="T183" t="e">
        <f t="shared" ca="1" si="16"/>
        <v>#N/A</v>
      </c>
      <c r="U183" s="60" t="e">
        <f t="shared" ca="1" si="17"/>
        <v>#N/A</v>
      </c>
      <c r="V183" t="e">
        <f t="shared" ca="1" si="18"/>
        <v>#N/A</v>
      </c>
    </row>
    <row r="184" spans="20:22" x14ac:dyDescent="0.25">
      <c r="T184" t="e">
        <f t="shared" ca="1" si="16"/>
        <v>#N/A</v>
      </c>
      <c r="U184" s="60" t="e">
        <f t="shared" ca="1" si="17"/>
        <v>#N/A</v>
      </c>
      <c r="V184" t="e">
        <f t="shared" ca="1" si="18"/>
        <v>#N/A</v>
      </c>
    </row>
    <row r="185" spans="20:22" x14ac:dyDescent="0.25">
      <c r="T185" t="e">
        <f t="shared" ca="1" si="16"/>
        <v>#N/A</v>
      </c>
      <c r="U185" s="60" t="e">
        <f t="shared" ca="1" si="17"/>
        <v>#N/A</v>
      </c>
      <c r="V185" t="e">
        <f t="shared" ca="1" si="18"/>
        <v>#N/A</v>
      </c>
    </row>
    <row r="186" spans="20:22" x14ac:dyDescent="0.25">
      <c r="T186" t="e">
        <f t="shared" ca="1" si="16"/>
        <v>#N/A</v>
      </c>
      <c r="U186" s="60" t="e">
        <f t="shared" ca="1" si="17"/>
        <v>#N/A</v>
      </c>
      <c r="V186" t="e">
        <f t="shared" ca="1" si="18"/>
        <v>#N/A</v>
      </c>
    </row>
    <row r="187" spans="20:22" x14ac:dyDescent="0.25">
      <c r="T187" t="e">
        <f t="shared" ca="1" si="16"/>
        <v>#N/A</v>
      </c>
      <c r="U187" s="60" t="e">
        <f t="shared" ca="1" si="17"/>
        <v>#N/A</v>
      </c>
      <c r="V187" t="e">
        <f t="shared" ca="1" si="18"/>
        <v>#N/A</v>
      </c>
    </row>
    <row r="188" spans="20:22" x14ac:dyDescent="0.25">
      <c r="T188" t="e">
        <f t="shared" ca="1" si="16"/>
        <v>#N/A</v>
      </c>
      <c r="U188" s="60" t="e">
        <f t="shared" ca="1" si="17"/>
        <v>#N/A</v>
      </c>
      <c r="V188" t="e">
        <f t="shared" ca="1" si="18"/>
        <v>#N/A</v>
      </c>
    </row>
    <row r="189" spans="20:22" x14ac:dyDescent="0.25">
      <c r="T189" t="e">
        <f t="shared" ca="1" si="16"/>
        <v>#N/A</v>
      </c>
      <c r="U189" s="60" t="e">
        <f t="shared" ca="1" si="17"/>
        <v>#N/A</v>
      </c>
      <c r="V189" t="e">
        <f t="shared" ca="1" si="18"/>
        <v>#N/A</v>
      </c>
    </row>
    <row r="190" spans="20:22" x14ac:dyDescent="0.25">
      <c r="T190" t="e">
        <f t="shared" ca="1" si="16"/>
        <v>#N/A</v>
      </c>
      <c r="U190" s="60" t="e">
        <f t="shared" ca="1" si="17"/>
        <v>#N/A</v>
      </c>
      <c r="V190" t="e">
        <f t="shared" ca="1" si="18"/>
        <v>#N/A</v>
      </c>
    </row>
    <row r="191" spans="20:22" x14ac:dyDescent="0.25">
      <c r="T191" t="e">
        <f t="shared" ca="1" si="16"/>
        <v>#N/A</v>
      </c>
      <c r="U191" s="60" t="e">
        <f t="shared" ca="1" si="17"/>
        <v>#N/A</v>
      </c>
      <c r="V191" t="e">
        <f t="shared" ca="1" si="18"/>
        <v>#N/A</v>
      </c>
    </row>
    <row r="192" spans="20:22" x14ac:dyDescent="0.25">
      <c r="T192" t="e">
        <f t="shared" ca="1" si="16"/>
        <v>#N/A</v>
      </c>
      <c r="U192" s="60" t="e">
        <f t="shared" ca="1" si="17"/>
        <v>#N/A</v>
      </c>
      <c r="V192" t="e">
        <f t="shared" ca="1" si="18"/>
        <v>#N/A</v>
      </c>
    </row>
    <row r="193" spans="20:22" x14ac:dyDescent="0.25">
      <c r="T193" t="e">
        <f t="shared" ca="1" si="16"/>
        <v>#N/A</v>
      </c>
      <c r="U193" s="60" t="e">
        <f t="shared" ca="1" si="17"/>
        <v>#N/A</v>
      </c>
      <c r="V193" t="e">
        <f t="shared" ca="1" si="18"/>
        <v>#N/A</v>
      </c>
    </row>
    <row r="194" spans="20:22" x14ac:dyDescent="0.25">
      <c r="T194" t="e">
        <f t="shared" ref="T194:T200" ca="1" si="19">INDIRECT("'Questions_Hide'!H"&amp;MATCH($A194,QuestionIDs,0)+3)="BSD"</f>
        <v>#N/A</v>
      </c>
      <c r="U194" s="60" t="e">
        <f t="shared" ref="U194:U200" ca="1" si="20">INDIRECT("'Questions_Hide'!H"&amp;MATCH($E194,QuestionIDs,0)+3)="BSD"</f>
        <v>#N/A</v>
      </c>
      <c r="V194" t="e">
        <f t="shared" ref="V194:V200" ca="1" si="21">INDIRECT("'Questions_Hide'!H"&amp;MATCH($I194,QuestionIDs,0)+3)="BSD"</f>
        <v>#N/A</v>
      </c>
    </row>
    <row r="195" spans="20:22" x14ac:dyDescent="0.25">
      <c r="T195" t="e">
        <f t="shared" ca="1" si="19"/>
        <v>#N/A</v>
      </c>
      <c r="U195" s="60" t="e">
        <f t="shared" ca="1" si="20"/>
        <v>#N/A</v>
      </c>
      <c r="V195" t="e">
        <f t="shared" ca="1" si="21"/>
        <v>#N/A</v>
      </c>
    </row>
    <row r="196" spans="20:22" x14ac:dyDescent="0.25">
      <c r="T196" t="e">
        <f t="shared" ca="1" si="19"/>
        <v>#N/A</v>
      </c>
      <c r="U196" s="60" t="e">
        <f t="shared" ca="1" si="20"/>
        <v>#N/A</v>
      </c>
      <c r="V196" t="e">
        <f t="shared" ca="1" si="21"/>
        <v>#N/A</v>
      </c>
    </row>
    <row r="197" spans="20:22" x14ac:dyDescent="0.25">
      <c r="T197" t="e">
        <f t="shared" ca="1" si="19"/>
        <v>#N/A</v>
      </c>
      <c r="U197" s="60" t="e">
        <f t="shared" ca="1" si="20"/>
        <v>#N/A</v>
      </c>
      <c r="V197" t="e">
        <f t="shared" ca="1" si="21"/>
        <v>#N/A</v>
      </c>
    </row>
    <row r="198" spans="20:22" x14ac:dyDescent="0.25">
      <c r="T198" t="e">
        <f t="shared" ca="1" si="19"/>
        <v>#N/A</v>
      </c>
      <c r="U198" s="60" t="e">
        <f t="shared" ca="1" si="20"/>
        <v>#N/A</v>
      </c>
      <c r="V198" t="e">
        <f t="shared" ca="1" si="21"/>
        <v>#N/A</v>
      </c>
    </row>
    <row r="199" spans="20:22" x14ac:dyDescent="0.25">
      <c r="T199" t="e">
        <f t="shared" ca="1" si="19"/>
        <v>#N/A</v>
      </c>
      <c r="U199" s="60" t="e">
        <f t="shared" ca="1" si="20"/>
        <v>#N/A</v>
      </c>
      <c r="V199" t="e">
        <f t="shared" ca="1" si="21"/>
        <v>#N/A</v>
      </c>
    </row>
    <row r="200" spans="20:22" x14ac:dyDescent="0.25">
      <c r="T200" t="e">
        <f t="shared" ca="1" si="19"/>
        <v>#N/A</v>
      </c>
      <c r="U200" s="60" t="e">
        <f t="shared" ca="1" si="20"/>
        <v>#N/A</v>
      </c>
      <c r="V200" t="e">
        <f t="shared" ca="1" si="21"/>
        <v>#N/A</v>
      </c>
    </row>
  </sheetData>
  <sheetProtection formatColumns="0" formatRows="0" selectLockedCells="1"/>
  <conditionalFormatting sqref="D2:D200">
    <cfRule type="expression" dxfId="5" priority="7">
      <formula>$T2=TRUE</formula>
    </cfRule>
  </conditionalFormatting>
  <conditionalFormatting sqref="E2:H200">
    <cfRule type="expression" dxfId="4" priority="6">
      <formula>$U2=TRUE</formula>
    </cfRule>
  </conditionalFormatting>
  <conditionalFormatting sqref="I2:K200">
    <cfRule type="expression" dxfId="3" priority="9">
      <formula>$V2=TRUE</formula>
    </cfRule>
  </conditionalFormatting>
  <conditionalFormatting sqref="A2:C200">
    <cfRule type="expression" dxfId="2" priority="11">
      <formula>$T2=TRUE</formula>
    </cfRule>
  </conditionalFormatting>
  <conditionalFormatting sqref="D2:D36">
    <cfRule type="expression" dxfId="1" priority="4">
      <formula>$V2=TRUE</formula>
    </cfRule>
  </conditionalFormatting>
  <conditionalFormatting sqref="L2:L194">
    <cfRule type="expression" dxfId="0" priority="12">
      <formula>$V8=TRUE</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1"/>
  </sheetPr>
  <dimension ref="A1:G24"/>
  <sheetViews>
    <sheetView workbookViewId="0">
      <selection activeCell="D2" sqref="D2"/>
    </sheetView>
  </sheetViews>
  <sheetFormatPr baseColWidth="10" defaultColWidth="8.85546875" defaultRowHeight="15" x14ac:dyDescent="0.25"/>
  <cols>
    <col min="2" max="2" width="30.7109375" customWidth="1"/>
    <col min="3" max="3" width="11.42578125" bestFit="1" customWidth="1"/>
    <col min="7" max="7" width="13.85546875" customWidth="1"/>
  </cols>
  <sheetData>
    <row r="1" spans="1:7" ht="39" x14ac:dyDescent="0.25">
      <c r="A1" s="4" t="s">
        <v>15</v>
      </c>
      <c r="B1" s="4" t="s">
        <v>10</v>
      </c>
      <c r="C1" s="4">
        <f>DataSheet_Hide!N2</f>
        <v>0</v>
      </c>
      <c r="D1" s="18" t="s">
        <v>582</v>
      </c>
      <c r="E1" s="18" t="s">
        <v>48</v>
      </c>
      <c r="F1" s="18" t="s">
        <v>49</v>
      </c>
      <c r="G1" s="18" t="s">
        <v>50</v>
      </c>
    </row>
    <row r="2" spans="1:7" ht="15" customHeight="1" x14ac:dyDescent="0.25">
      <c r="A2" s="131" t="s">
        <v>16</v>
      </c>
      <c r="B2" s="6" t="str">
        <f>'Lookup Tables_Hide'!K7</f>
        <v>Asset Management</v>
      </c>
      <c r="C2" s="6">
        <f ca="1">IFERROR(MROUND(AVERAGE(E2:G2),0.5),0)</f>
        <v>0.5</v>
      </c>
      <c r="D2" s="6">
        <f>'Target Goals'!C7</f>
        <v>3</v>
      </c>
      <c r="E2" s="6">
        <f ca="1">IFERROR(MROUND(AVERAGEIF(DataSheet_Hide!$B$2:$B$79,Metrics_Hide!$B2,DataSheet_Hide!$C$2:$C$79),0.5),0)</f>
        <v>2</v>
      </c>
      <c r="F2" s="6">
        <f ca="1">IFERROR(MROUND(AVERAGEIF(DataSheet_Hide!$F$2:$F$79,Metrics_Hide!$B2,DataSheet_Hide!$G$2:$G$79),0.5),0)</f>
        <v>0</v>
      </c>
      <c r="G2" s="6">
        <f ca="1">IFERROR(MROUND(AVERAGEIF(DataSheet_Hide!$J$2:$J$74,Metrics_Hide!$B2,DataSheet_Hide!$K$2:$K$74),0.5),0)</f>
        <v>0</v>
      </c>
    </row>
    <row r="3" spans="1:7" x14ac:dyDescent="0.25">
      <c r="A3" s="132"/>
      <c r="B3" s="6" t="str">
        <f>'Lookup Tables_Hide'!K8</f>
        <v>Business Environment</v>
      </c>
      <c r="C3" s="6">
        <f t="shared" ref="C3:C21" ca="1" si="0">IFERROR(MROUND(AVERAGE(E3:G3),0.5),0)</f>
        <v>1</v>
      </c>
      <c r="D3" s="6">
        <f>'Target Goals'!C8</f>
        <v>2</v>
      </c>
      <c r="E3" s="6">
        <f ca="1">IFERROR(MROUND(AVERAGEIF(DataSheet_Hide!$B$2:$B$79,Metrics_Hide!$B3,DataSheet_Hide!$C$2:$C$79),0.5),0)</f>
        <v>2.5</v>
      </c>
      <c r="F3" s="6">
        <f ca="1">IFERROR(MROUND(AVERAGEIF(DataSheet_Hide!$F$2:$F$79,Metrics_Hide!$B3,DataSheet_Hide!$G$2:$G$79),0.5),0)</f>
        <v>0</v>
      </c>
      <c r="G3" s="6">
        <f ca="1">IFERROR(MROUND(AVERAGEIF(DataSheet_Hide!$J$2:$J$74,Metrics_Hide!$B3,DataSheet_Hide!$K$2:$K$74),0.5),0)</f>
        <v>0</v>
      </c>
    </row>
    <row r="4" spans="1:7" x14ac:dyDescent="0.25">
      <c r="A4" s="132"/>
      <c r="B4" s="6" t="str">
        <f>'Lookup Tables_Hide'!K9</f>
        <v>Governance</v>
      </c>
      <c r="C4" s="6">
        <f t="shared" ca="1" si="0"/>
        <v>0</v>
      </c>
      <c r="D4" s="6">
        <f>'Target Goals'!C9</f>
        <v>3</v>
      </c>
      <c r="E4" s="6">
        <f ca="1">IFERROR(MROUND(AVERAGEIF(DataSheet_Hide!$B$2:$B$79,Metrics_Hide!$B4,DataSheet_Hide!$C$2:$C$79),0.5),0)</f>
        <v>0</v>
      </c>
      <c r="F4" s="6">
        <f ca="1">IFERROR(MROUND(AVERAGEIF(DataSheet_Hide!$F$2:$F$79,Metrics_Hide!$B4,DataSheet_Hide!$G$2:$G$79),0.5),0)</f>
        <v>0</v>
      </c>
      <c r="G4" s="6">
        <f ca="1">IFERROR(MROUND(AVERAGEIF(DataSheet_Hide!$J$2:$J$74,Metrics_Hide!$B4,DataSheet_Hide!$K$2:$K$74),0.5),0)</f>
        <v>0</v>
      </c>
    </row>
    <row r="5" spans="1:7" x14ac:dyDescent="0.25">
      <c r="A5" s="132"/>
      <c r="B5" s="6" t="str">
        <f>'Lookup Tables_Hide'!K10</f>
        <v>Risk Assessment</v>
      </c>
      <c r="C5" s="6">
        <f t="shared" ca="1" si="0"/>
        <v>0</v>
      </c>
      <c r="D5" s="6">
        <f>'Target Goals'!C10</f>
        <v>3</v>
      </c>
      <c r="E5" s="6">
        <f ca="1">IFERROR(MROUND(AVERAGEIF(DataSheet_Hide!$B$2:$B$79,Metrics_Hide!$B5,DataSheet_Hide!$C$2:$C$79),0.5),0)</f>
        <v>0</v>
      </c>
      <c r="F5" s="6">
        <f ca="1">IFERROR(MROUND(AVERAGEIF(DataSheet_Hide!$F$2:$F$79,Metrics_Hide!$B5,DataSheet_Hide!$G$2:$G$79),0.5),0)</f>
        <v>0</v>
      </c>
      <c r="G5" s="6">
        <f ca="1">IFERROR(MROUND(AVERAGEIF(DataSheet_Hide!$J$2:$J$74,Metrics_Hide!$B5,DataSheet_Hide!$K$2:$K$74),0.5),0)</f>
        <v>0</v>
      </c>
    </row>
    <row r="6" spans="1:7" x14ac:dyDescent="0.25">
      <c r="A6" s="132"/>
      <c r="B6" s="6" t="str">
        <f>'Lookup Tables_Hide'!K11</f>
        <v>Risk Management Strategy</v>
      </c>
      <c r="C6" s="6">
        <f t="shared" ca="1" si="0"/>
        <v>0</v>
      </c>
      <c r="D6" s="6">
        <f>'Target Goals'!C11</f>
        <v>2</v>
      </c>
      <c r="E6" s="6">
        <f ca="1">IFERROR(MROUND(AVERAGEIF(DataSheet_Hide!$B$2:$B$79,Metrics_Hide!$B6,DataSheet_Hide!$C$2:$C$79),0.5),0)</f>
        <v>0</v>
      </c>
      <c r="F6" s="6">
        <f ca="1">IFERROR(MROUND(AVERAGEIF(DataSheet_Hide!$F$2:$F$79,Metrics_Hide!$B6,DataSheet_Hide!$G$2:$G$79),0.5),0)</f>
        <v>0</v>
      </c>
      <c r="G6" s="6">
        <f ca="1">IFERROR(MROUND(AVERAGEIF(DataSheet_Hide!$J$2:$J$74,Metrics_Hide!$B6,DataSheet_Hide!$K$2:$K$74),0.5),0)</f>
        <v>0</v>
      </c>
    </row>
    <row r="7" spans="1:7" ht="15" customHeight="1" x14ac:dyDescent="0.25">
      <c r="A7" s="133"/>
      <c r="B7" s="6" t="str">
        <f>'Lookup Tables_Hide'!K12</f>
        <v xml:space="preserve">Supply Chain Risk Management </v>
      </c>
      <c r="C7" s="6">
        <f t="shared" ca="1" si="0"/>
        <v>0</v>
      </c>
      <c r="D7" s="6">
        <f>'Target Goals'!C12</f>
        <v>3</v>
      </c>
      <c r="E7" s="6">
        <f ca="1">IFERROR(MROUND(AVERAGEIF(DataSheet_Hide!$B$2:$B$79,Metrics_Hide!$B7,DataSheet_Hide!$C$2:$C$79),0.5),0)</f>
        <v>0</v>
      </c>
      <c r="F7" s="6">
        <f ca="1">IFERROR(MROUND(AVERAGEIF(DataSheet_Hide!$F$2:$F$79,Metrics_Hide!$B7,DataSheet_Hide!$G$2:$G$79),0.5),0)</f>
        <v>0</v>
      </c>
      <c r="G7" s="6">
        <f ca="1">IFERROR(MROUND(AVERAGEIF(DataSheet_Hide!$J$2:$J$74,Metrics_Hide!$B7,DataSheet_Hide!$K$2:$K$74),0.5),0)</f>
        <v>0</v>
      </c>
    </row>
    <row r="8" spans="1:7" ht="30" customHeight="1" x14ac:dyDescent="0.25">
      <c r="A8" s="134" t="s">
        <v>22</v>
      </c>
      <c r="B8" s="6" t="str">
        <f>'Lookup Tables_Hide'!K13</f>
        <v>Identify Management and Access Control</v>
      </c>
      <c r="C8" s="6">
        <f t="shared" ca="1" si="0"/>
        <v>0</v>
      </c>
      <c r="D8" s="6">
        <f>'Target Goals'!C13</f>
        <v>3</v>
      </c>
      <c r="E8" s="6">
        <f ca="1">IFERROR(MROUND(AVERAGEIF(DataSheet_Hide!$B$2:$B$79,Metrics_Hide!$B8,DataSheet_Hide!$C$2:$C$79),0.5),0)</f>
        <v>0</v>
      </c>
      <c r="F8" s="6">
        <f ca="1">IFERROR(MROUND(AVERAGEIF(DataSheet_Hide!$F$2:$F$79,Metrics_Hide!$B8,DataSheet_Hide!$G$2:$G$79),0.5),0)</f>
        <v>0</v>
      </c>
      <c r="G8" s="6">
        <f ca="1">IFERROR(MROUND(AVERAGEIF(DataSheet_Hide!$J$2:$J$74,Metrics_Hide!$B8,DataSheet_Hide!$K$2:$K$74),0.5),0)</f>
        <v>0</v>
      </c>
    </row>
    <row r="9" spans="1:7" x14ac:dyDescent="0.25">
      <c r="A9" s="135"/>
      <c r="B9" s="6" t="str">
        <f>'Lookup Tables_Hide'!K14</f>
        <v>Awareness and Training</v>
      </c>
      <c r="C9" s="6">
        <f t="shared" ca="1" si="0"/>
        <v>0</v>
      </c>
      <c r="D9" s="6">
        <f>'Target Goals'!C14</f>
        <v>2</v>
      </c>
      <c r="E9" s="6">
        <f ca="1">IFERROR(MROUND(AVERAGEIF(DataSheet_Hide!$B$2:$B$79,Metrics_Hide!$B9,DataSheet_Hide!$C$2:$C$79),0.5),0)</f>
        <v>0</v>
      </c>
      <c r="F9" s="6">
        <f ca="1">IFERROR(MROUND(AVERAGEIF(DataSheet_Hide!$F$2:$F$79,Metrics_Hide!$B9,DataSheet_Hide!$G$2:$G$79),0.5),0)</f>
        <v>0</v>
      </c>
      <c r="G9" s="6">
        <f ca="1">IFERROR(MROUND(AVERAGEIF(DataSheet_Hide!$J$2:$J$74,Metrics_Hide!$B9,DataSheet_Hide!$K$2:$K$74),0.5),0)</f>
        <v>0</v>
      </c>
    </row>
    <row r="10" spans="1:7" x14ac:dyDescent="0.25">
      <c r="A10" s="135"/>
      <c r="B10" s="6" t="str">
        <f>'Lookup Tables_Hide'!K15</f>
        <v>Data Security</v>
      </c>
      <c r="C10" s="6">
        <f t="shared" ca="1" si="0"/>
        <v>0</v>
      </c>
      <c r="D10" s="6">
        <f>'Target Goals'!C15</f>
        <v>2</v>
      </c>
      <c r="E10" s="6">
        <f ca="1">IFERROR(MROUND(AVERAGEIF(DataSheet_Hide!$B$2:$B$79,Metrics_Hide!$B10,DataSheet_Hide!$C$2:$C$79),0.5),0)</f>
        <v>0</v>
      </c>
      <c r="F10" s="6">
        <f ca="1">IFERROR(MROUND(AVERAGEIF(DataSheet_Hide!$F$2:$F$79,Metrics_Hide!$B10,DataSheet_Hide!$G$2:$G$79),0.5),0)</f>
        <v>0</v>
      </c>
      <c r="G10" s="6">
        <f ca="1">IFERROR(MROUND(AVERAGEIF(DataSheet_Hide!$J$2:$J$74,Metrics_Hide!$B10,DataSheet_Hide!$K$2:$K$74),0.5),0)</f>
        <v>0</v>
      </c>
    </row>
    <row r="11" spans="1:7" x14ac:dyDescent="0.25">
      <c r="A11" s="135"/>
      <c r="B11" s="6" t="str">
        <f>'Lookup Tables_Hide'!K16</f>
        <v>Information Protection Processes</v>
      </c>
      <c r="C11" s="6">
        <f t="shared" ca="1" si="0"/>
        <v>0</v>
      </c>
      <c r="D11" s="6">
        <f>'Target Goals'!C16</f>
        <v>2</v>
      </c>
      <c r="E11" s="6">
        <f ca="1">IFERROR(MROUND(AVERAGEIF(DataSheet_Hide!$B$2:$B$79,Metrics_Hide!$B11,DataSheet_Hide!$C$2:$C$79),0.5),0)</f>
        <v>0</v>
      </c>
      <c r="F11" s="6">
        <f ca="1">IFERROR(MROUND(AVERAGEIF(DataSheet_Hide!$F$2:$F$79,Metrics_Hide!$B11,DataSheet_Hide!$G$2:$G$79),0.5),0)</f>
        <v>0</v>
      </c>
      <c r="G11" s="6">
        <f ca="1">IFERROR(MROUND(AVERAGEIF(DataSheet_Hide!$J$2:$J$74,Metrics_Hide!$B11,DataSheet_Hide!$K$2:$K$74),0.5),0)</f>
        <v>0</v>
      </c>
    </row>
    <row r="12" spans="1:7" x14ac:dyDescent="0.25">
      <c r="A12" s="136"/>
      <c r="B12" s="6" t="str">
        <f>'Lookup Tables_Hide'!K17</f>
        <v>Maintenance</v>
      </c>
      <c r="C12" s="6">
        <f t="shared" ca="1" si="0"/>
        <v>0</v>
      </c>
      <c r="D12" s="6">
        <f>'Target Goals'!C17</f>
        <v>2</v>
      </c>
      <c r="E12" s="6">
        <f ca="1">IFERROR(MROUND(AVERAGEIF(DataSheet_Hide!$B$2:$B$79,Metrics_Hide!$B12,DataSheet_Hide!$C$2:$C$79),0.5),0)</f>
        <v>0</v>
      </c>
      <c r="F12" s="6">
        <f ca="1">IFERROR(MROUND(AVERAGEIF(DataSheet_Hide!$F$2:$F$79,Metrics_Hide!$B12,DataSheet_Hide!$G$2:$G$79),0.5),0)</f>
        <v>0</v>
      </c>
      <c r="G12" s="6">
        <f ca="1">IFERROR(MROUND(AVERAGEIF(DataSheet_Hide!$J$2:$J$74,Metrics_Hide!$B12,DataSheet_Hide!$K$2:$K$74),0.5),0)</f>
        <v>0</v>
      </c>
    </row>
    <row r="13" spans="1:7" x14ac:dyDescent="0.25">
      <c r="A13" s="124" t="s">
        <v>29</v>
      </c>
      <c r="B13" s="6" t="str">
        <f>'Lookup Tables_Hide'!K18</f>
        <v>Protective Technology</v>
      </c>
      <c r="C13" s="6">
        <f t="shared" ca="1" si="0"/>
        <v>0</v>
      </c>
      <c r="D13" s="6">
        <f>'Target Goals'!C18</f>
        <v>2</v>
      </c>
      <c r="E13" s="6">
        <f ca="1">IFERROR(MROUND(AVERAGEIF(DataSheet_Hide!$B$2:$B$79,Metrics_Hide!$B13,DataSheet_Hide!$C$2:$C$79),0.5),0)</f>
        <v>0</v>
      </c>
      <c r="F13" s="6">
        <f ca="1">IFERROR(MROUND(AVERAGEIF(DataSheet_Hide!$F$2:$F$79,Metrics_Hide!$B13,DataSheet_Hide!$G$2:$G$79),0.5),0)</f>
        <v>0</v>
      </c>
      <c r="G13" s="6">
        <f ca="1">IFERROR(MROUND(AVERAGEIF(DataSheet_Hide!$J$2:$J$74,Metrics_Hide!$B13,DataSheet_Hide!$K$2:$K$74),0.5),0)</f>
        <v>0</v>
      </c>
    </row>
    <row r="14" spans="1:7" x14ac:dyDescent="0.25">
      <c r="A14" s="124"/>
      <c r="B14" s="6" t="str">
        <f>'Lookup Tables_Hide'!K19</f>
        <v>Anomalies and Events</v>
      </c>
      <c r="C14" s="6">
        <f t="shared" ca="1" si="0"/>
        <v>0</v>
      </c>
      <c r="D14" s="6">
        <f>'Target Goals'!C19</f>
        <v>2</v>
      </c>
      <c r="E14" s="6">
        <f ca="1">IFERROR(MROUND(AVERAGEIF(DataSheet_Hide!$B$2:$B$79,Metrics_Hide!$B14,DataSheet_Hide!$C$2:$C$79),0.5),0)</f>
        <v>0</v>
      </c>
      <c r="F14" s="6">
        <f ca="1">IFERROR(MROUND(AVERAGEIF(DataSheet_Hide!$F$2:$F$79,Metrics_Hide!$B14,DataSheet_Hide!$G$2:$G$79),0.5),0)</f>
        <v>0</v>
      </c>
      <c r="G14" s="6">
        <f ca="1">IFERROR(MROUND(AVERAGEIF(DataSheet_Hide!$J$2:$J$74,Metrics_Hide!$B14,DataSheet_Hide!$K$2:$K$74),0.5),0)</f>
        <v>0</v>
      </c>
    </row>
    <row r="15" spans="1:7" x14ac:dyDescent="0.25">
      <c r="A15" s="124"/>
      <c r="B15" s="6" t="str">
        <f>'Lookup Tables_Hide'!K20</f>
        <v xml:space="preserve">Security Continuous Monitoring </v>
      </c>
      <c r="C15" s="6">
        <f t="shared" ca="1" si="0"/>
        <v>0</v>
      </c>
      <c r="D15" s="6">
        <f>'Target Goals'!C20</f>
        <v>3</v>
      </c>
      <c r="E15" s="6">
        <f ca="1">IFERROR(MROUND(AVERAGEIF(DataSheet_Hide!$B$2:$B$79,Metrics_Hide!$B15,DataSheet_Hide!$C$2:$C$79),0.5),0)</f>
        <v>0</v>
      </c>
      <c r="F15" s="6">
        <f ca="1">IFERROR(MROUND(AVERAGEIF(DataSheet_Hide!$F$2:$F$79,Metrics_Hide!$B15,DataSheet_Hide!$G$2:$G$79),0.5),0)</f>
        <v>0</v>
      </c>
      <c r="G15" s="6">
        <f ca="1">IFERROR(MROUND(AVERAGEIF(DataSheet_Hide!$J$2:$J$74,Metrics_Hide!$B15,DataSheet_Hide!$K$2:$K$74),0.5),0)</f>
        <v>0</v>
      </c>
    </row>
    <row r="16" spans="1:7" x14ac:dyDescent="0.25">
      <c r="A16" s="130" t="s">
        <v>33</v>
      </c>
      <c r="B16" s="6" t="str">
        <f>'Lookup Tables_Hide'!K21</f>
        <v xml:space="preserve">Detection Processes </v>
      </c>
      <c r="C16" s="6">
        <f t="shared" ca="1" si="0"/>
        <v>0</v>
      </c>
      <c r="D16" s="6">
        <f>'Target Goals'!C21</f>
        <v>3</v>
      </c>
      <c r="E16" s="6">
        <f ca="1">IFERROR(MROUND(AVERAGEIF(DataSheet_Hide!$B$2:$B$79,Metrics_Hide!$B16,DataSheet_Hide!$C$2:$C$79),0.5),0)</f>
        <v>0</v>
      </c>
      <c r="F16" s="6">
        <f ca="1">IFERROR(MROUND(AVERAGEIF(DataSheet_Hide!$F$2:$F$79,Metrics_Hide!$B16,DataSheet_Hide!$G$2:$G$79),0.5),0)</f>
        <v>0</v>
      </c>
      <c r="G16" s="6">
        <f ca="1">IFERROR(MROUND(AVERAGEIF(DataSheet_Hide!$J$2:$J$74,Metrics_Hide!$B16,DataSheet_Hide!$K$2:$K$74),0.5),0)</f>
        <v>0</v>
      </c>
    </row>
    <row r="17" spans="1:7" x14ac:dyDescent="0.25">
      <c r="A17" s="130"/>
      <c r="B17" s="6" t="str">
        <f>'Lookup Tables_Hide'!K22</f>
        <v xml:space="preserve">Response Planning </v>
      </c>
      <c r="C17" s="6">
        <f t="shared" ca="1" si="0"/>
        <v>0</v>
      </c>
      <c r="D17" s="6">
        <f>'Target Goals'!C22</f>
        <v>2</v>
      </c>
      <c r="E17" s="6">
        <f ca="1">IFERROR(MROUND(AVERAGEIF(DataSheet_Hide!$B$2:$B$79,Metrics_Hide!$B17,DataSheet_Hide!$C$2:$C$79),0.5),0)</f>
        <v>0</v>
      </c>
      <c r="F17" s="6">
        <f ca="1">IFERROR(MROUND(AVERAGEIF(DataSheet_Hide!$F$2:$F$79,Metrics_Hide!$B17,DataSheet_Hide!$G$2:$G$79),0.5),0)</f>
        <v>0</v>
      </c>
      <c r="G17" s="6">
        <f ca="1">IFERROR(MROUND(AVERAGEIF(DataSheet_Hide!$J$2:$J$74,Metrics_Hide!$B17,DataSheet_Hide!$K$2:$K$74),0.5),0)</f>
        <v>0</v>
      </c>
    </row>
    <row r="18" spans="1:7" x14ac:dyDescent="0.25">
      <c r="A18" s="130"/>
      <c r="B18" s="6" t="str">
        <f>'Lookup Tables_Hide'!K23</f>
        <v>Response Communications</v>
      </c>
      <c r="C18" s="6">
        <f t="shared" ca="1" si="0"/>
        <v>0</v>
      </c>
      <c r="D18" s="6">
        <f>'Target Goals'!C23</f>
        <v>2</v>
      </c>
      <c r="E18" s="6">
        <f ca="1">IFERROR(MROUND(AVERAGEIF(DataSheet_Hide!$B$2:$B$79,Metrics_Hide!$B18,DataSheet_Hide!$C$2:$C$79),0.5),0)</f>
        <v>0</v>
      </c>
      <c r="F18" s="6">
        <f ca="1">IFERROR(MROUND(AVERAGEIF(DataSheet_Hide!$F$2:$F$79,Metrics_Hide!$B18,DataSheet_Hide!$G$2:$G$79),0.5),0)</f>
        <v>0</v>
      </c>
      <c r="G18" s="6">
        <f ca="1">IFERROR(MROUND(AVERAGEIF(DataSheet_Hide!$J$2:$J$74,Metrics_Hide!$B18,DataSheet_Hide!$K$2:$K$74),0.5),0)</f>
        <v>0</v>
      </c>
    </row>
    <row r="19" spans="1:7" x14ac:dyDescent="0.25">
      <c r="A19" s="130"/>
      <c r="B19" s="6" t="str">
        <f>'Lookup Tables_Hide'!K24</f>
        <v>Incident Analysis</v>
      </c>
      <c r="C19" s="6">
        <f t="shared" ca="1" si="0"/>
        <v>0</v>
      </c>
      <c r="D19" s="6">
        <f>'Target Goals'!C24</f>
        <v>2</v>
      </c>
      <c r="E19" s="6">
        <f ca="1">IFERROR(MROUND(AVERAGEIF(DataSheet_Hide!$B$2:$B$79,Metrics_Hide!$B19,DataSheet_Hide!$C$2:$C$79),0.5),0)</f>
        <v>0</v>
      </c>
      <c r="F19" s="6">
        <f ca="1">IFERROR(MROUND(AVERAGEIF(DataSheet_Hide!$F$2:$F$79,Metrics_Hide!$B19,DataSheet_Hide!$G$2:$G$79),0.5),0)</f>
        <v>0</v>
      </c>
      <c r="G19" s="6">
        <f ca="1">IFERROR(MROUND(AVERAGEIF(DataSheet_Hide!$J$2:$J$74,Metrics_Hide!$B19,DataSheet_Hide!$K$2:$K$74),0.5),0)</f>
        <v>0</v>
      </c>
    </row>
    <row r="20" spans="1:7" x14ac:dyDescent="0.25">
      <c r="A20" s="130"/>
      <c r="B20" s="6" t="str">
        <f>'Lookup Tables_Hide'!K25</f>
        <v>Incident Mitigation</v>
      </c>
      <c r="C20" s="6">
        <f t="shared" ca="1" si="0"/>
        <v>0</v>
      </c>
      <c r="D20" s="6">
        <f>'Target Goals'!C25</f>
        <v>2</v>
      </c>
      <c r="E20" s="6">
        <f ca="1">IFERROR(MROUND(AVERAGEIF(DataSheet_Hide!$B$2:$B$79,Metrics_Hide!$B20,DataSheet_Hide!$C$2:$C$79),0.5),0)</f>
        <v>0</v>
      </c>
      <c r="F20" s="6">
        <f ca="1">IFERROR(MROUND(AVERAGEIF(DataSheet_Hide!$F$2:$F$79,Metrics_Hide!$B20,DataSheet_Hide!$G$2:$G$79),0.5),0)</f>
        <v>0</v>
      </c>
      <c r="G20" s="6">
        <f ca="1">IFERROR(MROUND(AVERAGEIF(DataSheet_Hide!$J$2:$J$74,Metrics_Hide!$B20,DataSheet_Hide!$K$2:$K$74),0.5),0)</f>
        <v>0</v>
      </c>
    </row>
    <row r="21" spans="1:7" x14ac:dyDescent="0.25">
      <c r="A21" s="121" t="s">
        <v>39</v>
      </c>
      <c r="B21" s="6" t="str">
        <f>'Lookup Tables_Hide'!K26</f>
        <v>Incident Review</v>
      </c>
      <c r="C21" s="6">
        <f t="shared" ca="1" si="0"/>
        <v>0</v>
      </c>
      <c r="D21" s="6">
        <f>'Target Goals'!C26</f>
        <v>2</v>
      </c>
      <c r="E21" s="6">
        <f ca="1">IFERROR(MROUND(AVERAGEIF(DataSheet_Hide!$B$2:$B$79,Metrics_Hide!$B21,DataSheet_Hide!$C$2:$C$79),0.5),0)</f>
        <v>0</v>
      </c>
      <c r="F21" s="6">
        <f ca="1">IFERROR(MROUND(AVERAGEIF(DataSheet_Hide!$F$2:$F$79,Metrics_Hide!$B21,DataSheet_Hide!$G$2:$G$79),0.5),0)</f>
        <v>0</v>
      </c>
      <c r="G21" s="6">
        <f ca="1">IFERROR(MROUND(AVERAGEIF(DataSheet_Hide!$J$2:$J$74,Metrics_Hide!$B21,DataSheet_Hide!$K$2:$K$74),0.5),0)</f>
        <v>0</v>
      </c>
    </row>
    <row r="22" spans="1:7" x14ac:dyDescent="0.25">
      <c r="A22" s="121"/>
      <c r="B22" s="6" t="str">
        <f>'Lookup Tables_Hide'!K27</f>
        <v>Recovery Planning</v>
      </c>
      <c r="C22" s="6">
        <f t="shared" ref="C22:C24" ca="1" si="1">IFERROR(MROUND(AVERAGE(E22:G22),0.5),0)</f>
        <v>0</v>
      </c>
      <c r="D22" s="6">
        <f>'Target Goals'!C27</f>
        <v>3</v>
      </c>
      <c r="E22" s="6">
        <f ca="1">IFERROR(MROUND(AVERAGEIF(DataSheet_Hide!$B$2:$B$79,Metrics_Hide!$B22,DataSheet_Hide!$C$2:$C$79),0.5),0)</f>
        <v>0</v>
      </c>
      <c r="F22" s="6">
        <f ca="1">IFERROR(MROUND(AVERAGEIF(DataSheet_Hide!$F$2:$F$79,Metrics_Hide!$B22,DataSheet_Hide!$G$2:$G$79),0.5),0)</f>
        <v>0</v>
      </c>
      <c r="G22" s="6">
        <f ca="1">IFERROR(MROUND(AVERAGEIF(DataSheet_Hide!$J$2:$J$74,Metrics_Hide!$B22,DataSheet_Hide!$K$2:$K$74),0.5),0)</f>
        <v>0</v>
      </c>
    </row>
    <row r="23" spans="1:7" x14ac:dyDescent="0.25">
      <c r="A23" s="121"/>
      <c r="B23" s="6" t="str">
        <f>'Lookup Tables_Hide'!K28</f>
        <v>Recovery Improvements</v>
      </c>
      <c r="C23" s="6">
        <f t="shared" ca="1" si="1"/>
        <v>0</v>
      </c>
      <c r="D23" s="6">
        <f>'Target Goals'!C28</f>
        <v>4</v>
      </c>
      <c r="E23" s="6">
        <f ca="1">IFERROR(MROUND(AVERAGEIF(DataSheet_Hide!$B$2:$B$79,Metrics_Hide!$B23,DataSheet_Hide!$C$2:$C$79),0.5),0)</f>
        <v>0</v>
      </c>
      <c r="F23" s="6">
        <f ca="1">IFERROR(MROUND(AVERAGEIF(DataSheet_Hide!$F$2:$F$79,Metrics_Hide!$B23,DataSheet_Hide!$G$2:$G$79),0.5),0)</f>
        <v>0</v>
      </c>
      <c r="G23" s="6">
        <f ca="1">IFERROR(MROUND(AVERAGEIF(DataSheet_Hide!$J$2:$J$74,Metrics_Hide!$B23,DataSheet_Hide!$K$2:$K$74),0.5),0)</f>
        <v>0</v>
      </c>
    </row>
    <row r="24" spans="1:7" x14ac:dyDescent="0.25">
      <c r="A24" s="121"/>
      <c r="B24" s="6" t="str">
        <f>'Lookup Tables_Hide'!K29</f>
        <v>Recovery Communications</v>
      </c>
      <c r="C24" s="6">
        <f t="shared" ca="1" si="1"/>
        <v>0</v>
      </c>
      <c r="D24" s="6">
        <f>'Target Goals'!C29</f>
        <v>5</v>
      </c>
      <c r="E24" s="6">
        <f ca="1">IFERROR(MROUND(AVERAGEIF(DataSheet_Hide!$B$2:$B$79,Metrics_Hide!$B24,DataSheet_Hide!$C$2:$C$79),0.5),0)</f>
        <v>0</v>
      </c>
      <c r="F24" s="6">
        <f ca="1">IFERROR(MROUND(AVERAGEIF(DataSheet_Hide!$F$2:$F$79,Metrics_Hide!$B24,DataSheet_Hide!$G$2:$G$79),0.5),0)</f>
        <v>0</v>
      </c>
      <c r="G24" s="6">
        <f ca="1">IFERROR(MROUND(AVERAGEIF(DataSheet_Hide!$J$2:$J$74,Metrics_Hide!$B24,DataSheet_Hide!$K$2:$K$74),0.5),0)</f>
        <v>0</v>
      </c>
    </row>
  </sheetData>
  <sheetProtection selectLockedCells="1"/>
  <mergeCells count="5">
    <mergeCell ref="A13:A15"/>
    <mergeCell ref="A16:A20"/>
    <mergeCell ref="A21:A24"/>
    <mergeCell ref="A2:A7"/>
    <mergeCell ref="A8:A12"/>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1"/>
  </sheetPr>
  <dimension ref="A1:P994"/>
  <sheetViews>
    <sheetView topLeftCell="B1" workbookViewId="0">
      <pane ySplit="3" topLeftCell="A34" activePane="bottomLeft" state="frozen"/>
      <selection activeCell="C31" sqref="C31:C69"/>
      <selection pane="bottomLeft" activeCell="C31" sqref="C31:C69"/>
    </sheetView>
  </sheetViews>
  <sheetFormatPr baseColWidth="10" defaultColWidth="8.85546875" defaultRowHeight="15" x14ac:dyDescent="0.25"/>
  <cols>
    <col min="1" max="1" width="13.42578125" hidden="1" customWidth="1"/>
    <col min="2" max="2" width="13.28515625" bestFit="1" customWidth="1"/>
    <col min="3" max="4" width="14.7109375" customWidth="1"/>
    <col min="5" max="5" width="8.85546875" bestFit="1" customWidth="1"/>
    <col min="6" max="6" width="29" bestFit="1" customWidth="1"/>
    <col min="7" max="7" width="10.42578125" bestFit="1" customWidth="1"/>
    <col min="8" max="8" width="13.85546875" bestFit="1" customWidth="1"/>
    <col min="9" max="9" width="57.42578125" customWidth="1"/>
    <col min="10" max="10" width="44.42578125" customWidth="1"/>
    <col min="11" max="11" width="25.42578125" customWidth="1"/>
    <col min="12" max="16" width="0" hidden="1" customWidth="1"/>
  </cols>
  <sheetData>
    <row r="1" spans="1:16" ht="15" customHeight="1" x14ac:dyDescent="0.25">
      <c r="B1" s="137" t="s">
        <v>105</v>
      </c>
      <c r="C1" s="137"/>
      <c r="D1" s="137"/>
      <c r="E1" s="137"/>
      <c r="F1" s="137"/>
      <c r="G1" s="137"/>
      <c r="H1" s="137"/>
      <c r="I1" s="137"/>
      <c r="J1" s="137"/>
      <c r="K1" s="137"/>
    </row>
    <row r="2" spans="1:16" ht="15.75" customHeight="1" x14ac:dyDescent="0.25">
      <c r="B2" s="138"/>
      <c r="C2" s="138"/>
      <c r="D2" s="138"/>
      <c r="E2" s="138"/>
      <c r="F2" s="138"/>
      <c r="G2" s="138"/>
      <c r="H2" s="138"/>
      <c r="I2" s="138"/>
      <c r="J2" s="138"/>
      <c r="K2" s="138"/>
      <c r="O2" t="s">
        <v>43</v>
      </c>
      <c r="P2">
        <v>1</v>
      </c>
    </row>
    <row r="3" spans="1:16" ht="26.25" x14ac:dyDescent="0.25">
      <c r="A3" s="21" t="s">
        <v>380</v>
      </c>
      <c r="B3" s="21" t="s">
        <v>90</v>
      </c>
      <c r="C3" s="21" t="s">
        <v>91</v>
      </c>
      <c r="D3" s="21" t="s">
        <v>104</v>
      </c>
      <c r="E3" s="21" t="s">
        <v>15</v>
      </c>
      <c r="F3" s="21" t="s">
        <v>10</v>
      </c>
      <c r="G3" s="21" t="s">
        <v>92</v>
      </c>
      <c r="H3" s="21" t="s">
        <v>93</v>
      </c>
      <c r="I3" s="21" t="s">
        <v>11</v>
      </c>
      <c r="J3" s="21" t="s">
        <v>94</v>
      </c>
      <c r="K3" s="21" t="s">
        <v>88</v>
      </c>
      <c r="O3" t="s">
        <v>44</v>
      </c>
      <c r="P3">
        <v>2</v>
      </c>
    </row>
    <row r="4" spans="1:16" ht="129" thickBot="1" x14ac:dyDescent="0.3">
      <c r="A4" t="str">
        <f t="shared" ref="A4:A35" si="0">D4&amp;"-"&amp;B4</f>
        <v>1-ID.AM.Pe-1</v>
      </c>
      <c r="B4" s="47" t="str">
        <f>IFERROR(VLOOKUP(E4,FunctionTable,2,FALSE)&amp;"."&amp;VLOOKUP(F4,CategoryTable,2,FALSE)&amp;"."&amp;VLOOKUP(G4,DomainTable,2,FALSE)&amp;"-"&amp;COUNTIF($C$1:C4,C4),"")</f>
        <v>ID.AM.Pe-1</v>
      </c>
      <c r="C4" s="47" t="str">
        <f t="shared" ref="C4:C35" si="1">IFERROR(VLOOKUP(E4,FunctionTable,2,FALSE) &amp;"."&amp;VLOOKUP(F4,CategoryTable,2,FALSE)&amp;"."&amp;VLOOKUP(G4,DomainTable,2,FALSE),"")</f>
        <v>ID.AM.Pe</v>
      </c>
      <c r="D4" s="47">
        <f t="shared" ref="D4:D35" si="2">VLOOKUP(E4,FunctionSorter,2,FALSE)</f>
        <v>1</v>
      </c>
      <c r="E4" s="47" t="str">
        <f t="shared" ref="E4:E35" si="3">IFERROR(VLOOKUP(F4,Category2Function,2,FALSE),"")</f>
        <v>Identify</v>
      </c>
      <c r="F4" s="29" t="s">
        <v>17</v>
      </c>
      <c r="G4" s="29" t="s">
        <v>48</v>
      </c>
      <c r="H4" s="29" t="s">
        <v>120</v>
      </c>
      <c r="I4" s="29" t="s">
        <v>397</v>
      </c>
      <c r="J4" s="29" t="s">
        <v>123</v>
      </c>
      <c r="K4" s="29"/>
      <c r="O4" t="s">
        <v>45</v>
      </c>
      <c r="P4">
        <v>3</v>
      </c>
    </row>
    <row r="5" spans="1:16" ht="52.5" thickBot="1" x14ac:dyDescent="0.3">
      <c r="A5" t="str">
        <f t="shared" si="0"/>
        <v>1-ID.BE.Pe-1</v>
      </c>
      <c r="B5" s="47" t="str">
        <f>IFERROR(VLOOKUP(E5,FunctionTable,2,FALSE)&amp;"."&amp;VLOOKUP(F5,CategoryTable,2,FALSE)&amp;"."&amp;VLOOKUP(G5,DomainTable,2,FALSE)&amp;"-"&amp;COUNTIF($C$1:C5,C5),"")</f>
        <v>ID.BE.Pe-1</v>
      </c>
      <c r="C5" s="47" t="str">
        <f t="shared" si="1"/>
        <v>ID.BE.Pe</v>
      </c>
      <c r="D5" s="47">
        <f t="shared" si="2"/>
        <v>1</v>
      </c>
      <c r="E5" s="47" t="str">
        <f t="shared" si="3"/>
        <v>Identify</v>
      </c>
      <c r="F5" s="30" t="s">
        <v>18</v>
      </c>
      <c r="G5" s="30" t="s">
        <v>48</v>
      </c>
      <c r="H5" s="30" t="s">
        <v>120</v>
      </c>
      <c r="I5" s="30" t="s">
        <v>398</v>
      </c>
      <c r="J5" s="30" t="s">
        <v>124</v>
      </c>
      <c r="K5" s="30"/>
      <c r="O5" t="s">
        <v>46</v>
      </c>
      <c r="P5">
        <v>4</v>
      </c>
    </row>
    <row r="6" spans="1:16" ht="52.5" thickBot="1" x14ac:dyDescent="0.3">
      <c r="A6" t="str">
        <f t="shared" si="0"/>
        <v>1-ID.BE.Pe-2</v>
      </c>
      <c r="B6" s="47" t="str">
        <f>IFERROR(VLOOKUP(E6,FunctionTable,2,FALSE)&amp;"."&amp;VLOOKUP(F6,CategoryTable,2,FALSE)&amp;"."&amp;VLOOKUP(G6,DomainTable,2,FALSE)&amp;"-"&amp;COUNTIF($C$1:C6,C6),"")</f>
        <v>ID.BE.Pe-2</v>
      </c>
      <c r="C6" s="47" t="str">
        <f t="shared" si="1"/>
        <v>ID.BE.Pe</v>
      </c>
      <c r="D6" s="47">
        <f t="shared" si="2"/>
        <v>1</v>
      </c>
      <c r="E6" s="47" t="str">
        <f t="shared" si="3"/>
        <v>Identify</v>
      </c>
      <c r="F6" s="30" t="s">
        <v>18</v>
      </c>
      <c r="G6" s="30" t="s">
        <v>48</v>
      </c>
      <c r="H6" s="30" t="s">
        <v>120</v>
      </c>
      <c r="I6" s="30" t="s">
        <v>399</v>
      </c>
      <c r="J6" s="30" t="s">
        <v>124</v>
      </c>
      <c r="K6" s="30"/>
      <c r="O6" t="s">
        <v>47</v>
      </c>
      <c r="P6">
        <v>5</v>
      </c>
    </row>
    <row r="7" spans="1:16" ht="90.75" thickBot="1" x14ac:dyDescent="0.3">
      <c r="A7" t="str">
        <f t="shared" si="0"/>
        <v>1-ID.BE.Pe-3</v>
      </c>
      <c r="B7" s="47" t="str">
        <f>IFERROR(VLOOKUP(E7,FunctionTable,2,FALSE)&amp;"."&amp;VLOOKUP(F7,CategoryTable,2,FALSE)&amp;"."&amp;VLOOKUP(G7,DomainTable,2,FALSE)&amp;"-"&amp;COUNTIF($C$1:C7,C7),"")</f>
        <v>ID.BE.Pe-3</v>
      </c>
      <c r="C7" s="47" t="str">
        <f t="shared" si="1"/>
        <v>ID.BE.Pe</v>
      </c>
      <c r="D7" s="47">
        <f t="shared" si="2"/>
        <v>1</v>
      </c>
      <c r="E7" s="47" t="str">
        <f t="shared" si="3"/>
        <v>Identify</v>
      </c>
      <c r="F7" s="30" t="s">
        <v>18</v>
      </c>
      <c r="G7" s="30" t="s">
        <v>48</v>
      </c>
      <c r="H7" s="30" t="s">
        <v>120</v>
      </c>
      <c r="I7" s="30" t="s">
        <v>400</v>
      </c>
      <c r="J7" s="30" t="s">
        <v>125</v>
      </c>
      <c r="K7" s="30"/>
    </row>
    <row r="8" spans="1:16" ht="39.75" thickBot="1" x14ac:dyDescent="0.3">
      <c r="A8" t="str">
        <f t="shared" si="0"/>
        <v>1-ID.GV.Pe-1</v>
      </c>
      <c r="B8" s="47" t="str">
        <f>IFERROR(VLOOKUP(E8,FunctionTable,2,FALSE)&amp;"."&amp;VLOOKUP(F8,CategoryTable,2,FALSE)&amp;"."&amp;VLOOKUP(G8,DomainTable,2,FALSE)&amp;"-"&amp;COUNTIF($C$1:C8,C8),"")</f>
        <v>ID.GV.Pe-1</v>
      </c>
      <c r="C8" s="47" t="str">
        <f t="shared" si="1"/>
        <v>ID.GV.Pe</v>
      </c>
      <c r="D8" s="47">
        <f t="shared" si="2"/>
        <v>1</v>
      </c>
      <c r="E8" s="47" t="str">
        <f t="shared" si="3"/>
        <v>Identify</v>
      </c>
      <c r="F8" s="30" t="s">
        <v>19</v>
      </c>
      <c r="G8" s="30" t="s">
        <v>48</v>
      </c>
      <c r="H8" s="30" t="s">
        <v>120</v>
      </c>
      <c r="I8" s="30" t="s">
        <v>126</v>
      </c>
      <c r="J8" s="30" t="s">
        <v>127</v>
      </c>
      <c r="K8" s="30"/>
    </row>
    <row r="9" spans="1:16" ht="78" thickBot="1" x14ac:dyDescent="0.3">
      <c r="A9" t="str">
        <f t="shared" si="0"/>
        <v>1-ID.GV.Pe-2</v>
      </c>
      <c r="B9" s="47" t="str">
        <f>IFERROR(VLOOKUP(E9,FunctionTable,2,FALSE)&amp;"."&amp;VLOOKUP(F9,CategoryTable,2,FALSE)&amp;"."&amp;VLOOKUP(G9,DomainTable,2,FALSE)&amp;"-"&amp;COUNTIF($C$1:C9,C9),"")</f>
        <v>ID.GV.Pe-2</v>
      </c>
      <c r="C9" s="47" t="str">
        <f t="shared" si="1"/>
        <v>ID.GV.Pe</v>
      </c>
      <c r="D9" s="47">
        <f t="shared" si="2"/>
        <v>1</v>
      </c>
      <c r="E9" s="47" t="str">
        <f t="shared" si="3"/>
        <v>Identify</v>
      </c>
      <c r="F9" s="30" t="s">
        <v>19</v>
      </c>
      <c r="G9" s="30" t="s">
        <v>48</v>
      </c>
      <c r="H9" s="30" t="s">
        <v>120</v>
      </c>
      <c r="I9" s="30" t="s">
        <v>401</v>
      </c>
      <c r="J9" s="30" t="s">
        <v>158</v>
      </c>
      <c r="K9" s="30"/>
    </row>
    <row r="10" spans="1:16" ht="116.25" thickBot="1" x14ac:dyDescent="0.3">
      <c r="A10" t="str">
        <f t="shared" si="0"/>
        <v>1-ID.RA.Pe-1</v>
      </c>
      <c r="B10" s="47" t="str">
        <f>IFERROR(VLOOKUP(E10,FunctionTable,2,FALSE)&amp;"."&amp;VLOOKUP(F10,CategoryTable,2,FALSE)&amp;"."&amp;VLOOKUP(G10,DomainTable,2,FALSE)&amp;"-"&amp;COUNTIF($C$1:C10,C10),"")</f>
        <v>ID.RA.Pe-1</v>
      </c>
      <c r="C10" s="47" t="str">
        <f t="shared" si="1"/>
        <v>ID.RA.Pe</v>
      </c>
      <c r="D10" s="47">
        <f t="shared" si="2"/>
        <v>1</v>
      </c>
      <c r="E10" s="47" t="str">
        <f t="shared" si="3"/>
        <v>Identify</v>
      </c>
      <c r="F10" s="30" t="s">
        <v>20</v>
      </c>
      <c r="G10" s="30" t="s">
        <v>48</v>
      </c>
      <c r="H10" s="30" t="s">
        <v>120</v>
      </c>
      <c r="I10" s="30" t="s">
        <v>402</v>
      </c>
      <c r="J10" s="30" t="s">
        <v>128</v>
      </c>
      <c r="K10" s="30"/>
    </row>
    <row r="11" spans="1:16" ht="27" thickBot="1" x14ac:dyDescent="0.3">
      <c r="A11" t="str">
        <f t="shared" si="0"/>
        <v>1-ID.RM.Pe-1</v>
      </c>
      <c r="B11" s="47" t="str">
        <f>IFERROR(VLOOKUP(E11,FunctionTable,2,FALSE)&amp;"."&amp;VLOOKUP(F11,CategoryTable,2,FALSE)&amp;"."&amp;VLOOKUP(G11,DomainTable,2,FALSE)&amp;"-"&amp;COUNTIF($C$1:C11,C11),"")</f>
        <v>ID.RM.Pe-1</v>
      </c>
      <c r="C11" s="47" t="str">
        <f t="shared" si="1"/>
        <v>ID.RM.Pe</v>
      </c>
      <c r="D11" s="47">
        <f t="shared" si="2"/>
        <v>1</v>
      </c>
      <c r="E11" s="47" t="str">
        <f t="shared" si="3"/>
        <v>Identify</v>
      </c>
      <c r="F11" s="30" t="s">
        <v>21</v>
      </c>
      <c r="G11" s="30" t="s">
        <v>48</v>
      </c>
      <c r="H11" s="59" t="s">
        <v>129</v>
      </c>
      <c r="I11" s="30" t="s">
        <v>427</v>
      </c>
      <c r="J11" s="30"/>
      <c r="K11" s="30"/>
    </row>
    <row r="12" spans="1:16" ht="39.75" thickBot="1" x14ac:dyDescent="0.3">
      <c r="A12" t="str">
        <f t="shared" si="0"/>
        <v>1-ID.SC.Pe-1</v>
      </c>
      <c r="B12" s="47" t="str">
        <f>IFERROR(VLOOKUP(E12,FunctionTable,2,FALSE)&amp;"."&amp;VLOOKUP(F12,CategoryTable,2,FALSE)&amp;"."&amp;VLOOKUP(G12,DomainTable,2,FALSE)&amp;"-"&amp;COUNTIF($C$1:C12,C12),"")</f>
        <v>ID.SC.Pe-1</v>
      </c>
      <c r="C12" s="47" t="str">
        <f t="shared" si="1"/>
        <v>ID.SC.Pe</v>
      </c>
      <c r="D12" s="47">
        <f t="shared" si="2"/>
        <v>1</v>
      </c>
      <c r="E12" s="47" t="str">
        <f t="shared" si="3"/>
        <v>Identify</v>
      </c>
      <c r="F12" s="38" t="s">
        <v>449</v>
      </c>
      <c r="G12" s="30" t="s">
        <v>48</v>
      </c>
      <c r="H12" s="30" t="s">
        <v>120</v>
      </c>
      <c r="I12" s="30" t="s">
        <v>454</v>
      </c>
      <c r="J12" s="30" t="s">
        <v>455</v>
      </c>
      <c r="K12" s="38"/>
    </row>
    <row r="13" spans="1:16" ht="65.25" thickBot="1" x14ac:dyDescent="0.3">
      <c r="A13" t="str">
        <f t="shared" si="0"/>
        <v>2-PR.AT.Pe-1</v>
      </c>
      <c r="B13" s="47" t="str">
        <f>IFERROR(VLOOKUP(E13,FunctionTable,2,FALSE)&amp;"."&amp;VLOOKUP(F13,CategoryTable,2,FALSE)&amp;"."&amp;VLOOKUP(G13,DomainTable,2,FALSE)&amp;"-"&amp;COUNTIF($C$1:C13,C13),"")</f>
        <v>PR.AT.Pe-1</v>
      </c>
      <c r="C13" s="47" t="str">
        <f t="shared" si="1"/>
        <v>PR.AT.Pe</v>
      </c>
      <c r="D13" s="47">
        <f t="shared" si="2"/>
        <v>2</v>
      </c>
      <c r="E13" s="47" t="str">
        <f t="shared" si="3"/>
        <v>Protect</v>
      </c>
      <c r="F13" s="30" t="s">
        <v>24</v>
      </c>
      <c r="G13" s="30" t="s">
        <v>48</v>
      </c>
      <c r="H13" s="30" t="s">
        <v>120</v>
      </c>
      <c r="I13" s="30" t="s">
        <v>131</v>
      </c>
      <c r="J13" s="30" t="s">
        <v>433</v>
      </c>
      <c r="K13" s="30"/>
    </row>
    <row r="14" spans="1:16" ht="65.25" thickBot="1" x14ac:dyDescent="0.3">
      <c r="A14" t="str">
        <f t="shared" si="0"/>
        <v>2-PR.DS.Pe-1</v>
      </c>
      <c r="B14" s="47" t="str">
        <f>IFERROR(VLOOKUP(E14,FunctionTable,2,FALSE)&amp;"."&amp;VLOOKUP(F14,CategoryTable,2,FALSE)&amp;"."&amp;VLOOKUP(G14,DomainTable,2,FALSE)&amp;"-"&amp;COUNTIF($C$1:C14,C14),"")</f>
        <v>PR.DS.Pe-1</v>
      </c>
      <c r="C14" s="47" t="str">
        <f t="shared" si="1"/>
        <v>PR.DS.Pe</v>
      </c>
      <c r="D14" s="47">
        <f t="shared" si="2"/>
        <v>2</v>
      </c>
      <c r="E14" s="47" t="str">
        <f t="shared" si="3"/>
        <v>Protect</v>
      </c>
      <c r="F14" s="30" t="s">
        <v>25</v>
      </c>
      <c r="G14" s="30" t="s">
        <v>48</v>
      </c>
      <c r="H14" s="30" t="s">
        <v>120</v>
      </c>
      <c r="I14" s="30" t="s">
        <v>404</v>
      </c>
      <c r="J14" s="30" t="s">
        <v>132</v>
      </c>
      <c r="K14" s="30"/>
    </row>
    <row r="15" spans="1:16" ht="65.25" thickBot="1" x14ac:dyDescent="0.3">
      <c r="A15" t="str">
        <f t="shared" si="0"/>
        <v>2-PR.DS.Pe-2</v>
      </c>
      <c r="B15" s="47" t="str">
        <f>IFERROR(VLOOKUP(E15,FunctionTable,2,FALSE)&amp;"."&amp;VLOOKUP(F15,CategoryTable,2,FALSE)&amp;"."&amp;VLOOKUP(G15,DomainTable,2,FALSE)&amp;"-"&amp;COUNTIF($C$1:C15,C15),"")</f>
        <v>PR.DS.Pe-2</v>
      </c>
      <c r="C15" s="47" t="str">
        <f t="shared" si="1"/>
        <v>PR.DS.Pe</v>
      </c>
      <c r="D15" s="47">
        <f t="shared" si="2"/>
        <v>2</v>
      </c>
      <c r="E15" s="47" t="str">
        <f t="shared" si="3"/>
        <v>Protect</v>
      </c>
      <c r="F15" s="30" t="s">
        <v>25</v>
      </c>
      <c r="G15" s="30" t="s">
        <v>48</v>
      </c>
      <c r="H15" s="30" t="s">
        <v>120</v>
      </c>
      <c r="I15" s="30" t="s">
        <v>405</v>
      </c>
      <c r="J15" s="30" t="s">
        <v>133</v>
      </c>
      <c r="K15" s="30"/>
    </row>
    <row r="16" spans="1:16" ht="141.75" thickBot="1" x14ac:dyDescent="0.3">
      <c r="A16" t="str">
        <f t="shared" si="0"/>
        <v>2-PR.DS.Pe-3</v>
      </c>
      <c r="B16" s="47" t="str">
        <f>IFERROR(VLOOKUP(E16,FunctionTable,2,FALSE)&amp;"."&amp;VLOOKUP(F16,CategoryTable,2,FALSE)&amp;"."&amp;VLOOKUP(G16,DomainTable,2,FALSE)&amp;"-"&amp;COUNTIF($C$1:C16,C16),"")</f>
        <v>PR.DS.Pe-3</v>
      </c>
      <c r="C16" s="47" t="str">
        <f t="shared" si="1"/>
        <v>PR.DS.Pe</v>
      </c>
      <c r="D16" s="47">
        <f t="shared" si="2"/>
        <v>2</v>
      </c>
      <c r="E16" s="47" t="str">
        <f t="shared" si="3"/>
        <v>Protect</v>
      </c>
      <c r="F16" s="30" t="s">
        <v>25</v>
      </c>
      <c r="G16" s="30" t="s">
        <v>48</v>
      </c>
      <c r="H16" s="30" t="s">
        <v>120</v>
      </c>
      <c r="I16" s="30" t="s">
        <v>406</v>
      </c>
      <c r="J16" s="30" t="s">
        <v>134</v>
      </c>
      <c r="K16" s="30"/>
    </row>
    <row r="17" spans="1:11" ht="90.75" thickBot="1" x14ac:dyDescent="0.3">
      <c r="A17" t="str">
        <f t="shared" si="0"/>
        <v>2-PR.AC.Pe-1</v>
      </c>
      <c r="B17" s="47" t="str">
        <f>IFERROR(VLOOKUP(E17,FunctionTable,2,FALSE)&amp;"."&amp;VLOOKUP(F17,CategoryTable,2,FALSE)&amp;"."&amp;VLOOKUP(G17,DomainTable,2,FALSE)&amp;"-"&amp;COUNTIF($C$1:C17,C17),"")</f>
        <v>PR.AC.Pe-1</v>
      </c>
      <c r="C17" s="47" t="str">
        <f t="shared" si="1"/>
        <v>PR.AC.Pe</v>
      </c>
      <c r="D17" s="47">
        <f t="shared" si="2"/>
        <v>2</v>
      </c>
      <c r="E17" s="47" t="str">
        <f t="shared" si="3"/>
        <v>Protect</v>
      </c>
      <c r="F17" s="30" t="s">
        <v>450</v>
      </c>
      <c r="G17" s="30" t="s">
        <v>48</v>
      </c>
      <c r="H17" s="30" t="s">
        <v>120</v>
      </c>
      <c r="I17" s="30" t="s">
        <v>403</v>
      </c>
      <c r="J17" s="30" t="s">
        <v>130</v>
      </c>
      <c r="K17" s="30"/>
    </row>
    <row r="18" spans="1:11" ht="78" thickBot="1" x14ac:dyDescent="0.3">
      <c r="A18" t="str">
        <f t="shared" si="0"/>
        <v>2-PR.IP.Pe-1</v>
      </c>
      <c r="B18" s="47" t="str">
        <f>IFERROR(VLOOKUP(E18,FunctionTable,2,FALSE)&amp;"."&amp;VLOOKUP(F18,CategoryTable,2,FALSE)&amp;"."&amp;VLOOKUP(G18,DomainTable,2,FALSE)&amp;"-"&amp;COUNTIF($C$1:C18,C18),"")</f>
        <v>PR.IP.Pe-1</v>
      </c>
      <c r="C18" s="47" t="str">
        <f t="shared" si="1"/>
        <v>PR.IP.Pe</v>
      </c>
      <c r="D18" s="47">
        <f t="shared" si="2"/>
        <v>2</v>
      </c>
      <c r="E18" s="47" t="str">
        <f t="shared" si="3"/>
        <v>Protect</v>
      </c>
      <c r="F18" s="30" t="s">
        <v>26</v>
      </c>
      <c r="G18" s="30" t="s">
        <v>48</v>
      </c>
      <c r="H18" s="30" t="s">
        <v>120</v>
      </c>
      <c r="I18" s="30" t="s">
        <v>407</v>
      </c>
      <c r="J18" s="30" t="s">
        <v>135</v>
      </c>
      <c r="K18" s="30"/>
    </row>
    <row r="19" spans="1:11" ht="65.25" thickBot="1" x14ac:dyDescent="0.3">
      <c r="A19" t="str">
        <f t="shared" si="0"/>
        <v>2-PR.IP.Pe-2</v>
      </c>
      <c r="B19" s="47" t="str">
        <f>IFERROR(VLOOKUP(E19,FunctionTable,2,FALSE)&amp;"."&amp;VLOOKUP(F19,CategoryTable,2,FALSE)&amp;"."&amp;VLOOKUP(G19,DomainTable,2,FALSE)&amp;"-"&amp;COUNTIF($C$1:C19,C19),"")</f>
        <v>PR.IP.Pe-2</v>
      </c>
      <c r="C19" s="47" t="str">
        <f t="shared" si="1"/>
        <v>PR.IP.Pe</v>
      </c>
      <c r="D19" s="47">
        <f t="shared" si="2"/>
        <v>2</v>
      </c>
      <c r="E19" s="47" t="str">
        <f t="shared" si="3"/>
        <v>Protect</v>
      </c>
      <c r="F19" s="30" t="s">
        <v>26</v>
      </c>
      <c r="G19" s="30" t="s">
        <v>48</v>
      </c>
      <c r="H19" s="30" t="s">
        <v>120</v>
      </c>
      <c r="I19" s="30" t="s">
        <v>136</v>
      </c>
      <c r="J19" s="30" t="s">
        <v>137</v>
      </c>
      <c r="K19" s="30"/>
    </row>
    <row r="20" spans="1:11" ht="78" thickBot="1" x14ac:dyDescent="0.3">
      <c r="A20" t="str">
        <f t="shared" si="0"/>
        <v>2-PR.IP.Pe-3</v>
      </c>
      <c r="B20" s="47" t="str">
        <f>IFERROR(VLOOKUP(E20,FunctionTable,2,FALSE)&amp;"."&amp;VLOOKUP(F20,CategoryTable,2,FALSE)&amp;"."&amp;VLOOKUP(G20,DomainTable,2,FALSE)&amp;"-"&amp;COUNTIF($C$1:C20,C20),"")</f>
        <v>PR.IP.Pe-3</v>
      </c>
      <c r="C20" s="47" t="str">
        <f t="shared" si="1"/>
        <v>PR.IP.Pe</v>
      </c>
      <c r="D20" s="47">
        <f t="shared" si="2"/>
        <v>2</v>
      </c>
      <c r="E20" s="47" t="str">
        <f t="shared" si="3"/>
        <v>Protect</v>
      </c>
      <c r="F20" s="30" t="s">
        <v>26</v>
      </c>
      <c r="G20" s="30" t="s">
        <v>48</v>
      </c>
      <c r="H20" s="30" t="s">
        <v>120</v>
      </c>
      <c r="I20" s="30" t="s">
        <v>408</v>
      </c>
      <c r="J20" s="30" t="s">
        <v>138</v>
      </c>
      <c r="K20" s="30"/>
    </row>
    <row r="21" spans="1:11" ht="52.5" thickBot="1" x14ac:dyDescent="0.3">
      <c r="A21" t="str">
        <f t="shared" si="0"/>
        <v>2-PR.IP.Pe-4</v>
      </c>
      <c r="B21" s="47" t="str">
        <f>IFERROR(VLOOKUP(E21,FunctionTable,2,FALSE)&amp;"."&amp;VLOOKUP(F21,CategoryTable,2,FALSE)&amp;"."&amp;VLOOKUP(G21,DomainTable,2,FALSE)&amp;"-"&amp;COUNTIF($C$1:C21,C21),"")</f>
        <v>PR.IP.Pe-4</v>
      </c>
      <c r="C21" s="47" t="str">
        <f t="shared" si="1"/>
        <v>PR.IP.Pe</v>
      </c>
      <c r="D21" s="47">
        <f t="shared" si="2"/>
        <v>2</v>
      </c>
      <c r="E21" s="47" t="str">
        <f t="shared" si="3"/>
        <v>Protect</v>
      </c>
      <c r="F21" s="30" t="s">
        <v>26</v>
      </c>
      <c r="G21" s="30" t="s">
        <v>48</v>
      </c>
      <c r="H21" s="30" t="s">
        <v>120</v>
      </c>
      <c r="I21" s="30" t="s">
        <v>409</v>
      </c>
      <c r="J21" s="30" t="s">
        <v>139</v>
      </c>
      <c r="K21" s="30"/>
    </row>
    <row r="22" spans="1:11" ht="78" thickBot="1" x14ac:dyDescent="0.3">
      <c r="A22" t="str">
        <f t="shared" si="0"/>
        <v>2-PR.IP.Pe-5</v>
      </c>
      <c r="B22" s="47" t="str">
        <f>IFERROR(VLOOKUP(E22,FunctionTable,2,FALSE)&amp;"."&amp;VLOOKUP(F22,CategoryTable,2,FALSE)&amp;"."&amp;VLOOKUP(G22,DomainTable,2,FALSE)&amp;"-"&amp;COUNTIF($C$1:C22,C22),"")</f>
        <v>PR.IP.Pe-5</v>
      </c>
      <c r="C22" s="47" t="str">
        <f t="shared" si="1"/>
        <v>PR.IP.Pe</v>
      </c>
      <c r="D22" s="47">
        <f t="shared" si="2"/>
        <v>2</v>
      </c>
      <c r="E22" s="47" t="str">
        <f t="shared" si="3"/>
        <v>Protect</v>
      </c>
      <c r="F22" s="30" t="s">
        <v>26</v>
      </c>
      <c r="G22" s="30" t="s">
        <v>48</v>
      </c>
      <c r="H22" s="30" t="s">
        <v>120</v>
      </c>
      <c r="I22" s="30" t="s">
        <v>410</v>
      </c>
      <c r="J22" s="30" t="s">
        <v>140</v>
      </c>
      <c r="K22" s="30"/>
    </row>
    <row r="23" spans="1:11" ht="65.25" thickBot="1" x14ac:dyDescent="0.3">
      <c r="A23" t="str">
        <f t="shared" si="0"/>
        <v>2-PR.MA.Pe-1</v>
      </c>
      <c r="B23" s="47" t="str">
        <f>IFERROR(VLOOKUP(E23,FunctionTable,2,FALSE)&amp;"."&amp;VLOOKUP(F23,CategoryTable,2,FALSE)&amp;"."&amp;VLOOKUP(G23,DomainTable,2,FALSE)&amp;"-"&amp;COUNTIF($C$1:C23,C23),"")</f>
        <v>PR.MA.Pe-1</v>
      </c>
      <c r="C23" s="47" t="str">
        <f t="shared" si="1"/>
        <v>PR.MA.Pe</v>
      </c>
      <c r="D23" s="47">
        <f t="shared" si="2"/>
        <v>2</v>
      </c>
      <c r="E23" s="47" t="str">
        <f t="shared" si="3"/>
        <v>Protect</v>
      </c>
      <c r="F23" s="30" t="s">
        <v>27</v>
      </c>
      <c r="G23" s="30" t="s">
        <v>48</v>
      </c>
      <c r="H23" s="30" t="s">
        <v>120</v>
      </c>
      <c r="I23" s="30" t="s">
        <v>411</v>
      </c>
      <c r="J23" s="30" t="s">
        <v>141</v>
      </c>
      <c r="K23" s="30"/>
    </row>
    <row r="24" spans="1:11" ht="103.5" thickBot="1" x14ac:dyDescent="0.3">
      <c r="A24" t="str">
        <f t="shared" si="0"/>
        <v>2-PR.PT.Pe-1</v>
      </c>
      <c r="B24" s="47" t="str">
        <f>IFERROR(VLOOKUP(E24,FunctionTable,2,FALSE)&amp;"."&amp;VLOOKUP(F24,CategoryTable,2,FALSE)&amp;"."&amp;VLOOKUP(G24,DomainTable,2,FALSE)&amp;"-"&amp;COUNTIF($C$1:C24,C24),"")</f>
        <v>PR.PT.Pe-1</v>
      </c>
      <c r="C24" s="47" t="str">
        <f t="shared" si="1"/>
        <v>PR.PT.Pe</v>
      </c>
      <c r="D24" s="47">
        <f t="shared" si="2"/>
        <v>2</v>
      </c>
      <c r="E24" s="47" t="str">
        <f t="shared" si="3"/>
        <v>Protect</v>
      </c>
      <c r="F24" s="30" t="s">
        <v>28</v>
      </c>
      <c r="G24" s="30" t="s">
        <v>48</v>
      </c>
      <c r="H24" s="30" t="s">
        <v>120</v>
      </c>
      <c r="I24" s="30" t="s">
        <v>412</v>
      </c>
      <c r="J24" s="30" t="s">
        <v>142</v>
      </c>
      <c r="K24" s="30"/>
    </row>
    <row r="25" spans="1:11" ht="103.5" thickBot="1" x14ac:dyDescent="0.3">
      <c r="A25" t="str">
        <f t="shared" si="0"/>
        <v>2-PR.PT.Pe-2</v>
      </c>
      <c r="B25" s="47" t="str">
        <f>IFERROR(VLOOKUP(E25,FunctionTable,2,FALSE)&amp;"."&amp;VLOOKUP(F25,CategoryTable,2,FALSE)&amp;"."&amp;VLOOKUP(G25,DomainTable,2,FALSE)&amp;"-"&amp;COUNTIF($C$1:C25,C25),"")</f>
        <v>PR.PT.Pe-2</v>
      </c>
      <c r="C25" s="47" t="str">
        <f t="shared" si="1"/>
        <v>PR.PT.Pe</v>
      </c>
      <c r="D25" s="47">
        <f t="shared" si="2"/>
        <v>2</v>
      </c>
      <c r="E25" s="47" t="str">
        <f t="shared" si="3"/>
        <v>Protect</v>
      </c>
      <c r="F25" s="30" t="s">
        <v>28</v>
      </c>
      <c r="G25" s="30" t="s">
        <v>48</v>
      </c>
      <c r="H25" s="30" t="s">
        <v>120</v>
      </c>
      <c r="I25" s="30" t="s">
        <v>434</v>
      </c>
      <c r="J25" s="30" t="s">
        <v>143</v>
      </c>
      <c r="K25" s="30"/>
    </row>
    <row r="26" spans="1:11" ht="39.75" thickBot="1" x14ac:dyDescent="0.3">
      <c r="A26" t="str">
        <f t="shared" si="0"/>
        <v>2-PR.PT.Pe-3</v>
      </c>
      <c r="B26" s="47" t="str">
        <f>IFERROR(VLOOKUP(E26,FunctionTable,2,FALSE)&amp;"."&amp;VLOOKUP(F26,CategoryTable,2,FALSE)&amp;"."&amp;VLOOKUP(G26,DomainTable,2,FALSE)&amp;"-"&amp;COUNTIF($C$1:C26,C26),"")</f>
        <v>PR.PT.Pe-3</v>
      </c>
      <c r="C26" s="47" t="str">
        <f t="shared" si="1"/>
        <v>PR.PT.Pe</v>
      </c>
      <c r="D26" s="47">
        <f t="shared" si="2"/>
        <v>2</v>
      </c>
      <c r="E26" s="47" t="str">
        <f t="shared" si="3"/>
        <v>Protect</v>
      </c>
      <c r="F26" s="30" t="s">
        <v>28</v>
      </c>
      <c r="G26" s="30" t="s">
        <v>48</v>
      </c>
      <c r="H26" s="30" t="s">
        <v>120</v>
      </c>
      <c r="I26" s="30" t="s">
        <v>413</v>
      </c>
      <c r="J26" s="30" t="s">
        <v>144</v>
      </c>
      <c r="K26" s="30"/>
    </row>
    <row r="27" spans="1:11" ht="90.75" thickBot="1" x14ac:dyDescent="0.3">
      <c r="A27" t="str">
        <f t="shared" si="0"/>
        <v>3-DE.AE.Pe-1</v>
      </c>
      <c r="B27" s="47" t="str">
        <f>IFERROR(VLOOKUP(E27,FunctionTable,2,FALSE)&amp;"."&amp;VLOOKUP(F27,CategoryTable,2,FALSE)&amp;"."&amp;VLOOKUP(G27,DomainTable,2,FALSE)&amp;"-"&amp;COUNTIF($C$1:C27,C27),"")</f>
        <v>DE.AE.Pe-1</v>
      </c>
      <c r="C27" s="47" t="str">
        <f t="shared" si="1"/>
        <v>DE.AE.Pe</v>
      </c>
      <c r="D27" s="47">
        <f t="shared" si="2"/>
        <v>3</v>
      </c>
      <c r="E27" s="47" t="str">
        <f t="shared" si="3"/>
        <v>Detect</v>
      </c>
      <c r="F27" s="30" t="s">
        <v>30</v>
      </c>
      <c r="G27" s="30" t="s">
        <v>48</v>
      </c>
      <c r="H27" s="30" t="s">
        <v>120</v>
      </c>
      <c r="I27" s="30" t="s">
        <v>414</v>
      </c>
      <c r="J27" s="30" t="s">
        <v>121</v>
      </c>
      <c r="K27" s="30"/>
    </row>
    <row r="28" spans="1:11" ht="52.5" thickBot="1" x14ac:dyDescent="0.3">
      <c r="A28" t="str">
        <f t="shared" si="0"/>
        <v>3-DE.DP.Pe-1</v>
      </c>
      <c r="B28" s="47" t="str">
        <f>IFERROR(VLOOKUP(E28,FunctionTable,2,FALSE)&amp;"."&amp;VLOOKUP(F28,CategoryTable,2,FALSE)&amp;"."&amp;VLOOKUP(G28,DomainTable,2,FALSE)&amp;"-"&amp;COUNTIF($C$1:C28,C28),"")</f>
        <v>DE.DP.Pe-1</v>
      </c>
      <c r="C28" s="47" t="str">
        <f t="shared" si="1"/>
        <v>DE.DP.Pe</v>
      </c>
      <c r="D28" s="47">
        <f t="shared" si="2"/>
        <v>3</v>
      </c>
      <c r="E28" s="47" t="str">
        <f t="shared" si="3"/>
        <v>Detect</v>
      </c>
      <c r="F28" s="30" t="s">
        <v>32</v>
      </c>
      <c r="G28" s="30" t="s">
        <v>48</v>
      </c>
      <c r="H28" s="30" t="s">
        <v>120</v>
      </c>
      <c r="I28" s="30" t="s">
        <v>415</v>
      </c>
      <c r="J28" s="30" t="s">
        <v>435</v>
      </c>
      <c r="K28" s="30"/>
    </row>
    <row r="29" spans="1:11" ht="78" thickBot="1" x14ac:dyDescent="0.3">
      <c r="A29" t="str">
        <f t="shared" si="0"/>
        <v>3-DE.DP.Pe-2</v>
      </c>
      <c r="B29" s="47" t="str">
        <f>IFERROR(VLOOKUP(E29,FunctionTable,2,FALSE)&amp;"."&amp;VLOOKUP(F29,CategoryTable,2,FALSE)&amp;"."&amp;VLOOKUP(G29,DomainTable,2,FALSE)&amp;"-"&amp;COUNTIF($C$1:C29,C29),"")</f>
        <v>DE.DP.Pe-2</v>
      </c>
      <c r="C29" s="47" t="str">
        <f t="shared" si="1"/>
        <v>DE.DP.Pe</v>
      </c>
      <c r="D29" s="47">
        <f t="shared" si="2"/>
        <v>3</v>
      </c>
      <c r="E29" s="47" t="str">
        <f t="shared" si="3"/>
        <v>Detect</v>
      </c>
      <c r="F29" s="30" t="s">
        <v>32</v>
      </c>
      <c r="G29" s="30" t="s">
        <v>48</v>
      </c>
      <c r="H29" s="30" t="s">
        <v>120</v>
      </c>
      <c r="I29" s="30" t="s">
        <v>416</v>
      </c>
      <c r="J29" s="30" t="s">
        <v>122</v>
      </c>
      <c r="K29" s="30"/>
    </row>
    <row r="30" spans="1:11" ht="52.5" thickBot="1" x14ac:dyDescent="0.3">
      <c r="A30" t="str">
        <f t="shared" si="0"/>
        <v>3-DE.CM.Pe-1</v>
      </c>
      <c r="B30" s="47" t="str">
        <f>IFERROR(VLOOKUP(E30,FunctionTable,2,FALSE)&amp;"."&amp;VLOOKUP(F30,CategoryTable,2,FALSE)&amp;"."&amp;VLOOKUP(G30,DomainTable,2,FALSE)&amp;"-"&amp;COUNTIF($C$1:C30,C30),"")</f>
        <v>DE.CM.Pe-1</v>
      </c>
      <c r="C30" s="47" t="str">
        <f t="shared" si="1"/>
        <v>DE.CM.Pe</v>
      </c>
      <c r="D30" s="47">
        <f t="shared" si="2"/>
        <v>3</v>
      </c>
      <c r="E30" s="47" t="str">
        <f t="shared" si="3"/>
        <v>Detect</v>
      </c>
      <c r="F30" s="30" t="s">
        <v>31</v>
      </c>
      <c r="G30" s="30" t="s">
        <v>48</v>
      </c>
      <c r="H30" s="30" t="s">
        <v>120</v>
      </c>
      <c r="I30" s="30" t="s">
        <v>417</v>
      </c>
      <c r="J30" s="30" t="s">
        <v>436</v>
      </c>
      <c r="K30" s="30"/>
    </row>
    <row r="31" spans="1:11" ht="78" thickBot="1" x14ac:dyDescent="0.3">
      <c r="A31" s="31" t="str">
        <f t="shared" si="0"/>
        <v>4-RS.AN.Pe-1</v>
      </c>
      <c r="B31" s="47" t="str">
        <f>IFERROR(VLOOKUP(E31,FunctionTable,2,FALSE)&amp;"."&amp;VLOOKUP(F31,CategoryTable,2,FALSE)&amp;"."&amp;VLOOKUP(G31,DomainTable,2,FALSE)&amp;"-"&amp;COUNTIF($C$1:C31,C31),"")</f>
        <v>RS.AN.Pe-1</v>
      </c>
      <c r="C31" s="47" t="str">
        <f t="shared" si="1"/>
        <v>RS.AN.Pe</v>
      </c>
      <c r="D31" s="47">
        <f t="shared" si="2"/>
        <v>4</v>
      </c>
      <c r="E31" s="47" t="str">
        <f t="shared" si="3"/>
        <v>Respond</v>
      </c>
      <c r="F31" s="30" t="s">
        <v>36</v>
      </c>
      <c r="G31" s="30" t="s">
        <v>48</v>
      </c>
      <c r="H31" s="30" t="s">
        <v>120</v>
      </c>
      <c r="I31" s="30" t="s">
        <v>418</v>
      </c>
      <c r="J31" s="30" t="s">
        <v>148</v>
      </c>
      <c r="K31" s="30"/>
    </row>
    <row r="32" spans="1:11" ht="39.75" thickBot="1" x14ac:dyDescent="0.3">
      <c r="A32" t="str">
        <f t="shared" si="0"/>
        <v>4-RS.MI.Pe-1</v>
      </c>
      <c r="B32" s="47" t="str">
        <f>IFERROR(VLOOKUP(E32,FunctionTable,2,FALSE)&amp;"."&amp;VLOOKUP(F32,CategoryTable,2,FALSE)&amp;"."&amp;VLOOKUP(G32,DomainTable,2,FALSE)&amp;"-"&amp;COUNTIF($C$1:C32,C32),"")</f>
        <v>RS.MI.Pe-1</v>
      </c>
      <c r="C32" s="47" t="str">
        <f t="shared" si="1"/>
        <v>RS.MI.Pe</v>
      </c>
      <c r="D32" s="47">
        <f t="shared" si="2"/>
        <v>4</v>
      </c>
      <c r="E32" s="47" t="str">
        <f t="shared" si="3"/>
        <v>Respond</v>
      </c>
      <c r="F32" s="30" t="s">
        <v>37</v>
      </c>
      <c r="G32" s="30" t="s">
        <v>48</v>
      </c>
      <c r="H32" s="30" t="s">
        <v>120</v>
      </c>
      <c r="I32" s="30" t="s">
        <v>421</v>
      </c>
      <c r="J32" s="30" t="s">
        <v>151</v>
      </c>
      <c r="K32" s="30"/>
    </row>
    <row r="33" spans="1:11" ht="78" thickBot="1" x14ac:dyDescent="0.3">
      <c r="A33" t="str">
        <f t="shared" si="0"/>
        <v>4-RS.IM.Pe-1</v>
      </c>
      <c r="B33" s="47" t="str">
        <f>IFERROR(VLOOKUP(E33,FunctionTable,2,FALSE)&amp;"."&amp;VLOOKUP(F33,CategoryTable,2,FALSE)&amp;"."&amp;VLOOKUP(G33,DomainTable,2,FALSE)&amp;"-"&amp;COUNTIF($C$1:C33,C33),"")</f>
        <v>RS.IM.Pe-1</v>
      </c>
      <c r="C33" s="47" t="str">
        <f t="shared" si="1"/>
        <v>RS.IM.Pe</v>
      </c>
      <c r="D33" s="47">
        <f t="shared" si="2"/>
        <v>4</v>
      </c>
      <c r="E33" s="47" t="str">
        <f t="shared" si="3"/>
        <v>Respond</v>
      </c>
      <c r="F33" s="30" t="s">
        <v>38</v>
      </c>
      <c r="G33" s="30" t="s">
        <v>48</v>
      </c>
      <c r="H33" s="30" t="s">
        <v>120</v>
      </c>
      <c r="I33" s="30" t="s">
        <v>420</v>
      </c>
      <c r="J33" s="30" t="s">
        <v>150</v>
      </c>
      <c r="K33" s="30"/>
    </row>
    <row r="34" spans="1:11" ht="52.5" thickBot="1" x14ac:dyDescent="0.3">
      <c r="A34" t="str">
        <f t="shared" si="0"/>
        <v>4-RS.CO.Pe-1</v>
      </c>
      <c r="B34" s="47" t="str">
        <f>IFERROR(VLOOKUP(E34,FunctionTable,2,FALSE)&amp;"."&amp;VLOOKUP(F34,CategoryTable,2,FALSE)&amp;"."&amp;VLOOKUP(G34,DomainTable,2,FALSE)&amp;"-"&amp;COUNTIF($C$1:C34,C34),"")</f>
        <v>RS.CO.Pe-1</v>
      </c>
      <c r="C34" s="47" t="str">
        <f t="shared" si="1"/>
        <v>RS.CO.Pe</v>
      </c>
      <c r="D34" s="47">
        <f t="shared" si="2"/>
        <v>4</v>
      </c>
      <c r="E34" s="47" t="str">
        <f t="shared" si="3"/>
        <v>Respond</v>
      </c>
      <c r="F34" s="30" t="s">
        <v>35</v>
      </c>
      <c r="G34" s="30" t="s">
        <v>48</v>
      </c>
      <c r="H34" s="30" t="s">
        <v>120</v>
      </c>
      <c r="I34" s="30" t="s">
        <v>419</v>
      </c>
      <c r="J34" s="30" t="s">
        <v>149</v>
      </c>
      <c r="K34" s="30"/>
    </row>
    <row r="35" spans="1:11" ht="129" thickBot="1" x14ac:dyDescent="0.3">
      <c r="A35" t="str">
        <f t="shared" si="0"/>
        <v>4-RS.RP.Pe-1</v>
      </c>
      <c r="B35" s="47" t="str">
        <f>IFERROR(VLOOKUP(E35,FunctionTable,2,FALSE)&amp;"."&amp;VLOOKUP(F35,CategoryTable,2,FALSE)&amp;"."&amp;VLOOKUP(G35,DomainTable,2,FALSE)&amp;"-"&amp;COUNTIF($C$1:C35,C35),"")</f>
        <v>RS.RP.Pe-1</v>
      </c>
      <c r="C35" s="47" t="str">
        <f t="shared" si="1"/>
        <v>RS.RP.Pe</v>
      </c>
      <c r="D35" s="47">
        <f t="shared" si="2"/>
        <v>4</v>
      </c>
      <c r="E35" s="47" t="str">
        <f t="shared" si="3"/>
        <v>Respond</v>
      </c>
      <c r="F35" s="30" t="s">
        <v>34</v>
      </c>
      <c r="G35" s="30" t="s">
        <v>48</v>
      </c>
      <c r="H35" s="30" t="s">
        <v>120</v>
      </c>
      <c r="I35" s="30" t="s">
        <v>422</v>
      </c>
      <c r="J35" s="30" t="s">
        <v>423</v>
      </c>
      <c r="K35" s="30"/>
    </row>
    <row r="36" spans="1:11" ht="52.5" thickBot="1" x14ac:dyDescent="0.3">
      <c r="A36" t="str">
        <f t="shared" ref="A36:A67" si="4">D36&amp;"-"&amp;B36</f>
        <v>5-RC.CO.Pe-1</v>
      </c>
      <c r="B36" s="47" t="str">
        <f>IFERROR(VLOOKUP(E36,FunctionTable,2,FALSE)&amp;"."&amp;VLOOKUP(F36,CategoryTable,2,FALSE)&amp;"."&amp;VLOOKUP(G36,DomainTable,2,FALSE)&amp;"-"&amp;COUNTIF($C$1:C36,C36),"")</f>
        <v>RC.CO.Pe-1</v>
      </c>
      <c r="C36" s="47" t="str">
        <f t="shared" ref="C36:C38" si="5">IFERROR(VLOOKUP(E36,FunctionTable,2,FALSE) &amp;"."&amp;VLOOKUP(F36,CategoryTable,2,FALSE)&amp;"."&amp;VLOOKUP(G36,DomainTable,2,FALSE),"")</f>
        <v>RC.CO.Pe</v>
      </c>
      <c r="D36" s="47">
        <f t="shared" ref="D36:D67" si="6">VLOOKUP(E36,FunctionSorter,2,FALSE)</f>
        <v>5</v>
      </c>
      <c r="E36" s="47" t="str">
        <f t="shared" ref="E36:E67" si="7">IFERROR(VLOOKUP(F36,Category2Function,2,FALSE),"")</f>
        <v>Recover</v>
      </c>
      <c r="F36" s="30" t="s">
        <v>42</v>
      </c>
      <c r="G36" s="30" t="s">
        <v>48</v>
      </c>
      <c r="H36" s="30" t="s">
        <v>120</v>
      </c>
      <c r="I36" s="30" t="s">
        <v>424</v>
      </c>
      <c r="J36" s="30" t="s">
        <v>145</v>
      </c>
      <c r="K36" s="30"/>
    </row>
    <row r="37" spans="1:11" ht="52.5" thickBot="1" x14ac:dyDescent="0.3">
      <c r="A37" t="str">
        <f t="shared" si="4"/>
        <v>5-RC.IM.Pe-1</v>
      </c>
      <c r="B37" s="47" t="str">
        <f>IFERROR(VLOOKUP(E37,FunctionTable,2,FALSE)&amp;"."&amp;VLOOKUP(F37,CategoryTable,2,FALSE)&amp;"."&amp;VLOOKUP(G37,DomainTable,2,FALSE)&amp;"-"&amp;COUNTIF($C$1:C37,C37),"")</f>
        <v>RC.IM.Pe-1</v>
      </c>
      <c r="C37" s="47" t="str">
        <f t="shared" si="5"/>
        <v>RC.IM.Pe</v>
      </c>
      <c r="D37" s="47">
        <f t="shared" si="6"/>
        <v>5</v>
      </c>
      <c r="E37" s="47" t="str">
        <f t="shared" si="7"/>
        <v>Recover</v>
      </c>
      <c r="F37" s="30" t="s">
        <v>41</v>
      </c>
      <c r="G37" s="30" t="s">
        <v>48</v>
      </c>
      <c r="H37" s="30" t="s">
        <v>120</v>
      </c>
      <c r="I37" s="30" t="s">
        <v>425</v>
      </c>
      <c r="J37" s="30" t="s">
        <v>146</v>
      </c>
      <c r="K37" s="30"/>
    </row>
    <row r="38" spans="1:11" ht="65.25" thickBot="1" x14ac:dyDescent="0.3">
      <c r="A38" t="str">
        <f t="shared" si="4"/>
        <v>5-RC.RP.Pe-1</v>
      </c>
      <c r="B38" s="47" t="str">
        <f>IFERROR(VLOOKUP(E38,FunctionTable,2,FALSE)&amp;"."&amp;VLOOKUP(F38,CategoryTable,2,FALSE)&amp;"."&amp;VLOOKUP(G38,DomainTable,2,FALSE)&amp;"-"&amp;COUNTIF($C$1:C38,C38),"")</f>
        <v>RC.RP.Pe-1</v>
      </c>
      <c r="C38" s="47" t="str">
        <f t="shared" si="5"/>
        <v>RC.RP.Pe</v>
      </c>
      <c r="D38" s="47">
        <f t="shared" si="6"/>
        <v>5</v>
      </c>
      <c r="E38" s="47" t="str">
        <f t="shared" si="7"/>
        <v>Recover</v>
      </c>
      <c r="F38" s="39" t="s">
        <v>40</v>
      </c>
      <c r="G38" s="30" t="s">
        <v>48</v>
      </c>
      <c r="H38" s="30" t="s">
        <v>120</v>
      </c>
      <c r="I38" s="30" t="s">
        <v>426</v>
      </c>
      <c r="J38" s="30" t="s">
        <v>147</v>
      </c>
      <c r="K38" s="30"/>
    </row>
    <row r="39" spans="1:11" ht="129" thickBot="1" x14ac:dyDescent="0.3">
      <c r="A39" t="str">
        <f t="shared" si="4"/>
        <v>1-ID.AM.Pr-1</v>
      </c>
      <c r="B39" s="47" t="str">
        <f>IFERROR(VLOOKUP(E39,FunctionTable,2,FALSE)&amp;"."&amp;VLOOKUP(F39,CategoryTable,2,FALSE)&amp;"."&amp;VLOOKUP(G39,DomainTable,2,FALSE)&amp;"-"&amp;COUNTIF($C$1:C39,C39),"")</f>
        <v>ID.AM.Pr-1</v>
      </c>
      <c r="C39" s="47" t="str">
        <f t="shared" ref="C39:C67" si="8">IFERROR(VLOOKUP(E39,FunctionTable,2,FALSE) &amp;"."&amp;VLOOKUP(F39,CategoryTable,2,FALSE)&amp;"."&amp;VLOOKUP(G39,DomainTable,2,FALSE),"")</f>
        <v>ID.AM.Pr</v>
      </c>
      <c r="D39" s="47">
        <f t="shared" si="6"/>
        <v>1</v>
      </c>
      <c r="E39" s="47" t="str">
        <f t="shared" si="7"/>
        <v>Identify</v>
      </c>
      <c r="F39" s="30" t="s">
        <v>17</v>
      </c>
      <c r="G39" s="30" t="s">
        <v>49</v>
      </c>
      <c r="H39" s="30" t="s">
        <v>120</v>
      </c>
      <c r="I39" s="30" t="s">
        <v>156</v>
      </c>
      <c r="J39" s="30" t="s">
        <v>123</v>
      </c>
      <c r="K39" s="30"/>
    </row>
    <row r="40" spans="1:11" ht="90.75" thickBot="1" x14ac:dyDescent="0.3">
      <c r="A40" t="str">
        <f t="shared" si="4"/>
        <v>1-ID.BE.Pr-1</v>
      </c>
      <c r="B40" s="47" t="str">
        <f>IFERROR(VLOOKUP(E40,FunctionTable,2,FALSE)&amp;"."&amp;VLOOKUP(F40,CategoryTable,2,FALSE)&amp;"."&amp;VLOOKUP(G40,DomainTable,2,FALSE)&amp;"-"&amp;COUNTIF($C$1:C40,C40),"")</f>
        <v>ID.BE.Pr-1</v>
      </c>
      <c r="C40" s="47" t="str">
        <f t="shared" si="8"/>
        <v>ID.BE.Pr</v>
      </c>
      <c r="D40" s="47">
        <f t="shared" si="6"/>
        <v>1</v>
      </c>
      <c r="E40" s="47" t="str">
        <f t="shared" si="7"/>
        <v>Identify</v>
      </c>
      <c r="F40" s="30" t="s">
        <v>18</v>
      </c>
      <c r="G40" s="30" t="s">
        <v>49</v>
      </c>
      <c r="H40" s="30" t="s">
        <v>120</v>
      </c>
      <c r="I40" s="30" t="s">
        <v>157</v>
      </c>
      <c r="J40" s="30" t="s">
        <v>125</v>
      </c>
      <c r="K40" s="30"/>
    </row>
    <row r="41" spans="1:11" ht="39.75" thickBot="1" x14ac:dyDescent="0.3">
      <c r="A41" t="str">
        <f t="shared" si="4"/>
        <v>1-ID.GV.Pr-1</v>
      </c>
      <c r="B41" s="47" t="str">
        <f>IFERROR(VLOOKUP(E41,FunctionTable,2,FALSE)&amp;"."&amp;VLOOKUP(F41,CategoryTable,2,FALSE)&amp;"."&amp;VLOOKUP(G41,DomainTable,2,FALSE)&amp;"-"&amp;COUNTIF($C$1:C41,C41),"")</f>
        <v>ID.GV.Pr-1</v>
      </c>
      <c r="C41" s="47" t="str">
        <f t="shared" si="8"/>
        <v>ID.GV.Pr</v>
      </c>
      <c r="D41" s="47">
        <f t="shared" si="6"/>
        <v>1</v>
      </c>
      <c r="E41" s="47" t="str">
        <f t="shared" si="7"/>
        <v>Identify</v>
      </c>
      <c r="F41" s="30" t="s">
        <v>19</v>
      </c>
      <c r="G41" s="30" t="s">
        <v>49</v>
      </c>
      <c r="H41" s="59" t="s">
        <v>129</v>
      </c>
      <c r="I41" s="30" t="s">
        <v>429</v>
      </c>
      <c r="J41" s="30"/>
      <c r="K41" s="30"/>
    </row>
    <row r="42" spans="1:11" ht="116.25" thickBot="1" x14ac:dyDescent="0.3">
      <c r="A42" t="str">
        <f t="shared" si="4"/>
        <v>1-ID.RA.Pr-1</v>
      </c>
      <c r="B42" s="47" t="str">
        <f>IFERROR(VLOOKUP(E42,FunctionTable,2,FALSE)&amp;"."&amp;VLOOKUP(F42,CategoryTable,2,FALSE)&amp;"."&amp;VLOOKUP(G42,DomainTable,2,FALSE)&amp;"-"&amp;COUNTIF($C$1:C42,C42),"")</f>
        <v>ID.RA.Pr-1</v>
      </c>
      <c r="C42" s="47" t="str">
        <f t="shared" si="8"/>
        <v>ID.RA.Pr</v>
      </c>
      <c r="D42" s="47">
        <f t="shared" si="6"/>
        <v>1</v>
      </c>
      <c r="E42" s="47" t="str">
        <f t="shared" si="7"/>
        <v>Identify</v>
      </c>
      <c r="F42" s="30" t="s">
        <v>20</v>
      </c>
      <c r="G42" s="30" t="s">
        <v>49</v>
      </c>
      <c r="H42" s="30" t="s">
        <v>120</v>
      </c>
      <c r="I42" s="30" t="s">
        <v>159</v>
      </c>
      <c r="J42" s="30" t="s">
        <v>128</v>
      </c>
      <c r="K42" s="30"/>
    </row>
    <row r="43" spans="1:11" ht="27" thickBot="1" x14ac:dyDescent="0.3">
      <c r="A43" t="str">
        <f t="shared" si="4"/>
        <v>1-ID.RM.Pr-1</v>
      </c>
      <c r="B43" s="47" t="str">
        <f>IFERROR(VLOOKUP(E43,FunctionTable,2,FALSE)&amp;"."&amp;VLOOKUP(F43,CategoryTable,2,FALSE)&amp;"."&amp;VLOOKUP(G43,DomainTable,2,FALSE)&amp;"-"&amp;COUNTIF($C$1:C43,C43),"")</f>
        <v>ID.RM.Pr-1</v>
      </c>
      <c r="C43" s="47" t="str">
        <f t="shared" si="8"/>
        <v>ID.RM.Pr</v>
      </c>
      <c r="D43" s="47">
        <f t="shared" si="6"/>
        <v>1</v>
      </c>
      <c r="E43" s="47" t="str">
        <f t="shared" si="7"/>
        <v>Identify</v>
      </c>
      <c r="F43" s="30" t="s">
        <v>21</v>
      </c>
      <c r="G43" s="30" t="s">
        <v>49</v>
      </c>
      <c r="H43" s="59" t="s">
        <v>129</v>
      </c>
      <c r="I43" s="30" t="s">
        <v>428</v>
      </c>
      <c r="J43" s="30"/>
      <c r="K43" s="30"/>
    </row>
    <row r="44" spans="1:11" ht="39.75" thickBot="1" x14ac:dyDescent="0.3">
      <c r="A44" t="str">
        <f t="shared" si="4"/>
        <v>1-ID.SC.Pr-1</v>
      </c>
      <c r="B44" s="47" t="str">
        <f>IFERROR(VLOOKUP(E44,FunctionTable,2,FALSE)&amp;"."&amp;VLOOKUP(F44,CategoryTable,2,FALSE)&amp;"."&amp;VLOOKUP(G44,DomainTable,2,FALSE)&amp;"-"&amp;COUNTIF($C$1:C44,C44),"")</f>
        <v>ID.SC.Pr-1</v>
      </c>
      <c r="C44" s="47" t="str">
        <f t="shared" si="8"/>
        <v>ID.SC.Pr</v>
      </c>
      <c r="D44" s="47">
        <f t="shared" si="6"/>
        <v>1</v>
      </c>
      <c r="E44" s="47" t="str">
        <f t="shared" si="7"/>
        <v>Identify</v>
      </c>
      <c r="F44" s="38" t="s">
        <v>449</v>
      </c>
      <c r="G44" s="30" t="s">
        <v>49</v>
      </c>
      <c r="H44" s="30" t="s">
        <v>120</v>
      </c>
      <c r="I44" s="30" t="s">
        <v>456</v>
      </c>
      <c r="J44" s="30" t="s">
        <v>457</v>
      </c>
      <c r="K44" s="38"/>
    </row>
    <row r="45" spans="1:11" ht="65.25" thickBot="1" x14ac:dyDescent="0.3">
      <c r="A45" t="str">
        <f t="shared" si="4"/>
        <v>2-PR.AT.Pr-1</v>
      </c>
      <c r="B45" s="47" t="str">
        <f>IFERROR(VLOOKUP(E45,FunctionTable,2,FALSE)&amp;"."&amp;VLOOKUP(F45,CategoryTable,2,FALSE)&amp;"."&amp;VLOOKUP(G45,DomainTable,2,FALSE)&amp;"-"&amp;COUNTIF($C$1:C45,C45),"")</f>
        <v>PR.AT.Pr-1</v>
      </c>
      <c r="C45" s="47" t="str">
        <f t="shared" si="8"/>
        <v>PR.AT.Pr</v>
      </c>
      <c r="D45" s="47">
        <f t="shared" si="6"/>
        <v>2</v>
      </c>
      <c r="E45" s="47" t="str">
        <f t="shared" si="7"/>
        <v>Protect</v>
      </c>
      <c r="F45" s="30" t="s">
        <v>24</v>
      </c>
      <c r="G45" s="30" t="s">
        <v>49</v>
      </c>
      <c r="H45" s="30" t="s">
        <v>120</v>
      </c>
      <c r="I45" s="30" t="s">
        <v>161</v>
      </c>
      <c r="J45" s="30" t="s">
        <v>433</v>
      </c>
      <c r="K45" s="30"/>
    </row>
    <row r="46" spans="1:11" ht="65.25" thickBot="1" x14ac:dyDescent="0.3">
      <c r="A46" t="str">
        <f t="shared" si="4"/>
        <v>2-PR.DS.Pr-1</v>
      </c>
      <c r="B46" s="47" t="str">
        <f>IFERROR(VLOOKUP(E46,FunctionTable,2,FALSE)&amp;"."&amp;VLOOKUP(F46,CategoryTable,2,FALSE)&amp;"."&amp;VLOOKUP(G46,DomainTable,2,FALSE)&amp;"-"&amp;COUNTIF($C$1:C46,C46),"")</f>
        <v>PR.DS.Pr-1</v>
      </c>
      <c r="C46" s="47" t="str">
        <f t="shared" si="8"/>
        <v>PR.DS.Pr</v>
      </c>
      <c r="D46" s="47">
        <f t="shared" si="6"/>
        <v>2</v>
      </c>
      <c r="E46" s="47" t="str">
        <f t="shared" si="7"/>
        <v>Protect</v>
      </c>
      <c r="F46" s="30" t="s">
        <v>25</v>
      </c>
      <c r="G46" s="30" t="s">
        <v>49</v>
      </c>
      <c r="H46" s="30" t="s">
        <v>120</v>
      </c>
      <c r="I46" s="30" t="s">
        <v>162</v>
      </c>
      <c r="J46" s="30" t="s">
        <v>132</v>
      </c>
      <c r="K46" s="30"/>
    </row>
    <row r="47" spans="1:11" ht="65.25" thickBot="1" x14ac:dyDescent="0.3">
      <c r="A47" t="str">
        <f t="shared" si="4"/>
        <v>2-PR.DS.Pr-2</v>
      </c>
      <c r="B47" s="47" t="str">
        <f>IFERROR(VLOOKUP(E47,FunctionTable,2,FALSE)&amp;"."&amp;VLOOKUP(F47,CategoryTable,2,FALSE)&amp;"."&amp;VLOOKUP(G47,DomainTable,2,FALSE)&amp;"-"&amp;COUNTIF($C$1:C47,C47),"")</f>
        <v>PR.DS.Pr-2</v>
      </c>
      <c r="C47" s="47" t="str">
        <f t="shared" si="8"/>
        <v>PR.DS.Pr</v>
      </c>
      <c r="D47" s="47">
        <f t="shared" si="6"/>
        <v>2</v>
      </c>
      <c r="E47" s="47" t="str">
        <f t="shared" si="7"/>
        <v>Protect</v>
      </c>
      <c r="F47" s="30" t="s">
        <v>25</v>
      </c>
      <c r="G47" s="30" t="s">
        <v>49</v>
      </c>
      <c r="H47" s="30" t="s">
        <v>120</v>
      </c>
      <c r="I47" s="30" t="s">
        <v>163</v>
      </c>
      <c r="J47" s="30" t="s">
        <v>133</v>
      </c>
      <c r="K47" s="30"/>
    </row>
    <row r="48" spans="1:11" ht="141.75" thickBot="1" x14ac:dyDescent="0.3">
      <c r="A48" t="str">
        <f t="shared" si="4"/>
        <v>2-PR.DS.Pr-3</v>
      </c>
      <c r="B48" s="47" t="str">
        <f>IFERROR(VLOOKUP(E48,FunctionTable,2,FALSE)&amp;"."&amp;VLOOKUP(F48,CategoryTable,2,FALSE)&amp;"."&amp;VLOOKUP(G48,DomainTable,2,FALSE)&amp;"-"&amp;COUNTIF($C$1:C48,C48),"")</f>
        <v>PR.DS.Pr-3</v>
      </c>
      <c r="C48" s="47" t="str">
        <f t="shared" si="8"/>
        <v>PR.DS.Pr</v>
      </c>
      <c r="D48" s="47">
        <f t="shared" si="6"/>
        <v>2</v>
      </c>
      <c r="E48" s="47" t="str">
        <f t="shared" si="7"/>
        <v>Protect</v>
      </c>
      <c r="F48" s="30" t="s">
        <v>25</v>
      </c>
      <c r="G48" s="30" t="s">
        <v>49</v>
      </c>
      <c r="H48" s="30" t="s">
        <v>120</v>
      </c>
      <c r="I48" s="30" t="s">
        <v>164</v>
      </c>
      <c r="J48" s="30" t="s">
        <v>134</v>
      </c>
      <c r="K48" s="30"/>
    </row>
    <row r="49" spans="1:11" ht="90.75" thickBot="1" x14ac:dyDescent="0.3">
      <c r="A49" t="str">
        <f t="shared" si="4"/>
        <v>2-PR.AC.Pr-1</v>
      </c>
      <c r="B49" s="47" t="str">
        <f>IFERROR(VLOOKUP(E49,FunctionTable,2,FALSE)&amp;"."&amp;VLOOKUP(F49,CategoryTable,2,FALSE)&amp;"."&amp;VLOOKUP(G49,DomainTable,2,FALSE)&amp;"-"&amp;COUNTIF($C$1:C49,C49),"")</f>
        <v>PR.AC.Pr-1</v>
      </c>
      <c r="C49" s="47" t="str">
        <f t="shared" si="8"/>
        <v>PR.AC.Pr</v>
      </c>
      <c r="D49" s="47">
        <f t="shared" si="6"/>
        <v>2</v>
      </c>
      <c r="E49" s="47" t="str">
        <f t="shared" si="7"/>
        <v>Protect</v>
      </c>
      <c r="F49" s="30" t="s">
        <v>450</v>
      </c>
      <c r="G49" s="30" t="s">
        <v>49</v>
      </c>
      <c r="H49" s="30" t="s">
        <v>120</v>
      </c>
      <c r="I49" s="30" t="s">
        <v>160</v>
      </c>
      <c r="J49" s="30" t="s">
        <v>130</v>
      </c>
      <c r="K49" s="30"/>
    </row>
    <row r="50" spans="1:11" ht="78" thickBot="1" x14ac:dyDescent="0.3">
      <c r="A50" t="str">
        <f t="shared" si="4"/>
        <v>2-PR.IP.Pr-1</v>
      </c>
      <c r="B50" s="47" t="str">
        <f>IFERROR(VLOOKUP(E50,FunctionTable,2,FALSE)&amp;"."&amp;VLOOKUP(F50,CategoryTable,2,FALSE)&amp;"."&amp;VLOOKUP(G50,DomainTable,2,FALSE)&amp;"-"&amp;COUNTIF($C$1:C50,C50),"")</f>
        <v>PR.IP.Pr-1</v>
      </c>
      <c r="C50" s="47" t="str">
        <f t="shared" si="8"/>
        <v>PR.IP.Pr</v>
      </c>
      <c r="D50" s="47">
        <f t="shared" si="6"/>
        <v>2</v>
      </c>
      <c r="E50" s="47" t="str">
        <f t="shared" si="7"/>
        <v>Protect</v>
      </c>
      <c r="F50" s="30" t="s">
        <v>26</v>
      </c>
      <c r="G50" s="30" t="s">
        <v>49</v>
      </c>
      <c r="H50" s="30" t="s">
        <v>120</v>
      </c>
      <c r="I50" s="30" t="s">
        <v>165</v>
      </c>
      <c r="J50" s="30" t="s">
        <v>135</v>
      </c>
      <c r="K50" s="30"/>
    </row>
    <row r="51" spans="1:11" ht="65.25" thickBot="1" x14ac:dyDescent="0.3">
      <c r="A51" t="str">
        <f t="shared" si="4"/>
        <v>2-PR.IP.Pr-2</v>
      </c>
      <c r="B51" s="47" t="str">
        <f>IFERROR(VLOOKUP(E51,FunctionTable,2,FALSE)&amp;"."&amp;VLOOKUP(F51,CategoryTable,2,FALSE)&amp;"."&amp;VLOOKUP(G51,DomainTable,2,FALSE)&amp;"-"&amp;COUNTIF($C$1:C51,C51),"")</f>
        <v>PR.IP.Pr-2</v>
      </c>
      <c r="C51" s="47" t="str">
        <f t="shared" si="8"/>
        <v>PR.IP.Pr</v>
      </c>
      <c r="D51" s="47">
        <f t="shared" si="6"/>
        <v>2</v>
      </c>
      <c r="E51" s="47" t="str">
        <f t="shared" si="7"/>
        <v>Protect</v>
      </c>
      <c r="F51" s="30" t="s">
        <v>26</v>
      </c>
      <c r="G51" s="30" t="s">
        <v>49</v>
      </c>
      <c r="H51" s="30" t="s">
        <v>120</v>
      </c>
      <c r="I51" s="30" t="s">
        <v>166</v>
      </c>
      <c r="J51" s="30" t="s">
        <v>137</v>
      </c>
      <c r="K51" s="30"/>
    </row>
    <row r="52" spans="1:11" ht="90.75" thickBot="1" x14ac:dyDescent="0.3">
      <c r="A52" t="str">
        <f t="shared" si="4"/>
        <v>2-PR.IP.Pr-3</v>
      </c>
      <c r="B52" s="47" t="str">
        <f>IFERROR(VLOOKUP(E52,FunctionTable,2,FALSE)&amp;"."&amp;VLOOKUP(F52,CategoryTable,2,FALSE)&amp;"."&amp;VLOOKUP(G52,DomainTable,2,FALSE)&amp;"-"&amp;COUNTIF($C$1:C52,C52),"")</f>
        <v>PR.IP.Pr-3</v>
      </c>
      <c r="C52" s="47" t="str">
        <f t="shared" si="8"/>
        <v>PR.IP.Pr</v>
      </c>
      <c r="D52" s="47">
        <f t="shared" si="6"/>
        <v>2</v>
      </c>
      <c r="E52" s="47" t="str">
        <f t="shared" si="7"/>
        <v>Protect</v>
      </c>
      <c r="F52" s="30" t="s">
        <v>26</v>
      </c>
      <c r="G52" s="30" t="s">
        <v>49</v>
      </c>
      <c r="H52" s="30" t="s">
        <v>120</v>
      </c>
      <c r="I52" s="30" t="s">
        <v>167</v>
      </c>
      <c r="J52" s="30" t="s">
        <v>168</v>
      </c>
      <c r="K52" s="30"/>
    </row>
    <row r="53" spans="1:11" ht="129" thickBot="1" x14ac:dyDescent="0.3">
      <c r="A53" t="str">
        <f t="shared" si="4"/>
        <v>2-PR.IP.Pr-4</v>
      </c>
      <c r="B53" s="47" t="str">
        <f>IFERROR(VLOOKUP(E53,FunctionTable,2,FALSE)&amp;"."&amp;VLOOKUP(F53,CategoryTable,2,FALSE)&amp;"."&amp;VLOOKUP(G53,DomainTable,2,FALSE)&amp;"-"&amp;COUNTIF($C$1:C53,C53),"")</f>
        <v>PR.IP.Pr-4</v>
      </c>
      <c r="C53" s="47" t="str">
        <f t="shared" si="8"/>
        <v>PR.IP.Pr</v>
      </c>
      <c r="D53" s="47">
        <f t="shared" si="6"/>
        <v>2</v>
      </c>
      <c r="E53" s="47" t="str">
        <f t="shared" si="7"/>
        <v>Protect</v>
      </c>
      <c r="F53" s="30" t="s">
        <v>26</v>
      </c>
      <c r="G53" s="30" t="s">
        <v>49</v>
      </c>
      <c r="H53" s="30" t="s">
        <v>120</v>
      </c>
      <c r="I53" s="30" t="s">
        <v>169</v>
      </c>
      <c r="J53" s="30" t="s">
        <v>170</v>
      </c>
      <c r="K53" s="30"/>
    </row>
    <row r="54" spans="1:11" ht="116.25" thickBot="1" x14ac:dyDescent="0.3">
      <c r="A54" t="str">
        <f t="shared" si="4"/>
        <v>2-PR.IP.Pr-5</v>
      </c>
      <c r="B54" s="47" t="str">
        <f>IFERROR(VLOOKUP(E54,FunctionTable,2,FALSE)&amp;"."&amp;VLOOKUP(F54,CategoryTable,2,FALSE)&amp;"."&amp;VLOOKUP(G54,DomainTable,2,FALSE)&amp;"-"&amp;COUNTIF($C$1:C54,C54),"")</f>
        <v>PR.IP.Pr-5</v>
      </c>
      <c r="C54" s="47" t="str">
        <f t="shared" si="8"/>
        <v>PR.IP.Pr</v>
      </c>
      <c r="D54" s="47">
        <f t="shared" si="6"/>
        <v>2</v>
      </c>
      <c r="E54" s="47" t="str">
        <f t="shared" si="7"/>
        <v>Protect</v>
      </c>
      <c r="F54" s="30" t="s">
        <v>26</v>
      </c>
      <c r="G54" s="30" t="s">
        <v>49</v>
      </c>
      <c r="H54" s="30" t="s">
        <v>120</v>
      </c>
      <c r="I54" s="30" t="s">
        <v>171</v>
      </c>
      <c r="J54" s="30" t="s">
        <v>172</v>
      </c>
      <c r="K54" s="30"/>
    </row>
    <row r="55" spans="1:11" ht="78" thickBot="1" x14ac:dyDescent="0.3">
      <c r="A55" t="str">
        <f t="shared" si="4"/>
        <v>2-PR.IP.Pr-6</v>
      </c>
      <c r="B55" s="47" t="str">
        <f>IFERROR(VLOOKUP(E55,FunctionTable,2,FALSE)&amp;"."&amp;VLOOKUP(F55,CategoryTable,2,FALSE)&amp;"."&amp;VLOOKUP(G55,DomainTable,2,FALSE)&amp;"-"&amp;COUNTIF($C$1:C55,C55),"")</f>
        <v>PR.IP.Pr-6</v>
      </c>
      <c r="C55" s="47" t="str">
        <f t="shared" si="8"/>
        <v>PR.IP.Pr</v>
      </c>
      <c r="D55" s="47">
        <f t="shared" si="6"/>
        <v>2</v>
      </c>
      <c r="E55" s="47" t="str">
        <f t="shared" si="7"/>
        <v>Protect</v>
      </c>
      <c r="F55" s="30" t="s">
        <v>26</v>
      </c>
      <c r="G55" s="30" t="s">
        <v>49</v>
      </c>
      <c r="H55" s="30" t="s">
        <v>120</v>
      </c>
      <c r="I55" s="30" t="s">
        <v>173</v>
      </c>
      <c r="J55" s="30" t="s">
        <v>138</v>
      </c>
      <c r="K55" s="30"/>
    </row>
    <row r="56" spans="1:11" ht="78" thickBot="1" x14ac:dyDescent="0.3">
      <c r="A56" t="str">
        <f t="shared" si="4"/>
        <v>2-PR.IP.Pr-7</v>
      </c>
      <c r="B56" s="47" t="str">
        <f>IFERROR(VLOOKUP(E56,FunctionTable,2,FALSE)&amp;"."&amp;VLOOKUP(F56,CategoryTable,2,FALSE)&amp;"."&amp;VLOOKUP(G56,DomainTable,2,FALSE)&amp;"-"&amp;COUNTIF($C$1:C56,C56),"")</f>
        <v>PR.IP.Pr-7</v>
      </c>
      <c r="C56" s="47" t="str">
        <f t="shared" si="8"/>
        <v>PR.IP.Pr</v>
      </c>
      <c r="D56" s="47">
        <f t="shared" si="6"/>
        <v>2</v>
      </c>
      <c r="E56" s="47" t="str">
        <f t="shared" si="7"/>
        <v>Protect</v>
      </c>
      <c r="F56" s="30" t="s">
        <v>26</v>
      </c>
      <c r="G56" s="30" t="s">
        <v>49</v>
      </c>
      <c r="H56" s="30" t="s">
        <v>120</v>
      </c>
      <c r="I56" s="30" t="s">
        <v>174</v>
      </c>
      <c r="J56" s="30" t="s">
        <v>140</v>
      </c>
      <c r="K56" s="30"/>
    </row>
    <row r="57" spans="1:11" ht="65.25" thickBot="1" x14ac:dyDescent="0.3">
      <c r="A57" t="str">
        <f t="shared" si="4"/>
        <v>2-PR.MA.Pr-1</v>
      </c>
      <c r="B57" s="47" t="str">
        <f>IFERROR(VLOOKUP(E57,FunctionTable,2,FALSE)&amp;"."&amp;VLOOKUP(F57,CategoryTable,2,FALSE)&amp;"."&amp;VLOOKUP(G57,DomainTable,2,FALSE)&amp;"-"&amp;COUNTIF($C$1:C57,C57),"")</f>
        <v>PR.MA.Pr-1</v>
      </c>
      <c r="C57" s="47" t="str">
        <f t="shared" si="8"/>
        <v>PR.MA.Pr</v>
      </c>
      <c r="D57" s="47">
        <f t="shared" si="6"/>
        <v>2</v>
      </c>
      <c r="E57" s="47" t="str">
        <f t="shared" si="7"/>
        <v>Protect</v>
      </c>
      <c r="F57" s="30" t="s">
        <v>27</v>
      </c>
      <c r="G57" s="30" t="s">
        <v>49</v>
      </c>
      <c r="H57" s="30" t="s">
        <v>120</v>
      </c>
      <c r="I57" s="30" t="s">
        <v>175</v>
      </c>
      <c r="J57" s="30" t="s">
        <v>141</v>
      </c>
      <c r="K57" s="30"/>
    </row>
    <row r="58" spans="1:11" ht="103.5" thickBot="1" x14ac:dyDescent="0.3">
      <c r="A58" t="str">
        <f t="shared" si="4"/>
        <v>2-PR.PT.Pr-1</v>
      </c>
      <c r="B58" s="47" t="str">
        <f>IFERROR(VLOOKUP(E58,FunctionTable,2,FALSE)&amp;"."&amp;VLOOKUP(F58,CategoryTable,2,FALSE)&amp;"."&amp;VLOOKUP(G58,DomainTable,2,FALSE)&amp;"-"&amp;COUNTIF($C$1:C58,C58),"")</f>
        <v>PR.PT.Pr-1</v>
      </c>
      <c r="C58" s="47" t="str">
        <f t="shared" si="8"/>
        <v>PR.PT.Pr</v>
      </c>
      <c r="D58" s="47">
        <f t="shared" si="6"/>
        <v>2</v>
      </c>
      <c r="E58" s="47" t="str">
        <f t="shared" si="7"/>
        <v>Protect</v>
      </c>
      <c r="F58" s="30" t="s">
        <v>28</v>
      </c>
      <c r="G58" s="30" t="s">
        <v>49</v>
      </c>
      <c r="H58" s="30" t="s">
        <v>120</v>
      </c>
      <c r="I58" s="30" t="s">
        <v>176</v>
      </c>
      <c r="J58" s="30" t="s">
        <v>142</v>
      </c>
      <c r="K58" s="30"/>
    </row>
    <row r="59" spans="1:11" ht="65.25" thickBot="1" x14ac:dyDescent="0.3">
      <c r="A59" t="str">
        <f t="shared" si="4"/>
        <v>2-PR.PT.Pr-2</v>
      </c>
      <c r="B59" s="47" t="str">
        <f>IFERROR(VLOOKUP(E59,FunctionTable,2,FALSE)&amp;"."&amp;VLOOKUP(F59,CategoryTable,2,FALSE)&amp;"."&amp;VLOOKUP(G59,DomainTable,2,FALSE)&amp;"-"&amp;COUNTIF($C$1:C59,C59),"")</f>
        <v>PR.PT.Pr-2</v>
      </c>
      <c r="C59" s="47" t="str">
        <f t="shared" si="8"/>
        <v>PR.PT.Pr</v>
      </c>
      <c r="D59" s="47">
        <f t="shared" si="6"/>
        <v>2</v>
      </c>
      <c r="E59" s="47" t="str">
        <f t="shared" si="7"/>
        <v>Protect</v>
      </c>
      <c r="F59" s="30" t="s">
        <v>28</v>
      </c>
      <c r="G59" s="30" t="s">
        <v>49</v>
      </c>
      <c r="H59" s="30" t="s">
        <v>120</v>
      </c>
      <c r="I59" s="30" t="s">
        <v>437</v>
      </c>
      <c r="J59" s="30" t="s">
        <v>177</v>
      </c>
      <c r="K59" s="30"/>
    </row>
    <row r="60" spans="1:11" ht="90.75" thickBot="1" x14ac:dyDescent="0.3">
      <c r="A60" t="str">
        <f t="shared" si="4"/>
        <v>3-DE.AE.Pr-1</v>
      </c>
      <c r="B60" s="47" t="str">
        <f>IFERROR(VLOOKUP(E60,FunctionTable,2,FALSE)&amp;"."&amp;VLOOKUP(F60,CategoryTable,2,FALSE)&amp;"."&amp;VLOOKUP(G60,DomainTable,2,FALSE)&amp;"-"&amp;COUNTIF($C$1:C60,C60),"")</f>
        <v>DE.AE.Pr-1</v>
      </c>
      <c r="C60" s="47" t="str">
        <f t="shared" si="8"/>
        <v>DE.AE.Pr</v>
      </c>
      <c r="D60" s="47">
        <f t="shared" si="6"/>
        <v>3</v>
      </c>
      <c r="E60" s="47" t="str">
        <f t="shared" si="7"/>
        <v>Detect</v>
      </c>
      <c r="F60" s="30" t="s">
        <v>30</v>
      </c>
      <c r="G60" s="30" t="s">
        <v>49</v>
      </c>
      <c r="H60" s="30" t="s">
        <v>120</v>
      </c>
      <c r="I60" s="30" t="s">
        <v>153</v>
      </c>
      <c r="J60" s="30" t="s">
        <v>121</v>
      </c>
      <c r="K60" s="30"/>
    </row>
    <row r="61" spans="1:11" ht="52.5" thickBot="1" x14ac:dyDescent="0.3">
      <c r="A61" t="str">
        <f t="shared" si="4"/>
        <v>3-DE.DP.Pr-1</v>
      </c>
      <c r="B61" s="47" t="str">
        <f>IFERROR(VLOOKUP(E61,FunctionTable,2,FALSE)&amp;"."&amp;VLOOKUP(F61,CategoryTable,2,FALSE)&amp;"."&amp;VLOOKUP(G61,DomainTable,2,FALSE)&amp;"-"&amp;COUNTIF($C$1:C61,C61),"")</f>
        <v>DE.DP.Pr-1</v>
      </c>
      <c r="C61" s="47" t="str">
        <f t="shared" si="8"/>
        <v>DE.DP.Pr</v>
      </c>
      <c r="D61" s="47">
        <f t="shared" si="6"/>
        <v>3</v>
      </c>
      <c r="E61" s="47" t="str">
        <f t="shared" si="7"/>
        <v>Detect</v>
      </c>
      <c r="F61" s="30" t="s">
        <v>32</v>
      </c>
      <c r="G61" s="30" t="s">
        <v>49</v>
      </c>
      <c r="H61" s="30" t="s">
        <v>120</v>
      </c>
      <c r="I61" s="30" t="s">
        <v>154</v>
      </c>
      <c r="J61" s="30" t="s">
        <v>435</v>
      </c>
      <c r="K61" s="30"/>
    </row>
    <row r="62" spans="1:11" ht="78" thickBot="1" x14ac:dyDescent="0.3">
      <c r="A62" t="str">
        <f t="shared" si="4"/>
        <v>3-DE.DP.Pr-2</v>
      </c>
      <c r="B62" s="47" t="str">
        <f>IFERROR(VLOOKUP(E62,FunctionTable,2,FALSE)&amp;"."&amp;VLOOKUP(F62,CategoryTable,2,FALSE)&amp;"."&amp;VLOOKUP(G62,DomainTable,2,FALSE)&amp;"-"&amp;COUNTIF($C$1:C62,C62),"")</f>
        <v>DE.DP.Pr-2</v>
      </c>
      <c r="C62" s="47" t="str">
        <f t="shared" si="8"/>
        <v>DE.DP.Pr</v>
      </c>
      <c r="D62" s="47">
        <f t="shared" si="6"/>
        <v>3</v>
      </c>
      <c r="E62" s="47" t="str">
        <f t="shared" si="7"/>
        <v>Detect</v>
      </c>
      <c r="F62" s="30" t="s">
        <v>32</v>
      </c>
      <c r="G62" s="30" t="s">
        <v>49</v>
      </c>
      <c r="H62" s="30" t="s">
        <v>120</v>
      </c>
      <c r="I62" s="30" t="s">
        <v>155</v>
      </c>
      <c r="J62" s="30" t="s">
        <v>122</v>
      </c>
      <c r="K62" s="30"/>
    </row>
    <row r="63" spans="1:11" ht="39.75" thickBot="1" x14ac:dyDescent="0.3">
      <c r="A63" t="str">
        <f t="shared" si="4"/>
        <v>3-DE.CM.Pr-1</v>
      </c>
      <c r="B63" s="47" t="str">
        <f>IFERROR(VLOOKUP(E63,FunctionTable,2,FALSE)&amp;"."&amp;VLOOKUP(F63,CategoryTable,2,FALSE)&amp;"."&amp;VLOOKUP(G63,DomainTable,2,FALSE)&amp;"-"&amp;COUNTIF($C$1:C63,C63),"")</f>
        <v>DE.CM.Pr-1</v>
      </c>
      <c r="C63" s="47" t="str">
        <f t="shared" si="8"/>
        <v>DE.CM.Pr</v>
      </c>
      <c r="D63" s="47">
        <f t="shared" si="6"/>
        <v>3</v>
      </c>
      <c r="E63" s="47" t="str">
        <f t="shared" si="7"/>
        <v>Detect</v>
      </c>
      <c r="F63" s="30" t="s">
        <v>31</v>
      </c>
      <c r="G63" s="30" t="s">
        <v>49</v>
      </c>
      <c r="H63" s="30" t="s">
        <v>120</v>
      </c>
      <c r="I63" s="30" t="s">
        <v>438</v>
      </c>
      <c r="J63" s="30" t="s">
        <v>436</v>
      </c>
      <c r="K63" s="30"/>
    </row>
    <row r="64" spans="1:11" ht="78" thickBot="1" x14ac:dyDescent="0.3">
      <c r="A64" t="str">
        <f t="shared" si="4"/>
        <v>4-RS.AN.Pr-1</v>
      </c>
      <c r="B64" s="47" t="str">
        <f>IFERROR(VLOOKUP(E64,FunctionTable,2,FALSE)&amp;"."&amp;VLOOKUP(F64,CategoryTable,2,FALSE)&amp;"."&amp;VLOOKUP(G64,DomainTable,2,FALSE)&amp;"-"&amp;COUNTIF($C$1:C64,C64),"")</f>
        <v>RS.AN.Pr-1</v>
      </c>
      <c r="C64" s="47" t="str">
        <f t="shared" si="8"/>
        <v>RS.AN.Pr</v>
      </c>
      <c r="D64" s="47">
        <f t="shared" si="6"/>
        <v>4</v>
      </c>
      <c r="E64" s="47" t="str">
        <f t="shared" si="7"/>
        <v>Respond</v>
      </c>
      <c r="F64" s="30" t="s">
        <v>36</v>
      </c>
      <c r="G64" s="30" t="s">
        <v>49</v>
      </c>
      <c r="H64" s="30" t="s">
        <v>120</v>
      </c>
      <c r="I64" s="30" t="s">
        <v>181</v>
      </c>
      <c r="J64" s="30" t="s">
        <v>148</v>
      </c>
      <c r="K64" s="30"/>
    </row>
    <row r="65" spans="1:11" ht="39.75" thickBot="1" x14ac:dyDescent="0.3">
      <c r="A65" t="str">
        <f t="shared" si="4"/>
        <v>4-RS.MI.Pr-1</v>
      </c>
      <c r="B65" s="47" t="str">
        <f>IFERROR(VLOOKUP(E65,FunctionTable,2,FALSE)&amp;"."&amp;VLOOKUP(F65,CategoryTable,2,FALSE)&amp;"."&amp;VLOOKUP(G65,DomainTable,2,FALSE)&amp;"-"&amp;COUNTIF($C$1:C65,C65),"")</f>
        <v>RS.MI.Pr-1</v>
      </c>
      <c r="C65" s="47" t="str">
        <f t="shared" si="8"/>
        <v>RS.MI.Pr</v>
      </c>
      <c r="D65" s="47">
        <f t="shared" si="6"/>
        <v>4</v>
      </c>
      <c r="E65" s="47" t="str">
        <f t="shared" si="7"/>
        <v>Respond</v>
      </c>
      <c r="F65" s="30" t="s">
        <v>37</v>
      </c>
      <c r="G65" s="30" t="s">
        <v>49</v>
      </c>
      <c r="H65" s="30" t="s">
        <v>120</v>
      </c>
      <c r="I65" s="30" t="s">
        <v>184</v>
      </c>
      <c r="J65" s="30" t="s">
        <v>151</v>
      </c>
      <c r="K65" s="30"/>
    </row>
    <row r="66" spans="1:11" ht="78" thickBot="1" x14ac:dyDescent="0.3">
      <c r="A66" t="str">
        <f t="shared" si="4"/>
        <v>4-RS.IM.Pr-1</v>
      </c>
      <c r="B66" s="47" t="str">
        <f>IFERROR(VLOOKUP(E66,FunctionTable,2,FALSE)&amp;"."&amp;VLOOKUP(F66,CategoryTable,2,FALSE)&amp;"."&amp;VLOOKUP(G66,DomainTable,2,FALSE)&amp;"-"&amp;COUNTIF($C$1:C66,C66),"")</f>
        <v>RS.IM.Pr-1</v>
      </c>
      <c r="C66" s="47" t="str">
        <f t="shared" si="8"/>
        <v>RS.IM.Pr</v>
      </c>
      <c r="D66" s="47">
        <f t="shared" si="6"/>
        <v>4</v>
      </c>
      <c r="E66" s="47" t="str">
        <f t="shared" si="7"/>
        <v>Respond</v>
      </c>
      <c r="F66" s="30" t="s">
        <v>38</v>
      </c>
      <c r="G66" s="30" t="s">
        <v>49</v>
      </c>
      <c r="H66" s="30" t="s">
        <v>120</v>
      </c>
      <c r="I66" s="30" t="s">
        <v>183</v>
      </c>
      <c r="J66" s="30" t="s">
        <v>150</v>
      </c>
      <c r="K66" s="30"/>
    </row>
    <row r="67" spans="1:11" ht="52.5" thickBot="1" x14ac:dyDescent="0.3">
      <c r="A67" t="str">
        <f t="shared" si="4"/>
        <v>4-RS.CO.Pr-1</v>
      </c>
      <c r="B67" s="47" t="str">
        <f>IFERROR(VLOOKUP(E67,FunctionTable,2,FALSE)&amp;"."&amp;VLOOKUP(F67,CategoryTable,2,FALSE)&amp;"."&amp;VLOOKUP(G67,DomainTable,2,FALSE)&amp;"-"&amp;COUNTIF($C$1:C67,C67),"")</f>
        <v>RS.CO.Pr-1</v>
      </c>
      <c r="C67" s="47" t="str">
        <f t="shared" si="8"/>
        <v>RS.CO.Pr</v>
      </c>
      <c r="D67" s="47">
        <f t="shared" si="6"/>
        <v>4</v>
      </c>
      <c r="E67" s="47" t="str">
        <f t="shared" si="7"/>
        <v>Respond</v>
      </c>
      <c r="F67" s="30" t="s">
        <v>35</v>
      </c>
      <c r="G67" s="30" t="s">
        <v>49</v>
      </c>
      <c r="H67" s="30" t="s">
        <v>120</v>
      </c>
      <c r="I67" s="30" t="s">
        <v>182</v>
      </c>
      <c r="J67" s="30" t="s">
        <v>149</v>
      </c>
      <c r="K67" s="30"/>
    </row>
    <row r="68" spans="1:11" ht="65.25" thickBot="1" x14ac:dyDescent="0.3">
      <c r="A68" t="str">
        <f t="shared" ref="A68:A99" si="9">D68&amp;"-"&amp;B68</f>
        <v>4-RS.RP.Pr-1</v>
      </c>
      <c r="B68" s="47" t="str">
        <f>IFERROR(VLOOKUP(E68,FunctionTable,2,FALSE)&amp;"."&amp;VLOOKUP(F68,CategoryTable,2,FALSE)&amp;"."&amp;VLOOKUP(G68,DomainTable,2,FALSE)&amp;"-"&amp;COUNTIF($C$1:C68,C68),"")</f>
        <v>RS.RP.Pr-1</v>
      </c>
      <c r="C68" s="47" t="str">
        <f t="shared" ref="C68:C99" si="10">IFERROR(VLOOKUP(E68,FunctionTable,2,FALSE) &amp;"."&amp;VLOOKUP(F68,CategoryTable,2,FALSE)&amp;"."&amp;VLOOKUP(G68,DomainTable,2,FALSE),"")</f>
        <v>RS.RP.Pr</v>
      </c>
      <c r="D68" s="47">
        <f t="shared" ref="D68:D99" si="11">VLOOKUP(E68,FunctionSorter,2,FALSE)</f>
        <v>4</v>
      </c>
      <c r="E68" s="47" t="str">
        <f t="shared" ref="E68:E99" si="12">IFERROR(VLOOKUP(F68,Category2Function,2,FALSE),"")</f>
        <v>Respond</v>
      </c>
      <c r="F68" s="30" t="s">
        <v>34</v>
      </c>
      <c r="G68" s="30" t="s">
        <v>49</v>
      </c>
      <c r="H68" s="30" t="s">
        <v>120</v>
      </c>
      <c r="I68" s="30" t="s">
        <v>185</v>
      </c>
      <c r="J68" s="30" t="s">
        <v>152</v>
      </c>
      <c r="K68" s="30"/>
    </row>
    <row r="69" spans="1:11" ht="52.5" thickBot="1" x14ac:dyDescent="0.3">
      <c r="A69" t="str">
        <f t="shared" si="9"/>
        <v>5-RC.CO.Pr-1</v>
      </c>
      <c r="B69" s="47" t="str">
        <f>IFERROR(VLOOKUP(E69,FunctionTable,2,FALSE)&amp;"."&amp;VLOOKUP(F69,CategoryTable,2,FALSE)&amp;"."&amp;VLOOKUP(G69,DomainTable,2,FALSE)&amp;"-"&amp;COUNTIF($C$1:C69,C69),"")</f>
        <v>RC.CO.Pr-1</v>
      </c>
      <c r="C69" s="47" t="str">
        <f t="shared" si="10"/>
        <v>RC.CO.Pr</v>
      </c>
      <c r="D69" s="47">
        <f t="shared" si="11"/>
        <v>5</v>
      </c>
      <c r="E69" s="47" t="str">
        <f t="shared" si="12"/>
        <v>Recover</v>
      </c>
      <c r="F69" s="30" t="s">
        <v>42</v>
      </c>
      <c r="G69" s="30" t="s">
        <v>49</v>
      </c>
      <c r="H69" s="30" t="s">
        <v>120</v>
      </c>
      <c r="I69" s="30" t="s">
        <v>178</v>
      </c>
      <c r="J69" s="30" t="s">
        <v>145</v>
      </c>
      <c r="K69" s="30"/>
    </row>
    <row r="70" spans="1:11" ht="52.5" thickBot="1" x14ac:dyDescent="0.3">
      <c r="A70" t="str">
        <f t="shared" si="9"/>
        <v>5-RC.IM.Pr-1</v>
      </c>
      <c r="B70" s="47" t="str">
        <f>IFERROR(VLOOKUP(E70,FunctionTable,2,FALSE)&amp;"."&amp;VLOOKUP(F70,CategoryTable,2,FALSE)&amp;"."&amp;VLOOKUP(G70,DomainTable,2,FALSE)&amp;"-"&amp;COUNTIF($C$1:C70,C70),"")</f>
        <v>RC.IM.Pr-1</v>
      </c>
      <c r="C70" s="47" t="str">
        <f t="shared" si="10"/>
        <v>RC.IM.Pr</v>
      </c>
      <c r="D70" s="47">
        <f t="shared" si="11"/>
        <v>5</v>
      </c>
      <c r="E70" s="47" t="str">
        <f t="shared" si="12"/>
        <v>Recover</v>
      </c>
      <c r="F70" s="30" t="s">
        <v>41</v>
      </c>
      <c r="G70" s="30" t="s">
        <v>49</v>
      </c>
      <c r="H70" s="30" t="s">
        <v>120</v>
      </c>
      <c r="I70" s="30" t="s">
        <v>179</v>
      </c>
      <c r="J70" s="30" t="s">
        <v>146</v>
      </c>
      <c r="K70" s="30"/>
    </row>
    <row r="71" spans="1:11" ht="52.5" thickBot="1" x14ac:dyDescent="0.3">
      <c r="A71" t="str">
        <f t="shared" si="9"/>
        <v>5-RC.RP.Pr-1</v>
      </c>
      <c r="B71" s="47" t="str">
        <f>IFERROR(VLOOKUP(E71,FunctionTable,2,FALSE)&amp;"."&amp;VLOOKUP(F71,CategoryTable,2,FALSE)&amp;"."&amp;VLOOKUP(G71,DomainTable,2,FALSE)&amp;"-"&amp;COUNTIF($C$1:C71,C71),"")</f>
        <v>RC.RP.Pr-1</v>
      </c>
      <c r="C71" s="47" t="str">
        <f t="shared" si="10"/>
        <v>RC.RP.Pr</v>
      </c>
      <c r="D71" s="47">
        <f t="shared" si="11"/>
        <v>5</v>
      </c>
      <c r="E71" s="47" t="str">
        <f t="shared" si="12"/>
        <v>Recover</v>
      </c>
      <c r="F71" s="39" t="s">
        <v>40</v>
      </c>
      <c r="G71" s="30" t="s">
        <v>49</v>
      </c>
      <c r="H71" s="30" t="s">
        <v>120</v>
      </c>
      <c r="I71" s="30" t="s">
        <v>180</v>
      </c>
      <c r="J71" s="30" t="s">
        <v>146</v>
      </c>
      <c r="K71" s="30"/>
    </row>
    <row r="72" spans="1:11" ht="116.25" thickBot="1" x14ac:dyDescent="0.3">
      <c r="A72" t="str">
        <f t="shared" si="9"/>
        <v>1-ID.AM.Tech-1</v>
      </c>
      <c r="B72" s="47" t="str">
        <f>IFERROR(VLOOKUP(E72,FunctionTable,2,FALSE)&amp;"."&amp;VLOOKUP(F72,CategoryTable,2,FALSE)&amp;"."&amp;VLOOKUP(G72,DomainTable,2,FALSE)&amp;"-"&amp;COUNTIF($C$1:C72,C72),"")</f>
        <v>ID.AM.Tech-1</v>
      </c>
      <c r="C72" s="47" t="str">
        <f t="shared" si="10"/>
        <v>ID.AM.Tech</v>
      </c>
      <c r="D72" s="47">
        <f t="shared" si="11"/>
        <v>1</v>
      </c>
      <c r="E72" s="47" t="str">
        <f t="shared" si="12"/>
        <v>Identify</v>
      </c>
      <c r="F72" s="30" t="s">
        <v>17</v>
      </c>
      <c r="G72" s="30" t="s">
        <v>50</v>
      </c>
      <c r="H72" s="30" t="s">
        <v>120</v>
      </c>
      <c r="I72" s="30" t="s">
        <v>193</v>
      </c>
      <c r="J72" s="30" t="s">
        <v>123</v>
      </c>
      <c r="K72" s="30"/>
    </row>
    <row r="73" spans="1:11" ht="116.25" thickBot="1" x14ac:dyDescent="0.3">
      <c r="A73" t="str">
        <f t="shared" si="9"/>
        <v>1-ID.RA.Tech-1</v>
      </c>
      <c r="B73" s="47" t="str">
        <f>IFERROR(VLOOKUP(E73,FunctionTable,2,FALSE)&amp;"."&amp;VLOOKUP(F73,CategoryTable,2,FALSE)&amp;"."&amp;VLOOKUP(G73,DomainTable,2,FALSE)&amp;"-"&amp;COUNTIF($C$1:C73,C73),"")</f>
        <v>ID.RA.Tech-1</v>
      </c>
      <c r="C73" s="47" t="str">
        <f t="shared" si="10"/>
        <v>ID.RA.Tech</v>
      </c>
      <c r="D73" s="47">
        <f t="shared" si="11"/>
        <v>1</v>
      </c>
      <c r="E73" s="47" t="str">
        <f t="shared" si="12"/>
        <v>Identify</v>
      </c>
      <c r="F73" s="30" t="s">
        <v>20</v>
      </c>
      <c r="G73" s="30" t="s">
        <v>50</v>
      </c>
      <c r="H73" s="30" t="s">
        <v>120</v>
      </c>
      <c r="I73" s="30" t="s">
        <v>194</v>
      </c>
      <c r="J73" s="30" t="s">
        <v>128</v>
      </c>
      <c r="K73" s="30"/>
    </row>
    <row r="74" spans="1:11" ht="90.75" thickBot="1" x14ac:dyDescent="0.3">
      <c r="A74" t="str">
        <f t="shared" si="9"/>
        <v>1-ID.RA.Tech-2</v>
      </c>
      <c r="B74" s="47" t="str">
        <f>IFERROR(VLOOKUP(E74,FunctionTable,2,FALSE)&amp;"."&amp;VLOOKUP(F74,CategoryTable,2,FALSE)&amp;"."&amp;VLOOKUP(G74,DomainTable,2,FALSE)&amp;"-"&amp;COUNTIF($C$1:C74,C74),"")</f>
        <v>ID.RA.Tech-2</v>
      </c>
      <c r="C74" s="47" t="str">
        <f t="shared" si="10"/>
        <v>ID.RA.Tech</v>
      </c>
      <c r="D74" s="47">
        <f t="shared" si="11"/>
        <v>1</v>
      </c>
      <c r="E74" s="47" t="str">
        <f t="shared" si="12"/>
        <v>Identify</v>
      </c>
      <c r="F74" s="30" t="s">
        <v>20</v>
      </c>
      <c r="G74" s="30" t="s">
        <v>50</v>
      </c>
      <c r="H74" s="30" t="s">
        <v>120</v>
      </c>
      <c r="I74" s="30" t="s">
        <v>195</v>
      </c>
      <c r="J74" s="30" t="s">
        <v>196</v>
      </c>
      <c r="K74" s="30"/>
    </row>
    <row r="75" spans="1:11" ht="39.75" thickBot="1" x14ac:dyDescent="0.3">
      <c r="A75" t="str">
        <f t="shared" si="9"/>
        <v>1-ID.SC.Tech-1</v>
      </c>
      <c r="B75" s="47" t="str">
        <f>IFERROR(VLOOKUP(E75,FunctionTable,2,FALSE)&amp;"."&amp;VLOOKUP(F75,CategoryTable,2,FALSE)&amp;"."&amp;VLOOKUP(G75,DomainTable,2,FALSE)&amp;"-"&amp;COUNTIF($C$1:C75,C75),"")</f>
        <v>ID.SC.Tech-1</v>
      </c>
      <c r="C75" s="47" t="str">
        <f t="shared" si="10"/>
        <v>ID.SC.Tech</v>
      </c>
      <c r="D75" s="47">
        <f t="shared" si="11"/>
        <v>1</v>
      </c>
      <c r="E75" s="47" t="str">
        <f t="shared" si="12"/>
        <v>Identify</v>
      </c>
      <c r="F75" s="38" t="s">
        <v>449</v>
      </c>
      <c r="G75" s="30" t="s">
        <v>50</v>
      </c>
      <c r="H75" s="30" t="s">
        <v>120</v>
      </c>
      <c r="I75" s="30" t="s">
        <v>458</v>
      </c>
      <c r="J75" s="30" t="s">
        <v>455</v>
      </c>
      <c r="K75" s="38"/>
    </row>
    <row r="76" spans="1:11" ht="65.25" thickBot="1" x14ac:dyDescent="0.3">
      <c r="A76" t="str">
        <f t="shared" si="9"/>
        <v>2-PR.DS.Tech-1</v>
      </c>
      <c r="B76" s="47" t="str">
        <f>IFERROR(VLOOKUP(E76,FunctionTable,2,FALSE)&amp;"."&amp;VLOOKUP(F76,CategoryTable,2,FALSE)&amp;"."&amp;VLOOKUP(G76,DomainTable,2,FALSE)&amp;"-"&amp;COUNTIF($C$1:C76,C76),"")</f>
        <v>PR.DS.Tech-1</v>
      </c>
      <c r="C76" s="47" t="str">
        <f t="shared" si="10"/>
        <v>PR.DS.Tech</v>
      </c>
      <c r="D76" s="47">
        <f t="shared" si="11"/>
        <v>2</v>
      </c>
      <c r="E76" s="47" t="str">
        <f t="shared" si="12"/>
        <v>Protect</v>
      </c>
      <c r="F76" s="30" t="s">
        <v>25</v>
      </c>
      <c r="G76" s="30" t="s">
        <v>50</v>
      </c>
      <c r="H76" s="30" t="s">
        <v>120</v>
      </c>
      <c r="I76" s="30" t="s">
        <v>200</v>
      </c>
      <c r="J76" s="30" t="s">
        <v>132</v>
      </c>
      <c r="K76" s="30"/>
    </row>
    <row r="77" spans="1:11" ht="65.25" thickBot="1" x14ac:dyDescent="0.3">
      <c r="A77" t="str">
        <f t="shared" si="9"/>
        <v>2-PR.DS.Tech-2</v>
      </c>
      <c r="B77" s="47" t="str">
        <f>IFERROR(VLOOKUP(E77,FunctionTable,2,FALSE)&amp;"."&amp;VLOOKUP(F77,CategoryTable,2,FALSE)&amp;"."&amp;VLOOKUP(G77,DomainTable,2,FALSE)&amp;"-"&amp;COUNTIF($C$1:C77,C77),"")</f>
        <v>PR.DS.Tech-2</v>
      </c>
      <c r="C77" s="47" t="str">
        <f t="shared" si="10"/>
        <v>PR.DS.Tech</v>
      </c>
      <c r="D77" s="47">
        <f t="shared" si="11"/>
        <v>2</v>
      </c>
      <c r="E77" s="47" t="str">
        <f t="shared" si="12"/>
        <v>Protect</v>
      </c>
      <c r="F77" s="30" t="s">
        <v>25</v>
      </c>
      <c r="G77" s="30" t="s">
        <v>50</v>
      </c>
      <c r="H77" s="30" t="s">
        <v>120</v>
      </c>
      <c r="I77" s="30" t="s">
        <v>201</v>
      </c>
      <c r="J77" s="30" t="s">
        <v>133</v>
      </c>
      <c r="K77" s="30"/>
    </row>
    <row r="78" spans="1:11" ht="141.75" thickBot="1" x14ac:dyDescent="0.3">
      <c r="A78" t="str">
        <f t="shared" si="9"/>
        <v>2-PR.DS.Tech-3</v>
      </c>
      <c r="B78" s="47" t="str">
        <f>IFERROR(VLOOKUP(E78,FunctionTable,2,FALSE)&amp;"."&amp;VLOOKUP(F78,CategoryTable,2,FALSE)&amp;"."&amp;VLOOKUP(G78,DomainTable,2,FALSE)&amp;"-"&amp;COUNTIF($C$1:C78,C78),"")</f>
        <v>PR.DS.Tech-3</v>
      </c>
      <c r="C78" s="47" t="str">
        <f t="shared" si="10"/>
        <v>PR.DS.Tech</v>
      </c>
      <c r="D78" s="47">
        <f t="shared" si="11"/>
        <v>2</v>
      </c>
      <c r="E78" s="47" t="str">
        <f t="shared" si="12"/>
        <v>Protect</v>
      </c>
      <c r="F78" s="30" t="s">
        <v>25</v>
      </c>
      <c r="G78" s="30" t="s">
        <v>50</v>
      </c>
      <c r="H78" s="30" t="s">
        <v>120</v>
      </c>
      <c r="I78" s="30" t="s">
        <v>396</v>
      </c>
      <c r="J78" s="30" t="s">
        <v>134</v>
      </c>
      <c r="K78" s="30"/>
    </row>
    <row r="79" spans="1:11" ht="90.75" thickBot="1" x14ac:dyDescent="0.3">
      <c r="A79" t="str">
        <f t="shared" si="9"/>
        <v>2-PR.AC.Tech-1</v>
      </c>
      <c r="B79" s="47" t="str">
        <f>IFERROR(VLOOKUP(E79,FunctionTable,2,FALSE)&amp;"."&amp;VLOOKUP(F79,CategoryTable,2,FALSE)&amp;"."&amp;VLOOKUP(G79,DomainTable,2,FALSE)&amp;"-"&amp;COUNTIF($C$1:C79,C79),"")</f>
        <v>PR.AC.Tech-1</v>
      </c>
      <c r="C79" s="47" t="str">
        <f t="shared" si="10"/>
        <v>PR.AC.Tech</v>
      </c>
      <c r="D79" s="47">
        <f t="shared" si="11"/>
        <v>2</v>
      </c>
      <c r="E79" s="47" t="str">
        <f t="shared" si="12"/>
        <v>Protect</v>
      </c>
      <c r="F79" s="30" t="s">
        <v>450</v>
      </c>
      <c r="G79" s="30" t="s">
        <v>50</v>
      </c>
      <c r="H79" s="30" t="s">
        <v>120</v>
      </c>
      <c r="I79" s="30" t="s">
        <v>197</v>
      </c>
      <c r="J79" s="30" t="s">
        <v>130</v>
      </c>
      <c r="K79" s="30"/>
    </row>
    <row r="80" spans="1:11" ht="103.5" thickBot="1" x14ac:dyDescent="0.3">
      <c r="A80" t="str">
        <f t="shared" si="9"/>
        <v>2-PR.AC.Tech-2</v>
      </c>
      <c r="B80" s="47" t="str">
        <f>IFERROR(VLOOKUP(E80,FunctionTable,2,FALSE)&amp;"."&amp;VLOOKUP(F80,CategoryTable,2,FALSE)&amp;"."&amp;VLOOKUP(G80,DomainTable,2,FALSE)&amp;"-"&amp;COUNTIF($C$1:C80,C80),"")</f>
        <v>PR.AC.Tech-2</v>
      </c>
      <c r="C80" s="47" t="str">
        <f t="shared" si="10"/>
        <v>PR.AC.Tech</v>
      </c>
      <c r="D80" s="47">
        <f t="shared" si="11"/>
        <v>2</v>
      </c>
      <c r="E80" s="47" t="str">
        <f t="shared" si="12"/>
        <v>Protect</v>
      </c>
      <c r="F80" s="30" t="s">
        <v>450</v>
      </c>
      <c r="G80" s="30" t="s">
        <v>50</v>
      </c>
      <c r="H80" s="30" t="s">
        <v>120</v>
      </c>
      <c r="I80" s="30" t="s">
        <v>198</v>
      </c>
      <c r="J80" s="30" t="s">
        <v>199</v>
      </c>
      <c r="K80" s="30"/>
    </row>
    <row r="81" spans="1:11" ht="78" thickBot="1" x14ac:dyDescent="0.3">
      <c r="A81" t="str">
        <f t="shared" si="9"/>
        <v>2-PR.IP.Tech-1</v>
      </c>
      <c r="B81" s="47" t="str">
        <f>IFERROR(VLOOKUP(E81,FunctionTable,2,FALSE)&amp;"."&amp;VLOOKUP(F81,CategoryTable,2,FALSE)&amp;"."&amp;VLOOKUP(G81,DomainTable,2,FALSE)&amp;"-"&amp;COUNTIF($C$1:C81,C81),"")</f>
        <v>PR.IP.Tech-1</v>
      </c>
      <c r="C81" s="47" t="str">
        <f t="shared" si="10"/>
        <v>PR.IP.Tech</v>
      </c>
      <c r="D81" s="47">
        <f t="shared" si="11"/>
        <v>2</v>
      </c>
      <c r="E81" s="47" t="str">
        <f t="shared" si="12"/>
        <v>Protect</v>
      </c>
      <c r="F81" s="30" t="s">
        <v>26</v>
      </c>
      <c r="G81" s="30" t="s">
        <v>50</v>
      </c>
      <c r="H81" s="30" t="s">
        <v>120</v>
      </c>
      <c r="I81" s="30" t="s">
        <v>202</v>
      </c>
      <c r="J81" s="30" t="s">
        <v>135</v>
      </c>
      <c r="K81" s="30"/>
    </row>
    <row r="82" spans="1:11" ht="65.25" thickBot="1" x14ac:dyDescent="0.3">
      <c r="A82" t="str">
        <f t="shared" si="9"/>
        <v>2-PR.IP.Tech-2</v>
      </c>
      <c r="B82" s="47" t="str">
        <f>IFERROR(VLOOKUP(E82,FunctionTable,2,FALSE)&amp;"."&amp;VLOOKUP(F82,CategoryTable,2,FALSE)&amp;"."&amp;VLOOKUP(G82,DomainTable,2,FALSE)&amp;"-"&amp;COUNTIF($C$1:C82,C82),"")</f>
        <v>PR.IP.Tech-2</v>
      </c>
      <c r="C82" s="47" t="str">
        <f t="shared" si="10"/>
        <v>PR.IP.Tech</v>
      </c>
      <c r="D82" s="47">
        <f t="shared" si="11"/>
        <v>2</v>
      </c>
      <c r="E82" s="47" t="str">
        <f t="shared" si="12"/>
        <v>Protect</v>
      </c>
      <c r="F82" s="30" t="s">
        <v>26</v>
      </c>
      <c r="G82" s="30" t="s">
        <v>50</v>
      </c>
      <c r="H82" s="30" t="s">
        <v>120</v>
      </c>
      <c r="I82" s="30" t="s">
        <v>203</v>
      </c>
      <c r="J82" s="30" t="s">
        <v>137</v>
      </c>
      <c r="K82" s="30"/>
    </row>
    <row r="83" spans="1:11" ht="90.75" thickBot="1" x14ac:dyDescent="0.3">
      <c r="A83" t="str">
        <f t="shared" si="9"/>
        <v>2-PR.IP.Tech-3</v>
      </c>
      <c r="B83" s="47" t="str">
        <f>IFERROR(VLOOKUP(E83,FunctionTable,2,FALSE)&amp;"."&amp;VLOOKUP(F83,CategoryTable,2,FALSE)&amp;"."&amp;VLOOKUP(G83,DomainTable,2,FALSE)&amp;"-"&amp;COUNTIF($C$1:C83,C83),"")</f>
        <v>PR.IP.Tech-3</v>
      </c>
      <c r="C83" s="47" t="str">
        <f t="shared" si="10"/>
        <v>PR.IP.Tech</v>
      </c>
      <c r="D83" s="47">
        <f t="shared" si="11"/>
        <v>2</v>
      </c>
      <c r="E83" s="47" t="str">
        <f t="shared" si="12"/>
        <v>Protect</v>
      </c>
      <c r="F83" s="30" t="s">
        <v>26</v>
      </c>
      <c r="G83" s="30" t="s">
        <v>50</v>
      </c>
      <c r="H83" s="30" t="s">
        <v>120</v>
      </c>
      <c r="I83" s="30" t="s">
        <v>204</v>
      </c>
      <c r="J83" s="30" t="s">
        <v>168</v>
      </c>
      <c r="K83" s="30"/>
    </row>
    <row r="84" spans="1:11" ht="116.25" thickBot="1" x14ac:dyDescent="0.3">
      <c r="A84" t="str">
        <f t="shared" si="9"/>
        <v>2-PR.IP.Tech-4</v>
      </c>
      <c r="B84" s="47" t="str">
        <f>IFERROR(VLOOKUP(E84,FunctionTable,2,FALSE)&amp;"."&amp;VLOOKUP(F84,CategoryTable,2,FALSE)&amp;"."&amp;VLOOKUP(G84,DomainTable,2,FALSE)&amp;"-"&amp;COUNTIF($C$1:C84,C84),"")</f>
        <v>PR.IP.Tech-4</v>
      </c>
      <c r="C84" s="47" t="str">
        <f t="shared" si="10"/>
        <v>PR.IP.Tech</v>
      </c>
      <c r="D84" s="47">
        <f t="shared" si="11"/>
        <v>2</v>
      </c>
      <c r="E84" s="47" t="str">
        <f t="shared" si="12"/>
        <v>Protect</v>
      </c>
      <c r="F84" s="30" t="s">
        <v>26</v>
      </c>
      <c r="G84" s="30" t="s">
        <v>50</v>
      </c>
      <c r="H84" s="30" t="s">
        <v>120</v>
      </c>
      <c r="I84" s="30" t="s">
        <v>205</v>
      </c>
      <c r="J84" s="30" t="s">
        <v>172</v>
      </c>
      <c r="K84" s="30"/>
    </row>
    <row r="85" spans="1:11" ht="78" thickBot="1" x14ac:dyDescent="0.3">
      <c r="A85" t="str">
        <f t="shared" si="9"/>
        <v>2-PR.IP.Tech-5</v>
      </c>
      <c r="B85" s="47" t="str">
        <f>IFERROR(VLOOKUP(E85,FunctionTable,2,FALSE)&amp;"."&amp;VLOOKUP(F85,CategoryTable,2,FALSE)&amp;"."&amp;VLOOKUP(G85,DomainTable,2,FALSE)&amp;"-"&amp;COUNTIF($C$1:C85,C85),"")</f>
        <v>PR.IP.Tech-5</v>
      </c>
      <c r="C85" s="47" t="str">
        <f t="shared" si="10"/>
        <v>PR.IP.Tech</v>
      </c>
      <c r="D85" s="47">
        <f t="shared" si="11"/>
        <v>2</v>
      </c>
      <c r="E85" s="47" t="str">
        <f t="shared" si="12"/>
        <v>Protect</v>
      </c>
      <c r="F85" s="30" t="s">
        <v>26</v>
      </c>
      <c r="G85" s="30" t="s">
        <v>50</v>
      </c>
      <c r="H85" s="30" t="s">
        <v>120</v>
      </c>
      <c r="I85" s="30" t="s">
        <v>206</v>
      </c>
      <c r="J85" s="30" t="s">
        <v>140</v>
      </c>
      <c r="K85" s="30"/>
    </row>
    <row r="86" spans="1:11" ht="65.25" thickBot="1" x14ac:dyDescent="0.3">
      <c r="A86" t="str">
        <f t="shared" si="9"/>
        <v>2-PR.MA.Tech-1</v>
      </c>
      <c r="B86" s="47" t="str">
        <f>IFERROR(VLOOKUP(E86,FunctionTable,2,FALSE)&amp;"."&amp;VLOOKUP(F86,CategoryTable,2,FALSE)&amp;"."&amp;VLOOKUP(G86,DomainTable,2,FALSE)&amp;"-"&amp;COUNTIF($C$1:C86,C86),"")</f>
        <v>PR.MA.Tech-1</v>
      </c>
      <c r="C86" s="47" t="str">
        <f t="shared" si="10"/>
        <v>PR.MA.Tech</v>
      </c>
      <c r="D86" s="47">
        <f t="shared" si="11"/>
        <v>2</v>
      </c>
      <c r="E86" s="47" t="str">
        <f t="shared" si="12"/>
        <v>Protect</v>
      </c>
      <c r="F86" s="30" t="s">
        <v>27</v>
      </c>
      <c r="G86" s="30" t="s">
        <v>50</v>
      </c>
      <c r="H86" s="30" t="s">
        <v>120</v>
      </c>
      <c r="I86" s="30" t="s">
        <v>207</v>
      </c>
      <c r="J86" s="30" t="s">
        <v>141</v>
      </c>
      <c r="K86" s="30"/>
    </row>
    <row r="87" spans="1:11" ht="103.5" thickBot="1" x14ac:dyDescent="0.3">
      <c r="A87" t="str">
        <f t="shared" si="9"/>
        <v>2-PR.PT.Tech-1</v>
      </c>
      <c r="B87" s="47" t="str">
        <f>IFERROR(VLOOKUP(E87,FunctionTable,2,FALSE)&amp;"."&amp;VLOOKUP(F87,CategoryTable,2,FALSE)&amp;"."&amp;VLOOKUP(G87,DomainTable,2,FALSE)&amp;"-"&amp;COUNTIF($C$1:C87,C87),"")</f>
        <v>PR.PT.Tech-1</v>
      </c>
      <c r="C87" s="47" t="str">
        <f t="shared" si="10"/>
        <v>PR.PT.Tech</v>
      </c>
      <c r="D87" s="47">
        <f t="shared" si="11"/>
        <v>2</v>
      </c>
      <c r="E87" s="47" t="str">
        <f t="shared" si="12"/>
        <v>Protect</v>
      </c>
      <c r="F87" s="30" t="s">
        <v>28</v>
      </c>
      <c r="G87" s="30" t="s">
        <v>50</v>
      </c>
      <c r="H87" s="30" t="s">
        <v>120</v>
      </c>
      <c r="I87" s="30" t="s">
        <v>208</v>
      </c>
      <c r="J87" s="30" t="s">
        <v>142</v>
      </c>
      <c r="K87" s="30"/>
    </row>
    <row r="88" spans="1:11" ht="39.75" thickBot="1" x14ac:dyDescent="0.3">
      <c r="A88" t="str">
        <f t="shared" si="9"/>
        <v>2-PR.PT.Tech-2</v>
      </c>
      <c r="B88" s="47" t="str">
        <f>IFERROR(VLOOKUP(E88,FunctionTable,2,FALSE)&amp;"."&amp;VLOOKUP(F88,CategoryTable,2,FALSE)&amp;"."&amp;VLOOKUP(G88,DomainTable,2,FALSE)&amp;"-"&amp;COUNTIF($C$1:C88,C88),"")</f>
        <v>PR.PT.Tech-2</v>
      </c>
      <c r="C88" s="47" t="str">
        <f t="shared" si="10"/>
        <v>PR.PT.Tech</v>
      </c>
      <c r="D88" s="47">
        <f t="shared" si="11"/>
        <v>2</v>
      </c>
      <c r="E88" s="47" t="str">
        <f t="shared" si="12"/>
        <v>Protect</v>
      </c>
      <c r="F88" s="30" t="s">
        <v>28</v>
      </c>
      <c r="G88" s="30" t="s">
        <v>50</v>
      </c>
      <c r="H88" s="30" t="s">
        <v>120</v>
      </c>
      <c r="I88" s="30" t="s">
        <v>209</v>
      </c>
      <c r="J88" s="30" t="s">
        <v>144</v>
      </c>
      <c r="K88" s="30"/>
    </row>
    <row r="89" spans="1:11" ht="180" thickBot="1" x14ac:dyDescent="0.3">
      <c r="A89" t="str">
        <f t="shared" si="9"/>
        <v>3-DE.AE.Tech-1</v>
      </c>
      <c r="B89" s="47" t="str">
        <f>IFERROR(VLOOKUP(E89,FunctionTable,2,FALSE)&amp;"."&amp;VLOOKUP(F89,CategoryTable,2,FALSE)&amp;"."&amp;VLOOKUP(G89,DomainTable,2,FALSE)&amp;"-"&amp;COUNTIF($C$1:C89,C89),"")</f>
        <v>DE.AE.Tech-1</v>
      </c>
      <c r="C89" s="47" t="str">
        <f t="shared" si="10"/>
        <v>DE.AE.Tech</v>
      </c>
      <c r="D89" s="47">
        <f t="shared" si="11"/>
        <v>3</v>
      </c>
      <c r="E89" s="47" t="str">
        <f t="shared" si="12"/>
        <v>Detect</v>
      </c>
      <c r="F89" s="30" t="s">
        <v>30</v>
      </c>
      <c r="G89" s="30" t="s">
        <v>50</v>
      </c>
      <c r="H89" s="30" t="s">
        <v>120</v>
      </c>
      <c r="I89" s="30" t="s">
        <v>186</v>
      </c>
      <c r="J89" s="30" t="s">
        <v>187</v>
      </c>
      <c r="K89" s="30"/>
    </row>
    <row r="90" spans="1:11" ht="52.5" thickBot="1" x14ac:dyDescent="0.3">
      <c r="A90" t="str">
        <f t="shared" si="9"/>
        <v>3-DE.DP.Tech-1</v>
      </c>
      <c r="B90" s="47" t="str">
        <f>IFERROR(VLOOKUP(E90,FunctionTable,2,FALSE)&amp;"."&amp;VLOOKUP(F90,CategoryTable,2,FALSE)&amp;"."&amp;VLOOKUP(G90,DomainTable,2,FALSE)&amp;"-"&amp;COUNTIF($C$1:C90,C90),"")</f>
        <v>DE.DP.Tech-1</v>
      </c>
      <c r="C90" s="47" t="str">
        <f t="shared" si="10"/>
        <v>DE.DP.Tech</v>
      </c>
      <c r="D90" s="47">
        <f t="shared" si="11"/>
        <v>3</v>
      </c>
      <c r="E90" s="47" t="str">
        <f t="shared" si="12"/>
        <v>Detect</v>
      </c>
      <c r="F90" s="30" t="s">
        <v>32</v>
      </c>
      <c r="G90" s="30" t="s">
        <v>50</v>
      </c>
      <c r="H90" s="30" t="s">
        <v>120</v>
      </c>
      <c r="I90" s="30" t="s">
        <v>192</v>
      </c>
      <c r="J90" s="30" t="s">
        <v>435</v>
      </c>
      <c r="K90" s="30"/>
    </row>
    <row r="91" spans="1:11" ht="39.75" thickBot="1" x14ac:dyDescent="0.3">
      <c r="A91" t="str">
        <f t="shared" si="9"/>
        <v>3-DE.CM.Tech-1</v>
      </c>
      <c r="B91" s="47" t="str">
        <f>IFERROR(VLOOKUP(E91,FunctionTable,2,FALSE)&amp;"."&amp;VLOOKUP(F91,CategoryTable,2,FALSE)&amp;"."&amp;VLOOKUP(G91,DomainTable,2,FALSE)&amp;"-"&amp;COUNTIF($C$1:C91,C91),"")</f>
        <v>DE.CM.Tech-1</v>
      </c>
      <c r="C91" s="47" t="str">
        <f t="shared" si="10"/>
        <v>DE.CM.Tech</v>
      </c>
      <c r="D91" s="47">
        <f t="shared" si="11"/>
        <v>3</v>
      </c>
      <c r="E91" s="47" t="str">
        <f t="shared" si="12"/>
        <v>Detect</v>
      </c>
      <c r="F91" s="30" t="s">
        <v>31</v>
      </c>
      <c r="G91" s="30" t="s">
        <v>50</v>
      </c>
      <c r="H91" s="30" t="s">
        <v>120</v>
      </c>
      <c r="I91" s="30" t="s">
        <v>188</v>
      </c>
      <c r="J91" s="30" t="s">
        <v>436</v>
      </c>
      <c r="K91" s="30"/>
    </row>
    <row r="92" spans="1:11" ht="65.25" thickBot="1" x14ac:dyDescent="0.3">
      <c r="A92" t="str">
        <f t="shared" si="9"/>
        <v>3-DE.CM.Tech-2</v>
      </c>
      <c r="B92" s="47" t="str">
        <f>IFERROR(VLOOKUP(E92,FunctionTable,2,FALSE)&amp;"."&amp;VLOOKUP(F92,CategoryTable,2,FALSE)&amp;"."&amp;VLOOKUP(G92,DomainTable,2,FALSE)&amp;"-"&amp;COUNTIF($C$1:C92,C92),"")</f>
        <v>DE.CM.Tech-2</v>
      </c>
      <c r="C92" s="47" t="str">
        <f t="shared" si="10"/>
        <v>DE.CM.Tech</v>
      </c>
      <c r="D92" s="47">
        <f t="shared" si="11"/>
        <v>3</v>
      </c>
      <c r="E92" s="47" t="str">
        <f t="shared" si="12"/>
        <v>Detect</v>
      </c>
      <c r="F92" s="30" t="s">
        <v>31</v>
      </c>
      <c r="G92" s="30" t="s">
        <v>50</v>
      </c>
      <c r="H92" s="30" t="s">
        <v>120</v>
      </c>
      <c r="I92" s="30" t="s">
        <v>189</v>
      </c>
      <c r="J92" s="30" t="s">
        <v>439</v>
      </c>
      <c r="K92" s="30"/>
    </row>
    <row r="93" spans="1:11" ht="52.5" thickBot="1" x14ac:dyDescent="0.3">
      <c r="A93" t="str">
        <f t="shared" si="9"/>
        <v>3-DE.CM.Tech-3</v>
      </c>
      <c r="B93" s="47" t="str">
        <f>IFERROR(VLOOKUP(E93,FunctionTable,2,FALSE)&amp;"."&amp;VLOOKUP(F93,CategoryTable,2,FALSE)&amp;"."&amp;VLOOKUP(G93,DomainTable,2,FALSE)&amp;"-"&amp;COUNTIF($C$1:C93,C93),"")</f>
        <v>DE.CM.Tech-3</v>
      </c>
      <c r="C93" s="47" t="str">
        <f t="shared" si="10"/>
        <v>DE.CM.Tech</v>
      </c>
      <c r="D93" s="47">
        <f t="shared" si="11"/>
        <v>3</v>
      </c>
      <c r="E93" s="47" t="str">
        <f t="shared" si="12"/>
        <v>Detect</v>
      </c>
      <c r="F93" s="30" t="s">
        <v>31</v>
      </c>
      <c r="G93" s="30" t="s">
        <v>50</v>
      </c>
      <c r="H93" s="30" t="s">
        <v>120</v>
      </c>
      <c r="I93" s="30" t="s">
        <v>190</v>
      </c>
      <c r="J93" s="30" t="s">
        <v>191</v>
      </c>
      <c r="K93" s="30"/>
    </row>
    <row r="94" spans="1:11" ht="78" thickBot="1" x14ac:dyDescent="0.3">
      <c r="A94" t="str">
        <f t="shared" si="9"/>
        <v>4-RS.AN.Tech-1</v>
      </c>
      <c r="B94" s="47" t="str">
        <f>IFERROR(VLOOKUP(E94,FunctionTable,2,FALSE)&amp;"."&amp;VLOOKUP(F94,CategoryTable,2,FALSE)&amp;"."&amp;VLOOKUP(G94,DomainTable,2,FALSE)&amp;"-"&amp;COUNTIF($C$1:C94,C94),"")</f>
        <v>RS.AN.Tech-1</v>
      </c>
      <c r="C94" s="47" t="str">
        <f t="shared" si="10"/>
        <v>RS.AN.Tech</v>
      </c>
      <c r="D94" s="47">
        <f t="shared" si="11"/>
        <v>4</v>
      </c>
      <c r="E94" s="47" t="str">
        <f t="shared" si="12"/>
        <v>Respond</v>
      </c>
      <c r="F94" s="30" t="s">
        <v>36</v>
      </c>
      <c r="G94" s="30" t="s">
        <v>50</v>
      </c>
      <c r="H94" s="30" t="s">
        <v>120</v>
      </c>
      <c r="I94" s="30" t="s">
        <v>213</v>
      </c>
      <c r="J94" s="30" t="s">
        <v>148</v>
      </c>
      <c r="K94" s="30"/>
    </row>
    <row r="95" spans="1:11" ht="39.75" thickBot="1" x14ac:dyDescent="0.3">
      <c r="A95" t="str">
        <f t="shared" si="9"/>
        <v>4-RS.MI.Tech-1</v>
      </c>
      <c r="B95" s="47" t="str">
        <f>IFERROR(VLOOKUP(E95,FunctionTable,2,FALSE)&amp;"."&amp;VLOOKUP(F95,CategoryTable,2,FALSE)&amp;"."&amp;VLOOKUP(G95,DomainTable,2,FALSE)&amp;"-"&amp;COUNTIF($C$1:C95,C95),"")</f>
        <v>RS.MI.Tech-1</v>
      </c>
      <c r="C95" s="47" t="str">
        <f t="shared" si="10"/>
        <v>RS.MI.Tech</v>
      </c>
      <c r="D95" s="47">
        <f t="shared" si="11"/>
        <v>4</v>
      </c>
      <c r="E95" s="47" t="str">
        <f t="shared" si="12"/>
        <v>Respond</v>
      </c>
      <c r="F95" s="30" t="s">
        <v>37</v>
      </c>
      <c r="G95" s="30" t="s">
        <v>50</v>
      </c>
      <c r="H95" s="30" t="s">
        <v>120</v>
      </c>
      <c r="I95" s="30" t="s">
        <v>215</v>
      </c>
      <c r="J95" s="30" t="s">
        <v>151</v>
      </c>
      <c r="K95" s="30"/>
    </row>
    <row r="96" spans="1:11" ht="52.5" thickBot="1" x14ac:dyDescent="0.3">
      <c r="A96" t="str">
        <f t="shared" si="9"/>
        <v>4-RS.CO.Tech-1</v>
      </c>
      <c r="B96" s="47" t="str">
        <f>IFERROR(VLOOKUP(E96,FunctionTable,2,FALSE)&amp;"."&amp;VLOOKUP(F96,CategoryTable,2,FALSE)&amp;"."&amp;VLOOKUP(G96,DomainTable,2,FALSE)&amp;"-"&amp;COUNTIF($C$1:C96,C96),"")</f>
        <v>RS.CO.Tech-1</v>
      </c>
      <c r="C96" s="47" t="str">
        <f t="shared" si="10"/>
        <v>RS.CO.Tech</v>
      </c>
      <c r="D96" s="47">
        <f t="shared" si="11"/>
        <v>4</v>
      </c>
      <c r="E96" s="47" t="str">
        <f t="shared" si="12"/>
        <v>Respond</v>
      </c>
      <c r="F96" s="39" t="s">
        <v>35</v>
      </c>
      <c r="G96" s="39" t="s">
        <v>50</v>
      </c>
      <c r="H96" s="39" t="s">
        <v>120</v>
      </c>
      <c r="I96" s="39" t="s">
        <v>440</v>
      </c>
      <c r="J96" s="39" t="s">
        <v>214</v>
      </c>
      <c r="K96" s="39"/>
    </row>
    <row r="97" spans="1:11" ht="90.75" thickBot="1" x14ac:dyDescent="0.3">
      <c r="A97" t="str">
        <f t="shared" si="9"/>
        <v>4-RS.RP.Tech-1</v>
      </c>
      <c r="B97" s="47" t="str">
        <f>IFERROR(VLOOKUP(E97,FunctionTable,2,FALSE)&amp;"."&amp;VLOOKUP(F97,CategoryTable,2,FALSE)&amp;"."&amp;VLOOKUP(G97,DomainTable,2,FALSE)&amp;"-"&amp;COUNTIF($C$1:C97,C97),"")</f>
        <v>RS.RP.Tech-1</v>
      </c>
      <c r="C97" s="47" t="str">
        <f t="shared" si="10"/>
        <v>RS.RP.Tech</v>
      </c>
      <c r="D97" s="47">
        <f t="shared" si="11"/>
        <v>4</v>
      </c>
      <c r="E97" s="47" t="str">
        <f t="shared" si="12"/>
        <v>Respond</v>
      </c>
      <c r="F97" s="69" t="s">
        <v>34</v>
      </c>
      <c r="G97" s="69" t="s">
        <v>50</v>
      </c>
      <c r="H97" s="69" t="s">
        <v>120</v>
      </c>
      <c r="I97" s="70" t="s">
        <v>216</v>
      </c>
      <c r="J97" s="70" t="s">
        <v>152</v>
      </c>
      <c r="K97" s="69"/>
    </row>
    <row r="98" spans="1:11" ht="39.75" thickBot="1" x14ac:dyDescent="0.3">
      <c r="A98" t="str">
        <f t="shared" si="9"/>
        <v>5-RC.CO.Tech-1</v>
      </c>
      <c r="B98" s="47" t="str">
        <f>IFERROR(VLOOKUP(E98,FunctionTable,2,FALSE)&amp;"."&amp;VLOOKUP(F98,CategoryTable,2,FALSE)&amp;"."&amp;VLOOKUP(G98,DomainTable,2,FALSE)&amp;"-"&amp;COUNTIF($C$1:C98,C98),"")</f>
        <v>RC.CO.Tech-1</v>
      </c>
      <c r="C98" s="47" t="str">
        <f t="shared" si="10"/>
        <v>RC.CO.Tech</v>
      </c>
      <c r="D98" s="47">
        <f t="shared" si="11"/>
        <v>5</v>
      </c>
      <c r="E98" s="47" t="str">
        <f t="shared" si="12"/>
        <v>Recover</v>
      </c>
      <c r="F98" s="39" t="s">
        <v>42</v>
      </c>
      <c r="G98" s="39" t="s">
        <v>50</v>
      </c>
      <c r="H98" s="39" t="s">
        <v>120</v>
      </c>
      <c r="I98" s="39" t="s">
        <v>210</v>
      </c>
      <c r="J98" s="39" t="s">
        <v>211</v>
      </c>
      <c r="K98" s="39"/>
    </row>
    <row r="99" spans="1:11" ht="52.5" thickBot="1" x14ac:dyDescent="0.3">
      <c r="A99" t="str">
        <f t="shared" si="9"/>
        <v>5-RC.RP.Tech-1</v>
      </c>
      <c r="B99" s="47" t="str">
        <f>IFERROR(VLOOKUP(E99,FunctionTable,2,FALSE)&amp;"."&amp;VLOOKUP(F99,CategoryTable,2,FALSE)&amp;"."&amp;VLOOKUP(G99,DomainTable,2,FALSE)&amp;"-"&amp;COUNTIF($C$1:C99,C99),"")</f>
        <v>RC.RP.Tech-1</v>
      </c>
      <c r="C99" s="47" t="str">
        <f t="shared" si="10"/>
        <v>RC.RP.Tech</v>
      </c>
      <c r="D99" s="47">
        <f t="shared" si="11"/>
        <v>5</v>
      </c>
      <c r="E99" s="47" t="str">
        <f t="shared" si="12"/>
        <v>Recover</v>
      </c>
      <c r="F99" s="39" t="s">
        <v>40</v>
      </c>
      <c r="G99" s="39" t="s">
        <v>50</v>
      </c>
      <c r="H99" s="39" t="s">
        <v>120</v>
      </c>
      <c r="I99" s="39" t="s">
        <v>212</v>
      </c>
      <c r="J99" s="39" t="s">
        <v>146</v>
      </c>
      <c r="K99" s="39"/>
    </row>
    <row r="100" spans="1:11" ht="15.75" thickBot="1" x14ac:dyDescent="0.3">
      <c r="A100" t="e">
        <f t="shared" ref="A100:A131" si="13">D100&amp;"-"&amp;B100</f>
        <v>#N/A</v>
      </c>
      <c r="B100" s="47" t="str">
        <f>IFERROR(VLOOKUP(E100,FunctionTable,2,FALSE)&amp;"."&amp;VLOOKUP(F100,CategoryTable,2,FALSE)&amp;"."&amp;VLOOKUP(G100,DomainTable,2,FALSE)&amp;"-"&amp;COUNTIF($C$1:C100,C100),"")</f>
        <v/>
      </c>
      <c r="C100" s="47" t="str">
        <f t="shared" ref="C100:C131" si="14">IFERROR(VLOOKUP(E100,FunctionTable,2,FALSE) &amp;"."&amp;VLOOKUP(F100,CategoryTable,2,FALSE)&amp;"."&amp;VLOOKUP(G100,DomainTable,2,FALSE),"")</f>
        <v/>
      </c>
      <c r="D100" s="47" t="e">
        <f t="shared" ref="D100:D131" si="15">VLOOKUP(E100,FunctionSorter,2,FALSE)</f>
        <v>#N/A</v>
      </c>
      <c r="E100" s="47" t="str">
        <f t="shared" ref="E100:E107" si="16">IFERROR(VLOOKUP(F100,Category2Function,2,FALSE),"")</f>
        <v/>
      </c>
      <c r="F100" s="31"/>
      <c r="G100" s="31"/>
      <c r="H100" s="31"/>
      <c r="I100" s="31"/>
      <c r="J100" s="31"/>
      <c r="K100" s="31"/>
    </row>
    <row r="101" spans="1:11" ht="15.75" thickBot="1" x14ac:dyDescent="0.3">
      <c r="A101" t="e">
        <f t="shared" si="13"/>
        <v>#N/A</v>
      </c>
      <c r="B101" s="47" t="str">
        <f>IFERROR(VLOOKUP(E101,FunctionTable,2,FALSE)&amp;"."&amp;VLOOKUP(F101,CategoryTable,2,FALSE)&amp;"."&amp;VLOOKUP(G101,DomainTable,2,FALSE)&amp;"-"&amp;COUNTIF($C$1:C101,C101),"")</f>
        <v/>
      </c>
      <c r="C101" s="47" t="str">
        <f t="shared" si="14"/>
        <v/>
      </c>
      <c r="D101" s="47" t="e">
        <f t="shared" si="15"/>
        <v>#N/A</v>
      </c>
      <c r="E101" s="47" t="str">
        <f t="shared" si="16"/>
        <v/>
      </c>
      <c r="F101" s="31"/>
      <c r="G101" s="31"/>
      <c r="H101" s="31"/>
      <c r="I101" s="31"/>
      <c r="J101" s="31"/>
      <c r="K101" s="31"/>
    </row>
    <row r="102" spans="1:11" ht="15.75" thickBot="1" x14ac:dyDescent="0.3">
      <c r="A102" t="e">
        <f t="shared" si="13"/>
        <v>#N/A</v>
      </c>
      <c r="B102" s="47" t="str">
        <f>IFERROR(VLOOKUP(E102,FunctionTable,2,FALSE)&amp;"."&amp;VLOOKUP(F102,CategoryTable,2,FALSE)&amp;"."&amp;VLOOKUP(G102,DomainTable,2,FALSE)&amp;"-"&amp;COUNTIF($C$1:C102,C102),"")</f>
        <v/>
      </c>
      <c r="C102" s="47" t="str">
        <f t="shared" si="14"/>
        <v/>
      </c>
      <c r="D102" s="47" t="e">
        <f t="shared" si="15"/>
        <v>#N/A</v>
      </c>
      <c r="E102" s="47" t="str">
        <f t="shared" si="16"/>
        <v/>
      </c>
      <c r="F102" s="31"/>
      <c r="G102" s="31"/>
      <c r="H102" s="31"/>
      <c r="I102" s="31"/>
      <c r="J102" s="31"/>
      <c r="K102" s="31"/>
    </row>
    <row r="103" spans="1:11" ht="15.75" thickBot="1" x14ac:dyDescent="0.3">
      <c r="A103" t="e">
        <f t="shared" si="13"/>
        <v>#N/A</v>
      </c>
      <c r="B103" s="47" t="str">
        <f>IFERROR(VLOOKUP(E103,FunctionTable,2,FALSE)&amp;"."&amp;VLOOKUP(F103,CategoryTable,2,FALSE)&amp;"."&amp;VLOOKUP(G103,DomainTable,2,FALSE)&amp;"-"&amp;COUNTIF($C$1:C103,C103),"")</f>
        <v/>
      </c>
      <c r="C103" s="47" t="str">
        <f t="shared" si="14"/>
        <v/>
      </c>
      <c r="D103" s="47" t="e">
        <f t="shared" si="15"/>
        <v>#N/A</v>
      </c>
      <c r="E103" s="47" t="str">
        <f t="shared" si="16"/>
        <v/>
      </c>
    </row>
    <row r="104" spans="1:11" ht="15.75" thickBot="1" x14ac:dyDescent="0.3">
      <c r="A104" t="e">
        <f t="shared" si="13"/>
        <v>#N/A</v>
      </c>
      <c r="B104" s="47" t="str">
        <f>IFERROR(VLOOKUP(E104,FunctionTable,2,FALSE)&amp;"."&amp;VLOOKUP(F104,CategoryTable,2,FALSE)&amp;"."&amp;VLOOKUP(G104,DomainTable,2,FALSE)&amp;"-"&amp;COUNTIF($C$1:C104,C104),"")</f>
        <v/>
      </c>
      <c r="C104" s="47" t="str">
        <f t="shared" si="14"/>
        <v/>
      </c>
      <c r="D104" s="47" t="e">
        <f t="shared" si="15"/>
        <v>#N/A</v>
      </c>
      <c r="E104" s="47" t="str">
        <f t="shared" si="16"/>
        <v/>
      </c>
    </row>
    <row r="105" spans="1:11" ht="15.75" thickBot="1" x14ac:dyDescent="0.3">
      <c r="A105" t="e">
        <f t="shared" si="13"/>
        <v>#N/A</v>
      </c>
      <c r="B105" s="47" t="str">
        <f>IFERROR(VLOOKUP(E105,FunctionTable,2,FALSE)&amp;"."&amp;VLOOKUP(F105,CategoryTable,2,FALSE)&amp;"."&amp;VLOOKUP(G105,DomainTable,2,FALSE)&amp;"-"&amp;COUNTIF($C$1:C105,C105),"")</f>
        <v/>
      </c>
      <c r="C105" s="47" t="str">
        <f t="shared" si="14"/>
        <v/>
      </c>
      <c r="D105" s="47" t="e">
        <f t="shared" si="15"/>
        <v>#N/A</v>
      </c>
      <c r="E105" s="47" t="str">
        <f t="shared" si="16"/>
        <v/>
      </c>
    </row>
    <row r="106" spans="1:11" ht="15.75" thickBot="1" x14ac:dyDescent="0.3">
      <c r="A106" t="e">
        <f t="shared" si="13"/>
        <v>#N/A</v>
      </c>
      <c r="B106" s="47" t="str">
        <f>IFERROR(VLOOKUP(E106,FunctionTable,2,FALSE)&amp;"."&amp;VLOOKUP(F106,CategoryTable,2,FALSE)&amp;"."&amp;VLOOKUP(G106,DomainTable,2,FALSE)&amp;"-"&amp;COUNTIF($C$1:C106,C106),"")</f>
        <v/>
      </c>
      <c r="C106" s="47" t="str">
        <f t="shared" si="14"/>
        <v/>
      </c>
      <c r="D106" s="47" t="e">
        <f t="shared" si="15"/>
        <v>#N/A</v>
      </c>
      <c r="E106" s="47" t="str">
        <f t="shared" si="16"/>
        <v/>
      </c>
    </row>
    <row r="107" spans="1:11" ht="15.75" thickBot="1" x14ac:dyDescent="0.3">
      <c r="A107" t="e">
        <f t="shared" si="13"/>
        <v>#N/A</v>
      </c>
      <c r="B107" s="47" t="str">
        <f>IFERROR(VLOOKUP(E107,FunctionTable,2,FALSE)&amp;"."&amp;VLOOKUP(F107,CategoryTable,2,FALSE)&amp;"."&amp;VLOOKUP(G107,DomainTable,2,FALSE)&amp;"-"&amp;COUNTIF($C$1:C107,C107),"")</f>
        <v/>
      </c>
      <c r="C107" s="47" t="str">
        <f t="shared" si="14"/>
        <v/>
      </c>
      <c r="D107" s="47" t="e">
        <f t="shared" si="15"/>
        <v>#N/A</v>
      </c>
      <c r="E107" s="47" t="str">
        <f t="shared" si="16"/>
        <v/>
      </c>
    </row>
    <row r="108" spans="1:11" ht="15.75" thickBot="1" x14ac:dyDescent="0.3">
      <c r="A108" t="e">
        <f t="shared" si="13"/>
        <v>#N/A</v>
      </c>
      <c r="B108" s="47" t="str">
        <f>IFERROR(VLOOKUP(E108,FunctionTable,2,FALSE)&amp;"."&amp;VLOOKUP(F108,CategoryTable,2,FALSE)&amp;"."&amp;VLOOKUP(G108,DomainTable,2,FALSE)&amp;"-"&amp;COUNTIF($C$1:C108,C108),"")</f>
        <v/>
      </c>
      <c r="C108" s="47" t="str">
        <f t="shared" si="14"/>
        <v/>
      </c>
      <c r="D108" s="47" t="e">
        <f t="shared" si="15"/>
        <v>#N/A</v>
      </c>
      <c r="E108" s="20"/>
      <c r="F108" s="19"/>
      <c r="G108" s="19"/>
      <c r="H108" s="19"/>
      <c r="I108" s="19"/>
    </row>
    <row r="109" spans="1:11" ht="15.75" thickBot="1" x14ac:dyDescent="0.3">
      <c r="A109" t="e">
        <f t="shared" si="13"/>
        <v>#N/A</v>
      </c>
      <c r="B109" s="47" t="str">
        <f>IFERROR(VLOOKUP(E109,FunctionTable,2,FALSE)&amp;"."&amp;VLOOKUP(F109,CategoryTable,2,FALSE)&amp;"."&amp;VLOOKUP(G109,DomainTable,2,FALSE)&amp;"-"&amp;COUNTIF($C$1:C109,C109),"")</f>
        <v/>
      </c>
      <c r="C109" s="47" t="str">
        <f t="shared" si="14"/>
        <v/>
      </c>
      <c r="D109" s="47" t="e">
        <f t="shared" si="15"/>
        <v>#N/A</v>
      </c>
      <c r="E109" s="20"/>
      <c r="F109" s="19"/>
      <c r="G109" s="19"/>
      <c r="H109" s="19"/>
      <c r="I109" s="19"/>
    </row>
    <row r="110" spans="1:11" ht="15.75" thickBot="1" x14ac:dyDescent="0.3">
      <c r="A110" t="e">
        <f t="shared" si="13"/>
        <v>#N/A</v>
      </c>
      <c r="B110" s="47" t="str">
        <f>IFERROR(VLOOKUP(E110,FunctionTable,2,FALSE)&amp;"."&amp;VLOOKUP(F110,CategoryTable,2,FALSE)&amp;"."&amp;VLOOKUP(G110,DomainTable,2,FALSE)&amp;"-"&amp;COUNTIF($C$1:C110,C110),"")</f>
        <v/>
      </c>
      <c r="C110" s="47" t="str">
        <f t="shared" si="14"/>
        <v/>
      </c>
      <c r="D110" s="47" t="e">
        <f t="shared" si="15"/>
        <v>#N/A</v>
      </c>
      <c r="E110" s="20"/>
      <c r="F110" s="19"/>
      <c r="G110" s="19"/>
      <c r="H110" s="19"/>
      <c r="I110" s="19"/>
    </row>
    <row r="111" spans="1:11" ht="15.75" thickBot="1" x14ac:dyDescent="0.3">
      <c r="A111" t="e">
        <f t="shared" si="13"/>
        <v>#N/A</v>
      </c>
      <c r="B111" s="47" t="str">
        <f>IFERROR(VLOOKUP(E111,FunctionTable,2,FALSE)&amp;"."&amp;VLOOKUP(F111,CategoryTable,2,FALSE)&amp;"."&amp;VLOOKUP(G111,DomainTable,2,FALSE)&amp;"-"&amp;COUNTIF($C$1:C111,C111),"")</f>
        <v/>
      </c>
      <c r="C111" s="47" t="str">
        <f t="shared" si="14"/>
        <v/>
      </c>
      <c r="D111" s="47" t="e">
        <f t="shared" si="15"/>
        <v>#N/A</v>
      </c>
      <c r="E111" s="20"/>
      <c r="F111" s="19"/>
      <c r="G111" s="19"/>
      <c r="H111" s="19"/>
      <c r="I111" s="19"/>
    </row>
    <row r="112" spans="1:11" ht="15.75" thickBot="1" x14ac:dyDescent="0.3">
      <c r="A112" t="e">
        <f t="shared" si="13"/>
        <v>#N/A</v>
      </c>
      <c r="B112" s="47" t="str">
        <f>IFERROR(VLOOKUP(E112,FunctionTable,2,FALSE)&amp;"."&amp;VLOOKUP(F112,CategoryTable,2,FALSE)&amp;"."&amp;VLOOKUP(G112,DomainTable,2,FALSE)&amp;"-"&amp;COUNTIF($C$1:C112,C112),"")</f>
        <v/>
      </c>
      <c r="C112" s="47" t="str">
        <f t="shared" si="14"/>
        <v/>
      </c>
      <c r="D112" s="47" t="e">
        <f t="shared" si="15"/>
        <v>#N/A</v>
      </c>
      <c r="E112" s="20"/>
      <c r="F112" s="19"/>
      <c r="G112" s="19"/>
      <c r="H112" s="19"/>
      <c r="I112" s="19"/>
    </row>
    <row r="113" spans="1:9" ht="15.75" thickBot="1" x14ac:dyDescent="0.3">
      <c r="A113" t="e">
        <f t="shared" si="13"/>
        <v>#N/A</v>
      </c>
      <c r="B113" s="47" t="str">
        <f>IFERROR(VLOOKUP(E113,FunctionTable,2,FALSE)&amp;"."&amp;VLOOKUP(F113,CategoryTable,2,FALSE)&amp;"."&amp;VLOOKUP(G113,DomainTable,2,FALSE)&amp;"-"&amp;COUNTIF($C$1:C113,C113),"")</f>
        <v/>
      </c>
      <c r="C113" s="47" t="str">
        <f t="shared" si="14"/>
        <v/>
      </c>
      <c r="D113" s="47" t="e">
        <f t="shared" si="15"/>
        <v>#N/A</v>
      </c>
      <c r="E113" s="20"/>
      <c r="F113" s="19"/>
      <c r="G113" s="19"/>
      <c r="H113" s="19"/>
      <c r="I113" s="19"/>
    </row>
    <row r="114" spans="1:9" ht="15.75" thickBot="1" x14ac:dyDescent="0.3">
      <c r="A114" t="e">
        <f t="shared" si="13"/>
        <v>#N/A</v>
      </c>
      <c r="B114" s="47" t="str">
        <f>IFERROR(VLOOKUP(E114,FunctionTable,2,FALSE)&amp;"."&amp;VLOOKUP(F114,CategoryTable,2,FALSE)&amp;"."&amp;VLOOKUP(G114,DomainTable,2,FALSE)&amp;"-"&amp;COUNTIF($C$1:C114,C114),"")</f>
        <v/>
      </c>
      <c r="C114" s="47" t="str">
        <f t="shared" si="14"/>
        <v/>
      </c>
      <c r="D114" s="47" t="e">
        <f t="shared" si="15"/>
        <v>#N/A</v>
      </c>
      <c r="E114" s="20"/>
      <c r="F114" s="19"/>
      <c r="G114" s="19"/>
      <c r="H114" s="19"/>
      <c r="I114" s="19"/>
    </row>
    <row r="115" spans="1:9" ht="15.75" thickBot="1" x14ac:dyDescent="0.3">
      <c r="A115" t="e">
        <f t="shared" si="13"/>
        <v>#N/A</v>
      </c>
      <c r="B115" s="47" t="str">
        <f>IFERROR(VLOOKUP(E115,FunctionTable,2,FALSE)&amp;"."&amp;VLOOKUP(F115,CategoryTable,2,FALSE)&amp;"."&amp;VLOOKUP(G115,DomainTable,2,FALSE)&amp;"-"&amp;COUNTIF($C$1:C115,C115),"")</f>
        <v/>
      </c>
      <c r="C115" s="47" t="str">
        <f t="shared" si="14"/>
        <v/>
      </c>
      <c r="D115" s="47" t="e">
        <f t="shared" si="15"/>
        <v>#N/A</v>
      </c>
      <c r="E115" s="20"/>
      <c r="F115" s="19"/>
      <c r="G115" s="19"/>
      <c r="H115" s="19"/>
      <c r="I115" s="19"/>
    </row>
    <row r="116" spans="1:9" ht="15.75" thickBot="1" x14ac:dyDescent="0.3">
      <c r="A116" t="e">
        <f t="shared" si="13"/>
        <v>#N/A</v>
      </c>
      <c r="B116" s="47" t="str">
        <f>IFERROR(VLOOKUP(E116,FunctionTable,2,FALSE)&amp;"."&amp;VLOOKUP(F116,CategoryTable,2,FALSE)&amp;"."&amp;VLOOKUP(G116,DomainTable,2,FALSE)&amp;"-"&amp;COUNTIF($C$1:C116,C116),"")</f>
        <v/>
      </c>
      <c r="C116" s="47" t="str">
        <f t="shared" si="14"/>
        <v/>
      </c>
      <c r="D116" s="47" t="e">
        <f t="shared" si="15"/>
        <v>#N/A</v>
      </c>
      <c r="E116" s="20"/>
      <c r="F116" s="19"/>
      <c r="G116" s="19"/>
      <c r="H116" s="19"/>
      <c r="I116" s="19"/>
    </row>
    <row r="117" spans="1:9" ht="15.75" thickBot="1" x14ac:dyDescent="0.3">
      <c r="A117" t="e">
        <f t="shared" si="13"/>
        <v>#N/A</v>
      </c>
      <c r="B117" s="47" t="str">
        <f>IFERROR(VLOOKUP(E117,FunctionTable,2,FALSE)&amp;"."&amp;VLOOKUP(F117,CategoryTable,2,FALSE)&amp;"."&amp;VLOOKUP(G117,DomainTable,2,FALSE)&amp;"-"&amp;COUNTIF($C$1:C117,C117),"")</f>
        <v/>
      </c>
      <c r="C117" s="47" t="str">
        <f t="shared" si="14"/>
        <v/>
      </c>
      <c r="D117" s="47" t="e">
        <f t="shared" si="15"/>
        <v>#N/A</v>
      </c>
      <c r="E117" s="20"/>
      <c r="F117" s="19"/>
      <c r="G117" s="19"/>
      <c r="H117" s="19"/>
      <c r="I117" s="19"/>
    </row>
    <row r="118" spans="1:9" ht="15.75" thickBot="1" x14ac:dyDescent="0.3">
      <c r="A118" t="e">
        <f t="shared" si="13"/>
        <v>#N/A</v>
      </c>
      <c r="B118" s="47" t="str">
        <f>IFERROR(VLOOKUP(E118,FunctionTable,2,FALSE)&amp;"."&amp;VLOOKUP(F118,CategoryTable,2,FALSE)&amp;"."&amp;VLOOKUP(G118,DomainTable,2,FALSE)&amp;"-"&amp;COUNTIF($C$1:C118,C118),"")</f>
        <v/>
      </c>
      <c r="C118" s="47" t="str">
        <f t="shared" si="14"/>
        <v/>
      </c>
      <c r="D118" s="47" t="e">
        <f t="shared" si="15"/>
        <v>#N/A</v>
      </c>
      <c r="E118" s="20"/>
      <c r="F118" s="19"/>
      <c r="G118" s="19"/>
      <c r="H118" s="19"/>
      <c r="I118" s="19"/>
    </row>
    <row r="119" spans="1:9" ht="15.75" thickBot="1" x14ac:dyDescent="0.3">
      <c r="A119" t="e">
        <f t="shared" si="13"/>
        <v>#N/A</v>
      </c>
      <c r="B119" s="47" t="str">
        <f>IFERROR(VLOOKUP(E119,FunctionTable,2,FALSE)&amp;"."&amp;VLOOKUP(F119,CategoryTable,2,FALSE)&amp;"."&amp;VLOOKUP(G119,DomainTable,2,FALSE)&amp;"-"&amp;COUNTIF($C$1:C119,C119),"")</f>
        <v/>
      </c>
      <c r="C119" s="47" t="str">
        <f t="shared" si="14"/>
        <v/>
      </c>
      <c r="D119" s="47" t="e">
        <f t="shared" si="15"/>
        <v>#N/A</v>
      </c>
      <c r="E119" s="20"/>
      <c r="F119" s="19"/>
      <c r="G119" s="19"/>
      <c r="H119" s="19"/>
      <c r="I119" s="19"/>
    </row>
    <row r="120" spans="1:9" ht="15.75" thickBot="1" x14ac:dyDescent="0.3">
      <c r="A120" t="e">
        <f t="shared" si="13"/>
        <v>#N/A</v>
      </c>
      <c r="B120" s="47" t="str">
        <f>IFERROR(VLOOKUP(E120,FunctionTable,2,FALSE)&amp;"."&amp;VLOOKUP(F120,CategoryTable,2,FALSE)&amp;"."&amp;VLOOKUP(G120,DomainTable,2,FALSE)&amp;"-"&amp;COUNTIF($C$1:C120,C120),"")</f>
        <v/>
      </c>
      <c r="C120" s="47" t="str">
        <f t="shared" si="14"/>
        <v/>
      </c>
      <c r="D120" s="47" t="e">
        <f t="shared" si="15"/>
        <v>#N/A</v>
      </c>
      <c r="E120" s="20"/>
      <c r="F120" s="19"/>
      <c r="G120" s="19"/>
      <c r="H120" s="19"/>
      <c r="I120" s="19"/>
    </row>
    <row r="121" spans="1:9" ht="15.75" thickBot="1" x14ac:dyDescent="0.3">
      <c r="A121" t="e">
        <f t="shared" si="13"/>
        <v>#N/A</v>
      </c>
      <c r="B121" s="47" t="str">
        <f>IFERROR(VLOOKUP(E121,FunctionTable,2,FALSE)&amp;"."&amp;VLOOKUP(F121,CategoryTable,2,FALSE)&amp;"."&amp;VLOOKUP(G121,DomainTable,2,FALSE)&amp;"-"&amp;COUNTIF($C$1:C121,C121),"")</f>
        <v/>
      </c>
      <c r="C121" s="47" t="str">
        <f t="shared" si="14"/>
        <v/>
      </c>
      <c r="D121" s="47" t="e">
        <f t="shared" si="15"/>
        <v>#N/A</v>
      </c>
      <c r="E121" s="20"/>
      <c r="F121" s="19"/>
      <c r="G121" s="19"/>
      <c r="H121" s="19"/>
      <c r="I121" s="19"/>
    </row>
    <row r="122" spans="1:9" ht="15.75" thickBot="1" x14ac:dyDescent="0.3">
      <c r="A122" t="e">
        <f t="shared" si="13"/>
        <v>#N/A</v>
      </c>
      <c r="B122" s="47" t="str">
        <f>IFERROR(VLOOKUP(E122,FunctionTable,2,FALSE)&amp;"."&amp;VLOOKUP(F122,CategoryTable,2,FALSE)&amp;"."&amp;VLOOKUP(G122,DomainTable,2,FALSE)&amp;"-"&amp;COUNTIF($C$1:C122,C122),"")</f>
        <v/>
      </c>
      <c r="C122" s="47" t="str">
        <f t="shared" si="14"/>
        <v/>
      </c>
      <c r="D122" s="47" t="e">
        <f t="shared" si="15"/>
        <v>#N/A</v>
      </c>
      <c r="E122" s="20"/>
      <c r="F122" s="19"/>
      <c r="G122" s="19"/>
      <c r="H122" s="19"/>
      <c r="I122" s="19"/>
    </row>
    <row r="123" spans="1:9" ht="15.75" thickBot="1" x14ac:dyDescent="0.3">
      <c r="A123" t="e">
        <f t="shared" si="13"/>
        <v>#N/A</v>
      </c>
      <c r="B123" s="47" t="str">
        <f>IFERROR(VLOOKUP(E123,FunctionTable,2,FALSE)&amp;"."&amp;VLOOKUP(F123,CategoryTable,2,FALSE)&amp;"."&amp;VLOOKUP(G123,DomainTable,2,FALSE)&amp;"-"&amp;COUNTIF($C$1:C123,C123),"")</f>
        <v/>
      </c>
      <c r="C123" s="47" t="str">
        <f t="shared" si="14"/>
        <v/>
      </c>
      <c r="D123" s="47" t="e">
        <f t="shared" si="15"/>
        <v>#N/A</v>
      </c>
      <c r="E123" s="20"/>
      <c r="F123" s="19"/>
      <c r="G123" s="19"/>
      <c r="H123" s="19"/>
      <c r="I123" s="19"/>
    </row>
    <row r="124" spans="1:9" ht="15.75" thickBot="1" x14ac:dyDescent="0.3">
      <c r="A124" t="e">
        <f t="shared" si="13"/>
        <v>#N/A</v>
      </c>
      <c r="B124" s="47" t="str">
        <f>IFERROR(VLOOKUP(E124,FunctionTable,2,FALSE)&amp;"."&amp;VLOOKUP(F124,CategoryTable,2,FALSE)&amp;"."&amp;VLOOKUP(G124,DomainTable,2,FALSE)&amp;"-"&amp;COUNTIF($C$1:C124,C124),"")</f>
        <v/>
      </c>
      <c r="C124" s="47" t="str">
        <f t="shared" si="14"/>
        <v/>
      </c>
      <c r="D124" s="47" t="e">
        <f t="shared" si="15"/>
        <v>#N/A</v>
      </c>
      <c r="E124" s="20"/>
      <c r="F124" s="19"/>
      <c r="G124" s="19"/>
      <c r="H124" s="19"/>
      <c r="I124" s="19"/>
    </row>
    <row r="125" spans="1:9" ht="15.75" thickBot="1" x14ac:dyDescent="0.3">
      <c r="A125" t="e">
        <f t="shared" si="13"/>
        <v>#N/A</v>
      </c>
      <c r="B125" s="47" t="str">
        <f>IFERROR(VLOOKUP(E125,FunctionTable,2,FALSE)&amp;"."&amp;VLOOKUP(F125,CategoryTable,2,FALSE)&amp;"."&amp;VLOOKUP(G125,DomainTable,2,FALSE)&amp;"-"&amp;COUNTIF($C$1:C125,C125),"")</f>
        <v/>
      </c>
      <c r="C125" s="47" t="str">
        <f t="shared" si="14"/>
        <v/>
      </c>
      <c r="D125" s="47" t="e">
        <f t="shared" si="15"/>
        <v>#N/A</v>
      </c>
      <c r="E125" s="20"/>
      <c r="F125" s="19"/>
      <c r="G125" s="19"/>
      <c r="H125" s="19"/>
      <c r="I125" s="19"/>
    </row>
    <row r="126" spans="1:9" ht="15.75" thickBot="1" x14ac:dyDescent="0.3">
      <c r="A126" t="e">
        <f t="shared" si="13"/>
        <v>#N/A</v>
      </c>
      <c r="B126" s="47" t="str">
        <f>IFERROR(VLOOKUP(E126,FunctionTable,2,FALSE)&amp;"."&amp;VLOOKUP(F126,CategoryTable,2,FALSE)&amp;"."&amp;VLOOKUP(G126,DomainTable,2,FALSE)&amp;"-"&amp;COUNTIF($C$1:C126,C126),"")</f>
        <v/>
      </c>
      <c r="C126" s="47" t="str">
        <f t="shared" si="14"/>
        <v/>
      </c>
      <c r="D126" s="47" t="e">
        <f t="shared" si="15"/>
        <v>#N/A</v>
      </c>
      <c r="E126" s="20"/>
      <c r="F126" s="19"/>
      <c r="G126" s="19"/>
      <c r="H126" s="19"/>
      <c r="I126" s="19"/>
    </row>
    <row r="127" spans="1:9" ht="15.75" thickBot="1" x14ac:dyDescent="0.3">
      <c r="A127" t="e">
        <f t="shared" si="13"/>
        <v>#N/A</v>
      </c>
      <c r="B127" s="47" t="str">
        <f>IFERROR(VLOOKUP(E127,FunctionTable,2,FALSE)&amp;"."&amp;VLOOKUP(F127,CategoryTable,2,FALSE)&amp;"."&amp;VLOOKUP(G127,DomainTable,2,FALSE)&amp;"-"&amp;COUNTIF($C$1:C127,C127),"")</f>
        <v/>
      </c>
      <c r="C127" s="47" t="str">
        <f t="shared" si="14"/>
        <v/>
      </c>
      <c r="D127" s="47" t="e">
        <f t="shared" si="15"/>
        <v>#N/A</v>
      </c>
      <c r="E127" s="20"/>
      <c r="F127" s="19"/>
      <c r="G127" s="19"/>
      <c r="H127" s="19"/>
      <c r="I127" s="19"/>
    </row>
    <row r="128" spans="1:9" ht="15.75" thickBot="1" x14ac:dyDescent="0.3">
      <c r="A128" t="e">
        <f t="shared" si="13"/>
        <v>#N/A</v>
      </c>
      <c r="B128" s="47" t="str">
        <f>IFERROR(VLOOKUP(E128,FunctionTable,2,FALSE)&amp;"."&amp;VLOOKUP(F128,CategoryTable,2,FALSE)&amp;"."&amp;VLOOKUP(G128,DomainTable,2,FALSE)&amp;"-"&amp;COUNTIF($C$1:C128,C128),"")</f>
        <v/>
      </c>
      <c r="C128" s="47" t="str">
        <f t="shared" si="14"/>
        <v/>
      </c>
      <c r="D128" s="47" t="e">
        <f t="shared" si="15"/>
        <v>#N/A</v>
      </c>
      <c r="E128" s="20"/>
      <c r="F128" s="19"/>
      <c r="G128" s="19"/>
      <c r="H128" s="19"/>
      <c r="I128" s="19"/>
    </row>
    <row r="129" spans="1:9" ht="15.75" thickBot="1" x14ac:dyDescent="0.3">
      <c r="A129" t="e">
        <f t="shared" si="13"/>
        <v>#N/A</v>
      </c>
      <c r="B129" s="47" t="str">
        <f>IFERROR(VLOOKUP(E129,FunctionTable,2,FALSE)&amp;"."&amp;VLOOKUP(F129,CategoryTable,2,FALSE)&amp;"."&amp;VLOOKUP(G129,DomainTable,2,FALSE)&amp;"-"&amp;COUNTIF($C$1:C129,C129),"")</f>
        <v/>
      </c>
      <c r="C129" s="47" t="str">
        <f t="shared" si="14"/>
        <v/>
      </c>
      <c r="D129" s="47" t="e">
        <f t="shared" si="15"/>
        <v>#N/A</v>
      </c>
      <c r="E129" s="20"/>
      <c r="F129" s="19"/>
      <c r="G129" s="19"/>
      <c r="H129" s="19"/>
      <c r="I129" s="19"/>
    </row>
    <row r="130" spans="1:9" ht="15.75" thickBot="1" x14ac:dyDescent="0.3">
      <c r="A130" t="e">
        <f t="shared" si="13"/>
        <v>#N/A</v>
      </c>
      <c r="B130" s="47" t="str">
        <f>IFERROR(VLOOKUP(E130,FunctionTable,2,FALSE)&amp;"."&amp;VLOOKUP(F130,CategoryTable,2,FALSE)&amp;"."&amp;VLOOKUP(G130,DomainTable,2,FALSE)&amp;"-"&amp;COUNTIF($C$1:C130,C130),"")</f>
        <v/>
      </c>
      <c r="C130" s="47" t="str">
        <f t="shared" si="14"/>
        <v/>
      </c>
      <c r="D130" s="47" t="e">
        <f t="shared" si="15"/>
        <v>#N/A</v>
      </c>
      <c r="E130" s="20"/>
      <c r="F130" s="19"/>
      <c r="G130" s="19"/>
      <c r="H130" s="19"/>
      <c r="I130" s="19"/>
    </row>
    <row r="131" spans="1:9" ht="15.75" thickBot="1" x14ac:dyDescent="0.3">
      <c r="A131" t="e">
        <f t="shared" si="13"/>
        <v>#N/A</v>
      </c>
      <c r="B131" s="47" t="str">
        <f>IFERROR(VLOOKUP(E131,FunctionTable,2,FALSE)&amp;"."&amp;VLOOKUP(F131,CategoryTable,2,FALSE)&amp;"."&amp;VLOOKUP(G131,DomainTable,2,FALSE)&amp;"-"&amp;COUNTIF($C$1:C131,C131),"")</f>
        <v/>
      </c>
      <c r="C131" s="47" t="str">
        <f t="shared" si="14"/>
        <v/>
      </c>
      <c r="D131" s="47" t="e">
        <f t="shared" si="15"/>
        <v>#N/A</v>
      </c>
      <c r="E131" s="20"/>
      <c r="F131" s="19"/>
      <c r="G131" s="19"/>
      <c r="H131" s="19"/>
      <c r="I131" s="19"/>
    </row>
    <row r="132" spans="1:9" ht="15.75" thickBot="1" x14ac:dyDescent="0.3">
      <c r="A132" t="e">
        <f t="shared" ref="A132:A163" si="17">D132&amp;"-"&amp;B132</f>
        <v>#N/A</v>
      </c>
      <c r="B132" s="47" t="str">
        <f>IFERROR(VLOOKUP(E132,FunctionTable,2,FALSE)&amp;"."&amp;VLOOKUP(F132,CategoryTable,2,FALSE)&amp;"."&amp;VLOOKUP(G132,DomainTable,2,FALSE)&amp;"-"&amp;COUNTIF($C$1:C132,C132),"")</f>
        <v/>
      </c>
      <c r="C132" s="47" t="str">
        <f t="shared" ref="C132:C163" si="18">IFERROR(VLOOKUP(E132,FunctionTable,2,FALSE) &amp;"."&amp;VLOOKUP(F132,CategoryTable,2,FALSE)&amp;"."&amp;VLOOKUP(G132,DomainTable,2,FALSE),"")</f>
        <v/>
      </c>
      <c r="D132" s="47" t="e">
        <f t="shared" ref="D132:D163" si="19">VLOOKUP(E132,FunctionSorter,2,FALSE)</f>
        <v>#N/A</v>
      </c>
      <c r="E132" s="20"/>
      <c r="F132" s="19"/>
      <c r="G132" s="19"/>
      <c r="H132" s="19"/>
      <c r="I132" s="19"/>
    </row>
    <row r="133" spans="1:9" ht="15.75" thickBot="1" x14ac:dyDescent="0.3">
      <c r="A133" t="e">
        <f t="shared" si="17"/>
        <v>#N/A</v>
      </c>
      <c r="B133" s="47" t="str">
        <f>IFERROR(VLOOKUP(E133,FunctionTable,2,FALSE)&amp;"."&amp;VLOOKUP(F133,CategoryTable,2,FALSE)&amp;"."&amp;VLOOKUP(G133,DomainTable,2,FALSE)&amp;"-"&amp;COUNTIF($C$1:C133,C133),"")</f>
        <v/>
      </c>
      <c r="C133" s="47" t="str">
        <f t="shared" si="18"/>
        <v/>
      </c>
      <c r="D133" s="47" t="e">
        <f t="shared" si="19"/>
        <v>#N/A</v>
      </c>
      <c r="E133" s="20"/>
      <c r="F133" s="19"/>
      <c r="G133" s="19"/>
      <c r="H133" s="19"/>
      <c r="I133" s="19"/>
    </row>
    <row r="134" spans="1:9" ht="15.75" thickBot="1" x14ac:dyDescent="0.3">
      <c r="A134" t="e">
        <f t="shared" si="17"/>
        <v>#N/A</v>
      </c>
      <c r="B134" s="47" t="str">
        <f>IFERROR(VLOOKUP(E134,FunctionTable,2,FALSE)&amp;"."&amp;VLOOKUP(F134,CategoryTable,2,FALSE)&amp;"."&amp;VLOOKUP(G134,DomainTable,2,FALSE)&amp;"-"&amp;COUNTIF($C$1:C134,C134),"")</f>
        <v/>
      </c>
      <c r="C134" s="47" t="str">
        <f t="shared" si="18"/>
        <v/>
      </c>
      <c r="D134" s="47" t="e">
        <f t="shared" si="19"/>
        <v>#N/A</v>
      </c>
      <c r="E134" s="20"/>
      <c r="F134" s="19"/>
      <c r="G134" s="19"/>
      <c r="H134" s="19"/>
      <c r="I134" s="19"/>
    </row>
    <row r="135" spans="1:9" ht="15.75" thickBot="1" x14ac:dyDescent="0.3">
      <c r="A135" t="e">
        <f t="shared" si="17"/>
        <v>#N/A</v>
      </c>
      <c r="B135" s="47" t="str">
        <f>IFERROR(VLOOKUP(E135,FunctionTable,2,FALSE)&amp;"."&amp;VLOOKUP(F135,CategoryTable,2,FALSE)&amp;"."&amp;VLOOKUP(G135,DomainTable,2,FALSE)&amp;"-"&amp;COUNTIF($C$1:C135,C135),"")</f>
        <v/>
      </c>
      <c r="C135" s="47" t="str">
        <f t="shared" si="18"/>
        <v/>
      </c>
      <c r="D135" s="47" t="e">
        <f t="shared" si="19"/>
        <v>#N/A</v>
      </c>
      <c r="E135" s="20"/>
      <c r="F135" s="19"/>
      <c r="G135" s="19"/>
      <c r="H135" s="19"/>
      <c r="I135" s="19"/>
    </row>
    <row r="136" spans="1:9" ht="15.75" thickBot="1" x14ac:dyDescent="0.3">
      <c r="A136" t="e">
        <f t="shared" si="17"/>
        <v>#N/A</v>
      </c>
      <c r="B136" s="47" t="str">
        <f>IFERROR(VLOOKUP(E136,FunctionTable,2,FALSE)&amp;"."&amp;VLOOKUP(F136,CategoryTable,2,FALSE)&amp;"."&amp;VLOOKUP(G136,DomainTable,2,FALSE)&amp;"-"&amp;COUNTIF($C$1:C136,C136),"")</f>
        <v/>
      </c>
      <c r="C136" s="47" t="str">
        <f t="shared" si="18"/>
        <v/>
      </c>
      <c r="D136" s="47" t="e">
        <f t="shared" si="19"/>
        <v>#N/A</v>
      </c>
      <c r="E136" s="20"/>
      <c r="F136" s="19"/>
      <c r="G136" s="19"/>
      <c r="H136" s="19"/>
      <c r="I136" s="19"/>
    </row>
    <row r="137" spans="1:9" ht="15.75" thickBot="1" x14ac:dyDescent="0.3">
      <c r="A137" t="e">
        <f t="shared" si="17"/>
        <v>#N/A</v>
      </c>
      <c r="B137" s="47" t="str">
        <f>IFERROR(VLOOKUP(E137,FunctionTable,2,FALSE)&amp;"."&amp;VLOOKUP(F137,CategoryTable,2,FALSE)&amp;"."&amp;VLOOKUP(G137,DomainTable,2,FALSE)&amp;"-"&amp;COUNTIF($C$1:C137,C137),"")</f>
        <v/>
      </c>
      <c r="C137" s="47" t="str">
        <f t="shared" si="18"/>
        <v/>
      </c>
      <c r="D137" s="47" t="e">
        <f t="shared" si="19"/>
        <v>#N/A</v>
      </c>
      <c r="E137" s="20"/>
      <c r="F137" s="19"/>
      <c r="G137" s="19"/>
      <c r="H137" s="19"/>
      <c r="I137" s="19"/>
    </row>
    <row r="138" spans="1:9" ht="15.75" thickBot="1" x14ac:dyDescent="0.3">
      <c r="A138" t="e">
        <f t="shared" si="17"/>
        <v>#N/A</v>
      </c>
      <c r="B138" s="47" t="str">
        <f>IFERROR(VLOOKUP(E138,FunctionTable,2,FALSE)&amp;"."&amp;VLOOKUP(F138,CategoryTable,2,FALSE)&amp;"."&amp;VLOOKUP(G138,DomainTable,2,FALSE)&amp;"-"&amp;COUNTIF($C$1:C138,C138),"")</f>
        <v/>
      </c>
      <c r="C138" s="47" t="str">
        <f t="shared" si="18"/>
        <v/>
      </c>
      <c r="D138" s="47" t="e">
        <f t="shared" si="19"/>
        <v>#N/A</v>
      </c>
      <c r="E138" s="20"/>
      <c r="F138" s="19"/>
      <c r="G138" s="19"/>
      <c r="H138" s="19"/>
      <c r="I138" s="19"/>
    </row>
    <row r="139" spans="1:9" ht="15.75" thickBot="1" x14ac:dyDescent="0.3">
      <c r="A139" t="e">
        <f t="shared" si="17"/>
        <v>#N/A</v>
      </c>
      <c r="B139" s="47" t="str">
        <f>IFERROR(VLOOKUP(E139,FunctionTable,2,FALSE)&amp;"."&amp;VLOOKUP(F139,CategoryTable,2,FALSE)&amp;"."&amp;VLOOKUP(G139,DomainTable,2,FALSE)&amp;"-"&amp;COUNTIF($C$1:C139,C139),"")</f>
        <v/>
      </c>
      <c r="C139" s="47" t="str">
        <f t="shared" si="18"/>
        <v/>
      </c>
      <c r="D139" s="47" t="e">
        <f t="shared" si="19"/>
        <v>#N/A</v>
      </c>
      <c r="E139" s="20"/>
      <c r="F139" s="19"/>
      <c r="G139" s="19"/>
      <c r="H139" s="19"/>
      <c r="I139" s="19"/>
    </row>
    <row r="140" spans="1:9" ht="15.75" thickBot="1" x14ac:dyDescent="0.3">
      <c r="A140" t="e">
        <f t="shared" si="17"/>
        <v>#N/A</v>
      </c>
      <c r="B140" s="47" t="str">
        <f>IFERROR(VLOOKUP(E140,FunctionTable,2,FALSE)&amp;"."&amp;VLOOKUP(F140,CategoryTable,2,FALSE)&amp;"."&amp;VLOOKUP(G140,DomainTable,2,FALSE)&amp;"-"&amp;COUNTIF($C$1:C140,C140),"")</f>
        <v/>
      </c>
      <c r="C140" s="47" t="str">
        <f t="shared" si="18"/>
        <v/>
      </c>
      <c r="D140" s="47" t="e">
        <f t="shared" si="19"/>
        <v>#N/A</v>
      </c>
      <c r="E140" s="20"/>
      <c r="F140" s="19"/>
      <c r="G140" s="19"/>
      <c r="H140" s="19"/>
      <c r="I140" s="19"/>
    </row>
    <row r="141" spans="1:9" ht="15.75" thickBot="1" x14ac:dyDescent="0.3">
      <c r="A141" t="e">
        <f t="shared" si="17"/>
        <v>#N/A</v>
      </c>
      <c r="B141" s="47" t="str">
        <f>IFERROR(VLOOKUP(E141,FunctionTable,2,FALSE)&amp;"."&amp;VLOOKUP(F141,CategoryTable,2,FALSE)&amp;"."&amp;VLOOKUP(G141,DomainTable,2,FALSE)&amp;"-"&amp;COUNTIF($C$1:C141,C141),"")</f>
        <v/>
      </c>
      <c r="C141" s="47" t="str">
        <f t="shared" si="18"/>
        <v/>
      </c>
      <c r="D141" s="47" t="e">
        <f t="shared" si="19"/>
        <v>#N/A</v>
      </c>
      <c r="E141" s="20"/>
      <c r="F141" s="19"/>
      <c r="G141" s="19"/>
      <c r="H141" s="19"/>
      <c r="I141" s="19"/>
    </row>
    <row r="142" spans="1:9" ht="15.75" thickBot="1" x14ac:dyDescent="0.3">
      <c r="A142" t="e">
        <f t="shared" si="17"/>
        <v>#N/A</v>
      </c>
      <c r="B142" s="47" t="str">
        <f>IFERROR(VLOOKUP(E142,FunctionTable,2,FALSE)&amp;"."&amp;VLOOKUP(F142,CategoryTable,2,FALSE)&amp;"."&amp;VLOOKUP(G142,DomainTable,2,FALSE)&amp;"-"&amp;COUNTIF($C$1:C142,C142),"")</f>
        <v/>
      </c>
      <c r="C142" s="47" t="str">
        <f t="shared" si="18"/>
        <v/>
      </c>
      <c r="D142" s="47" t="e">
        <f t="shared" si="19"/>
        <v>#N/A</v>
      </c>
      <c r="E142" s="20"/>
      <c r="F142" s="19"/>
      <c r="G142" s="19"/>
      <c r="H142" s="19"/>
      <c r="I142" s="19"/>
    </row>
    <row r="143" spans="1:9" ht="15.75" thickBot="1" x14ac:dyDescent="0.3">
      <c r="A143" t="e">
        <f t="shared" si="17"/>
        <v>#N/A</v>
      </c>
      <c r="B143" s="47" t="str">
        <f>IFERROR(VLOOKUP(E143,FunctionTable,2,FALSE)&amp;"."&amp;VLOOKUP(F143,CategoryTable,2,FALSE)&amp;"."&amp;VLOOKUP(G143,DomainTable,2,FALSE)&amp;"-"&amp;COUNTIF($C$1:C143,C143),"")</f>
        <v/>
      </c>
      <c r="C143" s="47" t="str">
        <f t="shared" si="18"/>
        <v/>
      </c>
      <c r="D143" s="47" t="e">
        <f t="shared" si="19"/>
        <v>#N/A</v>
      </c>
      <c r="E143" s="20"/>
      <c r="F143" s="19"/>
      <c r="G143" s="19"/>
      <c r="H143" s="19"/>
      <c r="I143" s="19"/>
    </row>
    <row r="144" spans="1:9" ht="15.75" thickBot="1" x14ac:dyDescent="0.3">
      <c r="A144" t="e">
        <f t="shared" si="17"/>
        <v>#N/A</v>
      </c>
      <c r="B144" s="47" t="str">
        <f>IFERROR(VLOOKUP(E144,FunctionTable,2,FALSE)&amp;"."&amp;VLOOKUP(F144,CategoryTable,2,FALSE)&amp;"."&amp;VLOOKUP(G144,DomainTable,2,FALSE)&amp;"-"&amp;COUNTIF($C$1:C144,C144),"")</f>
        <v/>
      </c>
      <c r="C144" s="47" t="str">
        <f t="shared" si="18"/>
        <v/>
      </c>
      <c r="D144" s="47" t="e">
        <f t="shared" si="19"/>
        <v>#N/A</v>
      </c>
      <c r="E144" s="20"/>
      <c r="F144" s="19"/>
      <c r="G144" s="19"/>
      <c r="H144" s="19"/>
      <c r="I144" s="19"/>
    </row>
    <row r="145" spans="1:9" ht="15.75" thickBot="1" x14ac:dyDescent="0.3">
      <c r="A145" t="e">
        <f t="shared" si="17"/>
        <v>#N/A</v>
      </c>
      <c r="B145" s="47" t="str">
        <f>IFERROR(VLOOKUP(E145,FunctionTable,2,FALSE)&amp;"."&amp;VLOOKUP(F145,CategoryTable,2,FALSE)&amp;"."&amp;VLOOKUP(G145,DomainTable,2,FALSE)&amp;"-"&amp;COUNTIF($C$1:C145,C145),"")</f>
        <v/>
      </c>
      <c r="C145" s="47" t="str">
        <f t="shared" si="18"/>
        <v/>
      </c>
      <c r="D145" s="47" t="e">
        <f t="shared" si="19"/>
        <v>#N/A</v>
      </c>
      <c r="E145" s="20"/>
      <c r="F145" s="19"/>
      <c r="G145" s="19"/>
      <c r="H145" s="19"/>
      <c r="I145" s="19"/>
    </row>
    <row r="146" spans="1:9" ht="15.75" thickBot="1" x14ac:dyDescent="0.3">
      <c r="A146" t="e">
        <f t="shared" si="17"/>
        <v>#N/A</v>
      </c>
      <c r="B146" s="47" t="str">
        <f>IFERROR(VLOOKUP(E146,FunctionTable,2,FALSE)&amp;"."&amp;VLOOKUP(F146,CategoryTable,2,FALSE)&amp;"."&amp;VLOOKUP(G146,DomainTable,2,FALSE)&amp;"-"&amp;COUNTIF($C$1:C146,C146),"")</f>
        <v/>
      </c>
      <c r="C146" s="47" t="str">
        <f t="shared" si="18"/>
        <v/>
      </c>
      <c r="D146" s="47" t="e">
        <f t="shared" si="19"/>
        <v>#N/A</v>
      </c>
      <c r="E146" s="20"/>
      <c r="F146" s="19"/>
      <c r="G146" s="19"/>
      <c r="H146" s="19"/>
      <c r="I146" s="19"/>
    </row>
    <row r="147" spans="1:9" ht="15.75" thickBot="1" x14ac:dyDescent="0.3">
      <c r="A147" t="e">
        <f t="shared" si="17"/>
        <v>#N/A</v>
      </c>
      <c r="B147" s="47" t="str">
        <f>IFERROR(VLOOKUP(E147,FunctionTable,2,FALSE)&amp;"."&amp;VLOOKUP(F147,CategoryTable,2,FALSE)&amp;"."&amp;VLOOKUP(G147,DomainTable,2,FALSE)&amp;"-"&amp;COUNTIF($C$1:C147,C147),"")</f>
        <v/>
      </c>
      <c r="C147" s="47" t="str">
        <f t="shared" si="18"/>
        <v/>
      </c>
      <c r="D147" s="47" t="e">
        <f t="shared" si="19"/>
        <v>#N/A</v>
      </c>
      <c r="E147" s="20"/>
      <c r="F147" s="19"/>
      <c r="G147" s="19"/>
      <c r="H147" s="19"/>
      <c r="I147" s="19"/>
    </row>
    <row r="148" spans="1:9" ht="15.75" thickBot="1" x14ac:dyDescent="0.3">
      <c r="A148" t="e">
        <f t="shared" si="17"/>
        <v>#N/A</v>
      </c>
      <c r="B148" s="47" t="str">
        <f>IFERROR(VLOOKUP(E148,FunctionTable,2,FALSE)&amp;"."&amp;VLOOKUP(F148,CategoryTable,2,FALSE)&amp;"."&amp;VLOOKUP(G148,DomainTable,2,FALSE)&amp;"-"&amp;COUNTIF($C$1:C148,C148),"")</f>
        <v/>
      </c>
      <c r="C148" s="47" t="str">
        <f t="shared" si="18"/>
        <v/>
      </c>
      <c r="D148" s="47" t="e">
        <f t="shared" si="19"/>
        <v>#N/A</v>
      </c>
      <c r="E148" s="20"/>
      <c r="F148" s="19"/>
      <c r="G148" s="19"/>
      <c r="H148" s="19"/>
      <c r="I148" s="19"/>
    </row>
    <row r="149" spans="1:9" ht="15.75" thickBot="1" x14ac:dyDescent="0.3">
      <c r="A149" t="e">
        <f t="shared" si="17"/>
        <v>#N/A</v>
      </c>
      <c r="B149" s="47" t="str">
        <f>IFERROR(VLOOKUP(E149,FunctionTable,2,FALSE)&amp;"."&amp;VLOOKUP(F149,CategoryTable,2,FALSE)&amp;"."&amp;VLOOKUP(G149,DomainTable,2,FALSE)&amp;"-"&amp;COUNTIF($C$1:C149,C149),"")</f>
        <v/>
      </c>
      <c r="C149" s="47" t="str">
        <f t="shared" si="18"/>
        <v/>
      </c>
      <c r="D149" s="47" t="e">
        <f t="shared" si="19"/>
        <v>#N/A</v>
      </c>
      <c r="E149" s="20"/>
      <c r="F149" s="19"/>
      <c r="G149" s="19"/>
      <c r="H149" s="19"/>
      <c r="I149" s="19"/>
    </row>
    <row r="150" spans="1:9" ht="15.75" thickBot="1" x14ac:dyDescent="0.3">
      <c r="A150" t="e">
        <f t="shared" si="17"/>
        <v>#N/A</v>
      </c>
      <c r="B150" s="47" t="str">
        <f>IFERROR(VLOOKUP(E150,FunctionTable,2,FALSE)&amp;"."&amp;VLOOKUP(F150,CategoryTable,2,FALSE)&amp;"."&amp;VLOOKUP(G150,DomainTable,2,FALSE)&amp;"-"&amp;COUNTIF($C$1:C150,C150),"")</f>
        <v/>
      </c>
      <c r="C150" s="47" t="str">
        <f t="shared" si="18"/>
        <v/>
      </c>
      <c r="D150" s="47" t="e">
        <f t="shared" si="19"/>
        <v>#N/A</v>
      </c>
      <c r="E150" s="20"/>
      <c r="F150" s="19"/>
      <c r="G150" s="19"/>
      <c r="H150" s="19"/>
      <c r="I150" s="19"/>
    </row>
    <row r="151" spans="1:9" ht="15.75" thickBot="1" x14ac:dyDescent="0.3">
      <c r="A151" t="e">
        <f t="shared" si="17"/>
        <v>#N/A</v>
      </c>
      <c r="B151" s="47" t="str">
        <f>IFERROR(VLOOKUP(E151,FunctionTable,2,FALSE)&amp;"."&amp;VLOOKUP(F151,CategoryTable,2,FALSE)&amp;"."&amp;VLOOKUP(G151,DomainTable,2,FALSE)&amp;"-"&amp;COUNTIF($C$1:C151,C151),"")</f>
        <v/>
      </c>
      <c r="C151" s="47" t="str">
        <f t="shared" si="18"/>
        <v/>
      </c>
      <c r="D151" s="47" t="e">
        <f t="shared" si="19"/>
        <v>#N/A</v>
      </c>
      <c r="E151" s="20"/>
      <c r="F151" s="19"/>
      <c r="G151" s="19"/>
      <c r="H151" s="19"/>
      <c r="I151" s="19"/>
    </row>
    <row r="152" spans="1:9" ht="15.75" thickBot="1" x14ac:dyDescent="0.3">
      <c r="A152" t="e">
        <f t="shared" si="17"/>
        <v>#N/A</v>
      </c>
      <c r="B152" s="47" t="str">
        <f>IFERROR(VLOOKUP(E152,FunctionTable,2,FALSE)&amp;"."&amp;VLOOKUP(F152,CategoryTable,2,FALSE)&amp;"."&amp;VLOOKUP(G152,DomainTable,2,FALSE)&amp;"-"&amp;COUNTIF($C$1:C152,C152),"")</f>
        <v/>
      </c>
      <c r="C152" s="47" t="str">
        <f t="shared" si="18"/>
        <v/>
      </c>
      <c r="D152" s="47" t="e">
        <f t="shared" si="19"/>
        <v>#N/A</v>
      </c>
      <c r="E152" s="20"/>
      <c r="F152" s="19"/>
      <c r="G152" s="19"/>
      <c r="H152" s="19"/>
      <c r="I152" s="19"/>
    </row>
    <row r="153" spans="1:9" ht="15.75" thickBot="1" x14ac:dyDescent="0.3">
      <c r="A153" t="e">
        <f t="shared" si="17"/>
        <v>#N/A</v>
      </c>
      <c r="B153" s="47" t="str">
        <f>IFERROR(VLOOKUP(E153,FunctionTable,2,FALSE)&amp;"."&amp;VLOOKUP(F153,CategoryTable,2,FALSE)&amp;"."&amp;VLOOKUP(G153,DomainTable,2,FALSE)&amp;"-"&amp;COUNTIF($C$1:C153,C153),"")</f>
        <v/>
      </c>
      <c r="C153" s="47" t="str">
        <f t="shared" si="18"/>
        <v/>
      </c>
      <c r="D153" s="47" t="e">
        <f t="shared" si="19"/>
        <v>#N/A</v>
      </c>
      <c r="E153" s="20"/>
      <c r="F153" s="19"/>
      <c r="G153" s="19"/>
      <c r="H153" s="19"/>
      <c r="I153" s="19"/>
    </row>
    <row r="154" spans="1:9" ht="15.75" thickBot="1" x14ac:dyDescent="0.3">
      <c r="A154" t="e">
        <f t="shared" si="17"/>
        <v>#N/A</v>
      </c>
      <c r="B154" s="47" t="str">
        <f>IFERROR(VLOOKUP(E154,FunctionTable,2,FALSE)&amp;"."&amp;VLOOKUP(F154,CategoryTable,2,FALSE)&amp;"."&amp;VLOOKUP(G154,DomainTable,2,FALSE)&amp;"-"&amp;COUNTIF($C$1:C154,C154),"")</f>
        <v/>
      </c>
      <c r="C154" s="47" t="str">
        <f t="shared" si="18"/>
        <v/>
      </c>
      <c r="D154" s="47" t="e">
        <f t="shared" si="19"/>
        <v>#N/A</v>
      </c>
      <c r="E154" s="20"/>
      <c r="F154" s="19"/>
      <c r="G154" s="19"/>
      <c r="H154" s="19"/>
      <c r="I154" s="19"/>
    </row>
    <row r="155" spans="1:9" ht="15.75" thickBot="1" x14ac:dyDescent="0.3">
      <c r="A155" t="e">
        <f t="shared" si="17"/>
        <v>#N/A</v>
      </c>
      <c r="B155" s="47" t="str">
        <f>IFERROR(VLOOKUP(E155,FunctionTable,2,FALSE)&amp;"."&amp;VLOOKUP(F155,CategoryTable,2,FALSE)&amp;"."&amp;VLOOKUP(G155,DomainTable,2,FALSE)&amp;"-"&amp;COUNTIF($C$1:C155,C155),"")</f>
        <v/>
      </c>
      <c r="C155" s="47" t="str">
        <f t="shared" si="18"/>
        <v/>
      </c>
      <c r="D155" s="47" t="e">
        <f t="shared" si="19"/>
        <v>#N/A</v>
      </c>
      <c r="E155" s="20"/>
      <c r="F155" s="19"/>
      <c r="G155" s="19"/>
      <c r="H155" s="19"/>
      <c r="I155" s="19"/>
    </row>
    <row r="156" spans="1:9" ht="15.75" thickBot="1" x14ac:dyDescent="0.3">
      <c r="A156" t="e">
        <f t="shared" si="17"/>
        <v>#N/A</v>
      </c>
      <c r="B156" s="47" t="str">
        <f>IFERROR(VLOOKUP(E156,FunctionTable,2,FALSE)&amp;"."&amp;VLOOKUP(F156,CategoryTable,2,FALSE)&amp;"."&amp;VLOOKUP(G156,DomainTable,2,FALSE)&amp;"-"&amp;COUNTIF($C$1:C156,C156),"")</f>
        <v/>
      </c>
      <c r="C156" s="47" t="str">
        <f t="shared" si="18"/>
        <v/>
      </c>
      <c r="D156" s="47" t="e">
        <f t="shared" si="19"/>
        <v>#N/A</v>
      </c>
      <c r="E156" s="20"/>
      <c r="F156" s="19"/>
      <c r="G156" s="19"/>
      <c r="H156" s="19"/>
      <c r="I156" s="19"/>
    </row>
    <row r="157" spans="1:9" ht="15.75" thickBot="1" x14ac:dyDescent="0.3">
      <c r="A157" t="e">
        <f t="shared" si="17"/>
        <v>#N/A</v>
      </c>
      <c r="B157" s="47" t="str">
        <f>IFERROR(VLOOKUP(E157,FunctionTable,2,FALSE)&amp;"."&amp;VLOOKUP(F157,CategoryTable,2,FALSE)&amp;"."&amp;VLOOKUP(G157,DomainTable,2,FALSE)&amp;"-"&amp;COUNTIF($C$1:C157,C157),"")</f>
        <v/>
      </c>
      <c r="C157" s="47" t="str">
        <f t="shared" si="18"/>
        <v/>
      </c>
      <c r="D157" s="47" t="e">
        <f t="shared" si="19"/>
        <v>#N/A</v>
      </c>
      <c r="E157" s="20"/>
      <c r="F157" s="19"/>
      <c r="G157" s="19"/>
      <c r="H157" s="19"/>
      <c r="I157" s="19"/>
    </row>
    <row r="158" spans="1:9" ht="15.75" thickBot="1" x14ac:dyDescent="0.3">
      <c r="A158" t="e">
        <f t="shared" si="17"/>
        <v>#N/A</v>
      </c>
      <c r="B158" s="47" t="str">
        <f>IFERROR(VLOOKUP(E158,FunctionTable,2,FALSE)&amp;"."&amp;VLOOKUP(F158,CategoryTable,2,FALSE)&amp;"."&amp;VLOOKUP(G158,DomainTable,2,FALSE)&amp;"-"&amp;COUNTIF($C$1:C158,C158),"")</f>
        <v/>
      </c>
      <c r="C158" s="47" t="str">
        <f t="shared" si="18"/>
        <v/>
      </c>
      <c r="D158" s="47" t="e">
        <f t="shared" si="19"/>
        <v>#N/A</v>
      </c>
      <c r="E158" s="20"/>
      <c r="F158" s="19"/>
      <c r="G158" s="19"/>
      <c r="H158" s="19"/>
      <c r="I158" s="19"/>
    </row>
    <row r="159" spans="1:9" ht="15.75" thickBot="1" x14ac:dyDescent="0.3">
      <c r="A159" t="e">
        <f t="shared" si="17"/>
        <v>#N/A</v>
      </c>
      <c r="B159" s="47" t="str">
        <f>IFERROR(VLOOKUP(E159,FunctionTable,2,FALSE)&amp;"."&amp;VLOOKUP(F159,CategoryTable,2,FALSE)&amp;"."&amp;VLOOKUP(G159,DomainTable,2,FALSE)&amp;"-"&amp;COUNTIF($C$1:C159,C159),"")</f>
        <v/>
      </c>
      <c r="C159" s="47" t="str">
        <f t="shared" si="18"/>
        <v/>
      </c>
      <c r="D159" s="47" t="e">
        <f t="shared" si="19"/>
        <v>#N/A</v>
      </c>
      <c r="E159" s="20"/>
      <c r="F159" s="19"/>
      <c r="G159" s="19"/>
      <c r="H159" s="19"/>
      <c r="I159" s="19"/>
    </row>
    <row r="160" spans="1:9" ht="15.75" thickBot="1" x14ac:dyDescent="0.3">
      <c r="A160" t="e">
        <f t="shared" si="17"/>
        <v>#N/A</v>
      </c>
      <c r="B160" s="47" t="str">
        <f>IFERROR(VLOOKUP(E160,FunctionTable,2,FALSE)&amp;"."&amp;VLOOKUP(F160,CategoryTable,2,FALSE)&amp;"."&amp;VLOOKUP(G160,DomainTable,2,FALSE)&amp;"-"&amp;COUNTIF($C$1:C160,C160),"")</f>
        <v/>
      </c>
      <c r="C160" s="47" t="str">
        <f t="shared" si="18"/>
        <v/>
      </c>
      <c r="D160" s="47" t="e">
        <f t="shared" si="19"/>
        <v>#N/A</v>
      </c>
      <c r="E160" s="20"/>
      <c r="F160" s="19"/>
      <c r="G160" s="19"/>
      <c r="H160" s="19"/>
      <c r="I160" s="19"/>
    </row>
    <row r="161" spans="1:9" ht="15.75" thickBot="1" x14ac:dyDescent="0.3">
      <c r="A161" t="e">
        <f t="shared" si="17"/>
        <v>#N/A</v>
      </c>
      <c r="B161" s="47" t="str">
        <f>IFERROR(VLOOKUP(E161,FunctionTable,2,FALSE)&amp;"."&amp;VLOOKUP(F161,CategoryTable,2,FALSE)&amp;"."&amp;VLOOKUP(G161,DomainTable,2,FALSE)&amp;"-"&amp;COUNTIF($C$1:C161,C161),"")</f>
        <v/>
      </c>
      <c r="C161" s="47" t="str">
        <f t="shared" si="18"/>
        <v/>
      </c>
      <c r="D161" s="47" t="e">
        <f t="shared" si="19"/>
        <v>#N/A</v>
      </c>
      <c r="E161" s="20"/>
      <c r="F161" s="19"/>
      <c r="G161" s="19"/>
      <c r="H161" s="19"/>
      <c r="I161" s="19"/>
    </row>
    <row r="162" spans="1:9" ht="15.75" thickBot="1" x14ac:dyDescent="0.3">
      <c r="A162" t="e">
        <f t="shared" si="17"/>
        <v>#N/A</v>
      </c>
      <c r="B162" s="47" t="str">
        <f>IFERROR(VLOOKUP(E162,FunctionTable,2,FALSE)&amp;"."&amp;VLOOKUP(F162,CategoryTable,2,FALSE)&amp;"."&amp;VLOOKUP(G162,DomainTable,2,FALSE)&amp;"-"&amp;COUNTIF($C$1:C162,C162),"")</f>
        <v/>
      </c>
      <c r="C162" s="47" t="str">
        <f t="shared" si="18"/>
        <v/>
      </c>
      <c r="D162" s="47" t="e">
        <f t="shared" si="19"/>
        <v>#N/A</v>
      </c>
      <c r="E162" s="20"/>
      <c r="F162" s="19"/>
      <c r="G162" s="19"/>
      <c r="H162" s="19"/>
      <c r="I162" s="19"/>
    </row>
    <row r="163" spans="1:9" ht="15.75" thickBot="1" x14ac:dyDescent="0.3">
      <c r="A163" t="e">
        <f t="shared" si="17"/>
        <v>#N/A</v>
      </c>
      <c r="B163" s="47" t="str">
        <f>IFERROR(VLOOKUP(E163,FunctionTable,2,FALSE)&amp;"."&amp;VLOOKUP(F163,CategoryTable,2,FALSE)&amp;"."&amp;VLOOKUP(G163,DomainTable,2,FALSE)&amp;"-"&amp;COUNTIF($C$1:C163,C163),"")</f>
        <v/>
      </c>
      <c r="C163" s="47" t="str">
        <f t="shared" si="18"/>
        <v/>
      </c>
      <c r="D163" s="47" t="e">
        <f t="shared" si="19"/>
        <v>#N/A</v>
      </c>
      <c r="E163" s="20"/>
      <c r="F163" s="19"/>
      <c r="G163" s="19"/>
      <c r="H163" s="19"/>
      <c r="I163" s="19"/>
    </row>
    <row r="164" spans="1:9" ht="15.75" thickBot="1" x14ac:dyDescent="0.3">
      <c r="A164" t="e">
        <f t="shared" ref="A164:A195" si="20">D164&amp;"-"&amp;B164</f>
        <v>#N/A</v>
      </c>
      <c r="B164" s="47" t="str">
        <f>IFERROR(VLOOKUP(E164,FunctionTable,2,FALSE)&amp;"."&amp;VLOOKUP(F164,CategoryTable,2,FALSE)&amp;"."&amp;VLOOKUP(G164,DomainTable,2,FALSE)&amp;"-"&amp;COUNTIF($C$1:C164,C164),"")</f>
        <v/>
      </c>
      <c r="C164" s="47" t="str">
        <f t="shared" ref="C164:C197" si="21">IFERROR(VLOOKUP(E164,FunctionTable,2,FALSE) &amp;"."&amp;VLOOKUP(F164,CategoryTable,2,FALSE)&amp;"."&amp;VLOOKUP(G164,DomainTable,2,FALSE),"")</f>
        <v/>
      </c>
      <c r="D164" s="47" t="e">
        <f t="shared" ref="D164:D195" si="22">VLOOKUP(E164,FunctionSorter,2,FALSE)</f>
        <v>#N/A</v>
      </c>
      <c r="E164" s="20"/>
      <c r="F164" s="19"/>
      <c r="G164" s="19"/>
      <c r="H164" s="19"/>
      <c r="I164" s="19"/>
    </row>
    <row r="165" spans="1:9" ht="15.75" thickBot="1" x14ac:dyDescent="0.3">
      <c r="A165" t="e">
        <f t="shared" si="20"/>
        <v>#N/A</v>
      </c>
      <c r="B165" s="47" t="str">
        <f>IFERROR(VLOOKUP(E165,FunctionTable,2,FALSE)&amp;"."&amp;VLOOKUP(F165,CategoryTable,2,FALSE)&amp;"."&amp;VLOOKUP(G165,DomainTable,2,FALSE)&amp;"-"&amp;COUNTIF($C$1:C165,C165),"")</f>
        <v/>
      </c>
      <c r="C165" s="47" t="str">
        <f t="shared" si="21"/>
        <v/>
      </c>
      <c r="D165" s="47" t="e">
        <f t="shared" si="22"/>
        <v>#N/A</v>
      </c>
      <c r="E165" s="20"/>
      <c r="F165" s="19"/>
      <c r="G165" s="19"/>
      <c r="H165" s="19"/>
      <c r="I165" s="19"/>
    </row>
    <row r="166" spans="1:9" ht="15.75" thickBot="1" x14ac:dyDescent="0.3">
      <c r="A166" t="e">
        <f t="shared" si="20"/>
        <v>#N/A</v>
      </c>
      <c r="B166" s="47" t="str">
        <f>IFERROR(VLOOKUP(E166,FunctionTable,2,FALSE)&amp;"."&amp;VLOOKUP(F166,CategoryTable,2,FALSE)&amp;"."&amp;VLOOKUP(G166,DomainTable,2,FALSE)&amp;"-"&amp;COUNTIF($C$1:C166,C166),"")</f>
        <v/>
      </c>
      <c r="C166" s="47" t="str">
        <f t="shared" si="21"/>
        <v/>
      </c>
      <c r="D166" s="47" t="e">
        <f t="shared" si="22"/>
        <v>#N/A</v>
      </c>
      <c r="E166" s="20"/>
      <c r="F166" s="19"/>
      <c r="G166" s="19"/>
      <c r="H166" s="19"/>
      <c r="I166" s="19"/>
    </row>
    <row r="167" spans="1:9" ht="15.75" thickBot="1" x14ac:dyDescent="0.3">
      <c r="A167" t="e">
        <f t="shared" si="20"/>
        <v>#N/A</v>
      </c>
      <c r="B167" s="47" t="str">
        <f>IFERROR(VLOOKUP(E167,FunctionTable,2,FALSE)&amp;"."&amp;VLOOKUP(F167,CategoryTable,2,FALSE)&amp;"."&amp;VLOOKUP(G167,DomainTable,2,FALSE)&amp;"-"&amp;COUNTIF($C$1:C167,C167),"")</f>
        <v/>
      </c>
      <c r="C167" s="47" t="str">
        <f t="shared" si="21"/>
        <v/>
      </c>
      <c r="D167" s="47" t="e">
        <f t="shared" si="22"/>
        <v>#N/A</v>
      </c>
      <c r="E167" s="20"/>
      <c r="F167" s="19"/>
      <c r="G167" s="19"/>
      <c r="H167" s="19"/>
      <c r="I167" s="19"/>
    </row>
    <row r="168" spans="1:9" ht="15.75" thickBot="1" x14ac:dyDescent="0.3">
      <c r="A168" t="e">
        <f t="shared" si="20"/>
        <v>#N/A</v>
      </c>
      <c r="B168" s="47" t="str">
        <f>IFERROR(VLOOKUP(E168,FunctionTable,2,FALSE)&amp;"."&amp;VLOOKUP(F168,CategoryTable,2,FALSE)&amp;"."&amp;VLOOKUP(G168,DomainTable,2,FALSE)&amp;"-"&amp;COUNTIF($C$1:C168,C168),"")</f>
        <v/>
      </c>
      <c r="C168" s="47" t="str">
        <f t="shared" si="21"/>
        <v/>
      </c>
      <c r="D168" s="47" t="e">
        <f t="shared" si="22"/>
        <v>#N/A</v>
      </c>
      <c r="E168" s="20"/>
      <c r="F168" s="19"/>
      <c r="G168" s="19"/>
      <c r="H168" s="19"/>
      <c r="I168" s="19"/>
    </row>
    <row r="169" spans="1:9" ht="15.75" thickBot="1" x14ac:dyDescent="0.3">
      <c r="A169" t="e">
        <f t="shared" si="20"/>
        <v>#N/A</v>
      </c>
      <c r="B169" s="47" t="str">
        <f>IFERROR(VLOOKUP(E169,FunctionTable,2,FALSE)&amp;"."&amp;VLOOKUP(F169,CategoryTable,2,FALSE)&amp;"."&amp;VLOOKUP(G169,DomainTable,2,FALSE)&amp;"-"&amp;COUNTIF($C$1:C169,C169),"")</f>
        <v/>
      </c>
      <c r="C169" s="47" t="str">
        <f t="shared" si="21"/>
        <v/>
      </c>
      <c r="D169" s="47" t="e">
        <f t="shared" si="22"/>
        <v>#N/A</v>
      </c>
      <c r="E169" s="20"/>
      <c r="F169" s="19"/>
      <c r="G169" s="19"/>
      <c r="H169" s="19"/>
      <c r="I169" s="19"/>
    </row>
    <row r="170" spans="1:9" ht="15.75" thickBot="1" x14ac:dyDescent="0.3">
      <c r="A170" t="e">
        <f t="shared" si="20"/>
        <v>#N/A</v>
      </c>
      <c r="B170" s="47" t="str">
        <f>IFERROR(VLOOKUP(E170,FunctionTable,2,FALSE)&amp;"."&amp;VLOOKUP(F170,CategoryTable,2,FALSE)&amp;"."&amp;VLOOKUP(G170,DomainTable,2,FALSE)&amp;"-"&amp;COUNTIF($C$1:C170,C170),"")</f>
        <v/>
      </c>
      <c r="C170" s="47" t="str">
        <f t="shared" si="21"/>
        <v/>
      </c>
      <c r="D170" s="47" t="e">
        <f t="shared" si="22"/>
        <v>#N/A</v>
      </c>
      <c r="E170" s="20"/>
      <c r="F170" s="19"/>
      <c r="G170" s="19"/>
      <c r="H170" s="19"/>
      <c r="I170" s="19"/>
    </row>
    <row r="171" spans="1:9" ht="15.75" thickBot="1" x14ac:dyDescent="0.3">
      <c r="A171" t="e">
        <f t="shared" si="20"/>
        <v>#N/A</v>
      </c>
      <c r="B171" s="47" t="str">
        <f>IFERROR(VLOOKUP(E171,FunctionTable,2,FALSE)&amp;"."&amp;VLOOKUP(F171,CategoryTable,2,FALSE)&amp;"."&amp;VLOOKUP(G171,DomainTable,2,FALSE)&amp;"-"&amp;COUNTIF($C$1:C171,C171),"")</f>
        <v/>
      </c>
      <c r="C171" s="47" t="str">
        <f t="shared" si="21"/>
        <v/>
      </c>
      <c r="D171" s="47" t="e">
        <f t="shared" si="22"/>
        <v>#N/A</v>
      </c>
      <c r="E171" s="20"/>
      <c r="F171" s="19"/>
      <c r="G171" s="19"/>
      <c r="H171" s="19"/>
      <c r="I171" s="19"/>
    </row>
    <row r="172" spans="1:9" ht="15.75" thickBot="1" x14ac:dyDescent="0.3">
      <c r="A172" t="e">
        <f t="shared" si="20"/>
        <v>#N/A</v>
      </c>
      <c r="B172" s="47" t="str">
        <f>IFERROR(VLOOKUP(E172,FunctionTable,2,FALSE)&amp;"."&amp;VLOOKUP(F172,CategoryTable,2,FALSE)&amp;"."&amp;VLOOKUP(G172,DomainTable,2,FALSE)&amp;"-"&amp;COUNTIF($C$1:C172,C172),"")</f>
        <v/>
      </c>
      <c r="C172" s="47" t="str">
        <f t="shared" si="21"/>
        <v/>
      </c>
      <c r="D172" s="47" t="e">
        <f t="shared" si="22"/>
        <v>#N/A</v>
      </c>
      <c r="E172" s="20"/>
      <c r="F172" s="19"/>
      <c r="G172" s="19"/>
      <c r="H172" s="19"/>
      <c r="I172" s="19"/>
    </row>
    <row r="173" spans="1:9" ht="15.75" thickBot="1" x14ac:dyDescent="0.3">
      <c r="A173" t="e">
        <f t="shared" si="20"/>
        <v>#N/A</v>
      </c>
      <c r="B173" s="47" t="str">
        <f>IFERROR(VLOOKUP(E173,FunctionTable,2,FALSE)&amp;"."&amp;VLOOKUP(F173,CategoryTable,2,FALSE)&amp;"."&amp;VLOOKUP(G173,DomainTable,2,FALSE)&amp;"-"&amp;COUNTIF($C$1:C173,C173),"")</f>
        <v/>
      </c>
      <c r="C173" s="47" t="str">
        <f t="shared" si="21"/>
        <v/>
      </c>
      <c r="D173" s="47" t="e">
        <f t="shared" si="22"/>
        <v>#N/A</v>
      </c>
      <c r="E173" s="20"/>
      <c r="F173" s="19"/>
      <c r="G173" s="19"/>
      <c r="H173" s="19"/>
      <c r="I173" s="19"/>
    </row>
    <row r="174" spans="1:9" ht="15.75" thickBot="1" x14ac:dyDescent="0.3">
      <c r="A174" t="e">
        <f t="shared" si="20"/>
        <v>#N/A</v>
      </c>
      <c r="B174" s="47" t="str">
        <f>IFERROR(VLOOKUP(E174,FunctionTable,2,FALSE)&amp;"."&amp;VLOOKUP(F174,CategoryTable,2,FALSE)&amp;"."&amp;VLOOKUP(G174,DomainTable,2,FALSE)&amp;"-"&amp;COUNTIF($C$1:C174,C174),"")</f>
        <v/>
      </c>
      <c r="C174" s="47" t="str">
        <f t="shared" si="21"/>
        <v/>
      </c>
      <c r="D174" s="47" t="e">
        <f t="shared" si="22"/>
        <v>#N/A</v>
      </c>
      <c r="E174" s="20"/>
      <c r="F174" s="19"/>
      <c r="G174" s="19"/>
      <c r="H174" s="19"/>
      <c r="I174" s="19"/>
    </row>
    <row r="175" spans="1:9" ht="15.75" thickBot="1" x14ac:dyDescent="0.3">
      <c r="A175" t="e">
        <f t="shared" si="20"/>
        <v>#N/A</v>
      </c>
      <c r="B175" s="47" t="str">
        <f>IFERROR(VLOOKUP(E175,FunctionTable,2,FALSE)&amp;"."&amp;VLOOKUP(F175,CategoryTable,2,FALSE)&amp;"."&amp;VLOOKUP(G175,DomainTable,2,FALSE)&amp;"-"&amp;COUNTIF($C$1:C175,C175),"")</f>
        <v/>
      </c>
      <c r="C175" s="47" t="str">
        <f t="shared" si="21"/>
        <v/>
      </c>
      <c r="D175" s="47" t="e">
        <f t="shared" si="22"/>
        <v>#N/A</v>
      </c>
      <c r="E175" s="20"/>
      <c r="F175" s="19"/>
      <c r="G175" s="19"/>
      <c r="H175" s="19"/>
      <c r="I175" s="19"/>
    </row>
    <row r="176" spans="1:9" ht="15.75" thickBot="1" x14ac:dyDescent="0.3">
      <c r="A176" t="e">
        <f t="shared" si="20"/>
        <v>#N/A</v>
      </c>
      <c r="B176" s="47" t="str">
        <f>IFERROR(VLOOKUP(E176,FunctionTable,2,FALSE)&amp;"."&amp;VLOOKUP(F176,CategoryTable,2,FALSE)&amp;"."&amp;VLOOKUP(G176,DomainTable,2,FALSE)&amp;"-"&amp;COUNTIF($C$1:C176,C176),"")</f>
        <v/>
      </c>
      <c r="C176" s="47" t="str">
        <f t="shared" si="21"/>
        <v/>
      </c>
      <c r="D176" s="47" t="e">
        <f t="shared" si="22"/>
        <v>#N/A</v>
      </c>
      <c r="E176" s="20"/>
      <c r="F176" s="19"/>
      <c r="G176" s="19"/>
      <c r="H176" s="19"/>
      <c r="I176" s="19"/>
    </row>
    <row r="177" spans="1:9" ht="15.75" thickBot="1" x14ac:dyDescent="0.3">
      <c r="A177" t="e">
        <f t="shared" si="20"/>
        <v>#N/A</v>
      </c>
      <c r="B177" s="47" t="str">
        <f>IFERROR(VLOOKUP(E177,FunctionTable,2,FALSE)&amp;"."&amp;VLOOKUP(F177,CategoryTable,2,FALSE)&amp;"."&amp;VLOOKUP(G177,DomainTable,2,FALSE)&amp;"-"&amp;COUNTIF($C$1:C177,C177),"")</f>
        <v/>
      </c>
      <c r="C177" s="47" t="str">
        <f t="shared" si="21"/>
        <v/>
      </c>
      <c r="D177" s="47" t="e">
        <f t="shared" si="22"/>
        <v>#N/A</v>
      </c>
      <c r="E177" s="20"/>
      <c r="F177" s="19"/>
      <c r="G177" s="19"/>
      <c r="H177" s="19"/>
      <c r="I177" s="19"/>
    </row>
    <row r="178" spans="1:9" ht="15.75" thickBot="1" x14ac:dyDescent="0.3">
      <c r="A178" t="e">
        <f t="shared" si="20"/>
        <v>#N/A</v>
      </c>
      <c r="B178" s="47" t="str">
        <f>IFERROR(VLOOKUP(E178,FunctionTable,2,FALSE)&amp;"."&amp;VLOOKUP(F178,CategoryTable,2,FALSE)&amp;"."&amp;VLOOKUP(G178,DomainTable,2,FALSE)&amp;"-"&amp;COUNTIF($C$1:C178,C178),"")</f>
        <v/>
      </c>
      <c r="C178" s="47" t="str">
        <f t="shared" si="21"/>
        <v/>
      </c>
      <c r="D178" s="47" t="e">
        <f t="shared" si="22"/>
        <v>#N/A</v>
      </c>
      <c r="E178" s="20"/>
      <c r="F178" s="19"/>
      <c r="G178" s="19"/>
      <c r="H178" s="19"/>
      <c r="I178" s="19"/>
    </row>
    <row r="179" spans="1:9" ht="15.75" thickBot="1" x14ac:dyDescent="0.3">
      <c r="A179" t="e">
        <f t="shared" si="20"/>
        <v>#N/A</v>
      </c>
      <c r="B179" s="47" t="str">
        <f>IFERROR(VLOOKUP(E179,FunctionTable,2,FALSE)&amp;"."&amp;VLOOKUP(F179,CategoryTable,2,FALSE)&amp;"."&amp;VLOOKUP(G179,DomainTable,2,FALSE)&amp;"-"&amp;COUNTIF($C$1:C179,C179),"")</f>
        <v/>
      </c>
      <c r="C179" s="47" t="str">
        <f t="shared" si="21"/>
        <v/>
      </c>
      <c r="D179" s="47" t="e">
        <f t="shared" si="22"/>
        <v>#N/A</v>
      </c>
      <c r="E179" s="20"/>
      <c r="F179" s="19"/>
      <c r="G179" s="19"/>
      <c r="H179" s="19"/>
      <c r="I179" s="19"/>
    </row>
    <row r="180" spans="1:9" ht="15.75" thickBot="1" x14ac:dyDescent="0.3">
      <c r="A180" t="e">
        <f t="shared" si="20"/>
        <v>#N/A</v>
      </c>
      <c r="B180" s="47" t="str">
        <f>IFERROR(VLOOKUP(E180,FunctionTable,2,FALSE)&amp;"."&amp;VLOOKUP(F180,CategoryTable,2,FALSE)&amp;"."&amp;VLOOKUP(G180,DomainTable,2,FALSE)&amp;"-"&amp;COUNTIF($C$1:C180,C180),"")</f>
        <v/>
      </c>
      <c r="C180" s="47" t="str">
        <f t="shared" si="21"/>
        <v/>
      </c>
      <c r="D180" s="47" t="e">
        <f t="shared" si="22"/>
        <v>#N/A</v>
      </c>
      <c r="E180" s="20"/>
      <c r="F180" s="19"/>
      <c r="G180" s="19"/>
      <c r="H180" s="19"/>
      <c r="I180" s="19"/>
    </row>
    <row r="181" spans="1:9" ht="15.75" thickBot="1" x14ac:dyDescent="0.3">
      <c r="A181" t="e">
        <f t="shared" si="20"/>
        <v>#N/A</v>
      </c>
      <c r="B181" s="47" t="str">
        <f>IFERROR(VLOOKUP(E181,FunctionTable,2,FALSE)&amp;"."&amp;VLOOKUP(F181,CategoryTable,2,FALSE)&amp;"."&amp;VLOOKUP(G181,DomainTable,2,FALSE)&amp;"-"&amp;COUNTIF($C$1:C181,C181),"")</f>
        <v/>
      </c>
      <c r="C181" s="47" t="str">
        <f t="shared" si="21"/>
        <v/>
      </c>
      <c r="D181" s="47" t="e">
        <f t="shared" si="22"/>
        <v>#N/A</v>
      </c>
      <c r="E181" s="20"/>
      <c r="F181" s="19"/>
      <c r="G181" s="19"/>
      <c r="H181" s="19"/>
      <c r="I181" s="19"/>
    </row>
    <row r="182" spans="1:9" ht="15.75" thickBot="1" x14ac:dyDescent="0.3">
      <c r="A182" t="e">
        <f t="shared" si="20"/>
        <v>#N/A</v>
      </c>
      <c r="B182" s="47" t="str">
        <f>IFERROR(VLOOKUP(E182,FunctionTable,2,FALSE)&amp;"."&amp;VLOOKUP(F182,CategoryTable,2,FALSE)&amp;"."&amp;VLOOKUP(G182,DomainTable,2,FALSE)&amp;"-"&amp;COUNTIF($C$1:C182,C182),"")</f>
        <v/>
      </c>
      <c r="C182" s="47" t="str">
        <f t="shared" si="21"/>
        <v/>
      </c>
      <c r="D182" s="47" t="e">
        <f t="shared" si="22"/>
        <v>#N/A</v>
      </c>
      <c r="E182" s="20"/>
      <c r="F182" s="19"/>
      <c r="G182" s="19"/>
      <c r="H182" s="19"/>
      <c r="I182" s="19"/>
    </row>
    <row r="183" spans="1:9" ht="15.75" thickBot="1" x14ac:dyDescent="0.3">
      <c r="A183" t="e">
        <f t="shared" si="20"/>
        <v>#N/A</v>
      </c>
      <c r="B183" s="47" t="str">
        <f>IFERROR(VLOOKUP(E183,FunctionTable,2,FALSE)&amp;"."&amp;VLOOKUP(F183,CategoryTable,2,FALSE)&amp;"."&amp;VLOOKUP(G183,DomainTable,2,FALSE)&amp;"-"&amp;COUNTIF($C$1:C183,C183),"")</f>
        <v/>
      </c>
      <c r="C183" s="47" t="str">
        <f t="shared" si="21"/>
        <v/>
      </c>
      <c r="D183" s="47" t="e">
        <f t="shared" si="22"/>
        <v>#N/A</v>
      </c>
      <c r="E183" s="20"/>
      <c r="F183" s="19"/>
      <c r="G183" s="19"/>
      <c r="H183" s="19"/>
      <c r="I183" s="19"/>
    </row>
    <row r="184" spans="1:9" ht="15.75" thickBot="1" x14ac:dyDescent="0.3">
      <c r="A184" t="e">
        <f t="shared" si="20"/>
        <v>#N/A</v>
      </c>
      <c r="B184" s="47" t="str">
        <f>IFERROR(VLOOKUP(E184,FunctionTable,2,FALSE)&amp;"."&amp;VLOOKUP(F184,CategoryTable,2,FALSE)&amp;"."&amp;VLOOKUP(G184,DomainTable,2,FALSE)&amp;"-"&amp;COUNTIF($C$1:C184,C184),"")</f>
        <v/>
      </c>
      <c r="C184" s="47" t="str">
        <f t="shared" si="21"/>
        <v/>
      </c>
      <c r="D184" s="47" t="e">
        <f t="shared" si="22"/>
        <v>#N/A</v>
      </c>
      <c r="E184" s="20"/>
      <c r="F184" s="19"/>
      <c r="G184" s="19"/>
      <c r="H184" s="19"/>
      <c r="I184" s="19"/>
    </row>
    <row r="185" spans="1:9" ht="15.75" thickBot="1" x14ac:dyDescent="0.3">
      <c r="A185" t="e">
        <f t="shared" si="20"/>
        <v>#N/A</v>
      </c>
      <c r="B185" s="47" t="str">
        <f>IFERROR(VLOOKUP(E185,FunctionTable,2,FALSE)&amp;"."&amp;VLOOKUP(F185,CategoryTable,2,FALSE)&amp;"."&amp;VLOOKUP(G185,DomainTable,2,FALSE)&amp;"-"&amp;COUNTIF($C$1:C185,C185),"")</f>
        <v/>
      </c>
      <c r="C185" s="47" t="str">
        <f t="shared" si="21"/>
        <v/>
      </c>
      <c r="D185" s="47" t="e">
        <f t="shared" si="22"/>
        <v>#N/A</v>
      </c>
      <c r="E185" s="20"/>
      <c r="F185" s="19"/>
      <c r="G185" s="19"/>
      <c r="H185" s="19"/>
      <c r="I185" s="19"/>
    </row>
    <row r="186" spans="1:9" ht="15.75" thickBot="1" x14ac:dyDescent="0.3">
      <c r="A186" t="e">
        <f t="shared" si="20"/>
        <v>#N/A</v>
      </c>
      <c r="B186" s="47" t="str">
        <f>IFERROR(VLOOKUP(E186,FunctionTable,2,FALSE)&amp;"."&amp;VLOOKUP(F186,CategoryTable,2,FALSE)&amp;"."&amp;VLOOKUP(G186,DomainTable,2,FALSE)&amp;"-"&amp;COUNTIF($C$1:C186,C186),"")</f>
        <v/>
      </c>
      <c r="C186" s="47" t="str">
        <f t="shared" si="21"/>
        <v/>
      </c>
      <c r="D186" s="47" t="e">
        <f t="shared" si="22"/>
        <v>#N/A</v>
      </c>
      <c r="E186" s="20"/>
      <c r="F186" s="19"/>
      <c r="G186" s="19"/>
      <c r="H186" s="19"/>
      <c r="I186" s="19"/>
    </row>
    <row r="187" spans="1:9" ht="15.75" thickBot="1" x14ac:dyDescent="0.3">
      <c r="A187" t="e">
        <f t="shared" si="20"/>
        <v>#N/A</v>
      </c>
      <c r="B187" s="47" t="str">
        <f>IFERROR(VLOOKUP(E187,FunctionTable,2,FALSE)&amp;"."&amp;VLOOKUP(F187,CategoryTable,2,FALSE)&amp;"."&amp;VLOOKUP(G187,DomainTable,2,FALSE)&amp;"-"&amp;COUNTIF($C$1:C187,C187),"")</f>
        <v/>
      </c>
      <c r="C187" s="47" t="str">
        <f t="shared" si="21"/>
        <v/>
      </c>
      <c r="D187" s="47" t="e">
        <f t="shared" si="22"/>
        <v>#N/A</v>
      </c>
      <c r="E187" s="20"/>
      <c r="F187" s="19"/>
      <c r="G187" s="19"/>
      <c r="H187" s="19"/>
      <c r="I187" s="19"/>
    </row>
    <row r="188" spans="1:9" ht="15.75" thickBot="1" x14ac:dyDescent="0.3">
      <c r="A188" t="e">
        <f t="shared" si="20"/>
        <v>#N/A</v>
      </c>
      <c r="B188" s="47" t="str">
        <f>IFERROR(VLOOKUP(E188,FunctionTable,2,FALSE)&amp;"."&amp;VLOOKUP(F188,CategoryTable,2,FALSE)&amp;"."&amp;VLOOKUP(G188,DomainTable,2,FALSE)&amp;"-"&amp;COUNTIF($C$1:C188,C188),"")</f>
        <v/>
      </c>
      <c r="C188" s="47" t="str">
        <f t="shared" si="21"/>
        <v/>
      </c>
      <c r="D188" s="47" t="e">
        <f t="shared" si="22"/>
        <v>#N/A</v>
      </c>
      <c r="E188" s="20"/>
      <c r="F188" s="19"/>
      <c r="G188" s="19"/>
      <c r="H188" s="19"/>
      <c r="I188" s="19"/>
    </row>
    <row r="189" spans="1:9" ht="15.75" thickBot="1" x14ac:dyDescent="0.3">
      <c r="A189" t="e">
        <f t="shared" si="20"/>
        <v>#N/A</v>
      </c>
      <c r="B189" s="47" t="str">
        <f>IFERROR(VLOOKUP(E189,FunctionTable,2,FALSE)&amp;"."&amp;VLOOKUP(F189,CategoryTable,2,FALSE)&amp;"."&amp;VLOOKUP(G189,DomainTable,2,FALSE)&amp;"-"&amp;COUNTIF($C$1:C189,C189),"")</f>
        <v/>
      </c>
      <c r="C189" s="47" t="str">
        <f t="shared" si="21"/>
        <v/>
      </c>
      <c r="D189" s="47" t="e">
        <f t="shared" si="22"/>
        <v>#N/A</v>
      </c>
      <c r="E189" s="20"/>
      <c r="F189" s="19"/>
      <c r="G189" s="19"/>
      <c r="H189" s="19"/>
      <c r="I189" s="19"/>
    </row>
    <row r="190" spans="1:9" ht="15.75" thickBot="1" x14ac:dyDescent="0.3">
      <c r="A190" t="e">
        <f t="shared" si="20"/>
        <v>#N/A</v>
      </c>
      <c r="B190" s="47" t="str">
        <f>IFERROR(VLOOKUP(E190,FunctionTable,2,FALSE)&amp;"."&amp;VLOOKUP(F190,CategoryTable,2,FALSE)&amp;"."&amp;VLOOKUP(G190,DomainTable,2,FALSE)&amp;"-"&amp;COUNTIF($C$1:C190,C190),"")</f>
        <v/>
      </c>
      <c r="C190" s="47" t="str">
        <f t="shared" si="21"/>
        <v/>
      </c>
      <c r="D190" s="47" t="e">
        <f t="shared" si="22"/>
        <v>#N/A</v>
      </c>
      <c r="E190" s="20"/>
      <c r="F190" s="19"/>
      <c r="G190" s="19"/>
      <c r="H190" s="19"/>
      <c r="I190" s="19"/>
    </row>
    <row r="191" spans="1:9" ht="15.75" thickBot="1" x14ac:dyDescent="0.3">
      <c r="A191" t="e">
        <f t="shared" si="20"/>
        <v>#N/A</v>
      </c>
      <c r="B191" s="47" t="str">
        <f>IFERROR(VLOOKUP(E191,FunctionTable,2,FALSE)&amp;"."&amp;VLOOKUP(F191,CategoryTable,2,FALSE)&amp;"."&amp;VLOOKUP(G191,DomainTable,2,FALSE)&amp;"-"&amp;COUNTIF($C$1:C191,C191),"")</f>
        <v/>
      </c>
      <c r="C191" s="47" t="str">
        <f t="shared" si="21"/>
        <v/>
      </c>
      <c r="D191" s="47" t="e">
        <f t="shared" si="22"/>
        <v>#N/A</v>
      </c>
      <c r="E191" s="20"/>
      <c r="F191" s="19"/>
      <c r="G191" s="19"/>
      <c r="H191" s="19"/>
      <c r="I191" s="19"/>
    </row>
    <row r="192" spans="1:9" ht="15.75" thickBot="1" x14ac:dyDescent="0.3">
      <c r="A192" t="e">
        <f t="shared" si="20"/>
        <v>#N/A</v>
      </c>
      <c r="B192" s="47" t="str">
        <f>IFERROR(VLOOKUP(E192,FunctionTable,2,FALSE)&amp;"."&amp;VLOOKUP(F192,CategoryTable,2,FALSE)&amp;"."&amp;VLOOKUP(G192,DomainTable,2,FALSE)&amp;"-"&amp;COUNTIF($C$1:C192,C192),"")</f>
        <v/>
      </c>
      <c r="C192" s="47" t="str">
        <f t="shared" si="21"/>
        <v/>
      </c>
      <c r="D192" s="47" t="e">
        <f t="shared" si="22"/>
        <v>#N/A</v>
      </c>
      <c r="E192" s="20"/>
      <c r="F192" s="19"/>
      <c r="G192" s="19"/>
      <c r="H192" s="19"/>
      <c r="I192" s="19"/>
    </row>
    <row r="193" spans="1:9" ht="15.75" thickBot="1" x14ac:dyDescent="0.3">
      <c r="A193" t="e">
        <f t="shared" si="20"/>
        <v>#N/A</v>
      </c>
      <c r="B193" s="47" t="str">
        <f>IFERROR(VLOOKUP(E193,FunctionTable,2,FALSE)&amp;"."&amp;VLOOKUP(F193,CategoryTable,2,FALSE)&amp;"."&amp;VLOOKUP(G193,DomainTable,2,FALSE)&amp;"-"&amp;COUNTIF($C$1:C193,C193),"")</f>
        <v/>
      </c>
      <c r="C193" s="47" t="str">
        <f t="shared" si="21"/>
        <v/>
      </c>
      <c r="D193" s="47" t="e">
        <f t="shared" si="22"/>
        <v>#N/A</v>
      </c>
      <c r="E193" s="20"/>
      <c r="F193" s="19"/>
      <c r="G193" s="19"/>
      <c r="H193" s="19"/>
      <c r="I193" s="19"/>
    </row>
    <row r="194" spans="1:9" ht="15.75" thickBot="1" x14ac:dyDescent="0.3">
      <c r="A194" t="e">
        <f t="shared" si="20"/>
        <v>#N/A</v>
      </c>
      <c r="B194" s="47" t="str">
        <f>IFERROR(VLOOKUP(E194,FunctionTable,2,FALSE)&amp;"."&amp;VLOOKUP(F194,CategoryTable,2,FALSE)&amp;"."&amp;VLOOKUP(G194,DomainTable,2,FALSE)&amp;"-"&amp;COUNTIF($C$1:C194,C194),"")</f>
        <v/>
      </c>
      <c r="C194" s="47" t="str">
        <f t="shared" si="21"/>
        <v/>
      </c>
      <c r="D194" s="47" t="e">
        <f t="shared" si="22"/>
        <v>#N/A</v>
      </c>
      <c r="E194" s="20"/>
      <c r="F194" s="19"/>
      <c r="G194" s="19"/>
      <c r="H194" s="19"/>
      <c r="I194" s="19"/>
    </row>
    <row r="195" spans="1:9" ht="15.75" thickBot="1" x14ac:dyDescent="0.3">
      <c r="A195" t="e">
        <f t="shared" si="20"/>
        <v>#N/A</v>
      </c>
      <c r="B195" s="47" t="str">
        <f>IFERROR(VLOOKUP(E195,FunctionTable,2,FALSE)&amp;"."&amp;VLOOKUP(F195,CategoryTable,2,FALSE)&amp;"."&amp;VLOOKUP(G195,DomainTable,2,FALSE)&amp;"-"&amp;COUNTIF($C$1:C195,C195),"")</f>
        <v/>
      </c>
      <c r="C195" s="47" t="str">
        <f t="shared" si="21"/>
        <v/>
      </c>
      <c r="D195" s="47" t="e">
        <f t="shared" si="22"/>
        <v>#N/A</v>
      </c>
      <c r="E195" s="20"/>
      <c r="F195" s="19"/>
      <c r="G195" s="19"/>
      <c r="H195" s="19"/>
      <c r="I195" s="19"/>
    </row>
    <row r="196" spans="1:9" ht="15.75" thickBot="1" x14ac:dyDescent="0.3">
      <c r="A196" t="e">
        <f t="shared" ref="A196:A197" si="23">D196&amp;"-"&amp;B196</f>
        <v>#N/A</v>
      </c>
      <c r="B196" s="47" t="str">
        <f>IFERROR(VLOOKUP(E196,FunctionTable,2,FALSE)&amp;"."&amp;VLOOKUP(F196,CategoryTable,2,FALSE)&amp;"."&amp;VLOOKUP(G196,DomainTable,2,FALSE)&amp;"-"&amp;COUNTIF($C$1:C196,C196),"")</f>
        <v/>
      </c>
      <c r="C196" s="47" t="str">
        <f t="shared" si="21"/>
        <v/>
      </c>
      <c r="D196" s="47" t="e">
        <f t="shared" ref="D196:D197" si="24">VLOOKUP(E196,FunctionSorter,2,FALSE)</f>
        <v>#N/A</v>
      </c>
      <c r="E196" s="20"/>
      <c r="F196" s="19"/>
      <c r="G196" s="19"/>
      <c r="H196" s="19"/>
      <c r="I196" s="19"/>
    </row>
    <row r="197" spans="1:9" ht="15.75" thickBot="1" x14ac:dyDescent="0.3">
      <c r="A197" t="e">
        <f t="shared" si="23"/>
        <v>#N/A</v>
      </c>
      <c r="B197" s="47" t="str">
        <f>IFERROR(VLOOKUP(E197,FunctionTable,2,FALSE)&amp;"."&amp;VLOOKUP(F197,CategoryTable,2,FALSE)&amp;"."&amp;VLOOKUP(G197,DomainTable,2,FALSE)&amp;"-"&amp;COUNTIF($C$1:C197,C197),"")</f>
        <v/>
      </c>
      <c r="C197" s="47" t="str">
        <f t="shared" si="21"/>
        <v/>
      </c>
      <c r="D197" s="47" t="e">
        <f t="shared" si="24"/>
        <v>#N/A</v>
      </c>
      <c r="E197" s="20"/>
      <c r="F197" s="19"/>
      <c r="G197" s="19"/>
      <c r="H197" s="19"/>
      <c r="I197" s="19"/>
    </row>
    <row r="198" spans="1:9" ht="15.75" thickBot="1" x14ac:dyDescent="0.3">
      <c r="B198" s="19"/>
      <c r="C198" s="20"/>
      <c r="D198" s="20"/>
      <c r="E198" s="20"/>
      <c r="F198" s="19"/>
      <c r="G198" s="19"/>
      <c r="H198" s="19"/>
      <c r="I198" s="19"/>
    </row>
    <row r="199" spans="1:9" ht="15.75" thickBot="1" x14ac:dyDescent="0.3">
      <c r="B199" s="19"/>
      <c r="C199" s="20"/>
      <c r="D199" s="20"/>
      <c r="E199" s="20"/>
      <c r="F199" s="19"/>
      <c r="G199" s="19"/>
      <c r="H199" s="19"/>
      <c r="I199" s="19"/>
    </row>
    <row r="200" spans="1:9" ht="15.75" thickBot="1" x14ac:dyDescent="0.3">
      <c r="B200" s="19"/>
      <c r="C200" s="20"/>
      <c r="D200" s="20"/>
      <c r="E200" s="20"/>
      <c r="F200" s="19"/>
      <c r="G200" s="19"/>
      <c r="H200" s="19"/>
      <c r="I200" s="19"/>
    </row>
    <row r="201" spans="1:9" ht="15.75" thickBot="1" x14ac:dyDescent="0.3">
      <c r="B201" s="19"/>
      <c r="C201" s="20"/>
      <c r="D201" s="20"/>
      <c r="E201" s="20"/>
      <c r="F201" s="19"/>
      <c r="G201" s="19"/>
      <c r="H201" s="19"/>
      <c r="I201" s="19"/>
    </row>
    <row r="202" spans="1:9" ht="15.75" thickBot="1" x14ac:dyDescent="0.3">
      <c r="B202" s="19"/>
      <c r="C202" s="20"/>
      <c r="D202" s="20"/>
      <c r="E202" s="20"/>
      <c r="F202" s="19"/>
      <c r="G202" s="19"/>
      <c r="H202" s="19"/>
      <c r="I202" s="19"/>
    </row>
    <row r="203" spans="1:9" ht="15.75" thickBot="1" x14ac:dyDescent="0.3">
      <c r="B203" s="19"/>
      <c r="C203" s="20"/>
      <c r="D203" s="20"/>
      <c r="E203" s="20"/>
      <c r="F203" s="19"/>
      <c r="G203" s="19"/>
      <c r="H203" s="19"/>
      <c r="I203" s="19"/>
    </row>
    <row r="204" spans="1:9" ht="15.75" thickBot="1" x14ac:dyDescent="0.3">
      <c r="B204" s="19"/>
      <c r="C204" s="20"/>
      <c r="D204" s="20"/>
      <c r="E204" s="20"/>
      <c r="F204" s="19"/>
      <c r="G204" s="19"/>
      <c r="H204" s="19"/>
      <c r="I204" s="19"/>
    </row>
    <row r="205" spans="1:9" ht="15.75" thickBot="1" x14ac:dyDescent="0.3">
      <c r="B205" s="19"/>
      <c r="C205" s="20"/>
      <c r="D205" s="20"/>
      <c r="E205" s="20"/>
      <c r="F205" s="19"/>
      <c r="G205" s="19"/>
      <c r="H205" s="19"/>
      <c r="I205" s="19"/>
    </row>
    <row r="206" spans="1:9" ht="15.75" thickBot="1" x14ac:dyDescent="0.3">
      <c r="B206" s="19"/>
      <c r="C206" s="20"/>
      <c r="D206" s="20"/>
      <c r="E206" s="20"/>
      <c r="F206" s="19"/>
      <c r="G206" s="19"/>
      <c r="H206" s="19"/>
      <c r="I206" s="19"/>
    </row>
    <row r="207" spans="1:9" ht="15.75" thickBot="1" x14ac:dyDescent="0.3">
      <c r="B207" s="19"/>
      <c r="C207" s="20"/>
      <c r="D207" s="20"/>
      <c r="E207" s="20"/>
      <c r="F207" s="19"/>
      <c r="G207" s="19"/>
      <c r="H207" s="19"/>
      <c r="I207" s="19"/>
    </row>
    <row r="208" spans="1:9" ht="15.75" thickBot="1" x14ac:dyDescent="0.3">
      <c r="B208" s="19"/>
      <c r="C208" s="20"/>
      <c r="D208" s="20"/>
      <c r="E208" s="20"/>
      <c r="F208" s="19"/>
      <c r="G208" s="19"/>
      <c r="H208" s="19"/>
      <c r="I208" s="19"/>
    </row>
    <row r="209" spans="2:9" ht="15.75" thickBot="1" x14ac:dyDescent="0.3">
      <c r="B209" s="19"/>
      <c r="C209" s="20"/>
      <c r="D209" s="20"/>
      <c r="E209" s="20"/>
      <c r="F209" s="19"/>
      <c r="G209" s="19"/>
      <c r="H209" s="19"/>
      <c r="I209" s="19"/>
    </row>
    <row r="210" spans="2:9" ht="15.75" thickBot="1" x14ac:dyDescent="0.3">
      <c r="B210" s="19"/>
      <c r="C210" s="20"/>
      <c r="D210" s="20"/>
      <c r="E210" s="20"/>
      <c r="F210" s="19"/>
      <c r="G210" s="19"/>
      <c r="H210" s="19"/>
      <c r="I210" s="19"/>
    </row>
    <row r="211" spans="2:9" ht="15.75" thickBot="1" x14ac:dyDescent="0.3">
      <c r="B211" s="19"/>
      <c r="C211" s="20"/>
      <c r="D211" s="20"/>
      <c r="E211" s="20"/>
      <c r="F211" s="19"/>
      <c r="G211" s="19"/>
      <c r="H211" s="19"/>
      <c r="I211" s="19"/>
    </row>
    <row r="212" spans="2:9" ht="15.75" thickBot="1" x14ac:dyDescent="0.3">
      <c r="B212" s="19"/>
      <c r="C212" s="20"/>
      <c r="D212" s="20"/>
      <c r="E212" s="20"/>
      <c r="F212" s="19"/>
      <c r="G212" s="19"/>
      <c r="H212" s="19"/>
      <c r="I212" s="19"/>
    </row>
    <row r="213" spans="2:9" ht="15.75" thickBot="1" x14ac:dyDescent="0.3">
      <c r="B213" s="19"/>
      <c r="C213" s="20"/>
      <c r="D213" s="20"/>
      <c r="E213" s="20"/>
      <c r="F213" s="19"/>
      <c r="G213" s="19"/>
      <c r="H213" s="19"/>
      <c r="I213" s="19"/>
    </row>
    <row r="214" spans="2:9" ht="15.75" thickBot="1" x14ac:dyDescent="0.3">
      <c r="B214" s="19"/>
      <c r="C214" s="20"/>
      <c r="D214" s="20"/>
      <c r="E214" s="20"/>
      <c r="F214" s="19"/>
      <c r="G214" s="19"/>
      <c r="H214" s="19"/>
      <c r="I214" s="19"/>
    </row>
    <row r="215" spans="2:9" ht="15.75" thickBot="1" x14ac:dyDescent="0.3">
      <c r="B215" s="19"/>
      <c r="C215" s="20"/>
      <c r="D215" s="20"/>
      <c r="E215" s="20"/>
      <c r="F215" s="19"/>
      <c r="G215" s="19"/>
      <c r="H215" s="19"/>
      <c r="I215" s="19"/>
    </row>
    <row r="216" spans="2:9" ht="15.75" thickBot="1" x14ac:dyDescent="0.3">
      <c r="B216" s="19"/>
      <c r="C216" s="20"/>
      <c r="D216" s="20"/>
      <c r="E216" s="20"/>
      <c r="F216" s="19"/>
      <c r="G216" s="19"/>
      <c r="H216" s="19"/>
      <c r="I216" s="19"/>
    </row>
    <row r="217" spans="2:9" ht="15.75" thickBot="1" x14ac:dyDescent="0.3">
      <c r="B217" s="19"/>
      <c r="C217" s="20"/>
      <c r="D217" s="20"/>
      <c r="E217" s="20"/>
      <c r="F217" s="19"/>
      <c r="G217" s="19"/>
      <c r="H217" s="19"/>
      <c r="I217" s="19"/>
    </row>
    <row r="218" spans="2:9" ht="15.75" thickBot="1" x14ac:dyDescent="0.3">
      <c r="B218" s="19"/>
      <c r="C218" s="20"/>
      <c r="D218" s="20"/>
      <c r="E218" s="20"/>
      <c r="F218" s="19"/>
      <c r="G218" s="19"/>
      <c r="H218" s="19"/>
      <c r="I218" s="19"/>
    </row>
    <row r="219" spans="2:9" ht="15.75" thickBot="1" x14ac:dyDescent="0.3">
      <c r="B219" s="19"/>
      <c r="C219" s="20"/>
      <c r="D219" s="20"/>
      <c r="E219" s="20"/>
      <c r="F219" s="19"/>
      <c r="G219" s="19"/>
      <c r="H219" s="19"/>
      <c r="I219" s="19"/>
    </row>
    <row r="220" spans="2:9" ht="15.75" thickBot="1" x14ac:dyDescent="0.3">
      <c r="B220" s="19"/>
      <c r="C220" s="20"/>
      <c r="D220" s="20"/>
      <c r="E220" s="20"/>
      <c r="F220" s="19"/>
      <c r="G220" s="19"/>
      <c r="H220" s="19"/>
      <c r="I220" s="19"/>
    </row>
    <row r="221" spans="2:9" ht="15.75" thickBot="1" x14ac:dyDescent="0.3">
      <c r="B221" s="19"/>
      <c r="C221" s="20"/>
      <c r="D221" s="20"/>
      <c r="E221" s="20"/>
      <c r="F221" s="19"/>
      <c r="G221" s="19"/>
      <c r="H221" s="19"/>
      <c r="I221" s="19"/>
    </row>
    <row r="222" spans="2:9" ht="15.75" thickBot="1" x14ac:dyDescent="0.3">
      <c r="B222" s="19"/>
      <c r="C222" s="20"/>
      <c r="D222" s="20"/>
      <c r="E222" s="20"/>
      <c r="F222" s="19"/>
      <c r="G222" s="19"/>
      <c r="H222" s="19"/>
      <c r="I222" s="19"/>
    </row>
    <row r="223" spans="2:9" ht="15.75" thickBot="1" x14ac:dyDescent="0.3">
      <c r="B223" s="19"/>
      <c r="C223" s="20"/>
      <c r="D223" s="20"/>
      <c r="E223" s="20"/>
      <c r="F223" s="19"/>
      <c r="G223" s="19"/>
      <c r="H223" s="19"/>
      <c r="I223" s="19"/>
    </row>
    <row r="224" spans="2:9" ht="15.75" thickBot="1" x14ac:dyDescent="0.3">
      <c r="B224" s="19"/>
      <c r="C224" s="20"/>
      <c r="D224" s="20"/>
      <c r="E224" s="20"/>
      <c r="F224" s="19"/>
      <c r="G224" s="19"/>
      <c r="H224" s="19"/>
      <c r="I224" s="19"/>
    </row>
    <row r="225" spans="2:9" ht="15.75" thickBot="1" x14ac:dyDescent="0.3">
      <c r="B225" s="19"/>
      <c r="C225" s="20"/>
      <c r="D225" s="20"/>
      <c r="E225" s="20"/>
      <c r="F225" s="19"/>
      <c r="G225" s="19"/>
      <c r="H225" s="19"/>
      <c r="I225" s="19"/>
    </row>
    <row r="226" spans="2:9" ht="15.75" thickBot="1" x14ac:dyDescent="0.3">
      <c r="B226" s="19"/>
      <c r="C226" s="20"/>
      <c r="D226" s="20"/>
      <c r="E226" s="20"/>
      <c r="F226" s="19"/>
      <c r="G226" s="19"/>
      <c r="H226" s="19"/>
      <c r="I226" s="19"/>
    </row>
    <row r="227" spans="2:9" ht="15.75" thickBot="1" x14ac:dyDescent="0.3">
      <c r="B227" s="19"/>
      <c r="C227" s="20"/>
      <c r="D227" s="20"/>
      <c r="E227" s="20"/>
      <c r="F227" s="19"/>
      <c r="G227" s="19"/>
      <c r="H227" s="19"/>
      <c r="I227" s="19"/>
    </row>
    <row r="228" spans="2:9" ht="15.75" thickBot="1" x14ac:dyDescent="0.3">
      <c r="B228" s="19"/>
      <c r="C228" s="20"/>
      <c r="D228" s="20"/>
      <c r="E228" s="20"/>
      <c r="F228" s="19"/>
      <c r="G228" s="19"/>
      <c r="H228" s="19"/>
      <c r="I228" s="19"/>
    </row>
    <row r="229" spans="2:9" ht="15.75" thickBot="1" x14ac:dyDescent="0.3">
      <c r="B229" s="19"/>
      <c r="C229" s="20"/>
      <c r="D229" s="20"/>
      <c r="E229" s="20"/>
      <c r="F229" s="19"/>
      <c r="G229" s="19"/>
      <c r="H229" s="19"/>
      <c r="I229" s="19"/>
    </row>
    <row r="230" spans="2:9" ht="15.75" thickBot="1" x14ac:dyDescent="0.3">
      <c r="B230" s="19"/>
      <c r="C230" s="20"/>
      <c r="D230" s="20"/>
      <c r="E230" s="20"/>
      <c r="F230" s="19"/>
      <c r="G230" s="19"/>
      <c r="H230" s="19"/>
      <c r="I230" s="19"/>
    </row>
    <row r="231" spans="2:9" ht="15.75" thickBot="1" x14ac:dyDescent="0.3">
      <c r="B231" s="19"/>
      <c r="C231" s="20"/>
      <c r="D231" s="20"/>
      <c r="E231" s="20"/>
      <c r="F231" s="19"/>
      <c r="G231" s="19"/>
      <c r="H231" s="19"/>
      <c r="I231" s="19"/>
    </row>
    <row r="232" spans="2:9" ht="15.75" thickBot="1" x14ac:dyDescent="0.3">
      <c r="B232" s="19"/>
      <c r="C232" s="20"/>
      <c r="D232" s="20"/>
      <c r="E232" s="20"/>
      <c r="F232" s="19"/>
      <c r="G232" s="19"/>
      <c r="H232" s="19"/>
      <c r="I232" s="19"/>
    </row>
    <row r="233" spans="2:9" ht="15.75" thickBot="1" x14ac:dyDescent="0.3">
      <c r="B233" s="19"/>
      <c r="C233" s="20"/>
      <c r="D233" s="20"/>
      <c r="E233" s="20"/>
      <c r="F233" s="19"/>
      <c r="G233" s="19"/>
      <c r="H233" s="19"/>
      <c r="I233" s="19"/>
    </row>
    <row r="234" spans="2:9" ht="15.75" thickBot="1" x14ac:dyDescent="0.3">
      <c r="B234" s="19"/>
      <c r="C234" s="20"/>
      <c r="D234" s="20"/>
      <c r="E234" s="20"/>
      <c r="F234" s="19"/>
      <c r="G234" s="19"/>
      <c r="H234" s="19"/>
      <c r="I234" s="19"/>
    </row>
    <row r="235" spans="2:9" ht="15.75" thickBot="1" x14ac:dyDescent="0.3">
      <c r="B235" s="19"/>
      <c r="C235" s="20"/>
      <c r="D235" s="20"/>
      <c r="E235" s="20"/>
      <c r="F235" s="19"/>
      <c r="G235" s="19"/>
      <c r="H235" s="19"/>
      <c r="I235" s="19"/>
    </row>
    <row r="236" spans="2:9" ht="15.75" thickBot="1" x14ac:dyDescent="0.3">
      <c r="B236" s="19"/>
      <c r="C236" s="20"/>
      <c r="D236" s="20"/>
      <c r="E236" s="20"/>
      <c r="F236" s="19"/>
      <c r="G236" s="19"/>
      <c r="H236" s="19"/>
      <c r="I236" s="19"/>
    </row>
    <row r="237" spans="2:9" ht="15.75" thickBot="1" x14ac:dyDescent="0.3">
      <c r="B237" s="19"/>
      <c r="C237" s="20"/>
      <c r="D237" s="20"/>
      <c r="E237" s="20"/>
      <c r="F237" s="19"/>
      <c r="G237" s="19"/>
      <c r="H237" s="19"/>
      <c r="I237" s="19"/>
    </row>
    <row r="238" spans="2:9" ht="15.75" thickBot="1" x14ac:dyDescent="0.3">
      <c r="B238" s="19"/>
      <c r="C238" s="20"/>
      <c r="D238" s="20"/>
      <c r="E238" s="20"/>
      <c r="F238" s="19"/>
      <c r="G238" s="19"/>
      <c r="H238" s="19"/>
      <c r="I238" s="19"/>
    </row>
    <row r="239" spans="2:9" ht="15.75" thickBot="1" x14ac:dyDescent="0.3">
      <c r="B239" s="19"/>
      <c r="C239" s="20"/>
      <c r="D239" s="20"/>
      <c r="E239" s="20"/>
      <c r="F239" s="19"/>
      <c r="G239" s="19"/>
      <c r="H239" s="19"/>
      <c r="I239" s="19"/>
    </row>
    <row r="240" spans="2:9" ht="15.75" thickBot="1" x14ac:dyDescent="0.3">
      <c r="B240" s="19"/>
      <c r="C240" s="20"/>
      <c r="D240" s="20"/>
      <c r="E240" s="20"/>
      <c r="F240" s="19"/>
      <c r="G240" s="19"/>
      <c r="H240" s="19"/>
      <c r="I240" s="19"/>
    </row>
    <row r="241" spans="2:9" ht="15.75" thickBot="1" x14ac:dyDescent="0.3">
      <c r="B241" s="19"/>
      <c r="C241" s="20"/>
      <c r="D241" s="20"/>
      <c r="E241" s="20"/>
      <c r="F241" s="19"/>
      <c r="G241" s="19"/>
      <c r="H241" s="19"/>
      <c r="I241" s="19"/>
    </row>
    <row r="242" spans="2:9" ht="15.75" thickBot="1" x14ac:dyDescent="0.3">
      <c r="B242" s="19"/>
      <c r="C242" s="20"/>
      <c r="D242" s="20"/>
      <c r="E242" s="20"/>
      <c r="F242" s="19"/>
      <c r="G242" s="19"/>
      <c r="H242" s="19"/>
      <c r="I242" s="19"/>
    </row>
    <row r="243" spans="2:9" ht="15.75" thickBot="1" x14ac:dyDescent="0.3">
      <c r="B243" s="19"/>
      <c r="C243" s="20"/>
      <c r="D243" s="20"/>
      <c r="E243" s="20"/>
      <c r="F243" s="19"/>
      <c r="G243" s="19"/>
      <c r="H243" s="19"/>
      <c r="I243" s="19"/>
    </row>
    <row r="244" spans="2:9" ht="15.75" thickBot="1" x14ac:dyDescent="0.3">
      <c r="B244" s="19"/>
      <c r="C244" s="20"/>
      <c r="D244" s="20"/>
      <c r="E244" s="20"/>
      <c r="F244" s="19"/>
      <c r="G244" s="19"/>
      <c r="H244" s="19"/>
      <c r="I244" s="19"/>
    </row>
    <row r="245" spans="2:9" ht="15.75" thickBot="1" x14ac:dyDescent="0.3">
      <c r="B245" s="19"/>
      <c r="C245" s="20"/>
      <c r="D245" s="20"/>
      <c r="E245" s="20"/>
      <c r="F245" s="19"/>
      <c r="G245" s="19"/>
      <c r="H245" s="19"/>
      <c r="I245" s="19"/>
    </row>
    <row r="246" spans="2:9" ht="15.75" thickBot="1" x14ac:dyDescent="0.3">
      <c r="B246" s="19"/>
      <c r="C246" s="20"/>
      <c r="D246" s="20"/>
      <c r="E246" s="20"/>
      <c r="F246" s="19"/>
      <c r="G246" s="19"/>
      <c r="H246" s="19"/>
      <c r="I246" s="19"/>
    </row>
    <row r="247" spans="2:9" ht="15.75" thickBot="1" x14ac:dyDescent="0.3">
      <c r="B247" s="19"/>
      <c r="C247" s="20"/>
      <c r="D247" s="20"/>
      <c r="E247" s="20"/>
      <c r="F247" s="19"/>
      <c r="G247" s="19"/>
      <c r="H247" s="19"/>
      <c r="I247" s="19"/>
    </row>
    <row r="248" spans="2:9" ht="15.75" thickBot="1" x14ac:dyDescent="0.3">
      <c r="B248" s="19"/>
      <c r="C248" s="20"/>
      <c r="D248" s="20"/>
      <c r="E248" s="20"/>
      <c r="F248" s="19"/>
      <c r="G248" s="19"/>
      <c r="H248" s="19"/>
      <c r="I248" s="19"/>
    </row>
    <row r="249" spans="2:9" ht="15.75" thickBot="1" x14ac:dyDescent="0.3">
      <c r="B249" s="19"/>
      <c r="C249" s="20"/>
      <c r="D249" s="20"/>
      <c r="E249" s="20"/>
      <c r="F249" s="19"/>
      <c r="G249" s="19"/>
      <c r="H249" s="19"/>
      <c r="I249" s="19"/>
    </row>
    <row r="250" spans="2:9" ht="15.75" thickBot="1" x14ac:dyDescent="0.3">
      <c r="B250" s="19"/>
      <c r="C250" s="20"/>
      <c r="D250" s="20"/>
      <c r="E250" s="20"/>
      <c r="F250" s="19"/>
      <c r="G250" s="19"/>
      <c r="H250" s="19"/>
      <c r="I250" s="19"/>
    </row>
    <row r="251" spans="2:9" ht="15.75" thickBot="1" x14ac:dyDescent="0.3">
      <c r="B251" s="19"/>
      <c r="C251" s="20"/>
      <c r="D251" s="20"/>
      <c r="E251" s="20"/>
      <c r="F251" s="19"/>
      <c r="G251" s="19"/>
      <c r="H251" s="19"/>
      <c r="I251" s="19"/>
    </row>
    <row r="252" spans="2:9" ht="15.75" thickBot="1" x14ac:dyDescent="0.3">
      <c r="B252" s="19"/>
      <c r="C252" s="20"/>
      <c r="D252" s="20"/>
      <c r="E252" s="20"/>
      <c r="F252" s="19"/>
      <c r="G252" s="19"/>
      <c r="H252" s="19"/>
      <c r="I252" s="19"/>
    </row>
    <row r="253" spans="2:9" ht="15.75" thickBot="1" x14ac:dyDescent="0.3">
      <c r="B253" s="19"/>
      <c r="C253" s="20"/>
      <c r="D253" s="20"/>
      <c r="E253" s="20"/>
      <c r="F253" s="19"/>
      <c r="G253" s="19"/>
      <c r="H253" s="19"/>
      <c r="I253" s="19"/>
    </row>
    <row r="254" spans="2:9" ht="15.75" thickBot="1" x14ac:dyDescent="0.3">
      <c r="B254" s="19"/>
      <c r="C254" s="20"/>
      <c r="D254" s="20"/>
      <c r="E254" s="20"/>
      <c r="F254" s="19"/>
      <c r="G254" s="19"/>
      <c r="H254" s="19"/>
      <c r="I254" s="19"/>
    </row>
    <row r="255" spans="2:9" ht="15.75" thickBot="1" x14ac:dyDescent="0.3">
      <c r="B255" s="19"/>
      <c r="C255" s="20"/>
      <c r="D255" s="20"/>
      <c r="E255" s="20"/>
      <c r="F255" s="19"/>
      <c r="G255" s="19"/>
      <c r="H255" s="19"/>
      <c r="I255" s="19"/>
    </row>
    <row r="256" spans="2:9" ht="15.75" thickBot="1" x14ac:dyDescent="0.3">
      <c r="B256" s="19"/>
      <c r="C256" s="20"/>
      <c r="D256" s="20"/>
      <c r="E256" s="20"/>
      <c r="F256" s="19"/>
      <c r="G256" s="19"/>
      <c r="H256" s="19"/>
      <c r="I256" s="19"/>
    </row>
    <row r="257" spans="2:9" ht="15.75" thickBot="1" x14ac:dyDescent="0.3">
      <c r="B257" s="19"/>
      <c r="C257" s="20"/>
      <c r="D257" s="20"/>
      <c r="E257" s="20"/>
      <c r="F257" s="19"/>
      <c r="G257" s="19"/>
      <c r="H257" s="19"/>
      <c r="I257" s="19"/>
    </row>
    <row r="258" spans="2:9" ht="15.75" thickBot="1" x14ac:dyDescent="0.3">
      <c r="B258" s="19"/>
      <c r="C258" s="20"/>
      <c r="D258" s="20"/>
      <c r="E258" s="20"/>
      <c r="F258" s="19"/>
      <c r="G258" s="19"/>
      <c r="H258" s="19"/>
      <c r="I258" s="19"/>
    </row>
    <row r="259" spans="2:9" ht="15.75" thickBot="1" x14ac:dyDescent="0.3">
      <c r="B259" s="19"/>
      <c r="C259" s="20"/>
      <c r="D259" s="20"/>
      <c r="E259" s="20"/>
      <c r="F259" s="19"/>
      <c r="G259" s="19"/>
      <c r="H259" s="19"/>
      <c r="I259" s="19"/>
    </row>
    <row r="260" spans="2:9" ht="15.75" thickBot="1" x14ac:dyDescent="0.3">
      <c r="B260" s="19"/>
      <c r="C260" s="20"/>
      <c r="D260" s="20"/>
      <c r="E260" s="20"/>
      <c r="F260" s="19"/>
      <c r="G260" s="19"/>
      <c r="H260" s="19"/>
      <c r="I260" s="19"/>
    </row>
    <row r="261" spans="2:9" ht="15.75" thickBot="1" x14ac:dyDescent="0.3">
      <c r="B261" s="19"/>
      <c r="C261" s="20"/>
      <c r="D261" s="20"/>
      <c r="E261" s="20"/>
      <c r="F261" s="19"/>
      <c r="G261" s="19"/>
      <c r="H261" s="19"/>
      <c r="I261" s="19"/>
    </row>
    <row r="262" spans="2:9" ht="15.75" thickBot="1" x14ac:dyDescent="0.3">
      <c r="B262" s="19"/>
      <c r="C262" s="20"/>
      <c r="D262" s="20"/>
      <c r="E262" s="20"/>
      <c r="F262" s="19"/>
      <c r="G262" s="19"/>
      <c r="H262" s="19"/>
      <c r="I262" s="19"/>
    </row>
    <row r="263" spans="2:9" ht="15.75" thickBot="1" x14ac:dyDescent="0.3">
      <c r="B263" s="19"/>
      <c r="C263" s="20"/>
      <c r="D263" s="20"/>
      <c r="E263" s="20"/>
      <c r="F263" s="19"/>
      <c r="G263" s="19"/>
      <c r="H263" s="19"/>
      <c r="I263" s="19"/>
    </row>
    <row r="264" spans="2:9" ht="15.75" thickBot="1" x14ac:dyDescent="0.3">
      <c r="B264" s="19"/>
      <c r="C264" s="20"/>
      <c r="D264" s="20"/>
      <c r="E264" s="20"/>
      <c r="F264" s="19"/>
      <c r="G264" s="19"/>
      <c r="H264" s="19"/>
      <c r="I264" s="19"/>
    </row>
    <row r="265" spans="2:9" ht="15.75" thickBot="1" x14ac:dyDescent="0.3">
      <c r="B265" s="19"/>
      <c r="C265" s="20"/>
      <c r="D265" s="20"/>
      <c r="E265" s="20"/>
      <c r="F265" s="19"/>
      <c r="G265" s="19"/>
      <c r="H265" s="19"/>
      <c r="I265" s="19"/>
    </row>
    <row r="266" spans="2:9" ht="15.75" thickBot="1" x14ac:dyDescent="0.3">
      <c r="B266" s="19"/>
      <c r="C266" s="20"/>
      <c r="D266" s="20"/>
      <c r="E266" s="20"/>
      <c r="F266" s="19"/>
      <c r="G266" s="19"/>
      <c r="H266" s="19"/>
      <c r="I266" s="19"/>
    </row>
    <row r="267" spans="2:9" ht="15.75" thickBot="1" x14ac:dyDescent="0.3">
      <c r="B267" s="19"/>
      <c r="C267" s="20"/>
      <c r="D267" s="20"/>
      <c r="E267" s="20"/>
      <c r="F267" s="19"/>
      <c r="G267" s="19"/>
      <c r="H267" s="19"/>
      <c r="I267" s="19"/>
    </row>
    <row r="268" spans="2:9" ht="15.75" thickBot="1" x14ac:dyDescent="0.3">
      <c r="B268" s="19"/>
      <c r="C268" s="20"/>
      <c r="D268" s="20"/>
      <c r="E268" s="20"/>
      <c r="F268" s="19"/>
      <c r="G268" s="19"/>
      <c r="H268" s="19"/>
      <c r="I268" s="19"/>
    </row>
    <row r="269" spans="2:9" ht="15.75" thickBot="1" x14ac:dyDescent="0.3">
      <c r="B269" s="19"/>
      <c r="C269" s="20"/>
      <c r="D269" s="20"/>
      <c r="E269" s="20"/>
      <c r="F269" s="19"/>
      <c r="G269" s="19"/>
      <c r="H269" s="19"/>
      <c r="I269" s="19"/>
    </row>
    <row r="270" spans="2:9" ht="15.75" thickBot="1" x14ac:dyDescent="0.3">
      <c r="B270" s="19"/>
      <c r="C270" s="20"/>
      <c r="D270" s="20"/>
      <c r="E270" s="20"/>
      <c r="F270" s="19"/>
      <c r="G270" s="19"/>
      <c r="H270" s="19"/>
      <c r="I270" s="19"/>
    </row>
    <row r="271" spans="2:9" ht="15.75" thickBot="1" x14ac:dyDescent="0.3">
      <c r="B271" s="19"/>
      <c r="C271" s="20"/>
      <c r="D271" s="20"/>
      <c r="E271" s="20"/>
      <c r="F271" s="19"/>
      <c r="G271" s="19"/>
      <c r="H271" s="19"/>
      <c r="I271" s="19"/>
    </row>
    <row r="272" spans="2:9" ht="15.75" thickBot="1" x14ac:dyDescent="0.3">
      <c r="B272" s="19"/>
      <c r="C272" s="20"/>
      <c r="D272" s="20"/>
      <c r="E272" s="20"/>
      <c r="F272" s="19"/>
      <c r="G272" s="19"/>
      <c r="H272" s="19"/>
      <c r="I272" s="19"/>
    </row>
    <row r="273" spans="2:9" ht="15.75" thickBot="1" x14ac:dyDescent="0.3">
      <c r="B273" s="19"/>
      <c r="C273" s="20"/>
      <c r="D273" s="20"/>
      <c r="E273" s="20"/>
      <c r="F273" s="19"/>
      <c r="G273" s="19"/>
      <c r="H273" s="19"/>
      <c r="I273" s="19"/>
    </row>
    <row r="274" spans="2:9" ht="15.75" thickBot="1" x14ac:dyDescent="0.3">
      <c r="B274" s="19"/>
      <c r="C274" s="20"/>
      <c r="D274" s="20"/>
      <c r="E274" s="20"/>
      <c r="F274" s="19"/>
      <c r="G274" s="19"/>
      <c r="H274" s="19"/>
      <c r="I274" s="19"/>
    </row>
    <row r="275" spans="2:9" ht="15.75" thickBot="1" x14ac:dyDescent="0.3">
      <c r="B275" s="19"/>
      <c r="C275" s="20"/>
      <c r="D275" s="20"/>
      <c r="E275" s="20"/>
      <c r="F275" s="19"/>
      <c r="G275" s="19"/>
      <c r="H275" s="19"/>
      <c r="I275" s="19"/>
    </row>
    <row r="276" spans="2:9" ht="15.75" thickBot="1" x14ac:dyDescent="0.3">
      <c r="B276" s="19"/>
      <c r="C276" s="20"/>
      <c r="D276" s="20"/>
      <c r="E276" s="20"/>
      <c r="F276" s="19"/>
      <c r="G276" s="19"/>
      <c r="H276" s="19"/>
      <c r="I276" s="19"/>
    </row>
    <row r="277" spans="2:9" ht="15.75" thickBot="1" x14ac:dyDescent="0.3">
      <c r="B277" s="19"/>
      <c r="C277" s="20"/>
      <c r="D277" s="20"/>
      <c r="E277" s="20"/>
      <c r="F277" s="19"/>
      <c r="G277" s="19"/>
      <c r="H277" s="19"/>
      <c r="I277" s="19"/>
    </row>
    <row r="278" spans="2:9" ht="15.75" thickBot="1" x14ac:dyDescent="0.3">
      <c r="B278" s="19"/>
      <c r="C278" s="20"/>
      <c r="D278" s="20"/>
      <c r="E278" s="20"/>
      <c r="F278" s="19"/>
      <c r="G278" s="19"/>
      <c r="H278" s="19"/>
      <c r="I278" s="19"/>
    </row>
    <row r="279" spans="2:9" ht="15.75" thickBot="1" x14ac:dyDescent="0.3">
      <c r="B279" s="19"/>
      <c r="C279" s="20"/>
      <c r="D279" s="20"/>
      <c r="E279" s="20"/>
      <c r="F279" s="19"/>
      <c r="G279" s="19"/>
      <c r="H279" s="19"/>
      <c r="I279" s="19"/>
    </row>
    <row r="280" spans="2:9" ht="15.75" thickBot="1" x14ac:dyDescent="0.3">
      <c r="B280" s="19"/>
      <c r="C280" s="20"/>
      <c r="D280" s="20"/>
      <c r="E280" s="20"/>
      <c r="F280" s="19"/>
      <c r="G280" s="19"/>
      <c r="H280" s="19"/>
      <c r="I280" s="19"/>
    </row>
    <row r="281" spans="2:9" ht="15.75" thickBot="1" x14ac:dyDescent="0.3">
      <c r="B281" s="19"/>
      <c r="C281" s="20"/>
      <c r="D281" s="20"/>
      <c r="E281" s="20"/>
      <c r="F281" s="19"/>
      <c r="G281" s="19"/>
      <c r="H281" s="19"/>
      <c r="I281" s="19"/>
    </row>
    <row r="282" spans="2:9" ht="15.75" thickBot="1" x14ac:dyDescent="0.3">
      <c r="B282" s="19"/>
      <c r="C282" s="20"/>
      <c r="D282" s="20"/>
      <c r="E282" s="20"/>
      <c r="F282" s="19"/>
      <c r="G282" s="19"/>
      <c r="H282" s="19"/>
      <c r="I282" s="19"/>
    </row>
    <row r="283" spans="2:9" ht="15.75" thickBot="1" x14ac:dyDescent="0.3">
      <c r="B283" s="19"/>
      <c r="C283" s="20"/>
      <c r="D283" s="20"/>
      <c r="E283" s="20"/>
      <c r="F283" s="19"/>
      <c r="G283" s="19"/>
      <c r="H283" s="19"/>
      <c r="I283" s="19"/>
    </row>
    <row r="284" spans="2:9" ht="15.75" thickBot="1" x14ac:dyDescent="0.3">
      <c r="B284" s="19"/>
      <c r="C284" s="20"/>
      <c r="D284" s="20"/>
      <c r="E284" s="20"/>
      <c r="F284" s="19"/>
      <c r="G284" s="19"/>
      <c r="H284" s="19"/>
      <c r="I284" s="19"/>
    </row>
    <row r="285" spans="2:9" ht="15.75" thickBot="1" x14ac:dyDescent="0.3">
      <c r="B285" s="19"/>
      <c r="C285" s="20"/>
      <c r="D285" s="20"/>
      <c r="E285" s="20"/>
      <c r="F285" s="19"/>
      <c r="G285" s="19"/>
      <c r="H285" s="19"/>
      <c r="I285" s="19"/>
    </row>
    <row r="286" spans="2:9" ht="15.75" thickBot="1" x14ac:dyDescent="0.3">
      <c r="B286" s="19"/>
      <c r="C286" s="20"/>
      <c r="D286" s="20"/>
      <c r="E286" s="20"/>
      <c r="F286" s="19"/>
      <c r="G286" s="19"/>
      <c r="H286" s="19"/>
      <c r="I286" s="19"/>
    </row>
    <row r="287" spans="2:9" ht="15.75" thickBot="1" x14ac:dyDescent="0.3">
      <c r="B287" s="19"/>
      <c r="C287" s="20"/>
      <c r="D287" s="20"/>
      <c r="E287" s="20"/>
      <c r="F287" s="19"/>
      <c r="G287" s="19"/>
      <c r="H287" s="19"/>
      <c r="I287" s="19"/>
    </row>
    <row r="288" spans="2:9" ht="15.75" thickBot="1" x14ac:dyDescent="0.3">
      <c r="B288" s="19"/>
      <c r="C288" s="20"/>
      <c r="D288" s="20"/>
      <c r="E288" s="20"/>
      <c r="F288" s="19"/>
      <c r="G288" s="19"/>
      <c r="H288" s="19"/>
      <c r="I288" s="19"/>
    </row>
    <row r="289" spans="2:9" ht="15.75" thickBot="1" x14ac:dyDescent="0.3">
      <c r="B289" s="19"/>
      <c r="C289" s="20"/>
      <c r="D289" s="20"/>
      <c r="E289" s="20"/>
      <c r="F289" s="19"/>
      <c r="G289" s="19"/>
      <c r="H289" s="19"/>
      <c r="I289" s="19"/>
    </row>
    <row r="290" spans="2:9" ht="15.75" thickBot="1" x14ac:dyDescent="0.3">
      <c r="B290" s="19"/>
      <c r="C290" s="20"/>
      <c r="D290" s="20"/>
      <c r="E290" s="20"/>
      <c r="F290" s="19"/>
      <c r="G290" s="19"/>
      <c r="H290" s="19"/>
      <c r="I290" s="19"/>
    </row>
    <row r="291" spans="2:9" ht="15.75" thickBot="1" x14ac:dyDescent="0.3">
      <c r="B291" s="19"/>
      <c r="C291" s="20"/>
      <c r="D291" s="20"/>
      <c r="E291" s="20"/>
      <c r="F291" s="19"/>
      <c r="G291" s="19"/>
      <c r="H291" s="19"/>
      <c r="I291" s="19"/>
    </row>
    <row r="292" spans="2:9" ht="15.75" thickBot="1" x14ac:dyDescent="0.3">
      <c r="B292" s="19"/>
      <c r="C292" s="20"/>
      <c r="D292" s="20"/>
      <c r="E292" s="20"/>
      <c r="F292" s="19"/>
      <c r="G292" s="19"/>
      <c r="H292" s="19"/>
      <c r="I292" s="19"/>
    </row>
    <row r="293" spans="2:9" ht="15.75" thickBot="1" x14ac:dyDescent="0.3">
      <c r="B293" s="19"/>
      <c r="C293" s="20"/>
      <c r="D293" s="20"/>
      <c r="E293" s="20"/>
      <c r="F293" s="19"/>
      <c r="G293" s="19"/>
      <c r="H293" s="19"/>
      <c r="I293" s="19"/>
    </row>
    <row r="294" spans="2:9" ht="15.75" thickBot="1" x14ac:dyDescent="0.3">
      <c r="B294" s="19"/>
      <c r="C294" s="20"/>
      <c r="D294" s="20"/>
      <c r="E294" s="20"/>
      <c r="F294" s="19"/>
      <c r="G294" s="19"/>
      <c r="H294" s="19"/>
      <c r="I294" s="19"/>
    </row>
    <row r="295" spans="2:9" ht="15.75" thickBot="1" x14ac:dyDescent="0.3">
      <c r="B295" s="19"/>
      <c r="C295" s="20"/>
      <c r="D295" s="20"/>
      <c r="E295" s="20"/>
      <c r="F295" s="19"/>
      <c r="G295" s="19"/>
      <c r="H295" s="19"/>
      <c r="I295" s="19"/>
    </row>
    <row r="296" spans="2:9" ht="15.75" thickBot="1" x14ac:dyDescent="0.3">
      <c r="B296" s="19"/>
      <c r="C296" s="20"/>
      <c r="D296" s="20"/>
      <c r="E296" s="20"/>
      <c r="F296" s="19"/>
      <c r="G296" s="19"/>
      <c r="H296" s="19"/>
      <c r="I296" s="19"/>
    </row>
    <row r="297" spans="2:9" ht="15.75" thickBot="1" x14ac:dyDescent="0.3">
      <c r="B297" s="19"/>
      <c r="C297" s="20"/>
      <c r="D297" s="20"/>
      <c r="E297" s="20"/>
      <c r="F297" s="19"/>
      <c r="G297" s="19"/>
      <c r="H297" s="19"/>
      <c r="I297" s="19"/>
    </row>
    <row r="298" spans="2:9" ht="15.75" thickBot="1" x14ac:dyDescent="0.3">
      <c r="B298" s="19"/>
      <c r="C298" s="20"/>
      <c r="D298" s="20"/>
      <c r="E298" s="20"/>
      <c r="F298" s="19"/>
      <c r="G298" s="19"/>
      <c r="H298" s="19"/>
      <c r="I298" s="19"/>
    </row>
    <row r="299" spans="2:9" ht="15.75" thickBot="1" x14ac:dyDescent="0.3">
      <c r="B299" s="19"/>
      <c r="C299" s="20"/>
      <c r="D299" s="20"/>
      <c r="E299" s="20"/>
      <c r="F299" s="19"/>
      <c r="G299" s="19"/>
      <c r="H299" s="19"/>
      <c r="I299" s="19"/>
    </row>
    <row r="300" spans="2:9" ht="15.75" thickBot="1" x14ac:dyDescent="0.3">
      <c r="B300" s="19"/>
      <c r="C300" s="20"/>
      <c r="D300" s="20"/>
      <c r="E300" s="20"/>
      <c r="F300" s="19"/>
      <c r="G300" s="19"/>
      <c r="H300" s="19"/>
      <c r="I300" s="19"/>
    </row>
    <row r="301" spans="2:9" ht="15.75" thickBot="1" x14ac:dyDescent="0.3">
      <c r="B301" s="19"/>
      <c r="C301" s="20"/>
      <c r="D301" s="20"/>
      <c r="E301" s="20"/>
      <c r="F301" s="19"/>
      <c r="G301" s="19"/>
      <c r="H301" s="19"/>
      <c r="I301" s="19"/>
    </row>
    <row r="302" spans="2:9" ht="15.75" thickBot="1" x14ac:dyDescent="0.3">
      <c r="B302" s="19"/>
      <c r="C302" s="20"/>
      <c r="D302" s="20"/>
      <c r="E302" s="20"/>
      <c r="F302" s="19"/>
      <c r="G302" s="19"/>
      <c r="H302" s="19"/>
      <c r="I302" s="19"/>
    </row>
    <row r="303" spans="2:9" ht="15.75" thickBot="1" x14ac:dyDescent="0.3">
      <c r="B303" s="19"/>
      <c r="C303" s="20"/>
      <c r="D303" s="20"/>
      <c r="E303" s="20"/>
      <c r="F303" s="19"/>
      <c r="G303" s="19"/>
      <c r="H303" s="19"/>
      <c r="I303" s="19"/>
    </row>
    <row r="304" spans="2:9" ht="15.75" thickBot="1" x14ac:dyDescent="0.3">
      <c r="B304" s="19"/>
      <c r="C304" s="20"/>
      <c r="D304" s="20"/>
      <c r="E304" s="20"/>
      <c r="F304" s="19"/>
      <c r="G304" s="19"/>
      <c r="H304" s="19"/>
      <c r="I304" s="19"/>
    </row>
    <row r="305" spans="2:9" ht="15.75" thickBot="1" x14ac:dyDescent="0.3">
      <c r="B305" s="19"/>
      <c r="C305" s="20"/>
      <c r="D305" s="20"/>
      <c r="E305" s="20"/>
      <c r="F305" s="19"/>
      <c r="G305" s="19"/>
      <c r="H305" s="19"/>
      <c r="I305" s="19"/>
    </row>
    <row r="306" spans="2:9" ht="15.75" thickBot="1" x14ac:dyDescent="0.3">
      <c r="B306" s="19"/>
      <c r="C306" s="20"/>
      <c r="D306" s="20"/>
      <c r="E306" s="20"/>
      <c r="F306" s="19"/>
      <c r="G306" s="19"/>
      <c r="H306" s="19"/>
      <c r="I306" s="19"/>
    </row>
    <row r="307" spans="2:9" ht="15.75" thickBot="1" x14ac:dyDescent="0.3">
      <c r="B307" s="19"/>
      <c r="C307" s="20"/>
      <c r="D307" s="20"/>
      <c r="E307" s="20"/>
      <c r="F307" s="19"/>
      <c r="G307" s="19"/>
      <c r="H307" s="19"/>
      <c r="I307" s="19"/>
    </row>
    <row r="308" spans="2:9" ht="15.75" thickBot="1" x14ac:dyDescent="0.3">
      <c r="B308" s="19"/>
      <c r="C308" s="20"/>
      <c r="D308" s="20"/>
      <c r="E308" s="20"/>
      <c r="F308" s="19"/>
      <c r="G308" s="19"/>
      <c r="H308" s="19"/>
      <c r="I308" s="19"/>
    </row>
    <row r="309" spans="2:9" ht="15.75" thickBot="1" x14ac:dyDescent="0.3">
      <c r="B309" s="19"/>
      <c r="C309" s="20"/>
      <c r="D309" s="20"/>
      <c r="E309" s="20"/>
      <c r="F309" s="19"/>
      <c r="G309" s="19"/>
      <c r="H309" s="19"/>
      <c r="I309" s="19"/>
    </row>
    <row r="310" spans="2:9" ht="15.75" thickBot="1" x14ac:dyDescent="0.3">
      <c r="B310" s="19"/>
      <c r="C310" s="20"/>
      <c r="D310" s="20"/>
      <c r="E310" s="20"/>
      <c r="F310" s="19"/>
      <c r="G310" s="19"/>
      <c r="H310" s="19"/>
      <c r="I310" s="19"/>
    </row>
    <row r="311" spans="2:9" ht="15.75" thickBot="1" x14ac:dyDescent="0.3">
      <c r="B311" s="19"/>
      <c r="C311" s="20"/>
      <c r="D311" s="20"/>
      <c r="E311" s="20"/>
      <c r="F311" s="19"/>
      <c r="G311" s="19"/>
      <c r="H311" s="19"/>
      <c r="I311" s="19"/>
    </row>
    <row r="312" spans="2:9" ht="15.75" thickBot="1" x14ac:dyDescent="0.3">
      <c r="B312" s="19"/>
      <c r="C312" s="20"/>
      <c r="D312" s="20"/>
      <c r="E312" s="20"/>
      <c r="F312" s="19"/>
      <c r="G312" s="19"/>
      <c r="H312" s="19"/>
      <c r="I312" s="19"/>
    </row>
    <row r="313" spans="2:9" ht="15.75" thickBot="1" x14ac:dyDescent="0.3">
      <c r="B313" s="19"/>
      <c r="C313" s="20"/>
      <c r="D313" s="20"/>
      <c r="E313" s="20"/>
      <c r="F313" s="19"/>
      <c r="G313" s="19"/>
      <c r="H313" s="19"/>
      <c r="I313" s="19"/>
    </row>
    <row r="314" spans="2:9" ht="15.75" thickBot="1" x14ac:dyDescent="0.3">
      <c r="B314" s="19"/>
      <c r="C314" s="20"/>
      <c r="D314" s="20"/>
      <c r="E314" s="20"/>
      <c r="F314" s="19"/>
      <c r="G314" s="19"/>
      <c r="H314" s="19"/>
      <c r="I314" s="19"/>
    </row>
    <row r="315" spans="2:9" ht="15.75" thickBot="1" x14ac:dyDescent="0.3">
      <c r="B315" s="19"/>
      <c r="C315" s="20"/>
      <c r="D315" s="20"/>
      <c r="E315" s="20"/>
      <c r="F315" s="19"/>
      <c r="G315" s="19"/>
      <c r="H315" s="19"/>
      <c r="I315" s="19"/>
    </row>
    <row r="316" spans="2:9" ht="15.75" thickBot="1" x14ac:dyDescent="0.3">
      <c r="B316" s="19"/>
      <c r="C316" s="20"/>
      <c r="D316" s="20"/>
      <c r="E316" s="20"/>
      <c r="F316" s="19"/>
      <c r="G316" s="19"/>
      <c r="H316" s="19"/>
      <c r="I316" s="19"/>
    </row>
    <row r="317" spans="2:9" ht="15.75" thickBot="1" x14ac:dyDescent="0.3">
      <c r="B317" s="19"/>
      <c r="C317" s="20"/>
      <c r="D317" s="20"/>
      <c r="E317" s="20"/>
      <c r="F317" s="19"/>
      <c r="G317" s="19"/>
      <c r="H317" s="19"/>
      <c r="I317" s="19"/>
    </row>
    <row r="318" spans="2:9" ht="15.75" thickBot="1" x14ac:dyDescent="0.3">
      <c r="B318" s="19"/>
      <c r="C318" s="20"/>
      <c r="D318" s="20"/>
      <c r="E318" s="20"/>
      <c r="F318" s="19"/>
      <c r="G318" s="19"/>
      <c r="H318" s="19"/>
      <c r="I318" s="19"/>
    </row>
    <row r="319" spans="2:9" ht="15.75" thickBot="1" x14ac:dyDescent="0.3">
      <c r="B319" s="19"/>
      <c r="C319" s="20"/>
      <c r="D319" s="20"/>
      <c r="E319" s="20"/>
      <c r="F319" s="19"/>
      <c r="G319" s="19"/>
      <c r="H319" s="19"/>
      <c r="I319" s="19"/>
    </row>
    <row r="320" spans="2:9" ht="15.75" thickBot="1" x14ac:dyDescent="0.3">
      <c r="B320" s="19"/>
      <c r="C320" s="20"/>
      <c r="D320" s="20"/>
      <c r="E320" s="20"/>
      <c r="F320" s="19"/>
      <c r="G320" s="19"/>
      <c r="H320" s="19"/>
      <c r="I320" s="19"/>
    </row>
    <row r="321" spans="2:9" ht="15.75" thickBot="1" x14ac:dyDescent="0.3">
      <c r="B321" s="19"/>
      <c r="C321" s="20"/>
      <c r="D321" s="20"/>
      <c r="E321" s="20"/>
      <c r="F321" s="19"/>
      <c r="G321" s="19"/>
      <c r="H321" s="19"/>
      <c r="I321" s="19"/>
    </row>
    <row r="322" spans="2:9" ht="15.75" thickBot="1" x14ac:dyDescent="0.3">
      <c r="B322" s="19"/>
      <c r="C322" s="20"/>
      <c r="D322" s="20"/>
      <c r="E322" s="20"/>
      <c r="F322" s="19"/>
      <c r="G322" s="19"/>
      <c r="H322" s="19"/>
      <c r="I322" s="19"/>
    </row>
    <row r="323" spans="2:9" ht="15.75" thickBot="1" x14ac:dyDescent="0.3">
      <c r="B323" s="19"/>
      <c r="C323" s="20"/>
      <c r="D323" s="20"/>
      <c r="E323" s="20"/>
      <c r="F323" s="19"/>
      <c r="G323" s="19"/>
      <c r="H323" s="19"/>
      <c r="I323" s="19"/>
    </row>
    <row r="324" spans="2:9" ht="15.75" thickBot="1" x14ac:dyDescent="0.3">
      <c r="B324" s="19"/>
      <c r="C324" s="20"/>
      <c r="D324" s="20"/>
      <c r="E324" s="20"/>
      <c r="F324" s="19"/>
      <c r="G324" s="19"/>
      <c r="H324" s="19"/>
      <c r="I324" s="19"/>
    </row>
    <row r="325" spans="2:9" ht="15.75" thickBot="1" x14ac:dyDescent="0.3">
      <c r="B325" s="19"/>
      <c r="C325" s="20"/>
      <c r="D325" s="20"/>
      <c r="E325" s="20"/>
      <c r="F325" s="19"/>
      <c r="G325" s="19"/>
      <c r="H325" s="19"/>
      <c r="I325" s="19"/>
    </row>
    <row r="326" spans="2:9" ht="15.75" thickBot="1" x14ac:dyDescent="0.3">
      <c r="B326" s="19"/>
      <c r="C326" s="20"/>
      <c r="D326" s="20"/>
      <c r="E326" s="20"/>
      <c r="F326" s="19"/>
      <c r="G326" s="19"/>
      <c r="H326" s="19"/>
      <c r="I326" s="19"/>
    </row>
    <row r="327" spans="2:9" ht="15.75" thickBot="1" x14ac:dyDescent="0.3">
      <c r="B327" s="19"/>
      <c r="C327" s="20"/>
      <c r="D327" s="20"/>
      <c r="E327" s="20"/>
      <c r="F327" s="19"/>
      <c r="G327" s="19"/>
      <c r="H327" s="19"/>
      <c r="I327" s="19"/>
    </row>
    <row r="328" spans="2:9" ht="15.75" thickBot="1" x14ac:dyDescent="0.3">
      <c r="B328" s="19"/>
      <c r="C328" s="20"/>
      <c r="D328" s="20"/>
      <c r="E328" s="20"/>
      <c r="F328" s="19"/>
      <c r="G328" s="19"/>
      <c r="H328" s="19"/>
      <c r="I328" s="19"/>
    </row>
    <row r="329" spans="2:9" ht="15.75" thickBot="1" x14ac:dyDescent="0.3">
      <c r="B329" s="19"/>
      <c r="C329" s="20"/>
      <c r="D329" s="20"/>
      <c r="E329" s="20"/>
      <c r="F329" s="19"/>
      <c r="G329" s="19"/>
      <c r="H329" s="19"/>
      <c r="I329" s="19"/>
    </row>
    <row r="330" spans="2:9" ht="15.75" thickBot="1" x14ac:dyDescent="0.3">
      <c r="B330" s="19"/>
      <c r="C330" s="20"/>
      <c r="D330" s="20"/>
      <c r="E330" s="20"/>
      <c r="F330" s="19"/>
      <c r="G330" s="19"/>
      <c r="H330" s="19"/>
      <c r="I330" s="19"/>
    </row>
    <row r="331" spans="2:9" ht="15.75" thickBot="1" x14ac:dyDescent="0.3">
      <c r="B331" s="19"/>
      <c r="C331" s="20"/>
      <c r="D331" s="20"/>
      <c r="E331" s="20"/>
      <c r="F331" s="19"/>
      <c r="G331" s="19"/>
      <c r="H331" s="19"/>
      <c r="I331" s="19"/>
    </row>
    <row r="332" spans="2:9" ht="15.75" thickBot="1" x14ac:dyDescent="0.3">
      <c r="B332" s="19"/>
      <c r="C332" s="20"/>
      <c r="D332" s="20"/>
      <c r="E332" s="20"/>
      <c r="F332" s="19"/>
      <c r="G332" s="19"/>
      <c r="H332" s="19"/>
      <c r="I332" s="19"/>
    </row>
    <row r="333" spans="2:9" ht="15.75" thickBot="1" x14ac:dyDescent="0.3">
      <c r="B333" s="19"/>
      <c r="C333" s="20"/>
      <c r="D333" s="20"/>
      <c r="E333" s="20"/>
      <c r="F333" s="19"/>
      <c r="G333" s="19"/>
      <c r="H333" s="19"/>
      <c r="I333" s="19"/>
    </row>
    <row r="334" spans="2:9" ht="15.75" thickBot="1" x14ac:dyDescent="0.3">
      <c r="B334" s="19"/>
      <c r="C334" s="20"/>
      <c r="D334" s="20"/>
      <c r="E334" s="20"/>
      <c r="F334" s="19"/>
      <c r="G334" s="19"/>
      <c r="H334" s="19"/>
      <c r="I334" s="19"/>
    </row>
    <row r="335" spans="2:9" ht="15.75" thickBot="1" x14ac:dyDescent="0.3">
      <c r="B335" s="19"/>
      <c r="C335" s="20"/>
      <c r="D335" s="20"/>
      <c r="E335" s="20"/>
      <c r="F335" s="19"/>
      <c r="G335" s="19"/>
      <c r="H335" s="19"/>
      <c r="I335" s="19"/>
    </row>
    <row r="336" spans="2:9" ht="15.75" thickBot="1" x14ac:dyDescent="0.3">
      <c r="B336" s="19"/>
      <c r="C336" s="20"/>
      <c r="D336" s="20"/>
      <c r="E336" s="20"/>
      <c r="F336" s="19"/>
      <c r="G336" s="19"/>
      <c r="H336" s="19"/>
      <c r="I336" s="19"/>
    </row>
    <row r="337" spans="2:9" ht="15.75" thickBot="1" x14ac:dyDescent="0.3">
      <c r="B337" s="19"/>
      <c r="C337" s="20"/>
      <c r="D337" s="20"/>
      <c r="E337" s="20"/>
      <c r="F337" s="19"/>
      <c r="G337" s="19"/>
      <c r="H337" s="19"/>
      <c r="I337" s="19"/>
    </row>
    <row r="338" spans="2:9" ht="15.75" thickBot="1" x14ac:dyDescent="0.3">
      <c r="B338" s="19"/>
      <c r="C338" s="20"/>
      <c r="D338" s="20"/>
      <c r="E338" s="20"/>
      <c r="F338" s="19"/>
      <c r="G338" s="19"/>
      <c r="H338" s="19"/>
      <c r="I338" s="19"/>
    </row>
    <row r="339" spans="2:9" ht="15.75" thickBot="1" x14ac:dyDescent="0.3">
      <c r="B339" s="19"/>
      <c r="C339" s="20"/>
      <c r="D339" s="20"/>
      <c r="E339" s="20"/>
      <c r="F339" s="19"/>
      <c r="G339" s="19"/>
      <c r="H339" s="19"/>
      <c r="I339" s="19"/>
    </row>
    <row r="340" spans="2:9" ht="15.75" thickBot="1" x14ac:dyDescent="0.3">
      <c r="B340" s="19"/>
      <c r="C340" s="20"/>
      <c r="D340" s="20"/>
      <c r="E340" s="20"/>
      <c r="F340" s="19"/>
      <c r="G340" s="19"/>
      <c r="H340" s="19"/>
      <c r="I340" s="19"/>
    </row>
    <row r="341" spans="2:9" ht="15.75" thickBot="1" x14ac:dyDescent="0.3">
      <c r="B341" s="19"/>
      <c r="C341" s="20"/>
      <c r="D341" s="20"/>
      <c r="E341" s="20"/>
      <c r="F341" s="19"/>
      <c r="G341" s="19"/>
      <c r="H341" s="19"/>
      <c r="I341" s="19"/>
    </row>
    <row r="342" spans="2:9" ht="15.75" thickBot="1" x14ac:dyDescent="0.3">
      <c r="B342" s="19"/>
      <c r="C342" s="20"/>
      <c r="D342" s="20"/>
      <c r="E342" s="20"/>
      <c r="F342" s="19"/>
      <c r="G342" s="19"/>
      <c r="H342" s="19"/>
      <c r="I342" s="19"/>
    </row>
    <row r="343" spans="2:9" ht="15.75" thickBot="1" x14ac:dyDescent="0.3">
      <c r="B343" s="19"/>
      <c r="C343" s="20"/>
      <c r="D343" s="20"/>
      <c r="E343" s="20"/>
      <c r="F343" s="19"/>
      <c r="G343" s="19"/>
      <c r="H343" s="19"/>
      <c r="I343" s="19"/>
    </row>
    <row r="344" spans="2:9" ht="15.75" thickBot="1" x14ac:dyDescent="0.3">
      <c r="B344" s="19"/>
      <c r="C344" s="20"/>
      <c r="D344" s="20"/>
      <c r="E344" s="20"/>
      <c r="F344" s="19"/>
      <c r="G344" s="19"/>
      <c r="H344" s="19"/>
      <c r="I344" s="19"/>
    </row>
    <row r="345" spans="2:9" ht="15.75" thickBot="1" x14ac:dyDescent="0.3">
      <c r="B345" s="19"/>
      <c r="C345" s="20"/>
      <c r="D345" s="20"/>
      <c r="E345" s="20"/>
      <c r="F345" s="19"/>
      <c r="G345" s="19"/>
      <c r="H345" s="19"/>
      <c r="I345" s="19"/>
    </row>
    <row r="346" spans="2:9" ht="15.75" thickBot="1" x14ac:dyDescent="0.3">
      <c r="B346" s="19"/>
      <c r="C346" s="20"/>
      <c r="D346" s="20"/>
      <c r="E346" s="20"/>
      <c r="F346" s="19"/>
      <c r="G346" s="19"/>
      <c r="H346" s="19"/>
      <c r="I346" s="19"/>
    </row>
    <row r="347" spans="2:9" ht="15.75" thickBot="1" x14ac:dyDescent="0.3">
      <c r="B347" s="19"/>
      <c r="C347" s="20"/>
      <c r="D347" s="20"/>
      <c r="E347" s="20"/>
      <c r="F347" s="19"/>
      <c r="G347" s="19"/>
      <c r="H347" s="19"/>
      <c r="I347" s="19"/>
    </row>
    <row r="348" spans="2:9" ht="15.75" thickBot="1" x14ac:dyDescent="0.3">
      <c r="B348" s="19"/>
      <c r="C348" s="20"/>
      <c r="D348" s="20"/>
      <c r="E348" s="20"/>
      <c r="F348" s="19"/>
      <c r="G348" s="19"/>
      <c r="H348" s="19"/>
      <c r="I348" s="19"/>
    </row>
    <row r="349" spans="2:9" ht="15.75" thickBot="1" x14ac:dyDescent="0.3">
      <c r="B349" s="19"/>
      <c r="C349" s="20"/>
      <c r="D349" s="20"/>
      <c r="E349" s="20"/>
      <c r="F349" s="19"/>
      <c r="G349" s="19"/>
      <c r="H349" s="19"/>
      <c r="I349" s="19"/>
    </row>
    <row r="350" spans="2:9" ht="15.75" thickBot="1" x14ac:dyDescent="0.3">
      <c r="B350" s="19"/>
      <c r="C350" s="20"/>
      <c r="D350" s="20"/>
      <c r="E350" s="20"/>
      <c r="F350" s="19"/>
      <c r="G350" s="19"/>
      <c r="H350" s="19"/>
      <c r="I350" s="19"/>
    </row>
    <row r="351" spans="2:9" ht="15.75" thickBot="1" x14ac:dyDescent="0.3">
      <c r="B351" s="19"/>
      <c r="C351" s="20"/>
      <c r="D351" s="20"/>
      <c r="E351" s="20"/>
      <c r="F351" s="19"/>
      <c r="G351" s="19"/>
      <c r="H351" s="19"/>
      <c r="I351" s="19"/>
    </row>
    <row r="352" spans="2:9" ht="15.75" thickBot="1" x14ac:dyDescent="0.3">
      <c r="B352" s="19"/>
      <c r="C352" s="20"/>
      <c r="D352" s="20"/>
      <c r="E352" s="20"/>
      <c r="F352" s="19"/>
      <c r="G352" s="19"/>
      <c r="H352" s="19"/>
      <c r="I352" s="19"/>
    </row>
    <row r="353" spans="2:9" ht="15.75" thickBot="1" x14ac:dyDescent="0.3">
      <c r="B353" s="19"/>
      <c r="C353" s="20"/>
      <c r="D353" s="20"/>
      <c r="E353" s="20"/>
      <c r="F353" s="19"/>
      <c r="G353" s="19"/>
      <c r="H353" s="19"/>
      <c r="I353" s="19"/>
    </row>
    <row r="354" spans="2:9" ht="15.75" thickBot="1" x14ac:dyDescent="0.3">
      <c r="B354" s="19"/>
      <c r="C354" s="20"/>
      <c r="D354" s="20"/>
      <c r="E354" s="20"/>
      <c r="F354" s="19"/>
      <c r="G354" s="19"/>
      <c r="H354" s="19"/>
      <c r="I354" s="19"/>
    </row>
    <row r="355" spans="2:9" ht="15.75" thickBot="1" x14ac:dyDescent="0.3">
      <c r="B355" s="19"/>
      <c r="C355" s="20"/>
      <c r="D355" s="20"/>
      <c r="E355" s="20"/>
      <c r="F355" s="19"/>
      <c r="G355" s="19"/>
      <c r="H355" s="19"/>
      <c r="I355" s="19"/>
    </row>
    <row r="356" spans="2:9" ht="15.75" thickBot="1" x14ac:dyDescent="0.3">
      <c r="B356" s="19"/>
      <c r="C356" s="20"/>
      <c r="D356" s="20"/>
      <c r="E356" s="20"/>
      <c r="F356" s="19"/>
      <c r="G356" s="19"/>
      <c r="H356" s="19"/>
      <c r="I356" s="19"/>
    </row>
    <row r="357" spans="2:9" ht="15.75" thickBot="1" x14ac:dyDescent="0.3">
      <c r="B357" s="19"/>
      <c r="C357" s="20"/>
      <c r="D357" s="20"/>
      <c r="E357" s="20"/>
      <c r="F357" s="19"/>
      <c r="G357" s="19"/>
      <c r="H357" s="19"/>
      <c r="I357" s="19"/>
    </row>
    <row r="358" spans="2:9" ht="15.75" thickBot="1" x14ac:dyDescent="0.3">
      <c r="B358" s="19"/>
      <c r="C358" s="20"/>
      <c r="D358" s="20"/>
      <c r="E358" s="20"/>
      <c r="F358" s="19"/>
      <c r="G358" s="19"/>
      <c r="H358" s="19"/>
      <c r="I358" s="19"/>
    </row>
    <row r="359" spans="2:9" ht="15.75" thickBot="1" x14ac:dyDescent="0.3">
      <c r="B359" s="19"/>
      <c r="C359" s="20"/>
      <c r="D359" s="20"/>
      <c r="E359" s="20"/>
      <c r="F359" s="19"/>
      <c r="G359" s="19"/>
      <c r="H359" s="19"/>
      <c r="I359" s="19"/>
    </row>
    <row r="360" spans="2:9" ht="15.75" thickBot="1" x14ac:dyDescent="0.3">
      <c r="B360" s="19"/>
      <c r="C360" s="20"/>
      <c r="D360" s="20"/>
      <c r="E360" s="20"/>
      <c r="F360" s="19"/>
      <c r="G360" s="19"/>
      <c r="H360" s="19"/>
      <c r="I360" s="19"/>
    </row>
    <row r="361" spans="2:9" ht="15.75" thickBot="1" x14ac:dyDescent="0.3">
      <c r="B361" s="19"/>
      <c r="C361" s="20"/>
      <c r="D361" s="20"/>
      <c r="E361" s="20"/>
      <c r="F361" s="19"/>
      <c r="G361" s="19"/>
      <c r="H361" s="19"/>
      <c r="I361" s="19"/>
    </row>
    <row r="362" spans="2:9" ht="15.75" thickBot="1" x14ac:dyDescent="0.3">
      <c r="B362" s="19"/>
      <c r="C362" s="20"/>
      <c r="D362" s="20"/>
      <c r="E362" s="20"/>
      <c r="F362" s="19"/>
      <c r="G362" s="19"/>
      <c r="H362" s="19"/>
      <c r="I362" s="19"/>
    </row>
    <row r="363" spans="2:9" ht="15.75" thickBot="1" x14ac:dyDescent="0.3">
      <c r="B363" s="19"/>
      <c r="C363" s="20"/>
      <c r="D363" s="20"/>
      <c r="E363" s="20"/>
      <c r="F363" s="19"/>
      <c r="G363" s="19"/>
      <c r="H363" s="19"/>
      <c r="I363" s="19"/>
    </row>
    <row r="364" spans="2:9" ht="15.75" thickBot="1" x14ac:dyDescent="0.3">
      <c r="B364" s="19"/>
      <c r="C364" s="20"/>
      <c r="D364" s="20"/>
      <c r="E364" s="20"/>
      <c r="F364" s="19"/>
      <c r="G364" s="19"/>
      <c r="H364" s="19"/>
      <c r="I364" s="19"/>
    </row>
    <row r="365" spans="2:9" ht="15.75" thickBot="1" x14ac:dyDescent="0.3">
      <c r="B365" s="19"/>
      <c r="C365" s="20"/>
      <c r="D365" s="20"/>
      <c r="E365" s="20"/>
      <c r="F365" s="19"/>
      <c r="G365" s="19"/>
      <c r="H365" s="19"/>
      <c r="I365" s="19"/>
    </row>
    <row r="366" spans="2:9" ht="15.75" thickBot="1" x14ac:dyDescent="0.3">
      <c r="B366" s="19"/>
      <c r="C366" s="20"/>
      <c r="D366" s="20"/>
      <c r="E366" s="20"/>
      <c r="F366" s="19"/>
      <c r="G366" s="19"/>
      <c r="H366" s="19"/>
      <c r="I366" s="19"/>
    </row>
    <row r="367" spans="2:9" ht="15.75" thickBot="1" x14ac:dyDescent="0.3">
      <c r="B367" s="19"/>
      <c r="C367" s="20"/>
      <c r="D367" s="20"/>
      <c r="E367" s="20"/>
      <c r="F367" s="19"/>
      <c r="G367" s="19"/>
      <c r="H367" s="19"/>
      <c r="I367" s="19"/>
    </row>
    <row r="368" spans="2:9" ht="15.75" thickBot="1" x14ac:dyDescent="0.3">
      <c r="B368" s="19"/>
      <c r="C368" s="20"/>
      <c r="D368" s="20"/>
      <c r="E368" s="20"/>
      <c r="F368" s="19"/>
      <c r="G368" s="19"/>
      <c r="H368" s="19"/>
      <c r="I368" s="19"/>
    </row>
    <row r="369" spans="2:9" ht="15.75" thickBot="1" x14ac:dyDescent="0.3">
      <c r="B369" s="19"/>
      <c r="C369" s="20"/>
      <c r="D369" s="20"/>
      <c r="E369" s="20"/>
      <c r="F369" s="19"/>
      <c r="G369" s="19"/>
      <c r="H369" s="19"/>
      <c r="I369" s="19"/>
    </row>
    <row r="370" spans="2:9" ht="15.75" thickBot="1" x14ac:dyDescent="0.3">
      <c r="B370" s="19"/>
      <c r="C370" s="20"/>
      <c r="D370" s="20"/>
      <c r="E370" s="20"/>
      <c r="F370" s="19"/>
      <c r="G370" s="19"/>
      <c r="H370" s="19"/>
      <c r="I370" s="19"/>
    </row>
    <row r="371" spans="2:9" ht="15.75" thickBot="1" x14ac:dyDescent="0.3">
      <c r="B371" s="19"/>
      <c r="C371" s="20"/>
      <c r="D371" s="20"/>
      <c r="E371" s="20"/>
      <c r="F371" s="19"/>
      <c r="G371" s="19"/>
      <c r="H371" s="19"/>
      <c r="I371" s="19"/>
    </row>
    <row r="372" spans="2:9" ht="15.75" thickBot="1" x14ac:dyDescent="0.3">
      <c r="B372" s="19"/>
      <c r="C372" s="20"/>
      <c r="D372" s="20"/>
      <c r="E372" s="20"/>
      <c r="F372" s="19"/>
      <c r="G372" s="19"/>
      <c r="H372" s="19"/>
      <c r="I372" s="19"/>
    </row>
    <row r="373" spans="2:9" ht="15.75" thickBot="1" x14ac:dyDescent="0.3">
      <c r="B373" s="19"/>
      <c r="C373" s="20"/>
      <c r="D373" s="20"/>
      <c r="E373" s="20"/>
      <c r="F373" s="19"/>
      <c r="G373" s="19"/>
      <c r="H373" s="19"/>
      <c r="I373" s="19"/>
    </row>
    <row r="374" spans="2:9" ht="15.75" thickBot="1" x14ac:dyDescent="0.3">
      <c r="B374" s="19"/>
      <c r="C374" s="20"/>
      <c r="D374" s="20"/>
      <c r="E374" s="20"/>
      <c r="F374" s="19"/>
      <c r="G374" s="19"/>
      <c r="H374" s="19"/>
      <c r="I374" s="19"/>
    </row>
    <row r="375" spans="2:9" ht="15.75" thickBot="1" x14ac:dyDescent="0.3">
      <c r="B375" s="19"/>
      <c r="C375" s="20"/>
      <c r="D375" s="20"/>
      <c r="E375" s="20"/>
      <c r="F375" s="19"/>
      <c r="G375" s="19"/>
      <c r="H375" s="19"/>
      <c r="I375" s="19"/>
    </row>
    <row r="376" spans="2:9" ht="15.75" thickBot="1" x14ac:dyDescent="0.3">
      <c r="B376" s="19"/>
      <c r="C376" s="20"/>
      <c r="D376" s="20"/>
      <c r="E376" s="20"/>
      <c r="F376" s="19"/>
      <c r="G376" s="19"/>
      <c r="H376" s="19"/>
      <c r="I376" s="19"/>
    </row>
    <row r="377" spans="2:9" ht="15.75" thickBot="1" x14ac:dyDescent="0.3">
      <c r="B377" s="19"/>
      <c r="C377" s="20"/>
      <c r="D377" s="20"/>
      <c r="E377" s="20"/>
      <c r="F377" s="19"/>
      <c r="G377" s="19"/>
      <c r="H377" s="19"/>
      <c r="I377" s="19"/>
    </row>
    <row r="378" spans="2:9" ht="15.75" thickBot="1" x14ac:dyDescent="0.3">
      <c r="B378" s="19"/>
      <c r="C378" s="20"/>
      <c r="D378" s="20"/>
      <c r="E378" s="20"/>
      <c r="F378" s="19"/>
      <c r="G378" s="19"/>
      <c r="H378" s="19"/>
      <c r="I378" s="19"/>
    </row>
    <row r="379" spans="2:9" ht="15.75" thickBot="1" x14ac:dyDescent="0.3">
      <c r="B379" s="19"/>
      <c r="C379" s="20"/>
      <c r="D379" s="20"/>
      <c r="E379" s="20"/>
      <c r="F379" s="19"/>
      <c r="G379" s="19"/>
      <c r="H379" s="19"/>
      <c r="I379" s="19"/>
    </row>
    <row r="380" spans="2:9" ht="15.75" thickBot="1" x14ac:dyDescent="0.3">
      <c r="B380" s="19"/>
      <c r="C380" s="20"/>
      <c r="D380" s="20"/>
      <c r="E380" s="20"/>
      <c r="F380" s="19"/>
      <c r="G380" s="19"/>
      <c r="H380" s="19"/>
      <c r="I380" s="19"/>
    </row>
    <row r="381" spans="2:9" ht="15.75" thickBot="1" x14ac:dyDescent="0.3">
      <c r="B381" s="19"/>
      <c r="C381" s="20"/>
      <c r="D381" s="20"/>
      <c r="E381" s="20"/>
      <c r="F381" s="19"/>
      <c r="G381" s="19"/>
      <c r="H381" s="19"/>
      <c r="I381" s="19"/>
    </row>
    <row r="382" spans="2:9" ht="15.75" thickBot="1" x14ac:dyDescent="0.3">
      <c r="B382" s="19"/>
      <c r="C382" s="20"/>
      <c r="D382" s="20"/>
      <c r="E382" s="20"/>
      <c r="F382" s="19"/>
      <c r="G382" s="19"/>
      <c r="H382" s="19"/>
      <c r="I382" s="19"/>
    </row>
    <row r="383" spans="2:9" ht="15.75" thickBot="1" x14ac:dyDescent="0.3">
      <c r="B383" s="19"/>
      <c r="C383" s="20"/>
      <c r="D383" s="20"/>
      <c r="E383" s="20"/>
      <c r="F383" s="19"/>
      <c r="G383" s="19"/>
      <c r="H383" s="19"/>
      <c r="I383" s="19"/>
    </row>
    <row r="384" spans="2:9" ht="15.75" thickBot="1" x14ac:dyDescent="0.3">
      <c r="B384" s="19"/>
      <c r="C384" s="20"/>
      <c r="D384" s="20"/>
      <c r="E384" s="20"/>
      <c r="F384" s="19"/>
      <c r="G384" s="19"/>
      <c r="H384" s="19"/>
      <c r="I384" s="19"/>
    </row>
    <row r="385" spans="2:9" ht="15.75" thickBot="1" x14ac:dyDescent="0.3">
      <c r="B385" s="19"/>
      <c r="C385" s="20"/>
      <c r="D385" s="20"/>
      <c r="E385" s="20"/>
      <c r="F385" s="19"/>
      <c r="G385" s="19"/>
      <c r="H385" s="19"/>
      <c r="I385" s="19"/>
    </row>
    <row r="386" spans="2:9" ht="15.75" thickBot="1" x14ac:dyDescent="0.3">
      <c r="B386" s="19"/>
      <c r="C386" s="20"/>
      <c r="D386" s="20"/>
      <c r="E386" s="20"/>
      <c r="F386" s="19"/>
      <c r="G386" s="19"/>
      <c r="H386" s="19"/>
      <c r="I386" s="19"/>
    </row>
    <row r="387" spans="2:9" ht="15.75" thickBot="1" x14ac:dyDescent="0.3">
      <c r="B387" s="19"/>
      <c r="C387" s="20"/>
      <c r="D387" s="20"/>
      <c r="E387" s="20"/>
      <c r="F387" s="19"/>
      <c r="G387" s="19"/>
      <c r="H387" s="19"/>
      <c r="I387" s="19"/>
    </row>
    <row r="388" spans="2:9" ht="15.75" thickBot="1" x14ac:dyDescent="0.3">
      <c r="B388" s="19"/>
      <c r="C388" s="20"/>
      <c r="D388" s="20"/>
      <c r="E388" s="20"/>
      <c r="F388" s="19"/>
      <c r="G388" s="19"/>
      <c r="H388" s="19"/>
      <c r="I388" s="19"/>
    </row>
    <row r="389" spans="2:9" ht="15.75" thickBot="1" x14ac:dyDescent="0.3">
      <c r="B389" s="19"/>
      <c r="C389" s="20"/>
      <c r="D389" s="20"/>
      <c r="E389" s="20"/>
      <c r="F389" s="19"/>
      <c r="G389" s="19"/>
      <c r="H389" s="19"/>
      <c r="I389" s="19"/>
    </row>
    <row r="390" spans="2:9" ht="15.75" thickBot="1" x14ac:dyDescent="0.3">
      <c r="B390" s="19"/>
      <c r="C390" s="20"/>
      <c r="D390" s="20"/>
      <c r="E390" s="20"/>
      <c r="F390" s="19"/>
      <c r="G390" s="19"/>
      <c r="H390" s="19"/>
      <c r="I390" s="19"/>
    </row>
    <row r="391" spans="2:9" ht="15.75" thickBot="1" x14ac:dyDescent="0.3">
      <c r="B391" s="19"/>
      <c r="C391" s="20"/>
      <c r="D391" s="20"/>
      <c r="E391" s="20"/>
      <c r="F391" s="19"/>
      <c r="G391" s="19"/>
      <c r="H391" s="19"/>
      <c r="I391" s="19"/>
    </row>
    <row r="392" spans="2:9" ht="15.75" thickBot="1" x14ac:dyDescent="0.3">
      <c r="B392" s="19"/>
      <c r="C392" s="20"/>
      <c r="D392" s="20"/>
      <c r="E392" s="20"/>
      <c r="F392" s="19"/>
      <c r="G392" s="19"/>
      <c r="H392" s="19"/>
      <c r="I392" s="19"/>
    </row>
    <row r="393" spans="2:9" ht="15.75" thickBot="1" x14ac:dyDescent="0.3">
      <c r="B393" s="19"/>
      <c r="C393" s="20"/>
      <c r="D393" s="20"/>
      <c r="E393" s="20"/>
      <c r="F393" s="19"/>
      <c r="G393" s="19"/>
      <c r="H393" s="19"/>
      <c r="I393" s="19"/>
    </row>
    <row r="394" spans="2:9" ht="15.75" thickBot="1" x14ac:dyDescent="0.3">
      <c r="B394" s="19"/>
      <c r="C394" s="20"/>
      <c r="D394" s="20"/>
      <c r="E394" s="20"/>
      <c r="F394" s="19"/>
      <c r="G394" s="19"/>
      <c r="H394" s="19"/>
      <c r="I394" s="19"/>
    </row>
    <row r="395" spans="2:9" ht="15.75" thickBot="1" x14ac:dyDescent="0.3">
      <c r="B395" s="19"/>
      <c r="C395" s="20"/>
      <c r="D395" s="20"/>
      <c r="E395" s="20"/>
      <c r="F395" s="19"/>
      <c r="G395" s="19"/>
      <c r="H395" s="19"/>
      <c r="I395" s="19"/>
    </row>
    <row r="396" spans="2:9" ht="15.75" thickBot="1" x14ac:dyDescent="0.3">
      <c r="B396" s="19"/>
      <c r="C396" s="20"/>
      <c r="D396" s="20"/>
      <c r="E396" s="20"/>
      <c r="F396" s="19"/>
      <c r="G396" s="19"/>
      <c r="H396" s="19"/>
      <c r="I396" s="19"/>
    </row>
    <row r="397" spans="2:9" ht="15.75" thickBot="1" x14ac:dyDescent="0.3">
      <c r="B397" s="19"/>
      <c r="C397" s="20"/>
      <c r="D397" s="20"/>
      <c r="E397" s="20"/>
      <c r="F397" s="19"/>
      <c r="G397" s="19"/>
      <c r="H397" s="19"/>
      <c r="I397" s="19"/>
    </row>
    <row r="398" spans="2:9" ht="15.75" thickBot="1" x14ac:dyDescent="0.3">
      <c r="B398" s="19"/>
      <c r="C398" s="20"/>
      <c r="D398" s="20"/>
      <c r="E398" s="20"/>
      <c r="F398" s="19"/>
      <c r="G398" s="19"/>
      <c r="H398" s="19"/>
      <c r="I398" s="19"/>
    </row>
    <row r="399" spans="2:9" ht="15.75" thickBot="1" x14ac:dyDescent="0.3">
      <c r="B399" s="19"/>
      <c r="C399" s="20"/>
      <c r="D399" s="20"/>
      <c r="E399" s="20"/>
      <c r="F399" s="19"/>
      <c r="G399" s="19"/>
      <c r="H399" s="19"/>
      <c r="I399" s="19"/>
    </row>
    <row r="400" spans="2:9" ht="15.75" thickBot="1" x14ac:dyDescent="0.3">
      <c r="B400" s="19"/>
      <c r="C400" s="20"/>
      <c r="D400" s="20"/>
      <c r="E400" s="20"/>
      <c r="F400" s="19"/>
      <c r="G400" s="19"/>
      <c r="H400" s="19"/>
      <c r="I400" s="19"/>
    </row>
    <row r="401" spans="2:9" ht="15.75" thickBot="1" x14ac:dyDescent="0.3">
      <c r="B401" s="19"/>
      <c r="C401" s="20"/>
      <c r="D401" s="20"/>
      <c r="E401" s="20"/>
      <c r="F401" s="19"/>
      <c r="G401" s="19"/>
      <c r="H401" s="19"/>
      <c r="I401" s="19"/>
    </row>
    <row r="402" spans="2:9" ht="15.75" thickBot="1" x14ac:dyDescent="0.3">
      <c r="B402" s="19"/>
      <c r="C402" s="20"/>
      <c r="D402" s="20"/>
      <c r="E402" s="20"/>
      <c r="F402" s="19"/>
      <c r="G402" s="19"/>
      <c r="H402" s="19"/>
      <c r="I402" s="19"/>
    </row>
    <row r="403" spans="2:9" ht="15.75" thickBot="1" x14ac:dyDescent="0.3">
      <c r="B403" s="19"/>
      <c r="C403" s="20"/>
      <c r="D403" s="20"/>
      <c r="E403" s="20"/>
      <c r="F403" s="19"/>
      <c r="G403" s="19"/>
      <c r="H403" s="19"/>
      <c r="I403" s="19"/>
    </row>
    <row r="404" spans="2:9" ht="15.75" thickBot="1" x14ac:dyDescent="0.3">
      <c r="B404" s="19"/>
      <c r="C404" s="20"/>
      <c r="D404" s="20"/>
      <c r="E404" s="20"/>
      <c r="F404" s="19"/>
      <c r="G404" s="19"/>
      <c r="H404" s="19"/>
      <c r="I404" s="19"/>
    </row>
    <row r="405" spans="2:9" ht="15.75" thickBot="1" x14ac:dyDescent="0.3">
      <c r="B405" s="19"/>
      <c r="C405" s="20"/>
      <c r="D405" s="20"/>
      <c r="E405" s="20"/>
      <c r="F405" s="19"/>
      <c r="G405" s="19"/>
      <c r="H405" s="19"/>
      <c r="I405" s="19"/>
    </row>
    <row r="406" spans="2:9" ht="15.75" thickBot="1" x14ac:dyDescent="0.3">
      <c r="B406" s="19"/>
      <c r="C406" s="20"/>
      <c r="D406" s="20"/>
      <c r="E406" s="20"/>
      <c r="F406" s="19"/>
      <c r="G406" s="19"/>
      <c r="H406" s="19"/>
      <c r="I406" s="19"/>
    </row>
    <row r="407" spans="2:9" ht="15.75" thickBot="1" x14ac:dyDescent="0.3">
      <c r="B407" s="19"/>
      <c r="C407" s="20"/>
      <c r="D407" s="20"/>
      <c r="E407" s="20"/>
      <c r="F407" s="19"/>
      <c r="G407" s="19"/>
      <c r="H407" s="19"/>
      <c r="I407" s="19"/>
    </row>
    <row r="408" spans="2:9" ht="15.75" thickBot="1" x14ac:dyDescent="0.3">
      <c r="B408" s="19"/>
      <c r="C408" s="20"/>
      <c r="D408" s="20"/>
      <c r="E408" s="20"/>
      <c r="F408" s="19"/>
      <c r="G408" s="19"/>
      <c r="H408" s="19"/>
      <c r="I408" s="19"/>
    </row>
    <row r="409" spans="2:9" ht="15.75" thickBot="1" x14ac:dyDescent="0.3">
      <c r="B409" s="19"/>
      <c r="C409" s="20"/>
      <c r="D409" s="20"/>
      <c r="E409" s="20"/>
      <c r="F409" s="19"/>
      <c r="G409" s="19"/>
      <c r="H409" s="19"/>
      <c r="I409" s="19"/>
    </row>
    <row r="410" spans="2:9" ht="15.75" thickBot="1" x14ac:dyDescent="0.3">
      <c r="B410" s="19"/>
      <c r="C410" s="20"/>
      <c r="D410" s="20"/>
      <c r="E410" s="20"/>
      <c r="F410" s="19"/>
      <c r="G410" s="19"/>
      <c r="H410" s="19"/>
      <c r="I410" s="19"/>
    </row>
    <row r="411" spans="2:9" ht="15.75" thickBot="1" x14ac:dyDescent="0.3">
      <c r="B411" s="19"/>
      <c r="C411" s="20"/>
      <c r="D411" s="20"/>
      <c r="E411" s="20"/>
      <c r="F411" s="19"/>
      <c r="G411" s="19"/>
      <c r="H411" s="19"/>
      <c r="I411" s="19"/>
    </row>
    <row r="412" spans="2:9" ht="15.75" thickBot="1" x14ac:dyDescent="0.3">
      <c r="B412" s="19"/>
      <c r="C412" s="20"/>
      <c r="D412" s="20"/>
      <c r="E412" s="20"/>
      <c r="F412" s="19"/>
      <c r="G412" s="19"/>
      <c r="H412" s="19"/>
      <c r="I412" s="19"/>
    </row>
    <row r="413" spans="2:9" ht="15.75" thickBot="1" x14ac:dyDescent="0.3">
      <c r="B413" s="19"/>
      <c r="C413" s="20"/>
      <c r="D413" s="20"/>
      <c r="E413" s="20"/>
      <c r="F413" s="19"/>
      <c r="G413" s="19"/>
      <c r="H413" s="19"/>
      <c r="I413" s="19"/>
    </row>
    <row r="414" spans="2:9" ht="15.75" thickBot="1" x14ac:dyDescent="0.3">
      <c r="B414" s="19"/>
      <c r="C414" s="20"/>
      <c r="D414" s="20"/>
      <c r="E414" s="20"/>
      <c r="F414" s="19"/>
      <c r="G414" s="19"/>
      <c r="H414" s="19"/>
      <c r="I414" s="19"/>
    </row>
    <row r="415" spans="2:9" ht="15.75" thickBot="1" x14ac:dyDescent="0.3">
      <c r="B415" s="19"/>
      <c r="C415" s="20"/>
      <c r="D415" s="20"/>
      <c r="E415" s="20"/>
      <c r="F415" s="19"/>
      <c r="G415" s="19"/>
      <c r="H415" s="19"/>
      <c r="I415" s="19"/>
    </row>
    <row r="416" spans="2:9" ht="15.75" thickBot="1" x14ac:dyDescent="0.3">
      <c r="B416" s="19"/>
      <c r="C416" s="20"/>
      <c r="D416" s="20"/>
      <c r="E416" s="20"/>
      <c r="F416" s="19"/>
      <c r="G416" s="19"/>
      <c r="H416" s="19"/>
      <c r="I416" s="19"/>
    </row>
    <row r="417" spans="2:9" ht="15.75" thickBot="1" x14ac:dyDescent="0.3">
      <c r="B417" s="19"/>
      <c r="C417" s="20"/>
      <c r="D417" s="20"/>
      <c r="E417" s="20"/>
      <c r="F417" s="19"/>
      <c r="G417" s="19"/>
      <c r="H417" s="19"/>
      <c r="I417" s="19"/>
    </row>
    <row r="418" spans="2:9" ht="15.75" thickBot="1" x14ac:dyDescent="0.3">
      <c r="B418" s="19"/>
      <c r="C418" s="20"/>
      <c r="D418" s="20"/>
      <c r="E418" s="20"/>
      <c r="F418" s="19"/>
      <c r="G418" s="19"/>
      <c r="H418" s="19"/>
      <c r="I418" s="19"/>
    </row>
    <row r="419" spans="2:9" ht="15.75" thickBot="1" x14ac:dyDescent="0.3">
      <c r="B419" s="19"/>
      <c r="C419" s="20"/>
      <c r="D419" s="20"/>
      <c r="E419" s="20"/>
      <c r="F419" s="19"/>
      <c r="G419" s="19"/>
      <c r="H419" s="19"/>
      <c r="I419" s="19"/>
    </row>
    <row r="420" spans="2:9" ht="15.75" thickBot="1" x14ac:dyDescent="0.3">
      <c r="B420" s="19"/>
      <c r="C420" s="20"/>
      <c r="D420" s="20"/>
      <c r="E420" s="20"/>
      <c r="F420" s="19"/>
      <c r="G420" s="19"/>
      <c r="H420" s="19"/>
      <c r="I420" s="19"/>
    </row>
    <row r="421" spans="2:9" ht="15.75" thickBot="1" x14ac:dyDescent="0.3">
      <c r="B421" s="19"/>
      <c r="C421" s="20"/>
      <c r="D421" s="20"/>
      <c r="E421" s="20"/>
      <c r="F421" s="19"/>
      <c r="G421" s="19"/>
      <c r="H421" s="19"/>
      <c r="I421" s="19"/>
    </row>
    <row r="422" spans="2:9" ht="15.75" thickBot="1" x14ac:dyDescent="0.3">
      <c r="B422" s="19"/>
      <c r="C422" s="20"/>
      <c r="D422" s="20"/>
      <c r="E422" s="20"/>
      <c r="F422" s="19"/>
      <c r="G422" s="19"/>
      <c r="H422" s="19"/>
      <c r="I422" s="19"/>
    </row>
    <row r="423" spans="2:9" ht="15.75" thickBot="1" x14ac:dyDescent="0.3">
      <c r="B423" s="19"/>
      <c r="C423" s="20"/>
      <c r="D423" s="20"/>
      <c r="E423" s="20"/>
      <c r="F423" s="19"/>
      <c r="G423" s="19"/>
      <c r="H423" s="19"/>
      <c r="I423" s="19"/>
    </row>
    <row r="424" spans="2:9" ht="15.75" thickBot="1" x14ac:dyDescent="0.3">
      <c r="B424" s="19"/>
      <c r="C424" s="20"/>
      <c r="D424" s="20"/>
      <c r="E424" s="20"/>
      <c r="F424" s="19"/>
      <c r="G424" s="19"/>
      <c r="H424" s="19"/>
      <c r="I424" s="19"/>
    </row>
    <row r="425" spans="2:9" ht="15.75" thickBot="1" x14ac:dyDescent="0.3">
      <c r="B425" s="19"/>
      <c r="C425" s="20"/>
      <c r="D425" s="20"/>
      <c r="E425" s="20"/>
      <c r="F425" s="19"/>
      <c r="G425" s="19"/>
      <c r="H425" s="19"/>
      <c r="I425" s="19"/>
    </row>
    <row r="426" spans="2:9" ht="15.75" thickBot="1" x14ac:dyDescent="0.3">
      <c r="B426" s="19"/>
      <c r="C426" s="20"/>
      <c r="D426" s="20"/>
      <c r="E426" s="20"/>
      <c r="F426" s="19"/>
      <c r="G426" s="19"/>
      <c r="H426" s="19"/>
      <c r="I426" s="19"/>
    </row>
    <row r="427" spans="2:9" ht="15.75" thickBot="1" x14ac:dyDescent="0.3">
      <c r="B427" s="19"/>
      <c r="C427" s="20"/>
      <c r="D427" s="20"/>
      <c r="E427" s="20"/>
      <c r="F427" s="19"/>
      <c r="G427" s="19"/>
      <c r="H427" s="19"/>
      <c r="I427" s="19"/>
    </row>
    <row r="428" spans="2:9" ht="15.75" thickBot="1" x14ac:dyDescent="0.3">
      <c r="B428" s="19"/>
      <c r="C428" s="20"/>
      <c r="D428" s="20"/>
      <c r="E428" s="20"/>
      <c r="F428" s="19"/>
      <c r="G428" s="19"/>
      <c r="H428" s="19"/>
      <c r="I428" s="19"/>
    </row>
    <row r="429" spans="2:9" ht="15.75" thickBot="1" x14ac:dyDescent="0.3">
      <c r="B429" s="19"/>
      <c r="C429" s="20"/>
      <c r="D429" s="20"/>
      <c r="E429" s="20"/>
      <c r="F429" s="19"/>
      <c r="G429" s="19"/>
      <c r="H429" s="19"/>
      <c r="I429" s="19"/>
    </row>
    <row r="430" spans="2:9" ht="15.75" thickBot="1" x14ac:dyDescent="0.3">
      <c r="B430" s="19"/>
      <c r="C430" s="20"/>
      <c r="D430" s="20"/>
      <c r="E430" s="20"/>
      <c r="F430" s="19"/>
      <c r="G430" s="19"/>
      <c r="H430" s="19"/>
      <c r="I430" s="19"/>
    </row>
    <row r="431" spans="2:9" ht="15.75" thickBot="1" x14ac:dyDescent="0.3">
      <c r="B431" s="19"/>
      <c r="C431" s="20"/>
      <c r="D431" s="20"/>
      <c r="E431" s="20"/>
      <c r="F431" s="19"/>
      <c r="G431" s="19"/>
      <c r="H431" s="19"/>
      <c r="I431" s="19"/>
    </row>
    <row r="432" spans="2:9" ht="15.75" thickBot="1" x14ac:dyDescent="0.3">
      <c r="B432" s="19"/>
      <c r="C432" s="20"/>
      <c r="D432" s="20"/>
      <c r="E432" s="20"/>
      <c r="F432" s="19"/>
      <c r="G432" s="19"/>
      <c r="H432" s="19"/>
      <c r="I432" s="19"/>
    </row>
    <row r="433" spans="2:9" ht="15.75" thickBot="1" x14ac:dyDescent="0.3">
      <c r="B433" s="19"/>
      <c r="C433" s="20"/>
      <c r="D433" s="20"/>
      <c r="E433" s="20"/>
      <c r="F433" s="19"/>
      <c r="G433" s="19"/>
      <c r="H433" s="19"/>
      <c r="I433" s="19"/>
    </row>
    <row r="434" spans="2:9" ht="15.75" thickBot="1" x14ac:dyDescent="0.3">
      <c r="B434" s="19"/>
      <c r="C434" s="20"/>
      <c r="D434" s="20"/>
      <c r="E434" s="20"/>
      <c r="F434" s="19"/>
      <c r="G434" s="19"/>
      <c r="H434" s="19"/>
      <c r="I434" s="19"/>
    </row>
    <row r="435" spans="2:9" ht="15.75" thickBot="1" x14ac:dyDescent="0.3">
      <c r="B435" s="19"/>
      <c r="C435" s="20"/>
      <c r="D435" s="20"/>
      <c r="E435" s="20"/>
      <c r="F435" s="19"/>
      <c r="G435" s="19"/>
      <c r="H435" s="19"/>
      <c r="I435" s="19"/>
    </row>
    <row r="436" spans="2:9" ht="15.75" thickBot="1" x14ac:dyDescent="0.3">
      <c r="B436" s="19"/>
      <c r="C436" s="20"/>
      <c r="D436" s="20"/>
      <c r="E436" s="20"/>
      <c r="F436" s="19"/>
      <c r="G436" s="19"/>
      <c r="H436" s="19"/>
      <c r="I436" s="19"/>
    </row>
    <row r="437" spans="2:9" ht="15.75" thickBot="1" x14ac:dyDescent="0.3">
      <c r="B437" s="19"/>
      <c r="C437" s="20"/>
      <c r="D437" s="20"/>
      <c r="E437" s="20"/>
      <c r="F437" s="19"/>
      <c r="G437" s="19"/>
      <c r="H437" s="19"/>
      <c r="I437" s="19"/>
    </row>
    <row r="438" spans="2:9" ht="15.75" thickBot="1" x14ac:dyDescent="0.3">
      <c r="B438" s="19"/>
      <c r="C438" s="20"/>
      <c r="D438" s="20"/>
      <c r="E438" s="20"/>
      <c r="F438" s="19"/>
      <c r="G438" s="19"/>
      <c r="H438" s="19"/>
      <c r="I438" s="19"/>
    </row>
    <row r="439" spans="2:9" ht="15.75" thickBot="1" x14ac:dyDescent="0.3">
      <c r="B439" s="19"/>
      <c r="C439" s="20"/>
      <c r="D439" s="20"/>
      <c r="E439" s="20"/>
      <c r="F439" s="19"/>
      <c r="G439" s="19"/>
      <c r="H439" s="19"/>
      <c r="I439" s="19"/>
    </row>
    <row r="440" spans="2:9" ht="15.75" thickBot="1" x14ac:dyDescent="0.3">
      <c r="B440" s="19"/>
      <c r="C440" s="20"/>
      <c r="D440" s="20"/>
      <c r="E440" s="20"/>
      <c r="F440" s="19"/>
      <c r="G440" s="19"/>
      <c r="H440" s="19"/>
      <c r="I440" s="19"/>
    </row>
    <row r="441" spans="2:9" ht="15.75" thickBot="1" x14ac:dyDescent="0.3">
      <c r="B441" s="19"/>
      <c r="C441" s="20"/>
      <c r="D441" s="20"/>
      <c r="E441" s="20"/>
      <c r="F441" s="19"/>
      <c r="G441" s="19"/>
      <c r="H441" s="19"/>
      <c r="I441" s="19"/>
    </row>
    <row r="442" spans="2:9" ht="15.75" thickBot="1" x14ac:dyDescent="0.3">
      <c r="B442" s="19"/>
      <c r="C442" s="20"/>
      <c r="D442" s="20"/>
      <c r="E442" s="20"/>
      <c r="F442" s="19"/>
      <c r="G442" s="19"/>
      <c r="H442" s="19"/>
      <c r="I442" s="19"/>
    </row>
    <row r="443" spans="2:9" ht="15.75" thickBot="1" x14ac:dyDescent="0.3">
      <c r="B443" s="19"/>
      <c r="C443" s="20"/>
      <c r="D443" s="20"/>
      <c r="E443" s="20"/>
      <c r="F443" s="19"/>
      <c r="G443" s="19"/>
      <c r="H443" s="19"/>
      <c r="I443" s="19"/>
    </row>
    <row r="444" spans="2:9" ht="15.75" thickBot="1" x14ac:dyDescent="0.3">
      <c r="B444" s="19"/>
      <c r="C444" s="20"/>
      <c r="D444" s="20"/>
      <c r="E444" s="20"/>
      <c r="F444" s="19"/>
      <c r="G444" s="19"/>
      <c r="H444" s="19"/>
      <c r="I444" s="19"/>
    </row>
    <row r="445" spans="2:9" ht="15.75" thickBot="1" x14ac:dyDescent="0.3">
      <c r="B445" s="19"/>
      <c r="C445" s="20"/>
      <c r="D445" s="20"/>
      <c r="E445" s="20"/>
      <c r="F445" s="19"/>
      <c r="G445" s="19"/>
      <c r="H445" s="19"/>
      <c r="I445" s="19"/>
    </row>
    <row r="446" spans="2:9" ht="15.75" thickBot="1" x14ac:dyDescent="0.3">
      <c r="B446" s="19"/>
      <c r="C446" s="20"/>
      <c r="D446" s="20"/>
      <c r="E446" s="20"/>
      <c r="F446" s="19"/>
      <c r="G446" s="19"/>
      <c r="H446" s="19"/>
      <c r="I446" s="19"/>
    </row>
    <row r="447" spans="2:9" ht="15.75" thickBot="1" x14ac:dyDescent="0.3">
      <c r="B447" s="19"/>
      <c r="C447" s="20"/>
      <c r="D447" s="20"/>
      <c r="E447" s="20"/>
      <c r="F447" s="19"/>
      <c r="G447" s="19"/>
      <c r="H447" s="19"/>
      <c r="I447" s="19"/>
    </row>
    <row r="448" spans="2:9" ht="15.75" thickBot="1" x14ac:dyDescent="0.3">
      <c r="B448" s="19"/>
      <c r="C448" s="20"/>
      <c r="D448" s="20"/>
      <c r="E448" s="20"/>
      <c r="F448" s="19"/>
      <c r="G448" s="19"/>
      <c r="H448" s="19"/>
      <c r="I448" s="19"/>
    </row>
    <row r="449" spans="2:9" ht="15.75" thickBot="1" x14ac:dyDescent="0.3">
      <c r="B449" s="19"/>
      <c r="C449" s="20"/>
      <c r="D449" s="20"/>
      <c r="E449" s="20"/>
      <c r="F449" s="19"/>
      <c r="G449" s="19"/>
      <c r="H449" s="19"/>
      <c r="I449" s="19"/>
    </row>
    <row r="450" spans="2:9" ht="15.75" thickBot="1" x14ac:dyDescent="0.3">
      <c r="B450" s="19"/>
      <c r="C450" s="20"/>
      <c r="D450" s="20"/>
      <c r="E450" s="20"/>
      <c r="F450" s="19"/>
      <c r="G450" s="19"/>
      <c r="H450" s="19"/>
      <c r="I450" s="19"/>
    </row>
    <row r="451" spans="2:9" ht="15.75" thickBot="1" x14ac:dyDescent="0.3">
      <c r="B451" s="19"/>
      <c r="C451" s="20"/>
      <c r="D451" s="20"/>
      <c r="E451" s="20"/>
      <c r="F451" s="19"/>
      <c r="G451" s="19"/>
      <c r="H451" s="19"/>
      <c r="I451" s="19"/>
    </row>
    <row r="452" spans="2:9" ht="15.75" thickBot="1" x14ac:dyDescent="0.3">
      <c r="B452" s="19"/>
      <c r="C452" s="20"/>
      <c r="D452" s="20"/>
      <c r="E452" s="20"/>
      <c r="F452" s="19"/>
      <c r="G452" s="19"/>
      <c r="H452" s="19"/>
      <c r="I452" s="19"/>
    </row>
    <row r="453" spans="2:9" ht="15.75" thickBot="1" x14ac:dyDescent="0.3">
      <c r="B453" s="19"/>
      <c r="C453" s="20"/>
      <c r="D453" s="20"/>
      <c r="E453" s="20"/>
      <c r="F453" s="19"/>
      <c r="G453" s="19"/>
      <c r="H453" s="19"/>
      <c r="I453" s="19"/>
    </row>
    <row r="454" spans="2:9" ht="15.75" thickBot="1" x14ac:dyDescent="0.3">
      <c r="B454" s="19"/>
      <c r="C454" s="20"/>
      <c r="D454" s="20"/>
      <c r="E454" s="20"/>
      <c r="F454" s="19"/>
      <c r="G454" s="19"/>
      <c r="H454" s="19"/>
      <c r="I454" s="19"/>
    </row>
    <row r="455" spans="2:9" ht="15.75" thickBot="1" x14ac:dyDescent="0.3">
      <c r="B455" s="19"/>
      <c r="C455" s="20"/>
      <c r="D455" s="20"/>
      <c r="E455" s="20"/>
      <c r="F455" s="19"/>
      <c r="G455" s="19"/>
      <c r="H455" s="19"/>
      <c r="I455" s="19"/>
    </row>
    <row r="456" spans="2:9" ht="15.75" thickBot="1" x14ac:dyDescent="0.3">
      <c r="B456" s="19"/>
      <c r="C456" s="20"/>
      <c r="D456" s="20"/>
      <c r="E456" s="20"/>
      <c r="F456" s="19"/>
      <c r="G456" s="19"/>
      <c r="H456" s="19"/>
      <c r="I456" s="19"/>
    </row>
    <row r="457" spans="2:9" ht="15.75" thickBot="1" x14ac:dyDescent="0.3">
      <c r="B457" s="19"/>
      <c r="C457" s="20"/>
      <c r="D457" s="20"/>
      <c r="E457" s="20"/>
      <c r="F457" s="19"/>
      <c r="G457" s="19"/>
      <c r="H457" s="19"/>
      <c r="I457" s="19"/>
    </row>
    <row r="458" spans="2:9" ht="15.75" thickBot="1" x14ac:dyDescent="0.3">
      <c r="B458" s="19"/>
      <c r="C458" s="20"/>
      <c r="D458" s="20"/>
      <c r="E458" s="20"/>
      <c r="F458" s="19"/>
      <c r="G458" s="19"/>
      <c r="H458" s="19"/>
      <c r="I458" s="19"/>
    </row>
    <row r="459" spans="2:9" ht="15.75" thickBot="1" x14ac:dyDescent="0.3">
      <c r="B459" s="19"/>
      <c r="C459" s="20"/>
      <c r="D459" s="20"/>
      <c r="E459" s="20"/>
      <c r="F459" s="19"/>
      <c r="G459" s="19"/>
      <c r="H459" s="19"/>
      <c r="I459" s="19"/>
    </row>
    <row r="460" spans="2:9" ht="15.75" thickBot="1" x14ac:dyDescent="0.3">
      <c r="B460" s="19"/>
      <c r="C460" s="20"/>
      <c r="D460" s="20"/>
      <c r="E460" s="20"/>
      <c r="F460" s="19"/>
      <c r="G460" s="19"/>
      <c r="H460" s="19"/>
      <c r="I460" s="19"/>
    </row>
    <row r="461" spans="2:9" ht="15.75" thickBot="1" x14ac:dyDescent="0.3">
      <c r="B461" s="19"/>
      <c r="C461" s="20"/>
      <c r="D461" s="20"/>
      <c r="E461" s="20"/>
      <c r="F461" s="19"/>
      <c r="G461" s="19"/>
      <c r="H461" s="19"/>
      <c r="I461" s="19"/>
    </row>
    <row r="462" spans="2:9" ht="15.75" thickBot="1" x14ac:dyDescent="0.3">
      <c r="B462" s="19"/>
      <c r="C462" s="20"/>
      <c r="D462" s="20"/>
      <c r="E462" s="20"/>
      <c r="F462" s="19"/>
      <c r="G462" s="19"/>
      <c r="H462" s="19"/>
      <c r="I462" s="19"/>
    </row>
    <row r="463" spans="2:9" ht="15.75" thickBot="1" x14ac:dyDescent="0.3">
      <c r="B463" s="19"/>
      <c r="C463" s="20"/>
      <c r="D463" s="20"/>
      <c r="E463" s="20"/>
      <c r="F463" s="19"/>
      <c r="G463" s="19"/>
      <c r="H463" s="19"/>
      <c r="I463" s="19"/>
    </row>
    <row r="464" spans="2:9" ht="15.75" thickBot="1" x14ac:dyDescent="0.3">
      <c r="B464" s="19"/>
      <c r="C464" s="20"/>
      <c r="D464" s="20"/>
      <c r="E464" s="20"/>
      <c r="F464" s="19"/>
      <c r="G464" s="19"/>
      <c r="H464" s="19"/>
      <c r="I464" s="19"/>
    </row>
    <row r="465" spans="2:9" ht="15.75" thickBot="1" x14ac:dyDescent="0.3">
      <c r="B465" s="19"/>
      <c r="C465" s="20"/>
      <c r="D465" s="20"/>
      <c r="E465" s="20"/>
      <c r="F465" s="19"/>
      <c r="G465" s="19"/>
      <c r="H465" s="19"/>
      <c r="I465" s="19"/>
    </row>
    <row r="466" spans="2:9" ht="15.75" thickBot="1" x14ac:dyDescent="0.3">
      <c r="B466" s="19"/>
      <c r="C466" s="20"/>
      <c r="D466" s="20"/>
      <c r="E466" s="20"/>
      <c r="F466" s="19"/>
      <c r="G466" s="19"/>
      <c r="H466" s="19"/>
      <c r="I466" s="19"/>
    </row>
    <row r="467" spans="2:9" ht="15.75" thickBot="1" x14ac:dyDescent="0.3">
      <c r="B467" s="19"/>
      <c r="C467" s="20"/>
      <c r="D467" s="20"/>
      <c r="E467" s="20"/>
      <c r="F467" s="19"/>
      <c r="G467" s="19"/>
      <c r="H467" s="19"/>
      <c r="I467" s="19"/>
    </row>
    <row r="468" spans="2:9" ht="15.75" thickBot="1" x14ac:dyDescent="0.3">
      <c r="B468" s="19"/>
      <c r="C468" s="20"/>
      <c r="D468" s="20"/>
      <c r="E468" s="20"/>
      <c r="F468" s="19"/>
      <c r="G468" s="19"/>
      <c r="H468" s="19"/>
      <c r="I468" s="19"/>
    </row>
    <row r="469" spans="2:9" ht="15.75" thickBot="1" x14ac:dyDescent="0.3">
      <c r="B469" s="19"/>
      <c r="C469" s="20"/>
      <c r="D469" s="20"/>
      <c r="E469" s="20"/>
      <c r="F469" s="19"/>
      <c r="G469" s="19"/>
      <c r="H469" s="19"/>
      <c r="I469" s="19"/>
    </row>
    <row r="470" spans="2:9" ht="15.75" thickBot="1" x14ac:dyDescent="0.3">
      <c r="B470" s="19"/>
      <c r="C470" s="20"/>
      <c r="D470" s="20"/>
      <c r="E470" s="20"/>
      <c r="F470" s="19"/>
      <c r="G470" s="19"/>
      <c r="H470" s="19"/>
      <c r="I470" s="19"/>
    </row>
    <row r="471" spans="2:9" ht="15.75" thickBot="1" x14ac:dyDescent="0.3">
      <c r="B471" s="19"/>
      <c r="C471" s="20"/>
      <c r="D471" s="20"/>
      <c r="E471" s="20"/>
      <c r="F471" s="19"/>
      <c r="G471" s="19"/>
      <c r="H471" s="19"/>
      <c r="I471" s="19"/>
    </row>
    <row r="472" spans="2:9" ht="15.75" thickBot="1" x14ac:dyDescent="0.3">
      <c r="B472" s="19"/>
      <c r="C472" s="20"/>
      <c r="D472" s="20"/>
      <c r="E472" s="20"/>
      <c r="F472" s="19"/>
      <c r="G472" s="19"/>
      <c r="H472" s="19"/>
      <c r="I472" s="19"/>
    </row>
    <row r="473" spans="2:9" ht="15.75" thickBot="1" x14ac:dyDescent="0.3">
      <c r="B473" s="19"/>
      <c r="C473" s="20"/>
      <c r="D473" s="20"/>
      <c r="E473" s="20"/>
      <c r="F473" s="19"/>
      <c r="G473" s="19"/>
      <c r="H473" s="19"/>
      <c r="I473" s="19"/>
    </row>
    <row r="474" spans="2:9" ht="15.75" thickBot="1" x14ac:dyDescent="0.3">
      <c r="B474" s="19"/>
      <c r="C474" s="20"/>
      <c r="D474" s="20"/>
      <c r="E474" s="20"/>
      <c r="F474" s="19"/>
      <c r="G474" s="19"/>
      <c r="H474" s="19"/>
      <c r="I474" s="19"/>
    </row>
    <row r="475" spans="2:9" ht="15.75" thickBot="1" x14ac:dyDescent="0.3">
      <c r="B475" s="19"/>
      <c r="C475" s="20"/>
      <c r="D475" s="20"/>
      <c r="E475" s="20"/>
      <c r="F475" s="19"/>
      <c r="G475" s="19"/>
      <c r="H475" s="19"/>
      <c r="I475" s="19"/>
    </row>
    <row r="476" spans="2:9" ht="15.75" thickBot="1" x14ac:dyDescent="0.3">
      <c r="B476" s="19"/>
      <c r="C476" s="20"/>
      <c r="D476" s="20"/>
      <c r="E476" s="20"/>
      <c r="F476" s="19"/>
      <c r="G476" s="19"/>
      <c r="H476" s="19"/>
      <c r="I476" s="19"/>
    </row>
    <row r="477" spans="2:9" ht="15.75" thickBot="1" x14ac:dyDescent="0.3">
      <c r="B477" s="19"/>
      <c r="C477" s="20"/>
      <c r="D477" s="20"/>
      <c r="E477" s="20"/>
      <c r="F477" s="19"/>
      <c r="G477" s="19"/>
      <c r="H477" s="19"/>
      <c r="I477" s="19"/>
    </row>
    <row r="478" spans="2:9" ht="15.75" thickBot="1" x14ac:dyDescent="0.3">
      <c r="B478" s="19"/>
      <c r="C478" s="20"/>
      <c r="D478" s="20"/>
      <c r="E478" s="20"/>
      <c r="F478" s="19"/>
      <c r="G478" s="19"/>
      <c r="H478" s="19"/>
      <c r="I478" s="19"/>
    </row>
    <row r="479" spans="2:9" ht="15.75" thickBot="1" x14ac:dyDescent="0.3">
      <c r="B479" s="19"/>
      <c r="C479" s="20"/>
      <c r="D479" s="20"/>
      <c r="E479" s="20"/>
      <c r="F479" s="19"/>
      <c r="G479" s="19"/>
      <c r="H479" s="19"/>
      <c r="I479" s="19"/>
    </row>
    <row r="480" spans="2:9" ht="15.75" thickBot="1" x14ac:dyDescent="0.3">
      <c r="B480" s="19"/>
      <c r="C480" s="20"/>
      <c r="D480" s="20"/>
      <c r="E480" s="20"/>
      <c r="F480" s="19"/>
      <c r="G480" s="19"/>
      <c r="H480" s="19"/>
      <c r="I480" s="19"/>
    </row>
    <row r="481" spans="2:9" ht="15.75" thickBot="1" x14ac:dyDescent="0.3">
      <c r="B481" s="19"/>
      <c r="C481" s="20"/>
      <c r="D481" s="20"/>
      <c r="E481" s="20"/>
      <c r="F481" s="19"/>
      <c r="G481" s="19"/>
      <c r="H481" s="19"/>
      <c r="I481" s="19"/>
    </row>
    <row r="482" spans="2:9" ht="15.75" thickBot="1" x14ac:dyDescent="0.3">
      <c r="B482" s="19"/>
      <c r="C482" s="20"/>
      <c r="D482" s="20"/>
      <c r="E482" s="20"/>
      <c r="F482" s="19"/>
      <c r="G482" s="19"/>
      <c r="H482" s="19"/>
      <c r="I482" s="19"/>
    </row>
    <row r="483" spans="2:9" ht="15.75" thickBot="1" x14ac:dyDescent="0.3">
      <c r="B483" s="19"/>
      <c r="C483" s="20"/>
      <c r="D483" s="20"/>
      <c r="E483" s="20"/>
      <c r="F483" s="19"/>
      <c r="G483" s="19"/>
      <c r="H483" s="19"/>
      <c r="I483" s="19"/>
    </row>
    <row r="484" spans="2:9" ht="15.75" thickBot="1" x14ac:dyDescent="0.3">
      <c r="B484" s="19"/>
      <c r="C484" s="20"/>
      <c r="D484" s="20"/>
      <c r="E484" s="20"/>
      <c r="F484" s="19"/>
      <c r="G484" s="19"/>
      <c r="H484" s="19"/>
      <c r="I484" s="19"/>
    </row>
    <row r="485" spans="2:9" ht="15.75" thickBot="1" x14ac:dyDescent="0.3">
      <c r="B485" s="19"/>
      <c r="C485" s="20"/>
      <c r="D485" s="20"/>
      <c r="E485" s="20"/>
      <c r="F485" s="19"/>
      <c r="G485" s="19"/>
      <c r="H485" s="19"/>
      <c r="I485" s="19"/>
    </row>
    <row r="486" spans="2:9" ht="15.75" thickBot="1" x14ac:dyDescent="0.3">
      <c r="B486" s="19"/>
      <c r="C486" s="20"/>
      <c r="D486" s="20"/>
      <c r="E486" s="20"/>
      <c r="F486" s="19"/>
      <c r="G486" s="19"/>
      <c r="H486" s="19"/>
      <c r="I486" s="19"/>
    </row>
    <row r="487" spans="2:9" ht="15.75" thickBot="1" x14ac:dyDescent="0.3">
      <c r="B487" s="19"/>
      <c r="C487" s="20"/>
      <c r="D487" s="20"/>
      <c r="E487" s="20"/>
      <c r="F487" s="19"/>
      <c r="G487" s="19"/>
      <c r="H487" s="19"/>
      <c r="I487" s="19"/>
    </row>
    <row r="488" spans="2:9" ht="15.75" thickBot="1" x14ac:dyDescent="0.3">
      <c r="B488" s="19"/>
      <c r="C488" s="20"/>
      <c r="D488" s="20"/>
      <c r="E488" s="20"/>
      <c r="F488" s="19"/>
      <c r="G488" s="19"/>
      <c r="H488" s="19"/>
      <c r="I488" s="19"/>
    </row>
    <row r="489" spans="2:9" ht="15.75" thickBot="1" x14ac:dyDescent="0.3">
      <c r="B489" s="19"/>
      <c r="C489" s="20"/>
      <c r="D489" s="20"/>
      <c r="E489" s="20"/>
      <c r="F489" s="19"/>
      <c r="G489" s="19"/>
      <c r="H489" s="19"/>
      <c r="I489" s="19"/>
    </row>
    <row r="490" spans="2:9" ht="15.75" thickBot="1" x14ac:dyDescent="0.3">
      <c r="B490" s="19"/>
      <c r="C490" s="20"/>
      <c r="D490" s="20"/>
      <c r="E490" s="20"/>
      <c r="F490" s="19"/>
      <c r="G490" s="19"/>
      <c r="H490" s="19"/>
      <c r="I490" s="19"/>
    </row>
    <row r="491" spans="2:9" ht="15.75" thickBot="1" x14ac:dyDescent="0.3">
      <c r="B491" s="19"/>
      <c r="C491" s="20"/>
      <c r="D491" s="20"/>
      <c r="E491" s="20"/>
      <c r="F491" s="19"/>
      <c r="G491" s="19"/>
      <c r="H491" s="19"/>
      <c r="I491" s="19"/>
    </row>
    <row r="492" spans="2:9" ht="15.75" thickBot="1" x14ac:dyDescent="0.3">
      <c r="B492" s="19"/>
      <c r="C492" s="20"/>
      <c r="D492" s="20"/>
      <c r="E492" s="20"/>
      <c r="F492" s="19"/>
      <c r="G492" s="19"/>
      <c r="H492" s="19"/>
      <c r="I492" s="19"/>
    </row>
    <row r="493" spans="2:9" ht="15.75" thickBot="1" x14ac:dyDescent="0.3">
      <c r="B493" s="19"/>
      <c r="C493" s="20"/>
      <c r="D493" s="20"/>
      <c r="E493" s="20"/>
      <c r="F493" s="19"/>
      <c r="G493" s="19"/>
      <c r="H493" s="19"/>
      <c r="I493" s="19"/>
    </row>
    <row r="494" spans="2:9" ht="15.75" thickBot="1" x14ac:dyDescent="0.3">
      <c r="B494" s="19"/>
      <c r="C494" s="20"/>
      <c r="D494" s="20"/>
      <c r="E494" s="20"/>
      <c r="F494" s="19"/>
      <c r="G494" s="19"/>
      <c r="H494" s="19"/>
      <c r="I494" s="19"/>
    </row>
    <row r="495" spans="2:9" ht="15.75" thickBot="1" x14ac:dyDescent="0.3">
      <c r="B495" s="19"/>
      <c r="C495" s="20"/>
      <c r="D495" s="20"/>
      <c r="E495" s="20"/>
      <c r="F495" s="19"/>
      <c r="G495" s="19"/>
      <c r="H495" s="19"/>
      <c r="I495" s="19"/>
    </row>
    <row r="496" spans="2:9" ht="15.75" thickBot="1" x14ac:dyDescent="0.3">
      <c r="B496" s="19"/>
      <c r="C496" s="20"/>
      <c r="D496" s="20"/>
      <c r="E496" s="20"/>
      <c r="F496" s="19"/>
      <c r="G496" s="19"/>
      <c r="H496" s="19"/>
      <c r="I496" s="19"/>
    </row>
    <row r="497" spans="2:9" ht="15.75" thickBot="1" x14ac:dyDescent="0.3">
      <c r="B497" s="19"/>
      <c r="C497" s="20"/>
      <c r="D497" s="20"/>
      <c r="E497" s="20"/>
      <c r="F497" s="19"/>
      <c r="G497" s="19"/>
      <c r="H497" s="19"/>
      <c r="I497" s="19"/>
    </row>
    <row r="498" spans="2:9" ht="15.75" thickBot="1" x14ac:dyDescent="0.3">
      <c r="B498" s="19"/>
      <c r="C498" s="20"/>
      <c r="D498" s="20"/>
      <c r="E498" s="20"/>
      <c r="F498" s="19"/>
      <c r="G498" s="19"/>
      <c r="H498" s="19"/>
      <c r="I498" s="19"/>
    </row>
    <row r="499" spans="2:9" ht="15.75" thickBot="1" x14ac:dyDescent="0.3">
      <c r="B499" s="19"/>
      <c r="C499" s="20"/>
      <c r="D499" s="20"/>
      <c r="E499" s="20"/>
      <c r="F499" s="19"/>
      <c r="G499" s="19"/>
      <c r="H499" s="19"/>
      <c r="I499" s="19"/>
    </row>
    <row r="500" spans="2:9" ht="15.75" thickBot="1" x14ac:dyDescent="0.3">
      <c r="B500" s="19"/>
      <c r="C500" s="20"/>
      <c r="D500" s="20"/>
      <c r="E500" s="20"/>
      <c r="F500" s="19"/>
      <c r="G500" s="19"/>
      <c r="H500" s="19"/>
      <c r="I500" s="19"/>
    </row>
    <row r="501" spans="2:9" ht="15.75" thickBot="1" x14ac:dyDescent="0.3">
      <c r="B501" s="19"/>
      <c r="C501" s="20"/>
      <c r="D501" s="20"/>
      <c r="E501" s="20"/>
      <c r="F501" s="19"/>
      <c r="G501" s="19"/>
      <c r="H501" s="19"/>
      <c r="I501" s="19"/>
    </row>
    <row r="502" spans="2:9" ht="15.75" thickBot="1" x14ac:dyDescent="0.3">
      <c r="B502" s="19"/>
      <c r="C502" s="20"/>
      <c r="D502" s="20"/>
      <c r="E502" s="20"/>
      <c r="F502" s="19"/>
      <c r="G502" s="19"/>
      <c r="H502" s="19"/>
      <c r="I502" s="19"/>
    </row>
    <row r="503" spans="2:9" ht="15.75" thickBot="1" x14ac:dyDescent="0.3">
      <c r="B503" s="19"/>
      <c r="C503" s="20"/>
      <c r="D503" s="20"/>
      <c r="E503" s="20"/>
      <c r="F503" s="19"/>
      <c r="G503" s="19"/>
      <c r="H503" s="19"/>
      <c r="I503" s="19"/>
    </row>
    <row r="504" spans="2:9" ht="15.75" thickBot="1" x14ac:dyDescent="0.3">
      <c r="B504" s="19"/>
      <c r="C504" s="20"/>
      <c r="D504" s="20"/>
      <c r="E504" s="20"/>
      <c r="F504" s="19"/>
      <c r="G504" s="19"/>
      <c r="H504" s="19"/>
      <c r="I504" s="19"/>
    </row>
    <row r="505" spans="2:9" ht="15.75" thickBot="1" x14ac:dyDescent="0.3">
      <c r="B505" s="19"/>
      <c r="C505" s="20"/>
      <c r="D505" s="20"/>
      <c r="E505" s="20"/>
      <c r="F505" s="19"/>
      <c r="G505" s="19"/>
      <c r="H505" s="19"/>
      <c r="I505" s="19"/>
    </row>
    <row r="506" spans="2:9" ht="15.75" thickBot="1" x14ac:dyDescent="0.3">
      <c r="B506" s="19"/>
      <c r="C506" s="20"/>
      <c r="D506" s="20"/>
      <c r="E506" s="20"/>
      <c r="F506" s="19"/>
      <c r="G506" s="19"/>
      <c r="H506" s="19"/>
      <c r="I506" s="19"/>
    </row>
    <row r="507" spans="2:9" ht="15.75" thickBot="1" x14ac:dyDescent="0.3">
      <c r="B507" s="19"/>
      <c r="C507" s="20"/>
      <c r="D507" s="20"/>
      <c r="E507" s="20"/>
      <c r="F507" s="19"/>
      <c r="G507" s="19"/>
      <c r="H507" s="19"/>
      <c r="I507" s="19"/>
    </row>
    <row r="508" spans="2:9" ht="15.75" thickBot="1" x14ac:dyDescent="0.3">
      <c r="B508" s="19"/>
      <c r="C508" s="20"/>
      <c r="D508" s="20"/>
      <c r="E508" s="20"/>
      <c r="F508" s="19"/>
      <c r="G508" s="19"/>
      <c r="H508" s="19"/>
      <c r="I508" s="19"/>
    </row>
    <row r="509" spans="2:9" ht="15.75" thickBot="1" x14ac:dyDescent="0.3">
      <c r="B509" s="19"/>
      <c r="C509" s="20"/>
      <c r="D509" s="20"/>
      <c r="E509" s="20"/>
      <c r="F509" s="19"/>
      <c r="G509" s="19"/>
      <c r="H509" s="19"/>
      <c r="I509" s="19"/>
    </row>
    <row r="510" spans="2:9" ht="15.75" thickBot="1" x14ac:dyDescent="0.3">
      <c r="B510" s="19"/>
      <c r="C510" s="20"/>
      <c r="D510" s="20"/>
      <c r="E510" s="20"/>
      <c r="F510" s="19"/>
      <c r="G510" s="19"/>
      <c r="H510" s="19"/>
      <c r="I510" s="19"/>
    </row>
    <row r="511" spans="2:9" ht="15.75" thickBot="1" x14ac:dyDescent="0.3">
      <c r="B511" s="19"/>
      <c r="C511" s="20"/>
      <c r="D511" s="20"/>
      <c r="E511" s="20"/>
      <c r="F511" s="19"/>
      <c r="G511" s="19"/>
      <c r="H511" s="19"/>
      <c r="I511" s="19"/>
    </row>
    <row r="512" spans="2:9" ht="15.75" thickBot="1" x14ac:dyDescent="0.3">
      <c r="B512" s="19"/>
      <c r="C512" s="20"/>
      <c r="D512" s="20"/>
      <c r="E512" s="20"/>
      <c r="F512" s="19"/>
      <c r="G512" s="19"/>
      <c r="H512" s="19"/>
      <c r="I512" s="19"/>
    </row>
    <row r="513" spans="2:9" ht="15.75" thickBot="1" x14ac:dyDescent="0.3">
      <c r="B513" s="19"/>
      <c r="C513" s="20"/>
      <c r="D513" s="20"/>
      <c r="E513" s="20"/>
      <c r="F513" s="19"/>
      <c r="G513" s="19"/>
      <c r="H513" s="19"/>
      <c r="I513" s="19"/>
    </row>
    <row r="514" spans="2:9" ht="15.75" thickBot="1" x14ac:dyDescent="0.3">
      <c r="B514" s="19"/>
      <c r="C514" s="20"/>
      <c r="D514" s="20"/>
      <c r="E514" s="20"/>
      <c r="F514" s="19"/>
      <c r="G514" s="19"/>
      <c r="H514" s="19"/>
      <c r="I514" s="19"/>
    </row>
    <row r="515" spans="2:9" ht="15.75" thickBot="1" x14ac:dyDescent="0.3">
      <c r="B515" s="19"/>
      <c r="C515" s="20"/>
      <c r="D515" s="20"/>
      <c r="E515" s="20"/>
      <c r="F515" s="19"/>
      <c r="G515" s="19"/>
      <c r="H515" s="19"/>
      <c r="I515" s="19"/>
    </row>
    <row r="516" spans="2:9" ht="15.75" thickBot="1" x14ac:dyDescent="0.3">
      <c r="B516" s="19"/>
      <c r="C516" s="20"/>
      <c r="D516" s="20"/>
      <c r="E516" s="20"/>
      <c r="F516" s="19"/>
      <c r="G516" s="19"/>
      <c r="H516" s="19"/>
      <c r="I516" s="19"/>
    </row>
    <row r="517" spans="2:9" ht="15.75" thickBot="1" x14ac:dyDescent="0.3">
      <c r="B517" s="19"/>
      <c r="C517" s="20"/>
      <c r="D517" s="20"/>
      <c r="E517" s="20"/>
      <c r="F517" s="19"/>
      <c r="G517" s="19"/>
      <c r="H517" s="19"/>
      <c r="I517" s="19"/>
    </row>
    <row r="518" spans="2:9" ht="15.75" thickBot="1" x14ac:dyDescent="0.3">
      <c r="B518" s="19"/>
      <c r="C518" s="20"/>
      <c r="D518" s="20"/>
      <c r="E518" s="20"/>
      <c r="F518" s="19"/>
      <c r="G518" s="19"/>
      <c r="H518" s="19"/>
      <c r="I518" s="19"/>
    </row>
    <row r="519" spans="2:9" ht="15.75" thickBot="1" x14ac:dyDescent="0.3">
      <c r="B519" s="19"/>
      <c r="C519" s="20"/>
      <c r="D519" s="20"/>
      <c r="E519" s="20"/>
      <c r="F519" s="19"/>
      <c r="G519" s="19"/>
      <c r="H519" s="19"/>
      <c r="I519" s="19"/>
    </row>
    <row r="520" spans="2:9" ht="15.75" thickBot="1" x14ac:dyDescent="0.3">
      <c r="B520" s="19"/>
      <c r="C520" s="20"/>
      <c r="D520" s="20"/>
      <c r="E520" s="20"/>
      <c r="F520" s="19"/>
      <c r="G520" s="19"/>
      <c r="H520" s="19"/>
      <c r="I520" s="19"/>
    </row>
    <row r="521" spans="2:9" ht="15.75" thickBot="1" x14ac:dyDescent="0.3">
      <c r="B521" s="19"/>
      <c r="C521" s="20"/>
      <c r="D521" s="20"/>
      <c r="E521" s="20"/>
      <c r="F521" s="19"/>
      <c r="G521" s="19"/>
      <c r="H521" s="19"/>
      <c r="I521" s="19"/>
    </row>
    <row r="522" spans="2:9" ht="15.75" thickBot="1" x14ac:dyDescent="0.3">
      <c r="B522" s="19"/>
      <c r="C522" s="20"/>
      <c r="D522" s="20"/>
      <c r="E522" s="20"/>
      <c r="F522" s="19"/>
      <c r="G522" s="19"/>
      <c r="H522" s="19"/>
      <c r="I522" s="19"/>
    </row>
    <row r="523" spans="2:9" ht="15.75" thickBot="1" x14ac:dyDescent="0.3">
      <c r="B523" s="19"/>
      <c r="C523" s="20"/>
      <c r="D523" s="20"/>
      <c r="E523" s="20"/>
      <c r="F523" s="19"/>
      <c r="G523" s="19"/>
      <c r="H523" s="19"/>
      <c r="I523" s="19"/>
    </row>
    <row r="524" spans="2:9" ht="15.75" thickBot="1" x14ac:dyDescent="0.3">
      <c r="B524" s="19"/>
      <c r="C524" s="20"/>
      <c r="D524" s="20"/>
      <c r="E524" s="20"/>
      <c r="F524" s="19"/>
      <c r="G524" s="19"/>
      <c r="H524" s="19"/>
      <c r="I524" s="19"/>
    </row>
    <row r="525" spans="2:9" ht="15.75" thickBot="1" x14ac:dyDescent="0.3">
      <c r="B525" s="19"/>
      <c r="C525" s="20"/>
      <c r="D525" s="20"/>
      <c r="E525" s="20"/>
      <c r="F525" s="19"/>
      <c r="G525" s="19"/>
      <c r="H525" s="19"/>
      <c r="I525" s="19"/>
    </row>
    <row r="526" spans="2:9" ht="15.75" thickBot="1" x14ac:dyDescent="0.3">
      <c r="B526" s="19"/>
      <c r="C526" s="20"/>
      <c r="D526" s="20"/>
      <c r="E526" s="20"/>
      <c r="F526" s="19"/>
      <c r="G526" s="19"/>
      <c r="H526" s="19"/>
      <c r="I526" s="19"/>
    </row>
    <row r="527" spans="2:9" ht="15.75" thickBot="1" x14ac:dyDescent="0.3">
      <c r="B527" s="19"/>
      <c r="C527" s="20"/>
      <c r="D527" s="20"/>
      <c r="E527" s="20"/>
      <c r="F527" s="19"/>
      <c r="G527" s="19"/>
      <c r="H527" s="19"/>
      <c r="I527" s="19"/>
    </row>
    <row r="528" spans="2:9" ht="15.75" thickBot="1" x14ac:dyDescent="0.3">
      <c r="B528" s="19"/>
      <c r="C528" s="20"/>
      <c r="D528" s="20"/>
      <c r="E528" s="20"/>
      <c r="F528" s="19"/>
      <c r="G528" s="19"/>
      <c r="H528" s="19"/>
      <c r="I528" s="19"/>
    </row>
    <row r="529" spans="2:9" ht="15.75" thickBot="1" x14ac:dyDescent="0.3">
      <c r="B529" s="19"/>
      <c r="C529" s="20"/>
      <c r="D529" s="20"/>
      <c r="E529" s="20"/>
      <c r="F529" s="19"/>
      <c r="G529" s="19"/>
      <c r="H529" s="19"/>
      <c r="I529" s="19"/>
    </row>
    <row r="530" spans="2:9" ht="15.75" thickBot="1" x14ac:dyDescent="0.3">
      <c r="B530" s="19"/>
      <c r="C530" s="20"/>
      <c r="D530" s="20"/>
      <c r="E530" s="20"/>
      <c r="F530" s="19"/>
      <c r="G530" s="19"/>
      <c r="H530" s="19"/>
      <c r="I530" s="19"/>
    </row>
    <row r="531" spans="2:9" ht="15.75" thickBot="1" x14ac:dyDescent="0.3">
      <c r="B531" s="19"/>
      <c r="C531" s="20"/>
      <c r="D531" s="20"/>
      <c r="E531" s="20"/>
      <c r="F531" s="19"/>
      <c r="G531" s="19"/>
      <c r="H531" s="19"/>
      <c r="I531" s="19"/>
    </row>
    <row r="532" spans="2:9" ht="15.75" thickBot="1" x14ac:dyDescent="0.3">
      <c r="B532" s="19"/>
      <c r="C532" s="20"/>
      <c r="D532" s="20"/>
      <c r="E532" s="20"/>
      <c r="F532" s="19"/>
      <c r="G532" s="19"/>
      <c r="H532" s="19"/>
      <c r="I532" s="19"/>
    </row>
    <row r="533" spans="2:9" ht="15.75" thickBot="1" x14ac:dyDescent="0.3">
      <c r="B533" s="19"/>
      <c r="C533" s="20"/>
      <c r="D533" s="20"/>
      <c r="E533" s="20"/>
      <c r="F533" s="19"/>
      <c r="G533" s="19"/>
      <c r="H533" s="19"/>
      <c r="I533" s="19"/>
    </row>
    <row r="534" spans="2:9" ht="15.75" thickBot="1" x14ac:dyDescent="0.3">
      <c r="B534" s="19"/>
      <c r="C534" s="20"/>
      <c r="D534" s="20"/>
      <c r="E534" s="20"/>
      <c r="F534" s="19"/>
      <c r="G534" s="19"/>
      <c r="H534" s="19"/>
      <c r="I534" s="19"/>
    </row>
    <row r="535" spans="2:9" ht="15.75" thickBot="1" x14ac:dyDescent="0.3">
      <c r="B535" s="19"/>
      <c r="C535" s="20"/>
      <c r="D535" s="20"/>
      <c r="E535" s="20"/>
      <c r="F535" s="19"/>
      <c r="G535" s="19"/>
      <c r="H535" s="19"/>
      <c r="I535" s="19"/>
    </row>
    <row r="536" spans="2:9" ht="15.75" thickBot="1" x14ac:dyDescent="0.3">
      <c r="B536" s="19"/>
      <c r="C536" s="20"/>
      <c r="D536" s="20"/>
      <c r="E536" s="20"/>
      <c r="F536" s="19"/>
      <c r="G536" s="19"/>
      <c r="H536" s="19"/>
      <c r="I536" s="19"/>
    </row>
    <row r="537" spans="2:9" ht="15.75" thickBot="1" x14ac:dyDescent="0.3">
      <c r="B537" s="19"/>
      <c r="C537" s="20"/>
      <c r="D537" s="20"/>
      <c r="E537" s="20"/>
      <c r="F537" s="19"/>
      <c r="G537" s="19"/>
      <c r="H537" s="19"/>
      <c r="I537" s="19"/>
    </row>
    <row r="538" spans="2:9" ht="15.75" thickBot="1" x14ac:dyDescent="0.3">
      <c r="B538" s="19"/>
      <c r="C538" s="20"/>
      <c r="D538" s="20"/>
      <c r="E538" s="20"/>
      <c r="F538" s="19"/>
      <c r="G538" s="19"/>
      <c r="H538" s="19"/>
      <c r="I538" s="19"/>
    </row>
    <row r="539" spans="2:9" ht="15.75" thickBot="1" x14ac:dyDescent="0.3">
      <c r="B539" s="19"/>
      <c r="C539" s="20"/>
      <c r="D539" s="20"/>
      <c r="E539" s="20"/>
      <c r="F539" s="19"/>
      <c r="G539" s="19"/>
      <c r="H539" s="19"/>
      <c r="I539" s="19"/>
    </row>
    <row r="540" spans="2:9" ht="15.75" thickBot="1" x14ac:dyDescent="0.3">
      <c r="B540" s="19"/>
      <c r="C540" s="20"/>
      <c r="D540" s="20"/>
      <c r="E540" s="20"/>
      <c r="F540" s="19"/>
      <c r="G540" s="19"/>
      <c r="H540" s="19"/>
      <c r="I540" s="19"/>
    </row>
    <row r="541" spans="2:9" ht="15.75" thickBot="1" x14ac:dyDescent="0.3">
      <c r="B541" s="19"/>
      <c r="C541" s="20"/>
      <c r="D541" s="20"/>
      <c r="E541" s="20"/>
      <c r="F541" s="19"/>
      <c r="G541" s="19"/>
      <c r="H541" s="19"/>
      <c r="I541" s="19"/>
    </row>
    <row r="542" spans="2:9" ht="15.75" thickBot="1" x14ac:dyDescent="0.3">
      <c r="B542" s="19"/>
      <c r="C542" s="20"/>
      <c r="D542" s="20"/>
      <c r="E542" s="20"/>
      <c r="F542" s="19"/>
      <c r="G542" s="19"/>
      <c r="H542" s="19"/>
      <c r="I542" s="19"/>
    </row>
    <row r="543" spans="2:9" ht="15.75" thickBot="1" x14ac:dyDescent="0.3">
      <c r="B543" s="19"/>
      <c r="C543" s="20"/>
      <c r="D543" s="20"/>
      <c r="E543" s="20"/>
      <c r="F543" s="19"/>
      <c r="G543" s="19"/>
      <c r="H543" s="19"/>
      <c r="I543" s="19"/>
    </row>
    <row r="544" spans="2:9" ht="15.75" thickBot="1" x14ac:dyDescent="0.3">
      <c r="B544" s="19"/>
      <c r="C544" s="20"/>
      <c r="D544" s="20"/>
      <c r="E544" s="20"/>
      <c r="F544" s="19"/>
      <c r="G544" s="19"/>
      <c r="H544" s="19"/>
      <c r="I544" s="19"/>
    </row>
    <row r="545" spans="2:9" ht="15.75" thickBot="1" x14ac:dyDescent="0.3">
      <c r="B545" s="19"/>
      <c r="C545" s="20"/>
      <c r="D545" s="20"/>
      <c r="E545" s="20"/>
      <c r="F545" s="19"/>
      <c r="G545" s="19"/>
      <c r="H545" s="19"/>
      <c r="I545" s="19"/>
    </row>
    <row r="546" spans="2:9" ht="15.75" thickBot="1" x14ac:dyDescent="0.3">
      <c r="B546" s="19"/>
      <c r="C546" s="20"/>
      <c r="D546" s="20"/>
      <c r="E546" s="20"/>
      <c r="F546" s="19"/>
      <c r="G546" s="19"/>
      <c r="H546" s="19"/>
      <c r="I546" s="19"/>
    </row>
    <row r="547" spans="2:9" ht="15.75" thickBot="1" x14ac:dyDescent="0.3">
      <c r="B547" s="19"/>
      <c r="C547" s="20"/>
      <c r="D547" s="20"/>
      <c r="E547" s="20"/>
      <c r="F547" s="19"/>
      <c r="G547" s="19"/>
      <c r="H547" s="19"/>
      <c r="I547" s="19"/>
    </row>
    <row r="548" spans="2:9" ht="15.75" thickBot="1" x14ac:dyDescent="0.3">
      <c r="B548" s="19"/>
      <c r="C548" s="20"/>
      <c r="D548" s="20"/>
      <c r="E548" s="20"/>
      <c r="F548" s="19"/>
      <c r="G548" s="19"/>
      <c r="H548" s="19"/>
      <c r="I548" s="19"/>
    </row>
    <row r="549" spans="2:9" ht="15.75" thickBot="1" x14ac:dyDescent="0.3">
      <c r="B549" s="19"/>
      <c r="C549" s="20"/>
      <c r="D549" s="20"/>
      <c r="E549" s="20"/>
      <c r="F549" s="19"/>
      <c r="G549" s="19"/>
      <c r="H549" s="19"/>
      <c r="I549" s="19"/>
    </row>
    <row r="550" spans="2:9" ht="15.75" thickBot="1" x14ac:dyDescent="0.3">
      <c r="B550" s="19"/>
      <c r="C550" s="20"/>
      <c r="D550" s="20"/>
      <c r="E550" s="20"/>
      <c r="F550" s="19"/>
      <c r="G550" s="19"/>
      <c r="H550" s="19"/>
      <c r="I550" s="19"/>
    </row>
    <row r="551" spans="2:9" ht="15.75" thickBot="1" x14ac:dyDescent="0.3">
      <c r="B551" s="19"/>
      <c r="C551" s="20"/>
      <c r="D551" s="20"/>
      <c r="E551" s="20"/>
      <c r="F551" s="19"/>
      <c r="G551" s="19"/>
      <c r="H551" s="19"/>
      <c r="I551" s="19"/>
    </row>
    <row r="552" spans="2:9" ht="15.75" thickBot="1" x14ac:dyDescent="0.3">
      <c r="B552" s="19"/>
      <c r="C552" s="20"/>
      <c r="D552" s="20"/>
      <c r="E552" s="20"/>
      <c r="F552" s="19"/>
      <c r="G552" s="19"/>
      <c r="H552" s="19"/>
      <c r="I552" s="19"/>
    </row>
    <row r="553" spans="2:9" ht="15.75" thickBot="1" x14ac:dyDescent="0.3">
      <c r="B553" s="19"/>
      <c r="C553" s="20"/>
      <c r="D553" s="20"/>
      <c r="E553" s="20"/>
      <c r="F553" s="19"/>
      <c r="G553" s="19"/>
      <c r="H553" s="19"/>
      <c r="I553" s="19"/>
    </row>
    <row r="554" spans="2:9" ht="15.75" thickBot="1" x14ac:dyDescent="0.3">
      <c r="B554" s="19"/>
      <c r="C554" s="20"/>
      <c r="D554" s="20"/>
      <c r="E554" s="20"/>
      <c r="F554" s="19"/>
      <c r="G554" s="19"/>
      <c r="H554" s="19"/>
      <c r="I554" s="19"/>
    </row>
    <row r="555" spans="2:9" ht="15.75" thickBot="1" x14ac:dyDescent="0.3">
      <c r="B555" s="19"/>
      <c r="C555" s="20"/>
      <c r="D555" s="20"/>
      <c r="E555" s="20"/>
      <c r="F555" s="19"/>
      <c r="G555" s="19"/>
      <c r="H555" s="19"/>
      <c r="I555" s="19"/>
    </row>
    <row r="556" spans="2:9" ht="15.75" thickBot="1" x14ac:dyDescent="0.3">
      <c r="B556" s="19"/>
      <c r="C556" s="20"/>
      <c r="D556" s="20"/>
      <c r="E556" s="20"/>
      <c r="F556" s="19"/>
      <c r="G556" s="19"/>
      <c r="H556" s="19"/>
      <c r="I556" s="19"/>
    </row>
    <row r="557" spans="2:9" ht="15.75" thickBot="1" x14ac:dyDescent="0.3">
      <c r="B557" s="19"/>
      <c r="C557" s="20"/>
      <c r="D557" s="20"/>
      <c r="E557" s="20"/>
      <c r="F557" s="19"/>
      <c r="G557" s="19"/>
      <c r="H557" s="19"/>
      <c r="I557" s="19"/>
    </row>
    <row r="558" spans="2:9" ht="15.75" thickBot="1" x14ac:dyDescent="0.3">
      <c r="B558" s="19"/>
      <c r="C558" s="20"/>
      <c r="D558" s="20"/>
      <c r="E558" s="20"/>
      <c r="F558" s="19"/>
      <c r="G558" s="19"/>
      <c r="H558" s="19"/>
      <c r="I558" s="19"/>
    </row>
    <row r="559" spans="2:9" ht="15.75" thickBot="1" x14ac:dyDescent="0.3">
      <c r="B559" s="19"/>
      <c r="C559" s="20"/>
      <c r="D559" s="20"/>
      <c r="E559" s="20"/>
      <c r="F559" s="19"/>
      <c r="G559" s="19"/>
      <c r="H559" s="19"/>
      <c r="I559" s="19"/>
    </row>
    <row r="560" spans="2:9" ht="15.75" thickBot="1" x14ac:dyDescent="0.3">
      <c r="B560" s="19"/>
      <c r="C560" s="20"/>
      <c r="D560" s="20"/>
      <c r="E560" s="20"/>
      <c r="F560" s="19"/>
      <c r="G560" s="19"/>
      <c r="H560" s="19"/>
      <c r="I560" s="19"/>
    </row>
    <row r="561" spans="2:9" ht="15.75" thickBot="1" x14ac:dyDescent="0.3">
      <c r="B561" s="19"/>
      <c r="C561" s="20"/>
      <c r="D561" s="20"/>
      <c r="E561" s="20"/>
      <c r="F561" s="19"/>
      <c r="G561" s="19"/>
      <c r="H561" s="19"/>
      <c r="I561" s="19"/>
    </row>
    <row r="562" spans="2:9" ht="15.75" thickBot="1" x14ac:dyDescent="0.3">
      <c r="B562" s="19"/>
      <c r="C562" s="20"/>
      <c r="D562" s="20"/>
      <c r="E562" s="20"/>
      <c r="F562" s="19"/>
      <c r="G562" s="19"/>
      <c r="H562" s="19"/>
      <c r="I562" s="19"/>
    </row>
    <row r="563" spans="2:9" ht="15.75" thickBot="1" x14ac:dyDescent="0.3">
      <c r="B563" s="19"/>
      <c r="C563" s="20"/>
      <c r="D563" s="20"/>
      <c r="E563" s="20"/>
      <c r="F563" s="19"/>
      <c r="G563" s="19"/>
      <c r="H563" s="19"/>
      <c r="I563" s="19"/>
    </row>
    <row r="564" spans="2:9" ht="15.75" thickBot="1" x14ac:dyDescent="0.3">
      <c r="B564" s="19"/>
      <c r="C564" s="20"/>
      <c r="D564" s="20"/>
      <c r="E564" s="20"/>
      <c r="F564" s="19"/>
      <c r="G564" s="19"/>
      <c r="H564" s="19"/>
      <c r="I564" s="19"/>
    </row>
    <row r="565" spans="2:9" ht="15.75" thickBot="1" x14ac:dyDescent="0.3">
      <c r="B565" s="19"/>
      <c r="C565" s="20"/>
      <c r="D565" s="20"/>
      <c r="E565" s="20"/>
      <c r="F565" s="19"/>
      <c r="G565" s="19"/>
      <c r="H565" s="19"/>
      <c r="I565" s="19"/>
    </row>
    <row r="566" spans="2:9" ht="15.75" thickBot="1" x14ac:dyDescent="0.3">
      <c r="B566" s="19"/>
      <c r="C566" s="20"/>
      <c r="D566" s="20"/>
      <c r="E566" s="20"/>
      <c r="F566" s="19"/>
      <c r="G566" s="19"/>
      <c r="H566" s="19"/>
      <c r="I566" s="19"/>
    </row>
    <row r="567" spans="2:9" ht="15.75" thickBot="1" x14ac:dyDescent="0.3">
      <c r="B567" s="19"/>
      <c r="C567" s="20"/>
      <c r="D567" s="20"/>
      <c r="E567" s="20"/>
      <c r="F567" s="19"/>
      <c r="G567" s="19"/>
      <c r="H567" s="19"/>
      <c r="I567" s="19"/>
    </row>
    <row r="568" spans="2:9" ht="15.75" thickBot="1" x14ac:dyDescent="0.3">
      <c r="B568" s="19"/>
      <c r="C568" s="20"/>
      <c r="D568" s="20"/>
      <c r="E568" s="20"/>
      <c r="F568" s="19"/>
      <c r="G568" s="19"/>
      <c r="H568" s="19"/>
      <c r="I568" s="19"/>
    </row>
    <row r="569" spans="2:9" ht="15.75" thickBot="1" x14ac:dyDescent="0.3">
      <c r="B569" s="19"/>
      <c r="C569" s="20"/>
      <c r="D569" s="20"/>
      <c r="E569" s="20"/>
      <c r="F569" s="19"/>
      <c r="G569" s="19"/>
      <c r="H569" s="19"/>
      <c r="I569" s="19"/>
    </row>
    <row r="570" spans="2:9" ht="15.75" thickBot="1" x14ac:dyDescent="0.3">
      <c r="B570" s="19"/>
      <c r="C570" s="20"/>
      <c r="D570" s="20"/>
      <c r="E570" s="20"/>
      <c r="F570" s="19"/>
      <c r="G570" s="19"/>
      <c r="H570" s="19"/>
      <c r="I570" s="19"/>
    </row>
    <row r="571" spans="2:9" ht="15.75" thickBot="1" x14ac:dyDescent="0.3">
      <c r="B571" s="19"/>
      <c r="C571" s="20"/>
      <c r="D571" s="20"/>
      <c r="E571" s="20"/>
      <c r="F571" s="19"/>
      <c r="G571" s="19"/>
      <c r="H571" s="19"/>
      <c r="I571" s="19"/>
    </row>
    <row r="572" spans="2:9" ht="15.75" thickBot="1" x14ac:dyDescent="0.3">
      <c r="B572" s="19"/>
      <c r="C572" s="20"/>
      <c r="D572" s="20"/>
      <c r="E572" s="20"/>
      <c r="F572" s="19"/>
      <c r="G572" s="19"/>
      <c r="H572" s="19"/>
      <c r="I572" s="19"/>
    </row>
    <row r="573" spans="2:9" ht="15.75" thickBot="1" x14ac:dyDescent="0.3">
      <c r="B573" s="19"/>
      <c r="C573" s="20"/>
      <c r="D573" s="20"/>
      <c r="E573" s="20"/>
      <c r="F573" s="19"/>
      <c r="G573" s="19"/>
      <c r="H573" s="19"/>
      <c r="I573" s="19"/>
    </row>
    <row r="574" spans="2:9" ht="15.75" thickBot="1" x14ac:dyDescent="0.3">
      <c r="B574" s="19"/>
      <c r="C574" s="20"/>
      <c r="D574" s="20"/>
      <c r="E574" s="20"/>
      <c r="F574" s="19"/>
      <c r="G574" s="19"/>
      <c r="H574" s="19"/>
      <c r="I574" s="19"/>
    </row>
    <row r="575" spans="2:9" ht="15.75" thickBot="1" x14ac:dyDescent="0.3">
      <c r="B575" s="19"/>
      <c r="C575" s="20"/>
      <c r="D575" s="20"/>
      <c r="E575" s="20"/>
      <c r="F575" s="19"/>
      <c r="G575" s="19"/>
      <c r="H575" s="19"/>
      <c r="I575" s="19"/>
    </row>
    <row r="576" spans="2:9" ht="15.75" thickBot="1" x14ac:dyDescent="0.3">
      <c r="B576" s="19"/>
      <c r="C576" s="20"/>
      <c r="D576" s="20"/>
      <c r="E576" s="20"/>
      <c r="F576" s="19"/>
      <c r="G576" s="19"/>
      <c r="H576" s="19"/>
      <c r="I576" s="19"/>
    </row>
    <row r="577" spans="2:9" ht="15.75" thickBot="1" x14ac:dyDescent="0.3">
      <c r="B577" s="19"/>
      <c r="C577" s="20"/>
      <c r="D577" s="20"/>
      <c r="E577" s="20"/>
      <c r="F577" s="19"/>
      <c r="G577" s="19"/>
      <c r="H577" s="19"/>
      <c r="I577" s="19"/>
    </row>
    <row r="578" spans="2:9" ht="15.75" thickBot="1" x14ac:dyDescent="0.3">
      <c r="B578" s="19"/>
      <c r="C578" s="20"/>
      <c r="D578" s="20"/>
      <c r="E578" s="20"/>
      <c r="F578" s="19"/>
      <c r="G578" s="19"/>
      <c r="H578" s="19"/>
      <c r="I578" s="19"/>
    </row>
    <row r="579" spans="2:9" ht="15.75" thickBot="1" x14ac:dyDescent="0.3">
      <c r="B579" s="19"/>
      <c r="C579" s="20"/>
      <c r="D579" s="20"/>
      <c r="E579" s="20"/>
      <c r="F579" s="19"/>
      <c r="G579" s="19"/>
      <c r="H579" s="19"/>
      <c r="I579" s="19"/>
    </row>
    <row r="580" spans="2:9" ht="15.75" thickBot="1" x14ac:dyDescent="0.3">
      <c r="B580" s="19"/>
      <c r="C580" s="20"/>
      <c r="D580" s="20"/>
      <c r="E580" s="20"/>
      <c r="F580" s="19"/>
      <c r="G580" s="19"/>
      <c r="H580" s="19"/>
      <c r="I580" s="19"/>
    </row>
    <row r="581" spans="2:9" ht="15.75" thickBot="1" x14ac:dyDescent="0.3">
      <c r="B581" s="19"/>
      <c r="C581" s="20"/>
      <c r="D581" s="20"/>
      <c r="E581" s="20"/>
      <c r="F581" s="19"/>
      <c r="G581" s="19"/>
      <c r="H581" s="19"/>
      <c r="I581" s="19"/>
    </row>
    <row r="582" spans="2:9" ht="15.75" thickBot="1" x14ac:dyDescent="0.3">
      <c r="B582" s="19"/>
      <c r="C582" s="20"/>
      <c r="D582" s="20"/>
      <c r="E582" s="20"/>
      <c r="F582" s="19"/>
      <c r="G582" s="19"/>
      <c r="H582" s="19"/>
      <c r="I582" s="19"/>
    </row>
    <row r="583" spans="2:9" ht="15.75" thickBot="1" x14ac:dyDescent="0.3">
      <c r="B583" s="19"/>
      <c r="C583" s="20"/>
      <c r="D583" s="20"/>
      <c r="E583" s="20"/>
      <c r="F583" s="19"/>
      <c r="G583" s="19"/>
      <c r="H583" s="19"/>
      <c r="I583" s="19"/>
    </row>
    <row r="584" spans="2:9" ht="15.75" thickBot="1" x14ac:dyDescent="0.3">
      <c r="B584" s="19"/>
      <c r="C584" s="20"/>
      <c r="D584" s="20"/>
      <c r="E584" s="20"/>
      <c r="F584" s="19"/>
      <c r="G584" s="19"/>
      <c r="H584" s="19"/>
      <c r="I584" s="19"/>
    </row>
    <row r="585" spans="2:9" ht="15.75" thickBot="1" x14ac:dyDescent="0.3">
      <c r="B585" s="19"/>
      <c r="C585" s="20"/>
      <c r="D585" s="20"/>
      <c r="E585" s="20"/>
      <c r="F585" s="19"/>
      <c r="G585" s="19"/>
      <c r="H585" s="19"/>
      <c r="I585" s="19"/>
    </row>
    <row r="586" spans="2:9" ht="15.75" thickBot="1" x14ac:dyDescent="0.3">
      <c r="B586" s="19"/>
      <c r="C586" s="20"/>
      <c r="D586" s="20"/>
      <c r="E586" s="20"/>
      <c r="F586" s="19"/>
      <c r="G586" s="19"/>
      <c r="H586" s="19"/>
      <c r="I586" s="19"/>
    </row>
    <row r="587" spans="2:9" ht="15.75" thickBot="1" x14ac:dyDescent="0.3">
      <c r="B587" s="19"/>
      <c r="C587" s="20"/>
      <c r="D587" s="20"/>
      <c r="E587" s="20"/>
      <c r="F587" s="19"/>
      <c r="G587" s="19"/>
      <c r="H587" s="19"/>
      <c r="I587" s="19"/>
    </row>
    <row r="588" spans="2:9" ht="15.75" thickBot="1" x14ac:dyDescent="0.3">
      <c r="B588" s="19"/>
      <c r="C588" s="20"/>
      <c r="D588" s="20"/>
      <c r="E588" s="20"/>
      <c r="F588" s="19"/>
      <c r="G588" s="19"/>
      <c r="H588" s="19"/>
      <c r="I588" s="19"/>
    </row>
    <row r="589" spans="2:9" ht="15.75" thickBot="1" x14ac:dyDescent="0.3">
      <c r="B589" s="19"/>
      <c r="C589" s="20"/>
      <c r="D589" s="20"/>
      <c r="E589" s="20"/>
      <c r="F589" s="19"/>
      <c r="G589" s="19"/>
      <c r="H589" s="19"/>
      <c r="I589" s="19"/>
    </row>
    <row r="590" spans="2:9" ht="15.75" thickBot="1" x14ac:dyDescent="0.3">
      <c r="B590" s="19"/>
      <c r="C590" s="20"/>
      <c r="D590" s="20"/>
      <c r="E590" s="20"/>
      <c r="F590" s="19"/>
      <c r="G590" s="19"/>
      <c r="H590" s="19"/>
      <c r="I590" s="19"/>
    </row>
    <row r="591" spans="2:9" ht="15.75" thickBot="1" x14ac:dyDescent="0.3">
      <c r="B591" s="19"/>
      <c r="C591" s="20"/>
      <c r="D591" s="20"/>
      <c r="E591" s="20"/>
      <c r="F591" s="19"/>
      <c r="G591" s="19"/>
      <c r="H591" s="19"/>
      <c r="I591" s="19"/>
    </row>
    <row r="592" spans="2:9" ht="15.75" thickBot="1" x14ac:dyDescent="0.3">
      <c r="B592" s="19"/>
      <c r="C592" s="20"/>
      <c r="D592" s="20"/>
      <c r="E592" s="20"/>
      <c r="F592" s="19"/>
      <c r="G592" s="19"/>
      <c r="H592" s="19"/>
      <c r="I592" s="19"/>
    </row>
    <row r="593" spans="2:9" ht="15.75" thickBot="1" x14ac:dyDescent="0.3">
      <c r="B593" s="19"/>
      <c r="C593" s="20"/>
      <c r="D593" s="20"/>
      <c r="E593" s="20"/>
      <c r="F593" s="19"/>
      <c r="G593" s="19"/>
      <c r="H593" s="19"/>
      <c r="I593" s="19"/>
    </row>
    <row r="594" spans="2:9" ht="15.75" thickBot="1" x14ac:dyDescent="0.3">
      <c r="B594" s="19"/>
      <c r="C594" s="20"/>
      <c r="D594" s="20"/>
      <c r="E594" s="20"/>
      <c r="F594" s="19"/>
      <c r="G594" s="19"/>
      <c r="H594" s="19"/>
      <c r="I594" s="19"/>
    </row>
    <row r="595" spans="2:9" ht="15.75" thickBot="1" x14ac:dyDescent="0.3">
      <c r="B595" s="19"/>
      <c r="C595" s="20"/>
      <c r="D595" s="20"/>
      <c r="E595" s="20"/>
      <c r="F595" s="19"/>
      <c r="G595" s="19"/>
      <c r="H595" s="19"/>
      <c r="I595" s="19"/>
    </row>
    <row r="596" spans="2:9" ht="15.75" thickBot="1" x14ac:dyDescent="0.3">
      <c r="B596" s="19"/>
      <c r="C596" s="20"/>
      <c r="D596" s="20"/>
      <c r="E596" s="20"/>
      <c r="F596" s="19"/>
      <c r="G596" s="19"/>
      <c r="H596" s="19"/>
      <c r="I596" s="19"/>
    </row>
    <row r="597" spans="2:9" ht="15.75" thickBot="1" x14ac:dyDescent="0.3">
      <c r="B597" s="19"/>
      <c r="C597" s="20"/>
      <c r="D597" s="20"/>
      <c r="E597" s="20"/>
      <c r="F597" s="19"/>
      <c r="G597" s="19"/>
      <c r="H597" s="19"/>
      <c r="I597" s="19"/>
    </row>
    <row r="598" spans="2:9" ht="15.75" thickBot="1" x14ac:dyDescent="0.3">
      <c r="B598" s="19"/>
      <c r="C598" s="20"/>
      <c r="D598" s="20"/>
      <c r="E598" s="20"/>
      <c r="F598" s="19"/>
      <c r="G598" s="19"/>
      <c r="H598" s="19"/>
      <c r="I598" s="19"/>
    </row>
    <row r="599" spans="2:9" ht="15.75" thickBot="1" x14ac:dyDescent="0.3">
      <c r="B599" s="19"/>
      <c r="C599" s="20"/>
      <c r="D599" s="20"/>
      <c r="E599" s="20"/>
      <c r="F599" s="19"/>
      <c r="G599" s="19"/>
      <c r="H599" s="19"/>
      <c r="I599" s="19"/>
    </row>
    <row r="600" spans="2:9" ht="15.75" thickBot="1" x14ac:dyDescent="0.3">
      <c r="B600" s="19"/>
      <c r="C600" s="20"/>
      <c r="D600" s="20"/>
      <c r="E600" s="20"/>
      <c r="F600" s="19"/>
      <c r="G600" s="19"/>
      <c r="H600" s="19"/>
      <c r="I600" s="19"/>
    </row>
    <row r="601" spans="2:9" ht="15.75" thickBot="1" x14ac:dyDescent="0.3">
      <c r="B601" s="19"/>
      <c r="C601" s="20"/>
      <c r="D601" s="20"/>
      <c r="E601" s="20"/>
      <c r="F601" s="19"/>
      <c r="G601" s="19"/>
      <c r="H601" s="19"/>
      <c r="I601" s="19"/>
    </row>
    <row r="602" spans="2:9" ht="15.75" thickBot="1" x14ac:dyDescent="0.3">
      <c r="B602" s="19"/>
      <c r="C602" s="20"/>
      <c r="D602" s="20"/>
      <c r="E602" s="20"/>
      <c r="F602" s="19"/>
      <c r="G602" s="19"/>
      <c r="H602" s="19"/>
      <c r="I602" s="19"/>
    </row>
    <row r="603" spans="2:9" ht="15.75" thickBot="1" x14ac:dyDescent="0.3">
      <c r="B603" s="19"/>
      <c r="C603" s="20"/>
      <c r="D603" s="20"/>
      <c r="E603" s="20"/>
      <c r="F603" s="19"/>
      <c r="G603" s="19"/>
      <c r="H603" s="19"/>
      <c r="I603" s="19"/>
    </row>
    <row r="604" spans="2:9" ht="15.75" thickBot="1" x14ac:dyDescent="0.3">
      <c r="B604" s="19"/>
      <c r="C604" s="20"/>
      <c r="D604" s="20"/>
      <c r="E604" s="20"/>
      <c r="F604" s="19"/>
      <c r="G604" s="19"/>
      <c r="H604" s="19"/>
      <c r="I604" s="19"/>
    </row>
    <row r="605" spans="2:9" ht="15.75" thickBot="1" x14ac:dyDescent="0.3">
      <c r="B605" s="19"/>
      <c r="C605" s="20"/>
      <c r="D605" s="20"/>
      <c r="E605" s="20"/>
      <c r="F605" s="19"/>
      <c r="G605" s="19"/>
      <c r="H605" s="19"/>
      <c r="I605" s="19"/>
    </row>
    <row r="606" spans="2:9" ht="15.75" thickBot="1" x14ac:dyDescent="0.3">
      <c r="B606" s="19"/>
      <c r="C606" s="20"/>
      <c r="D606" s="20"/>
      <c r="E606" s="20"/>
      <c r="F606" s="19"/>
      <c r="G606" s="19"/>
      <c r="H606" s="19"/>
      <c r="I606" s="19"/>
    </row>
    <row r="607" spans="2:9" ht="15.75" thickBot="1" x14ac:dyDescent="0.3">
      <c r="B607" s="19"/>
      <c r="C607" s="20"/>
      <c r="D607" s="20"/>
      <c r="E607" s="20"/>
      <c r="F607" s="19"/>
      <c r="G607" s="19"/>
      <c r="H607" s="19"/>
      <c r="I607" s="19"/>
    </row>
    <row r="608" spans="2:9" ht="15.75" thickBot="1" x14ac:dyDescent="0.3">
      <c r="B608" s="19"/>
      <c r="C608" s="20"/>
      <c r="D608" s="20"/>
      <c r="E608" s="20"/>
      <c r="F608" s="19"/>
      <c r="G608" s="19"/>
      <c r="H608" s="19"/>
      <c r="I608" s="19"/>
    </row>
    <row r="609" spans="2:9" ht="15.75" thickBot="1" x14ac:dyDescent="0.3">
      <c r="B609" s="19"/>
      <c r="C609" s="20"/>
      <c r="D609" s="20"/>
      <c r="E609" s="20"/>
      <c r="F609" s="19"/>
      <c r="G609" s="19"/>
      <c r="H609" s="19"/>
      <c r="I609" s="19"/>
    </row>
    <row r="610" spans="2:9" ht="15.75" thickBot="1" x14ac:dyDescent="0.3">
      <c r="B610" s="19"/>
      <c r="C610" s="20"/>
      <c r="D610" s="20"/>
      <c r="E610" s="20"/>
      <c r="F610" s="19"/>
      <c r="G610" s="19"/>
      <c r="H610" s="19"/>
      <c r="I610" s="19"/>
    </row>
    <row r="611" spans="2:9" ht="15.75" thickBot="1" x14ac:dyDescent="0.3">
      <c r="B611" s="19"/>
      <c r="C611" s="20"/>
      <c r="D611" s="20"/>
      <c r="E611" s="20"/>
      <c r="F611" s="19"/>
      <c r="G611" s="19"/>
      <c r="H611" s="19"/>
      <c r="I611" s="19"/>
    </row>
    <row r="612" spans="2:9" ht="15.75" thickBot="1" x14ac:dyDescent="0.3">
      <c r="B612" s="19"/>
      <c r="C612" s="20"/>
      <c r="D612" s="20"/>
      <c r="E612" s="20"/>
      <c r="F612" s="19"/>
      <c r="G612" s="19"/>
      <c r="H612" s="19"/>
      <c r="I612" s="19"/>
    </row>
    <row r="613" spans="2:9" ht="15.75" thickBot="1" x14ac:dyDescent="0.3">
      <c r="B613" s="19"/>
      <c r="C613" s="20"/>
      <c r="D613" s="20"/>
      <c r="E613" s="20"/>
      <c r="F613" s="19"/>
      <c r="G613" s="19"/>
      <c r="H613" s="19"/>
      <c r="I613" s="19"/>
    </row>
    <row r="614" spans="2:9" ht="15.75" thickBot="1" x14ac:dyDescent="0.3">
      <c r="B614" s="19"/>
      <c r="C614" s="20"/>
      <c r="D614" s="20"/>
      <c r="E614" s="20"/>
      <c r="F614" s="19"/>
      <c r="G614" s="19"/>
      <c r="H614" s="19"/>
      <c r="I614" s="19"/>
    </row>
    <row r="615" spans="2:9" ht="15.75" thickBot="1" x14ac:dyDescent="0.3">
      <c r="B615" s="19"/>
      <c r="C615" s="20"/>
      <c r="D615" s="20"/>
      <c r="E615" s="20"/>
      <c r="F615" s="19"/>
      <c r="G615" s="19"/>
      <c r="H615" s="19"/>
      <c r="I615" s="19"/>
    </row>
    <row r="616" spans="2:9" ht="15.75" thickBot="1" x14ac:dyDescent="0.3">
      <c r="B616" s="19"/>
      <c r="C616" s="20"/>
      <c r="D616" s="20"/>
      <c r="E616" s="20"/>
      <c r="F616" s="19"/>
      <c r="G616" s="19"/>
      <c r="H616" s="19"/>
      <c r="I616" s="19"/>
    </row>
    <row r="617" spans="2:9" ht="15.75" thickBot="1" x14ac:dyDescent="0.3">
      <c r="B617" s="19"/>
      <c r="C617" s="20"/>
      <c r="D617" s="20"/>
      <c r="E617" s="20"/>
      <c r="F617" s="19"/>
      <c r="G617" s="19"/>
      <c r="H617" s="19"/>
      <c r="I617" s="19"/>
    </row>
    <row r="618" spans="2:9" ht="15.75" thickBot="1" x14ac:dyDescent="0.3">
      <c r="B618" s="19"/>
      <c r="C618" s="20"/>
      <c r="D618" s="20"/>
      <c r="E618" s="20"/>
      <c r="F618" s="19"/>
      <c r="G618" s="19"/>
      <c r="H618" s="19"/>
      <c r="I618" s="19"/>
    </row>
    <row r="619" spans="2:9" ht="15.75" thickBot="1" x14ac:dyDescent="0.3">
      <c r="B619" s="19"/>
      <c r="C619" s="20"/>
      <c r="D619" s="20"/>
      <c r="E619" s="20"/>
      <c r="F619" s="19"/>
      <c r="G619" s="19"/>
      <c r="H619" s="19"/>
      <c r="I619" s="19"/>
    </row>
    <row r="620" spans="2:9" ht="15.75" thickBot="1" x14ac:dyDescent="0.3">
      <c r="B620" s="19"/>
      <c r="C620" s="20"/>
      <c r="D620" s="20"/>
      <c r="E620" s="20"/>
      <c r="F620" s="19"/>
      <c r="G620" s="19"/>
      <c r="H620" s="19"/>
      <c r="I620" s="19"/>
    </row>
    <row r="621" spans="2:9" ht="15.75" thickBot="1" x14ac:dyDescent="0.3">
      <c r="B621" s="19"/>
      <c r="C621" s="20"/>
      <c r="D621" s="20"/>
      <c r="E621" s="20"/>
      <c r="F621" s="19"/>
      <c r="G621" s="19"/>
      <c r="H621" s="19"/>
      <c r="I621" s="19"/>
    </row>
    <row r="622" spans="2:9" ht="15.75" thickBot="1" x14ac:dyDescent="0.3">
      <c r="B622" s="19"/>
      <c r="C622" s="20"/>
      <c r="D622" s="20"/>
      <c r="E622" s="20"/>
      <c r="F622" s="19"/>
      <c r="G622" s="19"/>
      <c r="H622" s="19"/>
      <c r="I622" s="19"/>
    </row>
    <row r="623" spans="2:9" ht="15.75" thickBot="1" x14ac:dyDescent="0.3">
      <c r="B623" s="19"/>
      <c r="C623" s="20"/>
      <c r="D623" s="20"/>
      <c r="E623" s="20"/>
      <c r="F623" s="19"/>
      <c r="G623" s="19"/>
      <c r="H623" s="19"/>
      <c r="I623" s="19"/>
    </row>
    <row r="624" spans="2:9" ht="15.75" thickBot="1" x14ac:dyDescent="0.3">
      <c r="B624" s="19"/>
      <c r="C624" s="20"/>
      <c r="D624" s="20"/>
      <c r="E624" s="20"/>
      <c r="F624" s="19"/>
      <c r="G624" s="19"/>
      <c r="H624" s="19"/>
      <c r="I624" s="19"/>
    </row>
    <row r="625" spans="2:9" ht="15.75" thickBot="1" x14ac:dyDescent="0.3">
      <c r="B625" s="19"/>
      <c r="C625" s="20"/>
      <c r="D625" s="20"/>
      <c r="E625" s="20"/>
      <c r="F625" s="19"/>
      <c r="G625" s="19"/>
      <c r="H625" s="19"/>
      <c r="I625" s="19"/>
    </row>
    <row r="626" spans="2:9" ht="15.75" thickBot="1" x14ac:dyDescent="0.3">
      <c r="B626" s="19"/>
      <c r="C626" s="20"/>
      <c r="D626" s="20"/>
      <c r="E626" s="20"/>
      <c r="F626" s="19"/>
      <c r="G626" s="19"/>
      <c r="H626" s="19"/>
      <c r="I626" s="19"/>
    </row>
    <row r="627" spans="2:9" ht="15.75" thickBot="1" x14ac:dyDescent="0.3">
      <c r="B627" s="19"/>
      <c r="C627" s="20"/>
      <c r="D627" s="20"/>
      <c r="E627" s="20"/>
      <c r="F627" s="19"/>
      <c r="G627" s="19"/>
      <c r="H627" s="19"/>
      <c r="I627" s="19"/>
    </row>
    <row r="628" spans="2:9" ht="15.75" thickBot="1" x14ac:dyDescent="0.3">
      <c r="B628" s="19"/>
      <c r="C628" s="20"/>
      <c r="D628" s="20"/>
      <c r="E628" s="20"/>
      <c r="F628" s="19"/>
      <c r="G628" s="19"/>
      <c r="H628" s="19"/>
      <c r="I628" s="19"/>
    </row>
    <row r="629" spans="2:9" ht="15.75" thickBot="1" x14ac:dyDescent="0.3">
      <c r="B629" s="19"/>
      <c r="C629" s="20"/>
      <c r="D629" s="20"/>
      <c r="E629" s="20"/>
      <c r="F629" s="19"/>
      <c r="G629" s="19"/>
      <c r="H629" s="19"/>
      <c r="I629" s="19"/>
    </row>
    <row r="630" spans="2:9" ht="15.75" thickBot="1" x14ac:dyDescent="0.3">
      <c r="B630" s="19"/>
      <c r="C630" s="20"/>
      <c r="D630" s="20"/>
      <c r="E630" s="20"/>
      <c r="F630" s="19"/>
      <c r="G630" s="19"/>
      <c r="H630" s="19"/>
      <c r="I630" s="19"/>
    </row>
    <row r="631" spans="2:9" ht="15.75" thickBot="1" x14ac:dyDescent="0.3">
      <c r="B631" s="19"/>
      <c r="C631" s="20"/>
      <c r="D631" s="20"/>
      <c r="E631" s="20"/>
      <c r="F631" s="19"/>
      <c r="G631" s="19"/>
      <c r="H631" s="19"/>
      <c r="I631" s="19"/>
    </row>
    <row r="632" spans="2:9" ht="15.75" thickBot="1" x14ac:dyDescent="0.3">
      <c r="B632" s="19"/>
      <c r="C632" s="20"/>
      <c r="D632" s="20"/>
      <c r="E632" s="20"/>
      <c r="F632" s="19"/>
      <c r="G632" s="19"/>
      <c r="H632" s="19"/>
      <c r="I632" s="19"/>
    </row>
    <row r="633" spans="2:9" ht="15.75" thickBot="1" x14ac:dyDescent="0.3">
      <c r="B633" s="19"/>
      <c r="C633" s="20"/>
      <c r="D633" s="20"/>
      <c r="E633" s="20"/>
      <c r="F633" s="19"/>
      <c r="G633" s="19"/>
      <c r="H633" s="19"/>
      <c r="I633" s="19"/>
    </row>
    <row r="634" spans="2:9" ht="15.75" thickBot="1" x14ac:dyDescent="0.3">
      <c r="B634" s="19"/>
      <c r="C634" s="20"/>
      <c r="D634" s="20"/>
      <c r="E634" s="20"/>
      <c r="F634" s="19"/>
      <c r="G634" s="19"/>
      <c r="H634" s="19"/>
      <c r="I634" s="19"/>
    </row>
    <row r="635" spans="2:9" ht="15.75" thickBot="1" x14ac:dyDescent="0.3">
      <c r="B635" s="19"/>
      <c r="C635" s="20"/>
      <c r="D635" s="20"/>
      <c r="E635" s="20"/>
      <c r="F635" s="19"/>
      <c r="G635" s="19"/>
      <c r="H635" s="19"/>
      <c r="I635" s="19"/>
    </row>
    <row r="636" spans="2:9" ht="15.75" thickBot="1" x14ac:dyDescent="0.3">
      <c r="B636" s="19"/>
      <c r="C636" s="20"/>
      <c r="D636" s="20"/>
      <c r="E636" s="20"/>
      <c r="F636" s="19"/>
      <c r="G636" s="19"/>
      <c r="H636" s="19"/>
      <c r="I636" s="19"/>
    </row>
    <row r="637" spans="2:9" ht="15.75" thickBot="1" x14ac:dyDescent="0.3">
      <c r="B637" s="19"/>
      <c r="C637" s="20"/>
      <c r="D637" s="20"/>
      <c r="E637" s="20"/>
      <c r="F637" s="19"/>
      <c r="G637" s="19"/>
      <c r="H637" s="19"/>
      <c r="I637" s="19"/>
    </row>
    <row r="638" spans="2:9" ht="15.75" thickBot="1" x14ac:dyDescent="0.3">
      <c r="B638" s="19"/>
      <c r="C638" s="20"/>
      <c r="D638" s="20"/>
      <c r="E638" s="20"/>
      <c r="F638" s="19"/>
      <c r="G638" s="19"/>
      <c r="H638" s="19"/>
      <c r="I638" s="19"/>
    </row>
    <row r="639" spans="2:9" ht="15.75" thickBot="1" x14ac:dyDescent="0.3">
      <c r="B639" s="19"/>
      <c r="C639" s="20"/>
      <c r="D639" s="20"/>
      <c r="E639" s="20"/>
      <c r="F639" s="19"/>
      <c r="G639" s="19"/>
      <c r="H639" s="19"/>
      <c r="I639" s="19"/>
    </row>
    <row r="640" spans="2:9" ht="15.75" thickBot="1" x14ac:dyDescent="0.3">
      <c r="B640" s="19"/>
      <c r="C640" s="20"/>
      <c r="D640" s="20"/>
      <c r="E640" s="20"/>
      <c r="F640" s="19"/>
      <c r="G640" s="19"/>
      <c r="H640" s="19"/>
      <c r="I640" s="19"/>
    </row>
    <row r="641" spans="2:9" ht="15.75" thickBot="1" x14ac:dyDescent="0.3">
      <c r="B641" s="19"/>
      <c r="C641" s="20"/>
      <c r="D641" s="20"/>
      <c r="E641" s="20"/>
      <c r="F641" s="19"/>
      <c r="G641" s="19"/>
      <c r="H641" s="19"/>
      <c r="I641" s="19"/>
    </row>
    <row r="642" spans="2:9" ht="15.75" thickBot="1" x14ac:dyDescent="0.3">
      <c r="B642" s="19"/>
      <c r="C642" s="20"/>
      <c r="D642" s="20"/>
      <c r="E642" s="20"/>
      <c r="F642" s="19"/>
      <c r="G642" s="19"/>
      <c r="H642" s="19"/>
      <c r="I642" s="19"/>
    </row>
    <row r="643" spans="2:9" ht="15.75" thickBot="1" x14ac:dyDescent="0.3">
      <c r="B643" s="19"/>
      <c r="C643" s="20"/>
      <c r="D643" s="20"/>
      <c r="E643" s="20"/>
      <c r="F643" s="19"/>
      <c r="G643" s="19"/>
      <c r="H643" s="19"/>
      <c r="I643" s="19"/>
    </row>
    <row r="644" spans="2:9" ht="15.75" thickBot="1" x14ac:dyDescent="0.3">
      <c r="B644" s="19"/>
      <c r="C644" s="20"/>
      <c r="D644" s="20"/>
      <c r="E644" s="20"/>
      <c r="F644" s="19"/>
      <c r="G644" s="19"/>
      <c r="H644" s="19"/>
      <c r="I644" s="19"/>
    </row>
    <row r="645" spans="2:9" ht="15.75" thickBot="1" x14ac:dyDescent="0.3">
      <c r="B645" s="19"/>
      <c r="C645" s="20"/>
      <c r="D645" s="20"/>
      <c r="E645" s="20"/>
      <c r="F645" s="19"/>
      <c r="G645" s="19"/>
      <c r="H645" s="19"/>
      <c r="I645" s="19"/>
    </row>
    <row r="646" spans="2:9" ht="15.75" thickBot="1" x14ac:dyDescent="0.3">
      <c r="B646" s="19"/>
      <c r="C646" s="20"/>
      <c r="D646" s="20"/>
      <c r="E646" s="20"/>
      <c r="F646" s="19"/>
      <c r="G646" s="19"/>
      <c r="H646" s="19"/>
      <c r="I646" s="19"/>
    </row>
    <row r="647" spans="2:9" ht="15.75" thickBot="1" x14ac:dyDescent="0.3">
      <c r="B647" s="19"/>
      <c r="C647" s="20"/>
      <c r="D647" s="20"/>
      <c r="E647" s="20"/>
      <c r="F647" s="19"/>
      <c r="G647" s="19"/>
      <c r="H647" s="19"/>
      <c r="I647" s="19"/>
    </row>
    <row r="648" spans="2:9" ht="15.75" thickBot="1" x14ac:dyDescent="0.3">
      <c r="B648" s="19"/>
      <c r="C648" s="20"/>
      <c r="D648" s="20"/>
      <c r="E648" s="20"/>
      <c r="F648" s="19"/>
      <c r="G648" s="19"/>
      <c r="H648" s="19"/>
      <c r="I648" s="19"/>
    </row>
    <row r="649" spans="2:9" ht="15.75" thickBot="1" x14ac:dyDescent="0.3">
      <c r="B649" s="19"/>
      <c r="C649" s="20"/>
      <c r="D649" s="20"/>
      <c r="E649" s="20"/>
      <c r="F649" s="19"/>
      <c r="G649" s="19"/>
      <c r="H649" s="19"/>
      <c r="I649" s="19"/>
    </row>
    <row r="650" spans="2:9" ht="15.75" thickBot="1" x14ac:dyDescent="0.3">
      <c r="B650" s="19"/>
      <c r="C650" s="20"/>
      <c r="D650" s="20"/>
      <c r="E650" s="20"/>
      <c r="F650" s="19"/>
      <c r="G650" s="19"/>
      <c r="H650" s="19"/>
      <c r="I650" s="19"/>
    </row>
    <row r="651" spans="2:9" ht="15.75" thickBot="1" x14ac:dyDescent="0.3">
      <c r="B651" s="19"/>
      <c r="C651" s="20"/>
      <c r="D651" s="20"/>
      <c r="E651" s="20"/>
      <c r="F651" s="19"/>
      <c r="G651" s="19"/>
      <c r="H651" s="19"/>
      <c r="I651" s="19"/>
    </row>
    <row r="652" spans="2:9" ht="15.75" thickBot="1" x14ac:dyDescent="0.3">
      <c r="B652" s="19"/>
      <c r="C652" s="20"/>
      <c r="D652" s="20"/>
      <c r="E652" s="20"/>
      <c r="F652" s="19"/>
      <c r="G652" s="19"/>
      <c r="H652" s="19"/>
      <c r="I652" s="19"/>
    </row>
    <row r="653" spans="2:9" ht="15.75" thickBot="1" x14ac:dyDescent="0.3">
      <c r="B653" s="19"/>
      <c r="C653" s="20"/>
      <c r="D653" s="20"/>
      <c r="E653" s="20"/>
      <c r="F653" s="19"/>
      <c r="G653" s="19"/>
      <c r="H653" s="19"/>
      <c r="I653" s="19"/>
    </row>
    <row r="654" spans="2:9" ht="15.75" thickBot="1" x14ac:dyDescent="0.3">
      <c r="B654" s="19"/>
      <c r="C654" s="20"/>
      <c r="D654" s="20"/>
      <c r="E654" s="20"/>
      <c r="F654" s="19"/>
      <c r="G654" s="19"/>
      <c r="H654" s="19"/>
      <c r="I654" s="19"/>
    </row>
    <row r="655" spans="2:9" ht="15.75" thickBot="1" x14ac:dyDescent="0.3">
      <c r="B655" s="19"/>
      <c r="C655" s="20"/>
      <c r="D655" s="20"/>
      <c r="E655" s="20"/>
      <c r="F655" s="19"/>
      <c r="G655" s="19"/>
      <c r="H655" s="19"/>
      <c r="I655" s="19"/>
    </row>
    <row r="656" spans="2:9" ht="15.75" thickBot="1" x14ac:dyDescent="0.3">
      <c r="B656" s="19"/>
      <c r="C656" s="20"/>
      <c r="D656" s="20"/>
      <c r="E656" s="20"/>
      <c r="F656" s="19"/>
      <c r="G656" s="19"/>
      <c r="H656" s="19"/>
      <c r="I656" s="19"/>
    </row>
    <row r="657" spans="2:9" ht="15.75" thickBot="1" x14ac:dyDescent="0.3">
      <c r="B657" s="19"/>
      <c r="C657" s="20"/>
      <c r="D657" s="20"/>
      <c r="E657" s="20"/>
      <c r="F657" s="19"/>
      <c r="G657" s="19"/>
      <c r="H657" s="19"/>
      <c r="I657" s="19"/>
    </row>
    <row r="658" spans="2:9" ht="15.75" thickBot="1" x14ac:dyDescent="0.3">
      <c r="B658" s="19"/>
      <c r="C658" s="20"/>
      <c r="D658" s="20"/>
      <c r="E658" s="20"/>
      <c r="F658" s="19"/>
      <c r="G658" s="19"/>
      <c r="H658" s="19"/>
      <c r="I658" s="19"/>
    </row>
    <row r="659" spans="2:9" ht="15.75" thickBot="1" x14ac:dyDescent="0.3">
      <c r="B659" s="19"/>
      <c r="C659" s="20"/>
      <c r="D659" s="20"/>
      <c r="E659" s="20"/>
      <c r="F659" s="19"/>
      <c r="G659" s="19"/>
      <c r="H659" s="19"/>
      <c r="I659" s="19"/>
    </row>
    <row r="660" spans="2:9" ht="15.75" thickBot="1" x14ac:dyDescent="0.3">
      <c r="B660" s="19"/>
      <c r="C660" s="20"/>
      <c r="D660" s="20"/>
      <c r="E660" s="20"/>
      <c r="F660" s="19"/>
      <c r="G660" s="19"/>
      <c r="H660" s="19"/>
      <c r="I660" s="19"/>
    </row>
    <row r="661" spans="2:9" ht="15.75" thickBot="1" x14ac:dyDescent="0.3">
      <c r="B661" s="19"/>
      <c r="C661" s="20"/>
      <c r="D661" s="20"/>
      <c r="E661" s="20"/>
      <c r="F661" s="19"/>
      <c r="G661" s="19"/>
      <c r="H661" s="19"/>
      <c r="I661" s="19"/>
    </row>
    <row r="662" spans="2:9" ht="15.75" thickBot="1" x14ac:dyDescent="0.3">
      <c r="B662" s="19"/>
      <c r="C662" s="20"/>
      <c r="D662" s="20"/>
      <c r="E662" s="20"/>
      <c r="F662" s="19"/>
      <c r="G662" s="19"/>
      <c r="H662" s="19"/>
      <c r="I662" s="19"/>
    </row>
    <row r="663" spans="2:9" ht="15.75" thickBot="1" x14ac:dyDescent="0.3">
      <c r="B663" s="19"/>
      <c r="C663" s="20"/>
      <c r="D663" s="20"/>
      <c r="E663" s="20"/>
      <c r="F663" s="19"/>
      <c r="G663" s="19"/>
      <c r="H663" s="19"/>
      <c r="I663" s="19"/>
    </row>
    <row r="664" spans="2:9" ht="15.75" thickBot="1" x14ac:dyDescent="0.3">
      <c r="B664" s="19"/>
      <c r="C664" s="20"/>
      <c r="D664" s="20"/>
      <c r="E664" s="20"/>
      <c r="F664" s="19"/>
      <c r="G664" s="19"/>
      <c r="H664" s="19"/>
      <c r="I664" s="19"/>
    </row>
    <row r="665" spans="2:9" ht="15.75" thickBot="1" x14ac:dyDescent="0.3">
      <c r="B665" s="19"/>
      <c r="C665" s="20"/>
      <c r="D665" s="20"/>
      <c r="E665" s="20"/>
      <c r="F665" s="19"/>
      <c r="G665" s="19"/>
      <c r="H665" s="19"/>
      <c r="I665" s="19"/>
    </row>
    <row r="666" spans="2:9" ht="15.75" thickBot="1" x14ac:dyDescent="0.3">
      <c r="B666" s="19"/>
      <c r="C666" s="20"/>
      <c r="D666" s="20"/>
      <c r="E666" s="20"/>
      <c r="F666" s="19"/>
      <c r="G666" s="19"/>
      <c r="H666" s="19"/>
      <c r="I666" s="19"/>
    </row>
    <row r="667" spans="2:9" ht="15.75" thickBot="1" x14ac:dyDescent="0.3">
      <c r="B667" s="19"/>
      <c r="C667" s="20"/>
      <c r="D667" s="20"/>
      <c r="E667" s="20"/>
      <c r="F667" s="19"/>
      <c r="G667" s="19"/>
      <c r="H667" s="19"/>
      <c r="I667" s="19"/>
    </row>
    <row r="668" spans="2:9" ht="15.75" thickBot="1" x14ac:dyDescent="0.3">
      <c r="B668" s="19"/>
      <c r="C668" s="20"/>
      <c r="D668" s="20"/>
      <c r="E668" s="20"/>
      <c r="F668" s="19"/>
      <c r="G668" s="19"/>
      <c r="H668" s="19"/>
      <c r="I668" s="19"/>
    </row>
    <row r="669" spans="2:9" ht="15.75" thickBot="1" x14ac:dyDescent="0.3">
      <c r="B669" s="19"/>
      <c r="C669" s="20"/>
      <c r="D669" s="20"/>
      <c r="E669" s="20"/>
      <c r="F669" s="19"/>
      <c r="G669" s="19"/>
      <c r="H669" s="19"/>
      <c r="I669" s="19"/>
    </row>
    <row r="670" spans="2:9" ht="15.75" thickBot="1" x14ac:dyDescent="0.3">
      <c r="B670" s="19"/>
      <c r="C670" s="20"/>
      <c r="D670" s="20"/>
      <c r="E670" s="20"/>
      <c r="F670" s="19"/>
      <c r="G670" s="19"/>
      <c r="H670" s="19"/>
      <c r="I670" s="19"/>
    </row>
    <row r="671" spans="2:9" ht="15.75" thickBot="1" x14ac:dyDescent="0.3">
      <c r="B671" s="19"/>
      <c r="C671" s="20"/>
      <c r="D671" s="20"/>
      <c r="E671" s="20"/>
      <c r="F671" s="19"/>
      <c r="G671" s="19"/>
      <c r="H671" s="19"/>
      <c r="I671" s="19"/>
    </row>
    <row r="672" spans="2:9" ht="15.75" thickBot="1" x14ac:dyDescent="0.3">
      <c r="B672" s="19"/>
      <c r="C672" s="20"/>
      <c r="D672" s="20"/>
      <c r="E672" s="20"/>
      <c r="F672" s="19"/>
      <c r="G672" s="19"/>
      <c r="H672" s="19"/>
      <c r="I672" s="19"/>
    </row>
    <row r="673" spans="2:9" ht="15.75" thickBot="1" x14ac:dyDescent="0.3">
      <c r="B673" s="19"/>
      <c r="C673" s="20"/>
      <c r="D673" s="20"/>
      <c r="E673" s="20"/>
      <c r="F673" s="19"/>
      <c r="G673" s="19"/>
      <c r="H673" s="19"/>
      <c r="I673" s="19"/>
    </row>
    <row r="674" spans="2:9" ht="15.75" thickBot="1" x14ac:dyDescent="0.3">
      <c r="B674" s="19"/>
      <c r="C674" s="20"/>
      <c r="D674" s="20"/>
      <c r="E674" s="20"/>
      <c r="F674" s="19"/>
      <c r="G674" s="19"/>
      <c r="H674" s="19"/>
      <c r="I674" s="19"/>
    </row>
    <row r="675" spans="2:9" ht="15.75" thickBot="1" x14ac:dyDescent="0.3">
      <c r="B675" s="19"/>
      <c r="C675" s="20"/>
      <c r="D675" s="20"/>
      <c r="E675" s="20"/>
      <c r="F675" s="19"/>
      <c r="G675" s="19"/>
      <c r="H675" s="19"/>
      <c r="I675" s="19"/>
    </row>
    <row r="676" spans="2:9" ht="15.75" thickBot="1" x14ac:dyDescent="0.3">
      <c r="B676" s="19"/>
      <c r="C676" s="20"/>
      <c r="D676" s="20"/>
      <c r="E676" s="20"/>
      <c r="F676" s="19"/>
      <c r="G676" s="19"/>
      <c r="H676" s="19"/>
      <c r="I676" s="19"/>
    </row>
    <row r="677" spans="2:9" ht="15.75" thickBot="1" x14ac:dyDescent="0.3">
      <c r="B677" s="19"/>
      <c r="C677" s="20"/>
      <c r="D677" s="20"/>
      <c r="E677" s="20"/>
      <c r="F677" s="19"/>
      <c r="G677" s="19"/>
      <c r="H677" s="19"/>
      <c r="I677" s="19"/>
    </row>
    <row r="678" spans="2:9" ht="15.75" thickBot="1" x14ac:dyDescent="0.3">
      <c r="B678" s="19"/>
      <c r="C678" s="20"/>
      <c r="D678" s="20"/>
      <c r="E678" s="20"/>
      <c r="F678" s="19"/>
      <c r="G678" s="19"/>
      <c r="H678" s="19"/>
      <c r="I678" s="19"/>
    </row>
    <row r="679" spans="2:9" ht="15.75" thickBot="1" x14ac:dyDescent="0.3">
      <c r="B679" s="19"/>
      <c r="C679" s="20"/>
      <c r="D679" s="20"/>
      <c r="E679" s="20"/>
      <c r="F679" s="19"/>
      <c r="G679" s="19"/>
      <c r="H679" s="19"/>
      <c r="I679" s="19"/>
    </row>
    <row r="680" spans="2:9" ht="15.75" thickBot="1" x14ac:dyDescent="0.3">
      <c r="B680" s="19"/>
      <c r="C680" s="20"/>
      <c r="D680" s="20"/>
      <c r="E680" s="20"/>
      <c r="F680" s="19"/>
      <c r="G680" s="19"/>
      <c r="H680" s="19"/>
      <c r="I680" s="19"/>
    </row>
    <row r="681" spans="2:9" ht="15.75" thickBot="1" x14ac:dyDescent="0.3">
      <c r="B681" s="19"/>
      <c r="C681" s="20"/>
      <c r="D681" s="20"/>
      <c r="E681" s="20"/>
      <c r="F681" s="19"/>
      <c r="G681" s="19"/>
      <c r="H681" s="19"/>
      <c r="I681" s="19"/>
    </row>
    <row r="682" spans="2:9" ht="15.75" thickBot="1" x14ac:dyDescent="0.3">
      <c r="B682" s="19"/>
      <c r="C682" s="20"/>
      <c r="D682" s="20"/>
      <c r="E682" s="20"/>
      <c r="F682" s="19"/>
      <c r="G682" s="19"/>
      <c r="H682" s="19"/>
      <c r="I682" s="19"/>
    </row>
    <row r="683" spans="2:9" ht="15.75" thickBot="1" x14ac:dyDescent="0.3">
      <c r="B683" s="19"/>
      <c r="C683" s="20"/>
      <c r="D683" s="20"/>
      <c r="E683" s="20"/>
      <c r="F683" s="19"/>
      <c r="G683" s="19"/>
      <c r="H683" s="19"/>
      <c r="I683" s="19"/>
    </row>
    <row r="684" spans="2:9" ht="15.75" thickBot="1" x14ac:dyDescent="0.3">
      <c r="B684" s="19"/>
      <c r="C684" s="20"/>
      <c r="D684" s="20"/>
      <c r="E684" s="20"/>
      <c r="F684" s="19"/>
      <c r="G684" s="19"/>
      <c r="H684" s="19"/>
      <c r="I684" s="19"/>
    </row>
    <row r="685" spans="2:9" ht="15.75" thickBot="1" x14ac:dyDescent="0.3">
      <c r="B685" s="19"/>
      <c r="C685" s="20"/>
      <c r="D685" s="20"/>
      <c r="E685" s="20"/>
      <c r="F685" s="19"/>
      <c r="G685" s="19"/>
      <c r="H685" s="19"/>
      <c r="I685" s="19"/>
    </row>
    <row r="686" spans="2:9" ht="15.75" thickBot="1" x14ac:dyDescent="0.3">
      <c r="B686" s="19"/>
      <c r="C686" s="20"/>
      <c r="D686" s="20"/>
      <c r="E686" s="20"/>
      <c r="F686" s="19"/>
      <c r="G686" s="19"/>
      <c r="H686" s="19"/>
      <c r="I686" s="19"/>
    </row>
    <row r="687" spans="2:9" ht="15.75" thickBot="1" x14ac:dyDescent="0.3">
      <c r="B687" s="19"/>
      <c r="C687" s="20"/>
      <c r="D687" s="20"/>
      <c r="E687" s="20"/>
      <c r="F687" s="19"/>
      <c r="G687" s="19"/>
      <c r="H687" s="19"/>
      <c r="I687" s="19"/>
    </row>
    <row r="688" spans="2:9" ht="15.75" thickBot="1" x14ac:dyDescent="0.3">
      <c r="B688" s="19"/>
      <c r="C688" s="20"/>
      <c r="D688" s="20"/>
      <c r="E688" s="20"/>
      <c r="F688" s="19"/>
      <c r="G688" s="19"/>
      <c r="H688" s="19"/>
      <c r="I688" s="19"/>
    </row>
    <row r="689" spans="2:9" ht="15.75" thickBot="1" x14ac:dyDescent="0.3">
      <c r="B689" s="19"/>
      <c r="C689" s="20"/>
      <c r="D689" s="20"/>
      <c r="E689" s="20"/>
      <c r="F689" s="19"/>
      <c r="G689" s="19"/>
      <c r="H689" s="19"/>
      <c r="I689" s="19"/>
    </row>
    <row r="690" spans="2:9" ht="15.75" thickBot="1" x14ac:dyDescent="0.3">
      <c r="B690" s="19"/>
      <c r="C690" s="20"/>
      <c r="D690" s="20"/>
      <c r="E690" s="20"/>
      <c r="F690" s="19"/>
      <c r="G690" s="19"/>
      <c r="H690" s="19"/>
      <c r="I690" s="19"/>
    </row>
    <row r="691" spans="2:9" ht="15.75" thickBot="1" x14ac:dyDescent="0.3">
      <c r="B691" s="19"/>
      <c r="C691" s="20"/>
      <c r="D691" s="20"/>
      <c r="E691" s="20"/>
      <c r="F691" s="19"/>
      <c r="G691" s="19"/>
      <c r="H691" s="19"/>
      <c r="I691" s="19"/>
    </row>
    <row r="692" spans="2:9" ht="15.75" thickBot="1" x14ac:dyDescent="0.3">
      <c r="B692" s="19"/>
      <c r="C692" s="20"/>
      <c r="D692" s="20"/>
      <c r="E692" s="20"/>
      <c r="F692" s="19"/>
      <c r="G692" s="19"/>
      <c r="H692" s="19"/>
      <c r="I692" s="19"/>
    </row>
    <row r="693" spans="2:9" ht="15.75" thickBot="1" x14ac:dyDescent="0.3">
      <c r="B693" s="19"/>
      <c r="C693" s="20"/>
      <c r="D693" s="20"/>
      <c r="E693" s="20"/>
      <c r="F693" s="19"/>
      <c r="G693" s="19"/>
      <c r="H693" s="19"/>
      <c r="I693" s="19"/>
    </row>
    <row r="694" spans="2:9" ht="15.75" thickBot="1" x14ac:dyDescent="0.3">
      <c r="B694" s="19"/>
      <c r="C694" s="20"/>
      <c r="D694" s="20"/>
      <c r="E694" s="20"/>
      <c r="F694" s="19"/>
      <c r="G694" s="19"/>
      <c r="H694" s="19"/>
      <c r="I694" s="19"/>
    </row>
    <row r="695" spans="2:9" ht="15.75" thickBot="1" x14ac:dyDescent="0.3">
      <c r="B695" s="19"/>
      <c r="C695" s="20"/>
      <c r="D695" s="20"/>
      <c r="E695" s="20"/>
      <c r="F695" s="19"/>
      <c r="G695" s="19"/>
      <c r="H695" s="19"/>
      <c r="I695" s="19"/>
    </row>
    <row r="696" spans="2:9" ht="15.75" thickBot="1" x14ac:dyDescent="0.3">
      <c r="B696" s="19"/>
      <c r="C696" s="20"/>
      <c r="D696" s="20"/>
      <c r="E696" s="20"/>
      <c r="F696" s="19"/>
      <c r="G696" s="19"/>
      <c r="H696" s="19"/>
      <c r="I696" s="19"/>
    </row>
    <row r="697" spans="2:9" ht="15.75" thickBot="1" x14ac:dyDescent="0.3">
      <c r="B697" s="19"/>
      <c r="C697" s="20"/>
      <c r="D697" s="20"/>
      <c r="E697" s="20"/>
      <c r="F697" s="19"/>
      <c r="G697" s="19"/>
      <c r="H697" s="19"/>
      <c r="I697" s="19"/>
    </row>
    <row r="698" spans="2:9" ht="15.75" thickBot="1" x14ac:dyDescent="0.3">
      <c r="B698" s="19"/>
      <c r="C698" s="20"/>
      <c r="D698" s="20"/>
      <c r="E698" s="20"/>
      <c r="F698" s="19"/>
      <c r="G698" s="19"/>
      <c r="H698" s="19"/>
      <c r="I698" s="19"/>
    </row>
    <row r="699" spans="2:9" ht="15.75" thickBot="1" x14ac:dyDescent="0.3">
      <c r="B699" s="19"/>
      <c r="C699" s="20"/>
      <c r="D699" s="20"/>
      <c r="E699" s="20"/>
      <c r="F699" s="19"/>
      <c r="G699" s="19"/>
      <c r="H699" s="19"/>
      <c r="I699" s="19"/>
    </row>
    <row r="700" spans="2:9" ht="15.75" thickBot="1" x14ac:dyDescent="0.3">
      <c r="B700" s="19"/>
      <c r="C700" s="20"/>
      <c r="D700" s="20"/>
      <c r="E700" s="20"/>
      <c r="F700" s="19"/>
      <c r="G700" s="19"/>
      <c r="H700" s="19"/>
      <c r="I700" s="19"/>
    </row>
    <row r="701" spans="2:9" ht="15.75" thickBot="1" x14ac:dyDescent="0.3">
      <c r="B701" s="19"/>
      <c r="C701" s="20"/>
      <c r="D701" s="20"/>
      <c r="E701" s="20"/>
      <c r="F701" s="19"/>
      <c r="G701" s="19"/>
      <c r="H701" s="19"/>
      <c r="I701" s="19"/>
    </row>
    <row r="702" spans="2:9" ht="15.75" thickBot="1" x14ac:dyDescent="0.3">
      <c r="B702" s="19"/>
      <c r="C702" s="20"/>
      <c r="D702" s="20"/>
      <c r="E702" s="20"/>
      <c r="F702" s="19"/>
      <c r="G702" s="19"/>
      <c r="H702" s="19"/>
      <c r="I702" s="19"/>
    </row>
    <row r="703" spans="2:9" ht="15.75" thickBot="1" x14ac:dyDescent="0.3">
      <c r="B703" s="19"/>
      <c r="C703" s="20"/>
      <c r="D703" s="20"/>
      <c r="E703" s="20"/>
      <c r="F703" s="19"/>
      <c r="G703" s="19"/>
      <c r="H703" s="19"/>
      <c r="I703" s="19"/>
    </row>
    <row r="704" spans="2:9" ht="15.75" thickBot="1" x14ac:dyDescent="0.3">
      <c r="B704" s="19"/>
      <c r="C704" s="20"/>
      <c r="D704" s="20"/>
      <c r="E704" s="20"/>
      <c r="F704" s="19"/>
      <c r="G704" s="19"/>
      <c r="H704" s="19"/>
      <c r="I704" s="19"/>
    </row>
    <row r="705" spans="2:9" ht="15.75" thickBot="1" x14ac:dyDescent="0.3">
      <c r="B705" s="19"/>
      <c r="C705" s="20"/>
      <c r="D705" s="20"/>
      <c r="E705" s="20"/>
      <c r="F705" s="19"/>
      <c r="G705" s="19"/>
      <c r="H705" s="19"/>
      <c r="I705" s="19"/>
    </row>
    <row r="706" spans="2:9" ht="15.75" thickBot="1" x14ac:dyDescent="0.3">
      <c r="B706" s="19"/>
      <c r="C706" s="20"/>
      <c r="D706" s="20"/>
      <c r="E706" s="20"/>
      <c r="F706" s="19"/>
      <c r="G706" s="19"/>
      <c r="H706" s="19"/>
      <c r="I706" s="19"/>
    </row>
    <row r="707" spans="2:9" ht="15.75" thickBot="1" x14ac:dyDescent="0.3">
      <c r="B707" s="19"/>
      <c r="C707" s="20"/>
      <c r="D707" s="20"/>
      <c r="E707" s="20"/>
      <c r="F707" s="19"/>
      <c r="G707" s="19"/>
      <c r="H707" s="19"/>
      <c r="I707" s="19"/>
    </row>
    <row r="708" spans="2:9" ht="15.75" thickBot="1" x14ac:dyDescent="0.3">
      <c r="B708" s="19"/>
      <c r="C708" s="20"/>
      <c r="D708" s="20"/>
      <c r="E708" s="20"/>
      <c r="F708" s="19"/>
      <c r="G708" s="19"/>
      <c r="H708" s="19"/>
      <c r="I708" s="19"/>
    </row>
    <row r="709" spans="2:9" ht="15.75" thickBot="1" x14ac:dyDescent="0.3">
      <c r="B709" s="19"/>
      <c r="C709" s="20"/>
      <c r="D709" s="20"/>
      <c r="E709" s="20"/>
      <c r="F709" s="19"/>
      <c r="G709" s="19"/>
      <c r="H709" s="19"/>
      <c r="I709" s="19"/>
    </row>
    <row r="710" spans="2:9" ht="15.75" thickBot="1" x14ac:dyDescent="0.3">
      <c r="B710" s="19"/>
      <c r="C710" s="20"/>
      <c r="D710" s="20"/>
      <c r="E710" s="20"/>
      <c r="F710" s="19"/>
      <c r="G710" s="19"/>
      <c r="H710" s="19"/>
      <c r="I710" s="19"/>
    </row>
    <row r="711" spans="2:9" ht="15.75" thickBot="1" x14ac:dyDescent="0.3">
      <c r="B711" s="19"/>
      <c r="C711" s="20"/>
      <c r="D711" s="20"/>
      <c r="E711" s="20"/>
      <c r="F711" s="19"/>
      <c r="G711" s="19"/>
      <c r="H711" s="19"/>
      <c r="I711" s="19"/>
    </row>
    <row r="712" spans="2:9" ht="15.75" thickBot="1" x14ac:dyDescent="0.3">
      <c r="B712" s="19"/>
      <c r="C712" s="20"/>
      <c r="D712" s="20"/>
      <c r="E712" s="20"/>
      <c r="F712" s="19"/>
      <c r="G712" s="19"/>
      <c r="H712" s="19"/>
      <c r="I712" s="19"/>
    </row>
    <row r="713" spans="2:9" ht="15.75" thickBot="1" x14ac:dyDescent="0.3">
      <c r="B713" s="19"/>
      <c r="C713" s="20"/>
      <c r="D713" s="20"/>
      <c r="E713" s="20"/>
      <c r="F713" s="19"/>
      <c r="G713" s="19"/>
      <c r="H713" s="19"/>
      <c r="I713" s="19"/>
    </row>
    <row r="714" spans="2:9" ht="15.75" thickBot="1" x14ac:dyDescent="0.3">
      <c r="B714" s="19"/>
      <c r="C714" s="20"/>
      <c r="D714" s="20"/>
      <c r="E714" s="20"/>
      <c r="F714" s="19"/>
      <c r="G714" s="19"/>
      <c r="H714" s="19"/>
      <c r="I714" s="19"/>
    </row>
    <row r="715" spans="2:9" ht="15.75" thickBot="1" x14ac:dyDescent="0.3">
      <c r="B715" s="19"/>
      <c r="C715" s="20"/>
      <c r="D715" s="20"/>
      <c r="E715" s="20"/>
      <c r="F715" s="19"/>
      <c r="G715" s="19"/>
      <c r="H715" s="19"/>
      <c r="I715" s="19"/>
    </row>
    <row r="716" spans="2:9" ht="15.75" thickBot="1" x14ac:dyDescent="0.3">
      <c r="B716" s="19"/>
      <c r="C716" s="20"/>
      <c r="D716" s="20"/>
      <c r="E716" s="20"/>
      <c r="F716" s="19"/>
      <c r="G716" s="19"/>
      <c r="H716" s="19"/>
      <c r="I716" s="19"/>
    </row>
    <row r="717" spans="2:9" ht="15.75" thickBot="1" x14ac:dyDescent="0.3">
      <c r="B717" s="19"/>
      <c r="C717" s="20"/>
      <c r="D717" s="20"/>
      <c r="E717" s="20"/>
      <c r="F717" s="19"/>
      <c r="G717" s="19"/>
      <c r="H717" s="19"/>
      <c r="I717" s="19"/>
    </row>
    <row r="718" spans="2:9" ht="15.75" thickBot="1" x14ac:dyDescent="0.3">
      <c r="B718" s="19"/>
      <c r="C718" s="20"/>
      <c r="D718" s="20"/>
      <c r="E718" s="20"/>
      <c r="F718" s="19"/>
      <c r="G718" s="19"/>
      <c r="H718" s="19"/>
      <c r="I718" s="19"/>
    </row>
    <row r="719" spans="2:9" ht="15.75" thickBot="1" x14ac:dyDescent="0.3">
      <c r="B719" s="19"/>
      <c r="C719" s="20"/>
      <c r="D719" s="20"/>
      <c r="E719" s="20"/>
      <c r="F719" s="19"/>
      <c r="G719" s="19"/>
      <c r="H719" s="19"/>
      <c r="I719" s="19"/>
    </row>
    <row r="720" spans="2:9" ht="15.75" thickBot="1" x14ac:dyDescent="0.3">
      <c r="B720" s="19"/>
      <c r="C720" s="20"/>
      <c r="D720" s="20"/>
      <c r="E720" s="20"/>
      <c r="F720" s="19"/>
      <c r="G720" s="19"/>
      <c r="H720" s="19"/>
      <c r="I720" s="19"/>
    </row>
    <row r="721" spans="2:9" ht="15.75" thickBot="1" x14ac:dyDescent="0.3">
      <c r="B721" s="19"/>
      <c r="C721" s="20"/>
      <c r="D721" s="20"/>
      <c r="E721" s="20"/>
      <c r="F721" s="19"/>
      <c r="G721" s="19"/>
      <c r="H721" s="19"/>
      <c r="I721" s="19"/>
    </row>
    <row r="722" spans="2:9" ht="15.75" thickBot="1" x14ac:dyDescent="0.3">
      <c r="B722" s="19"/>
      <c r="C722" s="20"/>
      <c r="D722" s="20"/>
      <c r="E722" s="20"/>
      <c r="F722" s="19"/>
      <c r="G722" s="19"/>
      <c r="H722" s="19"/>
      <c r="I722" s="19"/>
    </row>
    <row r="723" spans="2:9" ht="15.75" thickBot="1" x14ac:dyDescent="0.3">
      <c r="B723" s="19"/>
      <c r="C723" s="20"/>
      <c r="D723" s="20"/>
      <c r="E723" s="20"/>
      <c r="F723" s="19"/>
      <c r="G723" s="19"/>
      <c r="H723" s="19"/>
      <c r="I723" s="19"/>
    </row>
    <row r="724" spans="2:9" ht="15.75" thickBot="1" x14ac:dyDescent="0.3">
      <c r="B724" s="19"/>
      <c r="C724" s="20"/>
      <c r="D724" s="20"/>
      <c r="E724" s="20"/>
      <c r="F724" s="19"/>
      <c r="G724" s="19"/>
      <c r="H724" s="19"/>
      <c r="I724" s="19"/>
    </row>
    <row r="725" spans="2:9" ht="15.75" thickBot="1" x14ac:dyDescent="0.3">
      <c r="B725" s="19"/>
      <c r="C725" s="20"/>
      <c r="D725" s="20"/>
      <c r="E725" s="20"/>
      <c r="F725" s="19"/>
      <c r="G725" s="19"/>
      <c r="H725" s="19"/>
      <c r="I725" s="19"/>
    </row>
    <row r="726" spans="2:9" ht="15.75" thickBot="1" x14ac:dyDescent="0.3">
      <c r="B726" s="19"/>
      <c r="C726" s="20"/>
      <c r="D726" s="20"/>
      <c r="E726" s="20"/>
      <c r="F726" s="19"/>
      <c r="G726" s="19"/>
      <c r="H726" s="19"/>
      <c r="I726" s="19"/>
    </row>
    <row r="727" spans="2:9" ht="15.75" thickBot="1" x14ac:dyDescent="0.3">
      <c r="B727" s="19"/>
      <c r="C727" s="20"/>
      <c r="D727" s="20"/>
      <c r="E727" s="20"/>
      <c r="F727" s="19"/>
      <c r="G727" s="19"/>
      <c r="H727" s="19"/>
      <c r="I727" s="19"/>
    </row>
    <row r="728" spans="2:9" ht="15.75" thickBot="1" x14ac:dyDescent="0.3">
      <c r="B728" s="19"/>
      <c r="C728" s="20"/>
      <c r="D728" s="20"/>
      <c r="E728" s="20"/>
      <c r="F728" s="19"/>
      <c r="G728" s="19"/>
      <c r="H728" s="19"/>
      <c r="I728" s="19"/>
    </row>
    <row r="729" spans="2:9" ht="15.75" thickBot="1" x14ac:dyDescent="0.3">
      <c r="B729" s="19"/>
      <c r="C729" s="20"/>
      <c r="D729" s="20"/>
      <c r="E729" s="20"/>
      <c r="F729" s="19"/>
      <c r="G729" s="19"/>
      <c r="H729" s="19"/>
      <c r="I729" s="19"/>
    </row>
    <row r="730" spans="2:9" ht="15.75" thickBot="1" x14ac:dyDescent="0.3">
      <c r="B730" s="19"/>
      <c r="C730" s="20"/>
      <c r="D730" s="20"/>
      <c r="E730" s="20"/>
      <c r="F730" s="19"/>
      <c r="G730" s="19"/>
      <c r="H730" s="19"/>
      <c r="I730" s="19"/>
    </row>
    <row r="731" spans="2:9" ht="15.75" thickBot="1" x14ac:dyDescent="0.3">
      <c r="B731" s="19"/>
      <c r="C731" s="20"/>
      <c r="D731" s="20"/>
      <c r="E731" s="20"/>
      <c r="F731" s="19"/>
      <c r="G731" s="19"/>
      <c r="H731" s="19"/>
      <c r="I731" s="19"/>
    </row>
    <row r="732" spans="2:9" ht="15.75" thickBot="1" x14ac:dyDescent="0.3">
      <c r="B732" s="19"/>
      <c r="C732" s="20"/>
      <c r="D732" s="20"/>
      <c r="E732" s="20"/>
      <c r="F732" s="19"/>
      <c r="G732" s="19"/>
      <c r="H732" s="19"/>
      <c r="I732" s="19"/>
    </row>
    <row r="733" spans="2:9" ht="15.75" thickBot="1" x14ac:dyDescent="0.3">
      <c r="B733" s="19"/>
      <c r="C733" s="20"/>
      <c r="D733" s="20"/>
      <c r="E733" s="20"/>
      <c r="F733" s="19"/>
      <c r="G733" s="19"/>
      <c r="H733" s="19"/>
      <c r="I733" s="19"/>
    </row>
    <row r="734" spans="2:9" ht="15.75" thickBot="1" x14ac:dyDescent="0.3">
      <c r="B734" s="19"/>
      <c r="C734" s="20"/>
      <c r="D734" s="20"/>
      <c r="E734" s="20"/>
      <c r="F734" s="19"/>
      <c r="G734" s="19"/>
      <c r="H734" s="19"/>
      <c r="I734" s="19"/>
    </row>
    <row r="735" spans="2:9" ht="15.75" thickBot="1" x14ac:dyDescent="0.3">
      <c r="B735" s="19"/>
      <c r="C735" s="20"/>
      <c r="D735" s="20"/>
      <c r="E735" s="20"/>
      <c r="F735" s="19"/>
      <c r="G735" s="19"/>
      <c r="H735" s="19"/>
      <c r="I735" s="19"/>
    </row>
    <row r="736" spans="2:9" ht="15.75" thickBot="1" x14ac:dyDescent="0.3">
      <c r="B736" s="19"/>
      <c r="C736" s="20"/>
      <c r="D736" s="20"/>
      <c r="E736" s="20"/>
      <c r="F736" s="19"/>
      <c r="G736" s="19"/>
      <c r="H736" s="19"/>
      <c r="I736" s="19"/>
    </row>
    <row r="737" spans="2:9" ht="15.75" thickBot="1" x14ac:dyDescent="0.3">
      <c r="B737" s="19"/>
      <c r="C737" s="20"/>
      <c r="D737" s="20"/>
      <c r="E737" s="20"/>
      <c r="F737" s="19"/>
      <c r="G737" s="19"/>
      <c r="H737" s="19"/>
      <c r="I737" s="19"/>
    </row>
    <row r="738" spans="2:9" ht="15.75" thickBot="1" x14ac:dyDescent="0.3">
      <c r="B738" s="19"/>
      <c r="C738" s="20"/>
      <c r="D738" s="20"/>
      <c r="E738" s="20"/>
      <c r="F738" s="19"/>
      <c r="G738" s="19"/>
      <c r="H738" s="19"/>
      <c r="I738" s="19"/>
    </row>
    <row r="739" spans="2:9" ht="15.75" thickBot="1" x14ac:dyDescent="0.3">
      <c r="B739" s="19"/>
      <c r="C739" s="20"/>
      <c r="D739" s="20"/>
      <c r="E739" s="20"/>
      <c r="F739" s="19"/>
      <c r="G739" s="19"/>
      <c r="H739" s="19"/>
      <c r="I739" s="19"/>
    </row>
    <row r="740" spans="2:9" ht="15.75" thickBot="1" x14ac:dyDescent="0.3">
      <c r="B740" s="19"/>
      <c r="C740" s="20"/>
      <c r="D740" s="20"/>
      <c r="E740" s="20"/>
      <c r="F740" s="19"/>
      <c r="G740" s="19"/>
      <c r="H740" s="19"/>
      <c r="I740" s="19"/>
    </row>
    <row r="741" spans="2:9" ht="15.75" thickBot="1" x14ac:dyDescent="0.3">
      <c r="B741" s="19"/>
      <c r="C741" s="20"/>
      <c r="D741" s="20"/>
      <c r="E741" s="20"/>
      <c r="F741" s="19"/>
      <c r="G741" s="19"/>
      <c r="H741" s="19"/>
      <c r="I741" s="19"/>
    </row>
    <row r="742" spans="2:9" ht="15.75" thickBot="1" x14ac:dyDescent="0.3">
      <c r="B742" s="19"/>
      <c r="C742" s="20"/>
      <c r="D742" s="20"/>
      <c r="E742" s="20"/>
      <c r="F742" s="19"/>
      <c r="G742" s="19"/>
      <c r="H742" s="19"/>
      <c r="I742" s="19"/>
    </row>
    <row r="743" spans="2:9" ht="15.75" thickBot="1" x14ac:dyDescent="0.3">
      <c r="B743" s="19"/>
      <c r="C743" s="20"/>
      <c r="D743" s="20"/>
      <c r="E743" s="20"/>
      <c r="F743" s="19"/>
      <c r="G743" s="19"/>
      <c r="H743" s="19"/>
      <c r="I743" s="19"/>
    </row>
    <row r="744" spans="2:9" ht="15.75" thickBot="1" x14ac:dyDescent="0.3">
      <c r="B744" s="19"/>
      <c r="C744" s="20"/>
      <c r="D744" s="20"/>
      <c r="E744" s="20"/>
      <c r="F744" s="19"/>
      <c r="G744" s="19"/>
      <c r="H744" s="19"/>
      <c r="I744" s="19"/>
    </row>
    <row r="745" spans="2:9" ht="15.75" thickBot="1" x14ac:dyDescent="0.3">
      <c r="B745" s="19"/>
      <c r="C745" s="20"/>
      <c r="D745" s="20"/>
      <c r="E745" s="20"/>
      <c r="F745" s="19"/>
      <c r="G745" s="19"/>
      <c r="H745" s="19"/>
      <c r="I745" s="19"/>
    </row>
    <row r="746" spans="2:9" ht="15.75" thickBot="1" x14ac:dyDescent="0.3">
      <c r="B746" s="19"/>
      <c r="C746" s="20"/>
      <c r="D746" s="20"/>
      <c r="E746" s="20"/>
      <c r="F746" s="19"/>
      <c r="G746" s="19"/>
      <c r="H746" s="19"/>
      <c r="I746" s="19"/>
    </row>
    <row r="747" spans="2:9" ht="15.75" thickBot="1" x14ac:dyDescent="0.3">
      <c r="B747" s="19"/>
      <c r="C747" s="20"/>
      <c r="D747" s="20"/>
      <c r="E747" s="20"/>
      <c r="F747" s="19"/>
      <c r="G747" s="19"/>
      <c r="H747" s="19"/>
      <c r="I747" s="19"/>
    </row>
    <row r="748" spans="2:9" ht="15.75" thickBot="1" x14ac:dyDescent="0.3">
      <c r="B748" s="19"/>
      <c r="C748" s="20"/>
      <c r="D748" s="20"/>
      <c r="E748" s="20"/>
      <c r="F748" s="19"/>
      <c r="G748" s="19"/>
      <c r="H748" s="19"/>
      <c r="I748" s="19"/>
    </row>
    <row r="749" spans="2:9" ht="15.75" thickBot="1" x14ac:dyDescent="0.3">
      <c r="B749" s="19"/>
      <c r="C749" s="20"/>
      <c r="D749" s="20"/>
      <c r="E749" s="20"/>
      <c r="F749" s="19"/>
      <c r="G749" s="19"/>
      <c r="H749" s="19"/>
      <c r="I749" s="19"/>
    </row>
    <row r="750" spans="2:9" ht="15.75" thickBot="1" x14ac:dyDescent="0.3">
      <c r="B750" s="19"/>
      <c r="C750" s="20"/>
      <c r="D750" s="20"/>
      <c r="E750" s="20"/>
      <c r="F750" s="19"/>
      <c r="G750" s="19"/>
      <c r="H750" s="19"/>
      <c r="I750" s="19"/>
    </row>
    <row r="751" spans="2:9" ht="15.75" thickBot="1" x14ac:dyDescent="0.3">
      <c r="B751" s="19"/>
      <c r="C751" s="20"/>
      <c r="D751" s="20"/>
      <c r="E751" s="20"/>
      <c r="F751" s="19"/>
      <c r="G751" s="19"/>
      <c r="H751" s="19"/>
      <c r="I751" s="19"/>
    </row>
    <row r="752" spans="2:9" ht="15.75" thickBot="1" x14ac:dyDescent="0.3">
      <c r="B752" s="19"/>
      <c r="C752" s="20"/>
      <c r="D752" s="20"/>
      <c r="E752" s="20"/>
      <c r="F752" s="19"/>
      <c r="G752" s="19"/>
      <c r="H752" s="19"/>
      <c r="I752" s="19"/>
    </row>
    <row r="753" spans="2:9" ht="15.75" thickBot="1" x14ac:dyDescent="0.3">
      <c r="B753" s="19"/>
      <c r="C753" s="20"/>
      <c r="D753" s="20"/>
      <c r="E753" s="20"/>
      <c r="F753" s="19"/>
      <c r="G753" s="19"/>
      <c r="H753" s="19"/>
      <c r="I753" s="19"/>
    </row>
    <row r="754" spans="2:9" ht="15.75" thickBot="1" x14ac:dyDescent="0.3">
      <c r="B754" s="19"/>
      <c r="C754" s="20"/>
      <c r="D754" s="20"/>
      <c r="E754" s="20"/>
      <c r="F754" s="19"/>
      <c r="G754" s="19"/>
      <c r="H754" s="19"/>
      <c r="I754" s="19"/>
    </row>
    <row r="755" spans="2:9" ht="15.75" thickBot="1" x14ac:dyDescent="0.3">
      <c r="B755" s="19"/>
      <c r="C755" s="20"/>
      <c r="D755" s="20"/>
      <c r="E755" s="20"/>
      <c r="F755" s="19"/>
      <c r="G755" s="19"/>
      <c r="H755" s="19"/>
      <c r="I755" s="19"/>
    </row>
    <row r="756" spans="2:9" ht="15.75" thickBot="1" x14ac:dyDescent="0.3">
      <c r="B756" s="19"/>
      <c r="C756" s="20"/>
      <c r="D756" s="20"/>
      <c r="E756" s="20"/>
      <c r="F756" s="19"/>
      <c r="G756" s="19"/>
      <c r="H756" s="19"/>
      <c r="I756" s="19"/>
    </row>
    <row r="757" spans="2:9" ht="15.75" thickBot="1" x14ac:dyDescent="0.3">
      <c r="B757" s="19"/>
      <c r="C757" s="20"/>
      <c r="D757" s="20"/>
      <c r="E757" s="20"/>
      <c r="F757" s="19"/>
      <c r="G757" s="19"/>
      <c r="H757" s="19"/>
      <c r="I757" s="19"/>
    </row>
    <row r="758" spans="2:9" ht="15.75" thickBot="1" x14ac:dyDescent="0.3">
      <c r="B758" s="19"/>
      <c r="C758" s="20"/>
      <c r="D758" s="20"/>
      <c r="E758" s="20"/>
      <c r="F758" s="19"/>
      <c r="G758" s="19"/>
      <c r="H758" s="19"/>
      <c r="I758" s="19"/>
    </row>
    <row r="759" spans="2:9" ht="15.75" thickBot="1" x14ac:dyDescent="0.3">
      <c r="B759" s="19"/>
      <c r="C759" s="20"/>
      <c r="D759" s="20"/>
      <c r="E759" s="20"/>
      <c r="F759" s="19"/>
      <c r="G759" s="19"/>
      <c r="H759" s="19"/>
      <c r="I759" s="19"/>
    </row>
    <row r="760" spans="2:9" ht="15.75" thickBot="1" x14ac:dyDescent="0.3">
      <c r="B760" s="19"/>
      <c r="C760" s="20"/>
      <c r="D760" s="20"/>
      <c r="E760" s="20"/>
      <c r="F760" s="19"/>
      <c r="G760" s="19"/>
      <c r="H760" s="19"/>
      <c r="I760" s="19"/>
    </row>
    <row r="761" spans="2:9" ht="15.75" thickBot="1" x14ac:dyDescent="0.3">
      <c r="B761" s="19"/>
      <c r="C761" s="20"/>
      <c r="D761" s="20"/>
      <c r="E761" s="20"/>
      <c r="F761" s="19"/>
      <c r="G761" s="19"/>
      <c r="H761" s="19"/>
      <c r="I761" s="19"/>
    </row>
    <row r="762" spans="2:9" ht="15.75" thickBot="1" x14ac:dyDescent="0.3">
      <c r="B762" s="19"/>
      <c r="C762" s="20"/>
      <c r="D762" s="20"/>
      <c r="E762" s="20"/>
      <c r="F762" s="19"/>
      <c r="G762" s="19"/>
      <c r="H762" s="19"/>
      <c r="I762" s="19"/>
    </row>
    <row r="763" spans="2:9" ht="15.75" thickBot="1" x14ac:dyDescent="0.3">
      <c r="B763" s="19"/>
      <c r="C763" s="20"/>
      <c r="D763" s="20"/>
      <c r="E763" s="20"/>
      <c r="F763" s="19"/>
      <c r="G763" s="19"/>
      <c r="H763" s="19"/>
      <c r="I763" s="19"/>
    </row>
    <row r="764" spans="2:9" ht="15.75" thickBot="1" x14ac:dyDescent="0.3">
      <c r="B764" s="19"/>
      <c r="C764" s="20"/>
      <c r="D764" s="20"/>
      <c r="E764" s="20"/>
      <c r="F764" s="19"/>
      <c r="G764" s="19"/>
      <c r="H764" s="19"/>
      <c r="I764" s="19"/>
    </row>
    <row r="765" spans="2:9" ht="15.75" thickBot="1" x14ac:dyDescent="0.3">
      <c r="B765" s="19"/>
      <c r="C765" s="20"/>
      <c r="D765" s="20"/>
      <c r="E765" s="20"/>
      <c r="F765" s="19"/>
      <c r="G765" s="19"/>
      <c r="H765" s="19"/>
      <c r="I765" s="19"/>
    </row>
    <row r="766" spans="2:9" ht="15.75" thickBot="1" x14ac:dyDescent="0.3">
      <c r="B766" s="19"/>
      <c r="C766" s="20"/>
      <c r="D766" s="20"/>
      <c r="E766" s="20"/>
      <c r="F766" s="19"/>
      <c r="G766" s="19"/>
      <c r="H766" s="19"/>
      <c r="I766" s="19"/>
    </row>
    <row r="767" spans="2:9" ht="15.75" thickBot="1" x14ac:dyDescent="0.3">
      <c r="B767" s="19"/>
      <c r="C767" s="20"/>
      <c r="D767" s="20"/>
      <c r="E767" s="20"/>
      <c r="F767" s="19"/>
      <c r="G767" s="19"/>
      <c r="H767" s="19"/>
      <c r="I767" s="19"/>
    </row>
    <row r="768" spans="2:9" ht="15.75" thickBot="1" x14ac:dyDescent="0.3">
      <c r="B768" s="19"/>
      <c r="C768" s="20"/>
      <c r="D768" s="20"/>
      <c r="E768" s="20"/>
      <c r="F768" s="19"/>
      <c r="G768" s="19"/>
      <c r="H768" s="19"/>
      <c r="I768" s="19"/>
    </row>
    <row r="769" spans="2:9" ht="15.75" thickBot="1" x14ac:dyDescent="0.3">
      <c r="B769" s="19"/>
      <c r="C769" s="20"/>
      <c r="D769" s="20"/>
      <c r="E769" s="20"/>
      <c r="F769" s="19"/>
      <c r="G769" s="19"/>
      <c r="H769" s="19"/>
      <c r="I769" s="19"/>
    </row>
    <row r="770" spans="2:9" ht="15.75" thickBot="1" x14ac:dyDescent="0.3">
      <c r="B770" s="19"/>
      <c r="C770" s="20"/>
      <c r="D770" s="20"/>
      <c r="E770" s="20"/>
      <c r="F770" s="19"/>
      <c r="G770" s="19"/>
      <c r="H770" s="19"/>
      <c r="I770" s="19"/>
    </row>
    <row r="771" spans="2:9" ht="15.75" thickBot="1" x14ac:dyDescent="0.3">
      <c r="B771" s="19"/>
      <c r="C771" s="20"/>
      <c r="D771" s="20"/>
      <c r="E771" s="20"/>
      <c r="F771" s="19"/>
      <c r="G771" s="19"/>
      <c r="H771" s="19"/>
      <c r="I771" s="19"/>
    </row>
    <row r="772" spans="2:9" ht="15.75" thickBot="1" x14ac:dyDescent="0.3">
      <c r="B772" s="19"/>
      <c r="C772" s="20"/>
      <c r="D772" s="20"/>
      <c r="E772" s="20"/>
      <c r="F772" s="19"/>
      <c r="G772" s="19"/>
      <c r="H772" s="19"/>
      <c r="I772" s="19"/>
    </row>
    <row r="773" spans="2:9" ht="15.75" thickBot="1" x14ac:dyDescent="0.3">
      <c r="B773" s="19"/>
      <c r="C773" s="20"/>
      <c r="D773" s="20"/>
      <c r="E773" s="20"/>
      <c r="F773" s="19"/>
      <c r="G773" s="19"/>
      <c r="H773" s="19"/>
      <c r="I773" s="19"/>
    </row>
    <row r="774" spans="2:9" ht="15.75" thickBot="1" x14ac:dyDescent="0.3">
      <c r="B774" s="19"/>
      <c r="C774" s="20"/>
      <c r="D774" s="20"/>
      <c r="E774" s="20"/>
      <c r="F774" s="19"/>
      <c r="G774" s="19"/>
      <c r="H774" s="19"/>
      <c r="I774" s="19"/>
    </row>
    <row r="775" spans="2:9" ht="15.75" thickBot="1" x14ac:dyDescent="0.3">
      <c r="B775" s="19"/>
      <c r="C775" s="20"/>
      <c r="D775" s="20"/>
      <c r="E775" s="20"/>
      <c r="F775" s="19"/>
      <c r="G775" s="19"/>
      <c r="H775" s="19"/>
      <c r="I775" s="19"/>
    </row>
    <row r="776" spans="2:9" ht="15.75" thickBot="1" x14ac:dyDescent="0.3">
      <c r="B776" s="19"/>
      <c r="C776" s="20"/>
      <c r="D776" s="20"/>
      <c r="E776" s="20"/>
      <c r="F776" s="19"/>
      <c r="G776" s="19"/>
      <c r="H776" s="19"/>
      <c r="I776" s="19"/>
    </row>
    <row r="777" spans="2:9" ht="15.75" thickBot="1" x14ac:dyDescent="0.3">
      <c r="B777" s="19"/>
      <c r="C777" s="20"/>
      <c r="D777" s="20"/>
      <c r="E777" s="20"/>
      <c r="F777" s="19"/>
      <c r="G777" s="19"/>
      <c r="H777" s="19"/>
      <c r="I777" s="19"/>
    </row>
    <row r="778" spans="2:9" ht="15.75" thickBot="1" x14ac:dyDescent="0.3">
      <c r="B778" s="19"/>
      <c r="C778" s="20"/>
      <c r="D778" s="20"/>
      <c r="E778" s="20"/>
      <c r="F778" s="19"/>
      <c r="G778" s="19"/>
      <c r="H778" s="19"/>
      <c r="I778" s="19"/>
    </row>
    <row r="779" spans="2:9" ht="15.75" thickBot="1" x14ac:dyDescent="0.3">
      <c r="B779" s="19"/>
      <c r="C779" s="20"/>
      <c r="D779" s="20"/>
      <c r="E779" s="20"/>
      <c r="F779" s="19"/>
      <c r="G779" s="19"/>
      <c r="H779" s="19"/>
      <c r="I779" s="19"/>
    </row>
    <row r="780" spans="2:9" ht="15.75" thickBot="1" x14ac:dyDescent="0.3">
      <c r="B780" s="19"/>
      <c r="C780" s="20"/>
      <c r="D780" s="20"/>
      <c r="E780" s="20"/>
      <c r="F780" s="19"/>
      <c r="G780" s="19"/>
      <c r="H780" s="19"/>
      <c r="I780" s="19"/>
    </row>
    <row r="781" spans="2:9" ht="15.75" thickBot="1" x14ac:dyDescent="0.3">
      <c r="B781" s="19"/>
      <c r="C781" s="20"/>
      <c r="D781" s="20"/>
      <c r="E781" s="20"/>
      <c r="F781" s="19"/>
      <c r="G781" s="19"/>
      <c r="H781" s="19"/>
      <c r="I781" s="19"/>
    </row>
    <row r="782" spans="2:9" ht="15.75" thickBot="1" x14ac:dyDescent="0.3">
      <c r="B782" s="19"/>
      <c r="C782" s="20"/>
      <c r="D782" s="20"/>
      <c r="E782" s="20"/>
      <c r="F782" s="19"/>
      <c r="G782" s="19"/>
      <c r="H782" s="19"/>
      <c r="I782" s="19"/>
    </row>
    <row r="783" spans="2:9" ht="15.75" thickBot="1" x14ac:dyDescent="0.3">
      <c r="B783" s="19"/>
      <c r="C783" s="20"/>
      <c r="D783" s="20"/>
      <c r="E783" s="20"/>
      <c r="F783" s="19"/>
      <c r="G783" s="19"/>
      <c r="H783" s="19"/>
      <c r="I783" s="19"/>
    </row>
    <row r="784" spans="2:9" ht="15.75" thickBot="1" x14ac:dyDescent="0.3">
      <c r="B784" s="19"/>
      <c r="C784" s="20"/>
      <c r="D784" s="20"/>
      <c r="E784" s="20"/>
      <c r="F784" s="19"/>
      <c r="G784" s="19"/>
      <c r="H784" s="19"/>
      <c r="I784" s="19"/>
    </row>
    <row r="785" spans="2:9" ht="15.75" thickBot="1" x14ac:dyDescent="0.3">
      <c r="B785" s="19"/>
      <c r="C785" s="20"/>
      <c r="D785" s="20"/>
      <c r="E785" s="20"/>
      <c r="F785" s="19"/>
      <c r="G785" s="19"/>
      <c r="H785" s="19"/>
      <c r="I785" s="19"/>
    </row>
    <row r="786" spans="2:9" ht="15.75" thickBot="1" x14ac:dyDescent="0.3">
      <c r="B786" s="19"/>
      <c r="C786" s="20"/>
      <c r="D786" s="20"/>
      <c r="E786" s="20"/>
      <c r="F786" s="19"/>
      <c r="G786" s="19"/>
      <c r="H786" s="19"/>
      <c r="I786" s="19"/>
    </row>
    <row r="787" spans="2:9" ht="15.75" thickBot="1" x14ac:dyDescent="0.3">
      <c r="B787" s="19"/>
      <c r="C787" s="20"/>
      <c r="D787" s="20"/>
      <c r="E787" s="20"/>
      <c r="F787" s="19"/>
      <c r="G787" s="19"/>
      <c r="H787" s="19"/>
      <c r="I787" s="19"/>
    </row>
    <row r="788" spans="2:9" ht="15.75" thickBot="1" x14ac:dyDescent="0.3">
      <c r="B788" s="19"/>
      <c r="C788" s="20"/>
      <c r="D788" s="20"/>
      <c r="E788" s="20"/>
      <c r="F788" s="19"/>
      <c r="G788" s="19"/>
      <c r="H788" s="19"/>
      <c r="I788" s="19"/>
    </row>
    <row r="789" spans="2:9" ht="15.75" thickBot="1" x14ac:dyDescent="0.3">
      <c r="B789" s="19"/>
      <c r="C789" s="20"/>
      <c r="D789" s="20"/>
      <c r="E789" s="20"/>
      <c r="F789" s="19"/>
      <c r="G789" s="19"/>
      <c r="H789" s="19"/>
      <c r="I789" s="19"/>
    </row>
    <row r="790" spans="2:9" ht="15.75" thickBot="1" x14ac:dyDescent="0.3">
      <c r="B790" s="19"/>
      <c r="C790" s="20"/>
      <c r="D790" s="20"/>
      <c r="E790" s="20"/>
      <c r="F790" s="19"/>
      <c r="G790" s="19"/>
      <c r="H790" s="19"/>
      <c r="I790" s="19"/>
    </row>
    <row r="791" spans="2:9" ht="15.75" thickBot="1" x14ac:dyDescent="0.3">
      <c r="B791" s="19"/>
      <c r="C791" s="20"/>
      <c r="D791" s="20"/>
      <c r="E791" s="20"/>
      <c r="F791" s="19"/>
      <c r="G791" s="19"/>
      <c r="H791" s="19"/>
      <c r="I791" s="19"/>
    </row>
    <row r="792" spans="2:9" ht="15.75" thickBot="1" x14ac:dyDescent="0.3">
      <c r="B792" s="19"/>
      <c r="C792" s="20"/>
      <c r="D792" s="20"/>
      <c r="E792" s="20"/>
      <c r="F792" s="19"/>
      <c r="G792" s="19"/>
      <c r="H792" s="19"/>
      <c r="I792" s="19"/>
    </row>
    <row r="793" spans="2:9" ht="15.75" thickBot="1" x14ac:dyDescent="0.3">
      <c r="B793" s="19"/>
      <c r="C793" s="20"/>
      <c r="D793" s="20"/>
      <c r="E793" s="20"/>
      <c r="F793" s="19"/>
      <c r="G793" s="19"/>
      <c r="H793" s="19"/>
      <c r="I793" s="19"/>
    </row>
    <row r="794" spans="2:9" ht="15.75" thickBot="1" x14ac:dyDescent="0.3">
      <c r="B794" s="19"/>
      <c r="C794" s="20"/>
      <c r="D794" s="20"/>
      <c r="E794" s="20"/>
      <c r="F794" s="19"/>
      <c r="G794" s="19"/>
      <c r="H794" s="19"/>
      <c r="I794" s="19"/>
    </row>
    <row r="795" spans="2:9" ht="15.75" thickBot="1" x14ac:dyDescent="0.3">
      <c r="B795" s="19"/>
      <c r="C795" s="20"/>
      <c r="D795" s="20"/>
      <c r="E795" s="20"/>
      <c r="F795" s="19"/>
      <c r="G795" s="19"/>
      <c r="H795" s="19"/>
      <c r="I795" s="19"/>
    </row>
    <row r="796" spans="2:9" ht="15.75" thickBot="1" x14ac:dyDescent="0.3">
      <c r="B796" s="19"/>
      <c r="C796" s="20"/>
      <c r="D796" s="20"/>
      <c r="E796" s="20"/>
      <c r="F796" s="19"/>
      <c r="G796" s="19"/>
      <c r="H796" s="19"/>
      <c r="I796" s="19"/>
    </row>
    <row r="797" spans="2:9" ht="15.75" thickBot="1" x14ac:dyDescent="0.3">
      <c r="B797" s="19"/>
      <c r="C797" s="20"/>
      <c r="D797" s="20"/>
      <c r="E797" s="20"/>
      <c r="F797" s="19"/>
      <c r="G797" s="19"/>
      <c r="H797" s="19"/>
      <c r="I797" s="19"/>
    </row>
    <row r="798" spans="2:9" ht="15.75" thickBot="1" x14ac:dyDescent="0.3">
      <c r="B798" s="19"/>
      <c r="C798" s="20"/>
      <c r="D798" s="20"/>
      <c r="E798" s="20"/>
      <c r="F798" s="19"/>
      <c r="G798" s="19"/>
      <c r="H798" s="19"/>
      <c r="I798" s="19"/>
    </row>
    <row r="799" spans="2:9" ht="15.75" thickBot="1" x14ac:dyDescent="0.3">
      <c r="B799" s="19"/>
      <c r="C799" s="20"/>
      <c r="D799" s="20"/>
      <c r="E799" s="20"/>
      <c r="F799" s="19"/>
      <c r="G799" s="19"/>
      <c r="H799" s="19"/>
      <c r="I799" s="19"/>
    </row>
    <row r="800" spans="2:9" ht="15.75" thickBot="1" x14ac:dyDescent="0.3">
      <c r="B800" s="19"/>
      <c r="C800" s="20"/>
      <c r="D800" s="20"/>
      <c r="E800" s="20"/>
      <c r="F800" s="19"/>
      <c r="G800" s="19"/>
      <c r="H800" s="19"/>
      <c r="I800" s="19"/>
    </row>
    <row r="801" spans="2:9" ht="15.75" thickBot="1" x14ac:dyDescent="0.3">
      <c r="B801" s="19"/>
      <c r="C801" s="20"/>
      <c r="D801" s="20"/>
      <c r="E801" s="20"/>
      <c r="F801" s="19"/>
      <c r="G801" s="19"/>
      <c r="H801" s="19"/>
      <c r="I801" s="19"/>
    </row>
    <row r="802" spans="2:9" ht="15.75" thickBot="1" x14ac:dyDescent="0.3">
      <c r="B802" s="19"/>
      <c r="C802" s="20"/>
      <c r="D802" s="20"/>
      <c r="E802" s="20"/>
      <c r="F802" s="19"/>
      <c r="G802" s="19"/>
      <c r="H802" s="19"/>
      <c r="I802" s="19"/>
    </row>
    <row r="803" spans="2:9" ht="15.75" thickBot="1" x14ac:dyDescent="0.3">
      <c r="B803" s="19"/>
      <c r="C803" s="20"/>
      <c r="D803" s="20"/>
      <c r="E803" s="20"/>
      <c r="F803" s="19"/>
      <c r="G803" s="19"/>
      <c r="H803" s="19"/>
      <c r="I803" s="19"/>
    </row>
    <row r="804" spans="2:9" ht="15.75" thickBot="1" x14ac:dyDescent="0.3">
      <c r="B804" s="19"/>
      <c r="C804" s="20"/>
      <c r="D804" s="20"/>
      <c r="E804" s="20"/>
      <c r="F804" s="19"/>
      <c r="G804" s="19"/>
      <c r="H804" s="19"/>
      <c r="I804" s="19"/>
    </row>
    <row r="805" spans="2:9" ht="15.75" thickBot="1" x14ac:dyDescent="0.3">
      <c r="B805" s="19"/>
      <c r="C805" s="20"/>
      <c r="D805" s="20"/>
      <c r="E805" s="20"/>
      <c r="F805" s="19"/>
      <c r="G805" s="19"/>
      <c r="H805" s="19"/>
      <c r="I805" s="19"/>
    </row>
    <row r="806" spans="2:9" ht="15.75" thickBot="1" x14ac:dyDescent="0.3">
      <c r="B806" s="19"/>
      <c r="C806" s="20"/>
      <c r="D806" s="20"/>
      <c r="E806" s="20"/>
      <c r="F806" s="19"/>
      <c r="G806" s="19"/>
      <c r="H806" s="19"/>
      <c r="I806" s="19"/>
    </row>
    <row r="807" spans="2:9" ht="15.75" thickBot="1" x14ac:dyDescent="0.3">
      <c r="B807" s="19"/>
      <c r="C807" s="20"/>
      <c r="D807" s="20"/>
      <c r="E807" s="20"/>
      <c r="F807" s="19"/>
      <c r="G807" s="19"/>
      <c r="H807" s="19"/>
      <c r="I807" s="19"/>
    </row>
    <row r="808" spans="2:9" ht="15.75" thickBot="1" x14ac:dyDescent="0.3">
      <c r="B808" s="19"/>
      <c r="C808" s="20"/>
      <c r="D808" s="20"/>
      <c r="E808" s="20"/>
      <c r="F808" s="19"/>
      <c r="G808" s="19"/>
      <c r="H808" s="19"/>
      <c r="I808" s="19"/>
    </row>
    <row r="809" spans="2:9" ht="15.75" thickBot="1" x14ac:dyDescent="0.3">
      <c r="B809" s="19"/>
      <c r="C809" s="20"/>
      <c r="D809" s="20"/>
      <c r="E809" s="20"/>
      <c r="F809" s="19"/>
      <c r="G809" s="19"/>
      <c r="H809" s="19"/>
      <c r="I809" s="19"/>
    </row>
    <row r="810" spans="2:9" ht="15.75" thickBot="1" x14ac:dyDescent="0.3">
      <c r="B810" s="19"/>
      <c r="C810" s="20"/>
      <c r="D810" s="20"/>
      <c r="E810" s="20"/>
      <c r="F810" s="19"/>
      <c r="G810" s="19"/>
      <c r="H810" s="19"/>
      <c r="I810" s="19"/>
    </row>
    <row r="811" spans="2:9" ht="15.75" thickBot="1" x14ac:dyDescent="0.3">
      <c r="B811" s="19"/>
      <c r="C811" s="20"/>
      <c r="D811" s="20"/>
      <c r="E811" s="20"/>
      <c r="F811" s="19"/>
      <c r="G811" s="19"/>
      <c r="H811" s="19"/>
      <c r="I811" s="19"/>
    </row>
    <row r="812" spans="2:9" ht="15.75" thickBot="1" x14ac:dyDescent="0.3">
      <c r="B812" s="19"/>
      <c r="C812" s="20"/>
      <c r="D812" s="20"/>
      <c r="E812" s="20"/>
      <c r="F812" s="19"/>
      <c r="G812" s="19"/>
      <c r="H812" s="19"/>
      <c r="I812" s="19"/>
    </row>
    <row r="813" spans="2:9" ht="15.75" thickBot="1" x14ac:dyDescent="0.3">
      <c r="B813" s="19"/>
      <c r="C813" s="20"/>
      <c r="D813" s="20"/>
      <c r="E813" s="20"/>
      <c r="F813" s="19"/>
      <c r="G813" s="19"/>
      <c r="H813" s="19"/>
      <c r="I813" s="19"/>
    </row>
    <row r="814" spans="2:9" ht="15.75" thickBot="1" x14ac:dyDescent="0.3">
      <c r="B814" s="19"/>
      <c r="C814" s="20"/>
      <c r="D814" s="20"/>
      <c r="E814" s="20"/>
      <c r="F814" s="19"/>
      <c r="G814" s="19"/>
      <c r="H814" s="19"/>
      <c r="I814" s="19"/>
    </row>
    <row r="815" spans="2:9" ht="15.75" thickBot="1" x14ac:dyDescent="0.3">
      <c r="B815" s="19"/>
      <c r="C815" s="20"/>
      <c r="D815" s="20"/>
      <c r="E815" s="20"/>
      <c r="F815" s="19"/>
      <c r="G815" s="19"/>
      <c r="H815" s="19"/>
      <c r="I815" s="19"/>
    </row>
    <row r="816" spans="2:9" ht="15.75" thickBot="1" x14ac:dyDescent="0.3">
      <c r="B816" s="19"/>
      <c r="C816" s="20"/>
      <c r="D816" s="20"/>
      <c r="E816" s="20"/>
      <c r="F816" s="19"/>
      <c r="G816" s="19"/>
      <c r="H816" s="19"/>
      <c r="I816" s="19"/>
    </row>
    <row r="817" spans="2:9" ht="15.75" thickBot="1" x14ac:dyDescent="0.3">
      <c r="B817" s="19"/>
      <c r="C817" s="20"/>
      <c r="D817" s="20"/>
      <c r="E817" s="20"/>
      <c r="F817" s="19"/>
      <c r="G817" s="19"/>
      <c r="H817" s="19"/>
      <c r="I817" s="19"/>
    </row>
    <row r="818" spans="2:9" ht="15.75" thickBot="1" x14ac:dyDescent="0.3">
      <c r="B818" s="19"/>
      <c r="C818" s="20"/>
      <c r="D818" s="20"/>
      <c r="E818" s="20"/>
      <c r="F818" s="19"/>
      <c r="G818" s="19"/>
      <c r="H818" s="19"/>
      <c r="I818" s="19"/>
    </row>
    <row r="819" spans="2:9" ht="15.75" thickBot="1" x14ac:dyDescent="0.3">
      <c r="B819" s="19"/>
      <c r="C819" s="20"/>
      <c r="D819" s="20"/>
      <c r="E819" s="20"/>
      <c r="F819" s="19"/>
      <c r="G819" s="19"/>
      <c r="H819" s="19"/>
      <c r="I819" s="19"/>
    </row>
    <row r="820" spans="2:9" ht="15.75" thickBot="1" x14ac:dyDescent="0.3">
      <c r="B820" s="19"/>
      <c r="C820" s="20"/>
      <c r="D820" s="20"/>
      <c r="E820" s="20"/>
      <c r="F820" s="19"/>
      <c r="G820" s="19"/>
      <c r="H820" s="19"/>
      <c r="I820" s="19"/>
    </row>
    <row r="821" spans="2:9" ht="15.75" thickBot="1" x14ac:dyDescent="0.3">
      <c r="B821" s="19"/>
      <c r="C821" s="20"/>
      <c r="D821" s="20"/>
      <c r="E821" s="20"/>
      <c r="F821" s="19"/>
      <c r="G821" s="19"/>
      <c r="H821" s="19"/>
      <c r="I821" s="19"/>
    </row>
    <row r="822" spans="2:9" ht="15.75" thickBot="1" x14ac:dyDescent="0.3">
      <c r="B822" s="19"/>
      <c r="C822" s="20"/>
      <c r="D822" s="20"/>
      <c r="E822" s="20"/>
      <c r="F822" s="19"/>
      <c r="G822" s="19"/>
      <c r="H822" s="19"/>
      <c r="I822" s="19"/>
    </row>
    <row r="823" spans="2:9" ht="15.75" thickBot="1" x14ac:dyDescent="0.3">
      <c r="B823" s="19"/>
      <c r="C823" s="20"/>
      <c r="D823" s="20"/>
      <c r="E823" s="20"/>
      <c r="F823" s="19"/>
      <c r="G823" s="19"/>
      <c r="H823" s="19"/>
      <c r="I823" s="19"/>
    </row>
    <row r="824" spans="2:9" ht="15.75" thickBot="1" x14ac:dyDescent="0.3">
      <c r="B824" s="19"/>
      <c r="C824" s="20"/>
      <c r="D824" s="20"/>
      <c r="E824" s="20"/>
      <c r="F824" s="19"/>
      <c r="G824" s="19"/>
      <c r="H824" s="19"/>
      <c r="I824" s="19"/>
    </row>
    <row r="825" spans="2:9" ht="15.75" thickBot="1" x14ac:dyDescent="0.3">
      <c r="B825" s="19"/>
      <c r="C825" s="20"/>
      <c r="D825" s="20"/>
      <c r="E825" s="20"/>
      <c r="F825" s="19"/>
      <c r="G825" s="19"/>
      <c r="H825" s="19"/>
      <c r="I825" s="19"/>
    </row>
    <row r="826" spans="2:9" ht="15.75" thickBot="1" x14ac:dyDescent="0.3">
      <c r="B826" s="19"/>
      <c r="C826" s="20"/>
      <c r="D826" s="20"/>
      <c r="E826" s="20"/>
      <c r="F826" s="19"/>
      <c r="G826" s="19"/>
      <c r="H826" s="19"/>
      <c r="I826" s="19"/>
    </row>
    <row r="827" spans="2:9" ht="15.75" thickBot="1" x14ac:dyDescent="0.3">
      <c r="B827" s="19"/>
      <c r="C827" s="20"/>
      <c r="D827" s="20"/>
      <c r="E827" s="20"/>
      <c r="F827" s="19"/>
      <c r="G827" s="19"/>
      <c r="H827" s="19"/>
      <c r="I827" s="19"/>
    </row>
    <row r="828" spans="2:9" ht="15.75" thickBot="1" x14ac:dyDescent="0.3">
      <c r="B828" s="19"/>
      <c r="C828" s="20"/>
      <c r="D828" s="20"/>
      <c r="E828" s="20"/>
      <c r="F828" s="19"/>
      <c r="G828" s="19"/>
      <c r="H828" s="19"/>
      <c r="I828" s="19"/>
    </row>
    <row r="829" spans="2:9" ht="15.75" thickBot="1" x14ac:dyDescent="0.3">
      <c r="B829" s="19"/>
      <c r="C829" s="20"/>
      <c r="D829" s="20"/>
      <c r="E829" s="20"/>
      <c r="F829" s="19"/>
      <c r="G829" s="19"/>
      <c r="H829" s="19"/>
      <c r="I829" s="19"/>
    </row>
    <row r="830" spans="2:9" ht="15.75" thickBot="1" x14ac:dyDescent="0.3">
      <c r="B830" s="19"/>
      <c r="C830" s="20"/>
      <c r="D830" s="20"/>
      <c r="E830" s="20"/>
      <c r="F830" s="19"/>
      <c r="G830" s="19"/>
      <c r="H830" s="19"/>
      <c r="I830" s="19"/>
    </row>
    <row r="831" spans="2:9" ht="15.75" thickBot="1" x14ac:dyDescent="0.3">
      <c r="B831" s="19"/>
      <c r="C831" s="20"/>
      <c r="D831" s="20"/>
      <c r="E831" s="20"/>
      <c r="F831" s="19"/>
      <c r="G831" s="19"/>
      <c r="H831" s="19"/>
      <c r="I831" s="19"/>
    </row>
    <row r="832" spans="2:9" ht="15.75" thickBot="1" x14ac:dyDescent="0.3">
      <c r="B832" s="19"/>
      <c r="C832" s="20"/>
      <c r="D832" s="20"/>
      <c r="E832" s="20"/>
      <c r="F832" s="19"/>
      <c r="G832" s="19"/>
      <c r="H832" s="19"/>
      <c r="I832" s="19"/>
    </row>
    <row r="833" spans="2:9" ht="15.75" thickBot="1" x14ac:dyDescent="0.3">
      <c r="B833" s="19"/>
      <c r="C833" s="20"/>
      <c r="D833" s="20"/>
      <c r="E833" s="20"/>
      <c r="F833" s="19"/>
      <c r="G833" s="19"/>
      <c r="H833" s="19"/>
      <c r="I833" s="19"/>
    </row>
    <row r="834" spans="2:9" ht="15.75" thickBot="1" x14ac:dyDescent="0.3">
      <c r="B834" s="19"/>
      <c r="C834" s="20"/>
      <c r="D834" s="20"/>
      <c r="E834" s="20"/>
      <c r="F834" s="19"/>
      <c r="G834" s="19"/>
      <c r="H834" s="19"/>
      <c r="I834" s="19"/>
    </row>
    <row r="835" spans="2:9" ht="15.75" thickBot="1" x14ac:dyDescent="0.3">
      <c r="B835" s="19"/>
      <c r="C835" s="20"/>
      <c r="D835" s="20"/>
      <c r="E835" s="20"/>
      <c r="F835" s="19"/>
      <c r="G835" s="19"/>
      <c r="H835" s="19"/>
      <c r="I835" s="19"/>
    </row>
    <row r="836" spans="2:9" ht="15.75" thickBot="1" x14ac:dyDescent="0.3">
      <c r="B836" s="19"/>
      <c r="C836" s="20"/>
      <c r="D836" s="20"/>
      <c r="E836" s="20"/>
      <c r="F836" s="19"/>
      <c r="G836" s="19"/>
      <c r="H836" s="19"/>
      <c r="I836" s="19"/>
    </row>
    <row r="837" spans="2:9" ht="15.75" thickBot="1" x14ac:dyDescent="0.3">
      <c r="B837" s="19"/>
      <c r="C837" s="20"/>
      <c r="D837" s="20"/>
      <c r="E837" s="20"/>
      <c r="F837" s="19"/>
      <c r="G837" s="19"/>
      <c r="H837" s="19"/>
      <c r="I837" s="19"/>
    </row>
    <row r="838" spans="2:9" ht="15.75" thickBot="1" x14ac:dyDescent="0.3">
      <c r="B838" s="19"/>
      <c r="C838" s="20"/>
      <c r="D838" s="20"/>
      <c r="E838" s="20"/>
      <c r="F838" s="19"/>
      <c r="G838" s="19"/>
      <c r="H838" s="19"/>
      <c r="I838" s="19"/>
    </row>
    <row r="839" spans="2:9" ht="15.75" thickBot="1" x14ac:dyDescent="0.3">
      <c r="B839" s="19"/>
      <c r="C839" s="20"/>
      <c r="D839" s="20"/>
      <c r="E839" s="20"/>
      <c r="F839" s="19"/>
      <c r="G839" s="19"/>
      <c r="H839" s="19"/>
      <c r="I839" s="19"/>
    </row>
    <row r="840" spans="2:9" ht="15.75" thickBot="1" x14ac:dyDescent="0.3">
      <c r="B840" s="19"/>
      <c r="C840" s="20"/>
      <c r="D840" s="20"/>
      <c r="E840" s="20"/>
      <c r="F840" s="19"/>
      <c r="G840" s="19"/>
      <c r="H840" s="19"/>
      <c r="I840" s="19"/>
    </row>
    <row r="841" spans="2:9" ht="15.75" thickBot="1" x14ac:dyDescent="0.3">
      <c r="B841" s="19"/>
      <c r="C841" s="20"/>
      <c r="D841" s="20"/>
      <c r="E841" s="20"/>
      <c r="F841" s="19"/>
      <c r="G841" s="19"/>
      <c r="H841" s="19"/>
      <c r="I841" s="19"/>
    </row>
    <row r="842" spans="2:9" ht="15.75" thickBot="1" x14ac:dyDescent="0.3">
      <c r="B842" s="19"/>
      <c r="C842" s="20"/>
      <c r="D842" s="20"/>
      <c r="E842" s="20"/>
      <c r="F842" s="19"/>
      <c r="G842" s="19"/>
      <c r="H842" s="19"/>
      <c r="I842" s="19"/>
    </row>
    <row r="843" spans="2:9" ht="15.75" thickBot="1" x14ac:dyDescent="0.3">
      <c r="B843" s="19"/>
      <c r="C843" s="20"/>
      <c r="D843" s="20"/>
      <c r="E843" s="20"/>
      <c r="F843" s="19"/>
      <c r="G843" s="19"/>
      <c r="H843" s="19"/>
      <c r="I843" s="19"/>
    </row>
    <row r="844" spans="2:9" ht="15.75" thickBot="1" x14ac:dyDescent="0.3">
      <c r="B844" s="19"/>
      <c r="C844" s="20"/>
      <c r="D844" s="20"/>
      <c r="E844" s="20"/>
      <c r="F844" s="19"/>
      <c r="G844" s="19"/>
      <c r="H844" s="19"/>
      <c r="I844" s="19"/>
    </row>
    <row r="845" spans="2:9" ht="15.75" thickBot="1" x14ac:dyDescent="0.3">
      <c r="B845" s="19"/>
      <c r="C845" s="20"/>
      <c r="D845" s="20"/>
      <c r="E845" s="20"/>
      <c r="F845" s="19"/>
      <c r="G845" s="19"/>
      <c r="H845" s="19"/>
      <c r="I845" s="19"/>
    </row>
    <row r="846" spans="2:9" ht="15.75" thickBot="1" x14ac:dyDescent="0.3">
      <c r="B846" s="19"/>
      <c r="C846" s="20"/>
      <c r="D846" s="20"/>
      <c r="E846" s="20"/>
      <c r="F846" s="19"/>
      <c r="G846" s="19"/>
      <c r="H846" s="19"/>
      <c r="I846" s="19"/>
    </row>
    <row r="847" spans="2:9" ht="15.75" thickBot="1" x14ac:dyDescent="0.3">
      <c r="B847" s="19"/>
      <c r="C847" s="20"/>
      <c r="D847" s="20"/>
      <c r="E847" s="20"/>
      <c r="F847" s="19"/>
      <c r="G847" s="19"/>
      <c r="H847" s="19"/>
      <c r="I847" s="19"/>
    </row>
    <row r="848" spans="2:9" ht="15.75" thickBot="1" x14ac:dyDescent="0.3">
      <c r="B848" s="19"/>
      <c r="C848" s="20"/>
      <c r="D848" s="20"/>
      <c r="E848" s="20"/>
      <c r="F848" s="19"/>
      <c r="G848" s="19"/>
      <c r="H848" s="19"/>
      <c r="I848" s="19"/>
    </row>
    <row r="849" spans="2:9" ht="15.75" thickBot="1" x14ac:dyDescent="0.3">
      <c r="B849" s="19"/>
      <c r="C849" s="20"/>
      <c r="D849" s="20"/>
      <c r="E849" s="20"/>
      <c r="F849" s="19"/>
      <c r="G849" s="19"/>
      <c r="H849" s="19"/>
      <c r="I849" s="19"/>
    </row>
    <row r="850" spans="2:9" ht="15.75" thickBot="1" x14ac:dyDescent="0.3">
      <c r="B850" s="19"/>
      <c r="C850" s="20"/>
      <c r="D850" s="20"/>
      <c r="E850" s="20"/>
      <c r="F850" s="19"/>
      <c r="G850" s="19"/>
      <c r="H850" s="19"/>
      <c r="I850" s="19"/>
    </row>
    <row r="851" spans="2:9" ht="15.75" thickBot="1" x14ac:dyDescent="0.3">
      <c r="B851" s="19"/>
      <c r="C851" s="20"/>
      <c r="D851" s="20"/>
      <c r="E851" s="20"/>
      <c r="F851" s="19"/>
      <c r="G851" s="19"/>
      <c r="H851" s="19"/>
      <c r="I851" s="19"/>
    </row>
    <row r="852" spans="2:9" ht="15.75" thickBot="1" x14ac:dyDescent="0.3">
      <c r="B852" s="19"/>
      <c r="C852" s="20"/>
      <c r="D852" s="20"/>
      <c r="E852" s="20"/>
      <c r="F852" s="19"/>
      <c r="G852" s="19"/>
      <c r="H852" s="19"/>
      <c r="I852" s="19"/>
    </row>
    <row r="853" spans="2:9" ht="15.75" thickBot="1" x14ac:dyDescent="0.3">
      <c r="B853" s="19"/>
      <c r="C853" s="20"/>
      <c r="D853" s="20"/>
      <c r="E853" s="20"/>
      <c r="F853" s="19"/>
      <c r="G853" s="19"/>
      <c r="H853" s="19"/>
      <c r="I853" s="19"/>
    </row>
    <row r="854" spans="2:9" ht="15.75" thickBot="1" x14ac:dyDescent="0.3">
      <c r="B854" s="19"/>
      <c r="C854" s="20"/>
      <c r="D854" s="20"/>
      <c r="E854" s="20"/>
      <c r="F854" s="19"/>
      <c r="G854" s="19"/>
      <c r="H854" s="19"/>
      <c r="I854" s="19"/>
    </row>
    <row r="855" spans="2:9" ht="15.75" thickBot="1" x14ac:dyDescent="0.3">
      <c r="B855" s="19"/>
      <c r="C855" s="20"/>
      <c r="D855" s="20"/>
      <c r="E855" s="20"/>
      <c r="F855" s="19"/>
      <c r="G855" s="19"/>
      <c r="H855" s="19"/>
      <c r="I855" s="19"/>
    </row>
    <row r="856" spans="2:9" ht="15.75" thickBot="1" x14ac:dyDescent="0.3">
      <c r="B856" s="19"/>
      <c r="C856" s="20"/>
      <c r="D856" s="20"/>
      <c r="E856" s="20"/>
      <c r="F856" s="19"/>
      <c r="G856" s="19"/>
      <c r="H856" s="19"/>
      <c r="I856" s="19"/>
    </row>
    <row r="857" spans="2:9" ht="15.75" thickBot="1" x14ac:dyDescent="0.3">
      <c r="B857" s="19"/>
      <c r="C857" s="20"/>
      <c r="D857" s="20"/>
      <c r="E857" s="20"/>
      <c r="F857" s="19"/>
      <c r="G857" s="19"/>
      <c r="H857" s="19"/>
      <c r="I857" s="19"/>
    </row>
    <row r="858" spans="2:9" ht="15.75" thickBot="1" x14ac:dyDescent="0.3">
      <c r="B858" s="19"/>
      <c r="C858" s="20"/>
      <c r="D858" s="20"/>
      <c r="E858" s="20"/>
      <c r="F858" s="19"/>
      <c r="G858" s="19"/>
      <c r="H858" s="19"/>
      <c r="I858" s="19"/>
    </row>
    <row r="859" spans="2:9" ht="15.75" thickBot="1" x14ac:dyDescent="0.3">
      <c r="B859" s="19"/>
      <c r="C859" s="20"/>
      <c r="D859" s="20"/>
      <c r="E859" s="20"/>
      <c r="F859" s="19"/>
      <c r="G859" s="19"/>
      <c r="H859" s="19"/>
      <c r="I859" s="19"/>
    </row>
    <row r="860" spans="2:9" ht="15.75" thickBot="1" x14ac:dyDescent="0.3">
      <c r="B860" s="19"/>
      <c r="C860" s="20"/>
      <c r="D860" s="20"/>
      <c r="E860" s="20"/>
      <c r="F860" s="19"/>
      <c r="G860" s="19"/>
      <c r="H860" s="19"/>
      <c r="I860" s="19"/>
    </row>
    <row r="861" spans="2:9" ht="15.75" thickBot="1" x14ac:dyDescent="0.3">
      <c r="B861" s="19"/>
      <c r="C861" s="20"/>
      <c r="D861" s="20"/>
      <c r="E861" s="20"/>
      <c r="F861" s="19"/>
      <c r="G861" s="19"/>
      <c r="H861" s="19"/>
      <c r="I861" s="19"/>
    </row>
    <row r="862" spans="2:9" ht="15.75" thickBot="1" x14ac:dyDescent="0.3">
      <c r="B862" s="19"/>
      <c r="C862" s="20"/>
      <c r="D862" s="20"/>
      <c r="E862" s="20"/>
      <c r="F862" s="19"/>
      <c r="G862" s="19"/>
      <c r="H862" s="19"/>
      <c r="I862" s="19"/>
    </row>
    <row r="863" spans="2:9" ht="15.75" thickBot="1" x14ac:dyDescent="0.3">
      <c r="B863" s="19"/>
      <c r="C863" s="20"/>
      <c r="D863" s="20"/>
      <c r="E863" s="20"/>
      <c r="F863" s="19"/>
      <c r="G863" s="19"/>
      <c r="H863" s="19"/>
      <c r="I863" s="19"/>
    </row>
    <row r="864" spans="2:9" ht="15.75" thickBot="1" x14ac:dyDescent="0.3">
      <c r="B864" s="19"/>
      <c r="C864" s="20"/>
      <c r="D864" s="20"/>
      <c r="E864" s="20"/>
      <c r="F864" s="19"/>
      <c r="G864" s="19"/>
      <c r="H864" s="19"/>
      <c r="I864" s="19"/>
    </row>
    <row r="865" spans="2:9" ht="15.75" thickBot="1" x14ac:dyDescent="0.3">
      <c r="B865" s="19"/>
      <c r="C865" s="20"/>
      <c r="D865" s="20"/>
      <c r="E865" s="20"/>
      <c r="F865" s="19"/>
      <c r="G865" s="19"/>
      <c r="H865" s="19"/>
      <c r="I865" s="19"/>
    </row>
    <row r="866" spans="2:9" ht="15.75" thickBot="1" x14ac:dyDescent="0.3">
      <c r="B866" s="19"/>
      <c r="C866" s="20"/>
      <c r="D866" s="20"/>
      <c r="E866" s="20"/>
      <c r="F866" s="19"/>
      <c r="G866" s="19"/>
      <c r="H866" s="19"/>
      <c r="I866" s="19"/>
    </row>
    <row r="867" spans="2:9" ht="15.75" thickBot="1" x14ac:dyDescent="0.3">
      <c r="B867" s="19"/>
      <c r="C867" s="20"/>
      <c r="D867" s="20"/>
      <c r="E867" s="20"/>
      <c r="F867" s="19"/>
      <c r="G867" s="19"/>
      <c r="H867" s="19"/>
      <c r="I867" s="19"/>
    </row>
    <row r="868" spans="2:9" ht="15.75" thickBot="1" x14ac:dyDescent="0.3">
      <c r="B868" s="19"/>
      <c r="C868" s="20"/>
      <c r="D868" s="20"/>
      <c r="E868" s="20"/>
      <c r="F868" s="19"/>
      <c r="G868" s="19"/>
      <c r="H868" s="19"/>
      <c r="I868" s="19"/>
    </row>
    <row r="869" spans="2:9" ht="15.75" thickBot="1" x14ac:dyDescent="0.3">
      <c r="B869" s="19"/>
      <c r="C869" s="20"/>
      <c r="D869" s="20"/>
      <c r="E869" s="20"/>
      <c r="F869" s="19"/>
      <c r="G869" s="19"/>
      <c r="H869" s="19"/>
      <c r="I869" s="19"/>
    </row>
    <row r="870" spans="2:9" ht="15.75" thickBot="1" x14ac:dyDescent="0.3">
      <c r="B870" s="19"/>
      <c r="C870" s="20"/>
      <c r="D870" s="20"/>
      <c r="E870" s="20"/>
      <c r="F870" s="19"/>
      <c r="G870" s="19"/>
      <c r="H870" s="19"/>
      <c r="I870" s="19"/>
    </row>
    <row r="871" spans="2:9" ht="15.75" thickBot="1" x14ac:dyDescent="0.3">
      <c r="B871" s="19"/>
      <c r="C871" s="20"/>
      <c r="D871" s="20"/>
      <c r="E871" s="20"/>
      <c r="F871" s="19"/>
      <c r="G871" s="19"/>
      <c r="H871" s="19"/>
      <c r="I871" s="19"/>
    </row>
    <row r="872" spans="2:9" ht="15.75" thickBot="1" x14ac:dyDescent="0.3">
      <c r="B872" s="19"/>
      <c r="C872" s="20"/>
      <c r="D872" s="20"/>
      <c r="E872" s="20"/>
      <c r="F872" s="19"/>
      <c r="G872" s="19"/>
      <c r="H872" s="19"/>
      <c r="I872" s="19"/>
    </row>
    <row r="873" spans="2:9" ht="15.75" thickBot="1" x14ac:dyDescent="0.3">
      <c r="B873" s="19"/>
      <c r="C873" s="20"/>
      <c r="D873" s="20"/>
      <c r="E873" s="20"/>
      <c r="F873" s="19"/>
      <c r="G873" s="19"/>
      <c r="H873" s="19"/>
      <c r="I873" s="19"/>
    </row>
    <row r="874" spans="2:9" ht="15.75" thickBot="1" x14ac:dyDescent="0.3">
      <c r="B874" s="19"/>
      <c r="C874" s="20"/>
      <c r="D874" s="20"/>
      <c r="E874" s="20"/>
      <c r="F874" s="19"/>
      <c r="G874" s="19"/>
      <c r="H874" s="19"/>
      <c r="I874" s="19"/>
    </row>
    <row r="875" spans="2:9" ht="15.75" thickBot="1" x14ac:dyDescent="0.3">
      <c r="B875" s="19"/>
      <c r="C875" s="20"/>
      <c r="D875" s="20"/>
      <c r="E875" s="20"/>
      <c r="F875" s="19"/>
      <c r="G875" s="19"/>
      <c r="H875" s="19"/>
      <c r="I875" s="19"/>
    </row>
    <row r="876" spans="2:9" ht="15.75" thickBot="1" x14ac:dyDescent="0.3">
      <c r="B876" s="19"/>
      <c r="C876" s="20"/>
      <c r="D876" s="20"/>
      <c r="E876" s="20"/>
      <c r="F876" s="19"/>
      <c r="G876" s="19"/>
      <c r="H876" s="19"/>
      <c r="I876" s="19"/>
    </row>
    <row r="877" spans="2:9" ht="15.75" thickBot="1" x14ac:dyDescent="0.3">
      <c r="B877" s="19"/>
      <c r="C877" s="20"/>
      <c r="D877" s="20"/>
      <c r="E877" s="20"/>
      <c r="F877" s="19"/>
      <c r="G877" s="19"/>
      <c r="H877" s="19"/>
      <c r="I877" s="19"/>
    </row>
    <row r="878" spans="2:9" ht="15.75" thickBot="1" x14ac:dyDescent="0.3">
      <c r="B878" s="19"/>
      <c r="C878" s="20"/>
      <c r="D878" s="20"/>
      <c r="E878" s="20"/>
      <c r="F878" s="19"/>
      <c r="G878" s="19"/>
      <c r="H878" s="19"/>
      <c r="I878" s="19"/>
    </row>
    <row r="879" spans="2:9" ht="15.75" thickBot="1" x14ac:dyDescent="0.3">
      <c r="B879" s="19"/>
      <c r="C879" s="20"/>
      <c r="D879" s="20"/>
      <c r="E879" s="20"/>
      <c r="F879" s="19"/>
      <c r="G879" s="19"/>
      <c r="H879" s="19"/>
      <c r="I879" s="19"/>
    </row>
    <row r="880" spans="2:9" ht="15.75" thickBot="1" x14ac:dyDescent="0.3">
      <c r="B880" s="19"/>
      <c r="C880" s="20"/>
      <c r="D880" s="20"/>
      <c r="E880" s="20"/>
      <c r="F880" s="19"/>
      <c r="G880" s="19"/>
      <c r="H880" s="19"/>
      <c r="I880" s="19"/>
    </row>
    <row r="881" spans="2:9" ht="15.75" thickBot="1" x14ac:dyDescent="0.3">
      <c r="B881" s="19"/>
      <c r="C881" s="20"/>
      <c r="D881" s="20"/>
      <c r="E881" s="20"/>
      <c r="F881" s="19"/>
      <c r="G881" s="19"/>
      <c r="H881" s="19"/>
      <c r="I881" s="19"/>
    </row>
    <row r="882" spans="2:9" ht="15.75" thickBot="1" x14ac:dyDescent="0.3">
      <c r="B882" s="19"/>
      <c r="C882" s="20"/>
      <c r="D882" s="20"/>
      <c r="E882" s="20"/>
      <c r="F882" s="19"/>
      <c r="G882" s="19"/>
      <c r="H882" s="19"/>
      <c r="I882" s="19"/>
    </row>
    <row r="883" spans="2:9" ht="15.75" thickBot="1" x14ac:dyDescent="0.3">
      <c r="B883" s="19"/>
      <c r="C883" s="20"/>
      <c r="D883" s="20"/>
      <c r="E883" s="20"/>
      <c r="F883" s="19"/>
      <c r="G883" s="19"/>
      <c r="H883" s="19"/>
      <c r="I883" s="19"/>
    </row>
    <row r="884" spans="2:9" ht="15.75" thickBot="1" x14ac:dyDescent="0.3">
      <c r="B884" s="19"/>
      <c r="C884" s="20"/>
      <c r="D884" s="20"/>
      <c r="E884" s="20"/>
      <c r="F884" s="19"/>
      <c r="G884" s="19"/>
      <c r="H884" s="19"/>
      <c r="I884" s="19"/>
    </row>
    <row r="885" spans="2:9" ht="15.75" thickBot="1" x14ac:dyDescent="0.3">
      <c r="B885" s="19"/>
      <c r="C885" s="20"/>
      <c r="D885" s="20"/>
      <c r="E885" s="20"/>
      <c r="F885" s="19"/>
      <c r="G885" s="19"/>
      <c r="H885" s="19"/>
      <c r="I885" s="19"/>
    </row>
    <row r="886" spans="2:9" ht="15.75" thickBot="1" x14ac:dyDescent="0.3">
      <c r="B886" s="19"/>
      <c r="C886" s="20"/>
      <c r="D886" s="20"/>
      <c r="E886" s="20"/>
      <c r="F886" s="19"/>
      <c r="G886" s="19"/>
      <c r="H886" s="19"/>
      <c r="I886" s="19"/>
    </row>
    <row r="887" spans="2:9" ht="15.75" thickBot="1" x14ac:dyDescent="0.3">
      <c r="B887" s="19"/>
      <c r="C887" s="20"/>
      <c r="D887" s="20"/>
      <c r="E887" s="20"/>
      <c r="F887" s="19"/>
      <c r="G887" s="19"/>
      <c r="H887" s="19"/>
      <c r="I887" s="19"/>
    </row>
    <row r="888" spans="2:9" ht="15.75" thickBot="1" x14ac:dyDescent="0.3">
      <c r="B888" s="19"/>
      <c r="C888" s="20"/>
      <c r="D888" s="20"/>
      <c r="E888" s="20"/>
      <c r="F888" s="19"/>
      <c r="G888" s="19"/>
      <c r="H888" s="19"/>
      <c r="I888" s="19"/>
    </row>
    <row r="889" spans="2:9" ht="15.75" thickBot="1" x14ac:dyDescent="0.3">
      <c r="B889" s="19"/>
      <c r="C889" s="20"/>
      <c r="D889" s="20"/>
      <c r="E889" s="20"/>
      <c r="F889" s="19"/>
      <c r="G889" s="19"/>
      <c r="H889" s="19"/>
      <c r="I889" s="19"/>
    </row>
    <row r="890" spans="2:9" ht="15.75" thickBot="1" x14ac:dyDescent="0.3">
      <c r="B890" s="19"/>
      <c r="C890" s="20"/>
      <c r="D890" s="20"/>
      <c r="E890" s="20"/>
      <c r="F890" s="19"/>
      <c r="G890" s="19"/>
      <c r="H890" s="19"/>
      <c r="I890" s="19"/>
    </row>
    <row r="891" spans="2:9" ht="15.75" thickBot="1" x14ac:dyDescent="0.3">
      <c r="B891" s="19"/>
      <c r="C891" s="20"/>
      <c r="D891" s="20"/>
      <c r="E891" s="20"/>
      <c r="F891" s="19"/>
      <c r="G891" s="19"/>
      <c r="H891" s="19"/>
      <c r="I891" s="19"/>
    </row>
    <row r="892" spans="2:9" ht="15.75" thickBot="1" x14ac:dyDescent="0.3">
      <c r="B892" s="19"/>
      <c r="C892" s="20"/>
      <c r="D892" s="20"/>
      <c r="E892" s="20"/>
      <c r="F892" s="19"/>
      <c r="G892" s="19"/>
      <c r="H892" s="19"/>
      <c r="I892" s="19"/>
    </row>
    <row r="893" spans="2:9" ht="15.75" thickBot="1" x14ac:dyDescent="0.3">
      <c r="B893" s="19"/>
      <c r="C893" s="20"/>
      <c r="D893" s="20"/>
      <c r="E893" s="20"/>
      <c r="F893" s="19"/>
      <c r="G893" s="19"/>
      <c r="H893" s="19"/>
      <c r="I893" s="19"/>
    </row>
    <row r="894" spans="2:9" ht="15.75" thickBot="1" x14ac:dyDescent="0.3">
      <c r="B894" s="19"/>
      <c r="C894" s="20"/>
      <c r="D894" s="20"/>
      <c r="E894" s="20"/>
      <c r="F894" s="19"/>
      <c r="G894" s="19"/>
      <c r="H894" s="19"/>
      <c r="I894" s="19"/>
    </row>
    <row r="895" spans="2:9" ht="15.75" thickBot="1" x14ac:dyDescent="0.3">
      <c r="B895" s="19"/>
      <c r="C895" s="20"/>
      <c r="D895" s="20"/>
      <c r="E895" s="20"/>
      <c r="F895" s="19"/>
      <c r="G895" s="19"/>
      <c r="H895" s="19"/>
      <c r="I895" s="19"/>
    </row>
    <row r="896" spans="2:9" ht="15.75" thickBot="1" x14ac:dyDescent="0.3">
      <c r="B896" s="19"/>
      <c r="C896" s="20"/>
      <c r="D896" s="20"/>
      <c r="E896" s="20"/>
      <c r="F896" s="19"/>
      <c r="G896" s="19"/>
      <c r="H896" s="19"/>
      <c r="I896" s="19"/>
    </row>
    <row r="897" spans="2:9" ht="15.75" thickBot="1" x14ac:dyDescent="0.3">
      <c r="B897" s="19"/>
      <c r="C897" s="20"/>
      <c r="D897" s="20"/>
      <c r="E897" s="20"/>
      <c r="F897" s="19"/>
      <c r="G897" s="19"/>
      <c r="H897" s="19"/>
      <c r="I897" s="19"/>
    </row>
    <row r="898" spans="2:9" ht="15.75" thickBot="1" x14ac:dyDescent="0.3">
      <c r="B898" s="19"/>
      <c r="C898" s="20"/>
      <c r="D898" s="20"/>
      <c r="E898" s="20"/>
      <c r="F898" s="19"/>
      <c r="G898" s="19"/>
      <c r="H898" s="19"/>
      <c r="I898" s="19"/>
    </row>
    <row r="899" spans="2:9" ht="15.75" thickBot="1" x14ac:dyDescent="0.3">
      <c r="B899" s="19"/>
      <c r="C899" s="20"/>
      <c r="D899" s="20"/>
      <c r="E899" s="20"/>
      <c r="F899" s="19"/>
      <c r="G899" s="19"/>
      <c r="H899" s="19"/>
      <c r="I899" s="19"/>
    </row>
    <row r="900" spans="2:9" ht="15.75" thickBot="1" x14ac:dyDescent="0.3">
      <c r="B900" s="19"/>
      <c r="C900" s="20"/>
      <c r="D900" s="20"/>
      <c r="E900" s="20"/>
      <c r="F900" s="19"/>
      <c r="G900" s="19"/>
      <c r="H900" s="19"/>
      <c r="I900" s="19"/>
    </row>
    <row r="901" spans="2:9" ht="15.75" thickBot="1" x14ac:dyDescent="0.3">
      <c r="B901" s="19"/>
      <c r="C901" s="20"/>
      <c r="D901" s="20"/>
      <c r="E901" s="20"/>
      <c r="F901" s="19"/>
      <c r="G901" s="19"/>
      <c r="H901" s="19"/>
      <c r="I901" s="19"/>
    </row>
    <row r="902" spans="2:9" ht="15.75" thickBot="1" x14ac:dyDescent="0.3">
      <c r="B902" s="19"/>
      <c r="C902" s="20"/>
      <c r="D902" s="20"/>
      <c r="E902" s="20"/>
      <c r="F902" s="19"/>
      <c r="G902" s="19"/>
      <c r="H902" s="19"/>
      <c r="I902" s="19"/>
    </row>
    <row r="903" spans="2:9" ht="15.75" thickBot="1" x14ac:dyDescent="0.3">
      <c r="B903" s="19"/>
      <c r="C903" s="20"/>
      <c r="D903" s="20"/>
      <c r="E903" s="20"/>
      <c r="F903" s="19"/>
      <c r="G903" s="19"/>
      <c r="H903" s="19"/>
      <c r="I903" s="19"/>
    </row>
    <row r="904" spans="2:9" ht="15.75" thickBot="1" x14ac:dyDescent="0.3">
      <c r="B904" s="19"/>
      <c r="C904" s="20"/>
      <c r="D904" s="20"/>
      <c r="E904" s="20"/>
      <c r="F904" s="19"/>
      <c r="G904" s="19"/>
      <c r="H904" s="19"/>
      <c r="I904" s="19"/>
    </row>
    <row r="905" spans="2:9" ht="15.75" thickBot="1" x14ac:dyDescent="0.3">
      <c r="B905" s="19"/>
      <c r="C905" s="20"/>
      <c r="D905" s="20"/>
      <c r="E905" s="20"/>
      <c r="F905" s="19"/>
      <c r="G905" s="19"/>
      <c r="H905" s="19"/>
      <c r="I905" s="19"/>
    </row>
    <row r="906" spans="2:9" ht="15.75" thickBot="1" x14ac:dyDescent="0.3">
      <c r="B906" s="19"/>
      <c r="C906" s="20"/>
      <c r="D906" s="20"/>
      <c r="E906" s="20"/>
      <c r="F906" s="19"/>
      <c r="G906" s="19"/>
      <c r="H906" s="19"/>
      <c r="I906" s="19"/>
    </row>
    <row r="907" spans="2:9" ht="15.75" thickBot="1" x14ac:dyDescent="0.3">
      <c r="B907" s="19"/>
      <c r="C907" s="20"/>
      <c r="D907" s="20"/>
      <c r="E907" s="20"/>
      <c r="F907" s="19"/>
      <c r="G907" s="19"/>
      <c r="H907" s="19"/>
      <c r="I907" s="19"/>
    </row>
    <row r="908" spans="2:9" ht="15.75" thickBot="1" x14ac:dyDescent="0.3">
      <c r="B908" s="19"/>
      <c r="C908" s="20"/>
      <c r="D908" s="20"/>
      <c r="E908" s="20"/>
      <c r="F908" s="19"/>
      <c r="G908" s="19"/>
      <c r="H908" s="19"/>
      <c r="I908" s="19"/>
    </row>
    <row r="909" spans="2:9" ht="15.75" thickBot="1" x14ac:dyDescent="0.3">
      <c r="B909" s="19"/>
      <c r="C909" s="20"/>
      <c r="D909" s="20"/>
      <c r="E909" s="20"/>
      <c r="F909" s="19"/>
      <c r="G909" s="19"/>
      <c r="H909" s="19"/>
      <c r="I909" s="19"/>
    </row>
    <row r="910" spans="2:9" ht="15.75" thickBot="1" x14ac:dyDescent="0.3">
      <c r="B910" s="19"/>
      <c r="C910" s="20"/>
      <c r="D910" s="20"/>
      <c r="E910" s="20"/>
      <c r="F910" s="19"/>
      <c r="G910" s="19"/>
      <c r="H910" s="19"/>
      <c r="I910" s="19"/>
    </row>
    <row r="911" spans="2:9" ht="15.75" thickBot="1" x14ac:dyDescent="0.3">
      <c r="B911" s="19"/>
      <c r="C911" s="20"/>
      <c r="D911" s="20"/>
      <c r="E911" s="20"/>
      <c r="F911" s="19"/>
      <c r="G911" s="19"/>
      <c r="H911" s="19"/>
      <c r="I911" s="19"/>
    </row>
    <row r="912" spans="2:9" ht="15.75" thickBot="1" x14ac:dyDescent="0.3">
      <c r="B912" s="19"/>
      <c r="C912" s="20"/>
      <c r="D912" s="20"/>
      <c r="E912" s="20"/>
      <c r="F912" s="19"/>
      <c r="G912" s="19"/>
      <c r="H912" s="19"/>
      <c r="I912" s="19"/>
    </row>
    <row r="913" spans="2:9" ht="15.75" thickBot="1" x14ac:dyDescent="0.3">
      <c r="B913" s="19"/>
      <c r="C913" s="20"/>
      <c r="D913" s="20"/>
      <c r="E913" s="20"/>
      <c r="F913" s="19"/>
      <c r="G913" s="19"/>
      <c r="H913" s="19"/>
      <c r="I913" s="19"/>
    </row>
    <row r="914" spans="2:9" ht="15.75" thickBot="1" x14ac:dyDescent="0.3">
      <c r="B914" s="19"/>
      <c r="C914" s="20"/>
      <c r="D914" s="20"/>
      <c r="E914" s="20"/>
      <c r="F914" s="19"/>
      <c r="G914" s="19"/>
      <c r="H914" s="19"/>
      <c r="I914" s="19"/>
    </row>
    <row r="915" spans="2:9" ht="15.75" thickBot="1" x14ac:dyDescent="0.3">
      <c r="B915" s="19"/>
      <c r="C915" s="20"/>
      <c r="D915" s="20"/>
      <c r="E915" s="20"/>
      <c r="F915" s="19"/>
      <c r="G915" s="19"/>
      <c r="H915" s="19"/>
      <c r="I915" s="19"/>
    </row>
    <row r="916" spans="2:9" ht="15.75" thickBot="1" x14ac:dyDescent="0.3">
      <c r="B916" s="19"/>
      <c r="C916" s="20"/>
      <c r="D916" s="20"/>
      <c r="E916" s="20"/>
      <c r="F916" s="19"/>
      <c r="G916" s="19"/>
      <c r="H916" s="19"/>
      <c r="I916" s="19"/>
    </row>
    <row r="917" spans="2:9" ht="15.75" thickBot="1" x14ac:dyDescent="0.3">
      <c r="B917" s="19"/>
      <c r="C917" s="20"/>
      <c r="D917" s="20"/>
      <c r="E917" s="20"/>
      <c r="F917" s="19"/>
      <c r="G917" s="19"/>
      <c r="H917" s="19"/>
      <c r="I917" s="19"/>
    </row>
    <row r="918" spans="2:9" ht="15.75" thickBot="1" x14ac:dyDescent="0.3">
      <c r="B918" s="19"/>
      <c r="C918" s="20"/>
      <c r="D918" s="20"/>
      <c r="E918" s="20"/>
      <c r="F918" s="19"/>
      <c r="G918" s="19"/>
      <c r="H918" s="19"/>
      <c r="I918" s="19"/>
    </row>
    <row r="919" spans="2:9" ht="15.75" thickBot="1" x14ac:dyDescent="0.3">
      <c r="B919" s="19"/>
      <c r="C919" s="20"/>
      <c r="D919" s="20"/>
      <c r="E919" s="20"/>
      <c r="F919" s="19"/>
      <c r="G919" s="19"/>
      <c r="H919" s="19"/>
      <c r="I919" s="19"/>
    </row>
    <row r="920" spans="2:9" ht="15.75" thickBot="1" x14ac:dyDescent="0.3">
      <c r="B920" s="19"/>
      <c r="C920" s="20"/>
      <c r="D920" s="20"/>
      <c r="E920" s="20"/>
      <c r="F920" s="19"/>
      <c r="G920" s="19"/>
      <c r="H920" s="19"/>
      <c r="I920" s="19"/>
    </row>
    <row r="921" spans="2:9" ht="15.75" thickBot="1" x14ac:dyDescent="0.3">
      <c r="B921" s="19"/>
      <c r="C921" s="20"/>
      <c r="D921" s="20"/>
      <c r="E921" s="20"/>
      <c r="F921" s="19"/>
      <c r="G921" s="19"/>
      <c r="H921" s="19"/>
      <c r="I921" s="19"/>
    </row>
    <row r="922" spans="2:9" ht="15.75" thickBot="1" x14ac:dyDescent="0.3">
      <c r="B922" s="19"/>
      <c r="C922" s="20"/>
      <c r="D922" s="20"/>
      <c r="E922" s="20"/>
      <c r="F922" s="19"/>
      <c r="G922" s="19"/>
      <c r="H922" s="19"/>
      <c r="I922" s="19"/>
    </row>
    <row r="923" spans="2:9" ht="15.75" thickBot="1" x14ac:dyDescent="0.3">
      <c r="B923" s="19"/>
      <c r="C923" s="20"/>
      <c r="D923" s="20"/>
      <c r="E923" s="20"/>
      <c r="F923" s="19"/>
      <c r="G923" s="19"/>
      <c r="H923" s="19"/>
      <c r="I923" s="19"/>
    </row>
    <row r="924" spans="2:9" ht="15.75" thickBot="1" x14ac:dyDescent="0.3">
      <c r="B924" s="19"/>
      <c r="C924" s="20"/>
      <c r="D924" s="20"/>
      <c r="E924" s="20"/>
      <c r="F924" s="19"/>
      <c r="G924" s="19"/>
      <c r="H924" s="19"/>
      <c r="I924" s="19"/>
    </row>
    <row r="925" spans="2:9" ht="15.75" thickBot="1" x14ac:dyDescent="0.3">
      <c r="B925" s="19"/>
      <c r="C925" s="20"/>
      <c r="D925" s="20"/>
      <c r="E925" s="20"/>
      <c r="F925" s="19"/>
      <c r="G925" s="19"/>
      <c r="H925" s="19"/>
      <c r="I925" s="19"/>
    </row>
    <row r="926" spans="2:9" ht="15.75" thickBot="1" x14ac:dyDescent="0.3">
      <c r="B926" s="19"/>
      <c r="C926" s="20"/>
      <c r="D926" s="20"/>
      <c r="E926" s="20"/>
      <c r="F926" s="19"/>
      <c r="G926" s="19"/>
      <c r="H926" s="19"/>
      <c r="I926" s="19"/>
    </row>
    <row r="927" spans="2:9" ht="15.75" thickBot="1" x14ac:dyDescent="0.3">
      <c r="B927" s="19"/>
      <c r="C927" s="20"/>
      <c r="D927" s="20"/>
      <c r="E927" s="20"/>
      <c r="F927" s="19"/>
      <c r="G927" s="19"/>
      <c r="H927" s="19"/>
      <c r="I927" s="19"/>
    </row>
    <row r="928" spans="2:9" ht="15.75" thickBot="1" x14ac:dyDescent="0.3">
      <c r="B928" s="19"/>
      <c r="C928" s="20"/>
      <c r="D928" s="20"/>
      <c r="E928" s="20"/>
      <c r="F928" s="19"/>
      <c r="G928" s="19"/>
      <c r="H928" s="19"/>
      <c r="I928" s="19"/>
    </row>
    <row r="929" spans="2:9" ht="15.75" thickBot="1" x14ac:dyDescent="0.3">
      <c r="B929" s="19"/>
      <c r="C929" s="20"/>
      <c r="D929" s="20"/>
      <c r="E929" s="20"/>
      <c r="F929" s="19"/>
      <c r="G929" s="19"/>
      <c r="H929" s="19"/>
      <c r="I929" s="19"/>
    </row>
    <row r="930" spans="2:9" ht="15.75" thickBot="1" x14ac:dyDescent="0.3">
      <c r="B930" s="19"/>
      <c r="C930" s="20"/>
      <c r="D930" s="20"/>
      <c r="E930" s="20"/>
      <c r="F930" s="19"/>
      <c r="G930" s="19"/>
      <c r="H930" s="19"/>
      <c r="I930" s="19"/>
    </row>
    <row r="931" spans="2:9" ht="15.75" thickBot="1" x14ac:dyDescent="0.3">
      <c r="B931" s="19"/>
      <c r="C931" s="20"/>
      <c r="D931" s="20"/>
      <c r="E931" s="20"/>
      <c r="F931" s="19"/>
      <c r="G931" s="19"/>
      <c r="H931" s="19"/>
      <c r="I931" s="19"/>
    </row>
    <row r="932" spans="2:9" ht="15.75" thickBot="1" x14ac:dyDescent="0.3">
      <c r="B932" s="19"/>
      <c r="C932" s="20"/>
      <c r="D932" s="20"/>
      <c r="E932" s="20"/>
      <c r="F932" s="19"/>
      <c r="G932" s="19"/>
      <c r="H932" s="19"/>
      <c r="I932" s="19"/>
    </row>
    <row r="933" spans="2:9" ht="15.75" thickBot="1" x14ac:dyDescent="0.3">
      <c r="B933" s="19"/>
      <c r="C933" s="20"/>
      <c r="D933" s="20"/>
      <c r="E933" s="20"/>
      <c r="F933" s="19"/>
      <c r="G933" s="19"/>
      <c r="H933" s="19"/>
      <c r="I933" s="19"/>
    </row>
    <row r="934" spans="2:9" ht="15.75" thickBot="1" x14ac:dyDescent="0.3">
      <c r="B934" s="19"/>
      <c r="C934" s="20"/>
      <c r="D934" s="20"/>
      <c r="E934" s="20"/>
      <c r="F934" s="19"/>
      <c r="G934" s="19"/>
      <c r="H934" s="19"/>
      <c r="I934" s="19"/>
    </row>
    <row r="935" spans="2:9" ht="15.75" thickBot="1" x14ac:dyDescent="0.3">
      <c r="B935" s="19"/>
      <c r="C935" s="20"/>
      <c r="D935" s="20"/>
      <c r="E935" s="20"/>
      <c r="F935" s="19"/>
      <c r="G935" s="19"/>
      <c r="H935" s="19"/>
      <c r="I935" s="19"/>
    </row>
    <row r="936" spans="2:9" ht="15.75" thickBot="1" x14ac:dyDescent="0.3">
      <c r="B936" s="19"/>
      <c r="C936" s="20"/>
      <c r="D936" s="20"/>
      <c r="E936" s="20"/>
      <c r="F936" s="19"/>
      <c r="G936" s="19"/>
      <c r="H936" s="19"/>
      <c r="I936" s="19"/>
    </row>
    <row r="937" spans="2:9" ht="15.75" thickBot="1" x14ac:dyDescent="0.3">
      <c r="B937" s="19"/>
      <c r="C937" s="20"/>
      <c r="D937" s="20"/>
      <c r="E937" s="20"/>
      <c r="F937" s="19"/>
      <c r="G937" s="19"/>
      <c r="H937" s="19"/>
      <c r="I937" s="19"/>
    </row>
    <row r="938" spans="2:9" ht="15.75" thickBot="1" x14ac:dyDescent="0.3">
      <c r="B938" s="19"/>
      <c r="C938" s="20"/>
      <c r="D938" s="20"/>
      <c r="E938" s="20"/>
      <c r="F938" s="19"/>
      <c r="G938" s="19"/>
      <c r="H938" s="19"/>
      <c r="I938" s="19"/>
    </row>
    <row r="939" spans="2:9" ht="15.75" thickBot="1" x14ac:dyDescent="0.3">
      <c r="B939" s="19"/>
      <c r="C939" s="20"/>
      <c r="D939" s="20"/>
      <c r="E939" s="20"/>
      <c r="F939" s="19"/>
      <c r="G939" s="19"/>
      <c r="H939" s="19"/>
      <c r="I939" s="19"/>
    </row>
    <row r="940" spans="2:9" ht="15.75" thickBot="1" x14ac:dyDescent="0.3">
      <c r="B940" s="19"/>
      <c r="C940" s="20"/>
      <c r="D940" s="20"/>
      <c r="E940" s="20"/>
      <c r="F940" s="19"/>
      <c r="G940" s="19"/>
      <c r="H940" s="19"/>
      <c r="I940" s="19"/>
    </row>
    <row r="941" spans="2:9" ht="15.75" thickBot="1" x14ac:dyDescent="0.3">
      <c r="B941" s="19"/>
      <c r="C941" s="20"/>
      <c r="D941" s="20"/>
      <c r="E941" s="20"/>
      <c r="F941" s="19"/>
      <c r="G941" s="19"/>
      <c r="H941" s="19"/>
      <c r="I941" s="19"/>
    </row>
    <row r="942" spans="2:9" ht="15.75" thickBot="1" x14ac:dyDescent="0.3">
      <c r="B942" s="19"/>
      <c r="C942" s="20"/>
      <c r="D942" s="20"/>
      <c r="E942" s="20"/>
      <c r="F942" s="19"/>
      <c r="G942" s="19"/>
      <c r="H942" s="19"/>
      <c r="I942" s="19"/>
    </row>
    <row r="943" spans="2:9" ht="15.75" thickBot="1" x14ac:dyDescent="0.3">
      <c r="B943" s="19"/>
      <c r="C943" s="20"/>
      <c r="D943" s="20"/>
      <c r="E943" s="20"/>
      <c r="F943" s="19"/>
      <c r="G943" s="19"/>
      <c r="H943" s="19"/>
      <c r="I943" s="19"/>
    </row>
    <row r="944" spans="2:9" ht="15.75" thickBot="1" x14ac:dyDescent="0.3">
      <c r="B944" s="19"/>
      <c r="C944" s="20"/>
      <c r="D944" s="20"/>
      <c r="E944" s="20"/>
      <c r="F944" s="19"/>
      <c r="G944" s="19"/>
      <c r="H944" s="19"/>
      <c r="I944" s="19"/>
    </row>
    <row r="945" spans="2:9" ht="15.75" thickBot="1" x14ac:dyDescent="0.3">
      <c r="B945" s="19"/>
      <c r="C945" s="20"/>
      <c r="D945" s="20"/>
      <c r="E945" s="20"/>
      <c r="F945" s="19"/>
      <c r="G945" s="19"/>
      <c r="H945" s="19"/>
      <c r="I945" s="19"/>
    </row>
    <row r="946" spans="2:9" ht="15.75" thickBot="1" x14ac:dyDescent="0.3">
      <c r="B946" s="19"/>
      <c r="C946" s="20"/>
      <c r="D946" s="20"/>
      <c r="E946" s="20"/>
      <c r="F946" s="19"/>
      <c r="G946" s="19"/>
      <c r="H946" s="19"/>
      <c r="I946" s="19"/>
    </row>
    <row r="947" spans="2:9" ht="15.75" thickBot="1" x14ac:dyDescent="0.3">
      <c r="B947" s="19"/>
      <c r="C947" s="20"/>
      <c r="D947" s="20"/>
      <c r="E947" s="20"/>
      <c r="F947" s="19"/>
      <c r="G947" s="19"/>
      <c r="H947" s="19"/>
      <c r="I947" s="19"/>
    </row>
    <row r="948" spans="2:9" ht="15.75" thickBot="1" x14ac:dyDescent="0.3">
      <c r="B948" s="19"/>
      <c r="C948" s="20"/>
      <c r="D948" s="20"/>
      <c r="E948" s="20"/>
      <c r="F948" s="19"/>
      <c r="G948" s="19"/>
      <c r="H948" s="19"/>
      <c r="I948" s="19"/>
    </row>
    <row r="949" spans="2:9" ht="15.75" thickBot="1" x14ac:dyDescent="0.3">
      <c r="B949" s="19"/>
      <c r="C949" s="20"/>
      <c r="D949" s="20"/>
      <c r="E949" s="20"/>
      <c r="F949" s="19"/>
      <c r="G949" s="19"/>
      <c r="H949" s="19"/>
      <c r="I949" s="19"/>
    </row>
    <row r="950" spans="2:9" ht="15.75" thickBot="1" x14ac:dyDescent="0.3">
      <c r="B950" s="19"/>
      <c r="C950" s="20"/>
      <c r="D950" s="20"/>
      <c r="E950" s="20"/>
      <c r="F950" s="19"/>
      <c r="G950" s="19"/>
      <c r="H950" s="19"/>
      <c r="I950" s="19"/>
    </row>
    <row r="951" spans="2:9" ht="15.75" thickBot="1" x14ac:dyDescent="0.3">
      <c r="B951" s="19"/>
      <c r="C951" s="20"/>
      <c r="D951" s="20"/>
      <c r="E951" s="20"/>
      <c r="F951" s="19"/>
      <c r="G951" s="19"/>
      <c r="H951" s="19"/>
      <c r="I951" s="19"/>
    </row>
    <row r="952" spans="2:9" ht="15.75" thickBot="1" x14ac:dyDescent="0.3">
      <c r="B952" s="19"/>
      <c r="C952" s="20"/>
      <c r="D952" s="20"/>
      <c r="E952" s="20"/>
      <c r="F952" s="19"/>
      <c r="G952" s="19"/>
      <c r="H952" s="19"/>
      <c r="I952" s="19"/>
    </row>
    <row r="953" spans="2:9" ht="15.75" thickBot="1" x14ac:dyDescent="0.3">
      <c r="B953" s="19"/>
      <c r="C953" s="20"/>
      <c r="D953" s="20"/>
      <c r="E953" s="20"/>
      <c r="F953" s="19"/>
      <c r="G953" s="19"/>
      <c r="H953" s="19"/>
      <c r="I953" s="19"/>
    </row>
    <row r="954" spans="2:9" ht="15.75" thickBot="1" x14ac:dyDescent="0.3">
      <c r="B954" s="19"/>
      <c r="C954" s="20"/>
      <c r="D954" s="20"/>
      <c r="E954" s="20"/>
      <c r="F954" s="19"/>
      <c r="G954" s="19"/>
      <c r="H954" s="19"/>
      <c r="I954" s="19"/>
    </row>
    <row r="955" spans="2:9" ht="15.75" thickBot="1" x14ac:dyDescent="0.3">
      <c r="B955" s="19"/>
      <c r="C955" s="20"/>
      <c r="D955" s="20"/>
      <c r="E955" s="20"/>
      <c r="F955" s="19"/>
      <c r="G955" s="19"/>
      <c r="H955" s="19"/>
      <c r="I955" s="19"/>
    </row>
    <row r="956" spans="2:9" ht="15.75" thickBot="1" x14ac:dyDescent="0.3">
      <c r="B956" s="19"/>
      <c r="C956" s="20"/>
      <c r="D956" s="20"/>
      <c r="E956" s="20"/>
      <c r="F956" s="19"/>
      <c r="G956" s="19"/>
      <c r="H956" s="19"/>
      <c r="I956" s="19"/>
    </row>
    <row r="957" spans="2:9" ht="15.75" thickBot="1" x14ac:dyDescent="0.3">
      <c r="B957" s="19"/>
      <c r="C957" s="20"/>
      <c r="D957" s="20"/>
      <c r="E957" s="20"/>
      <c r="F957" s="19"/>
      <c r="G957" s="19"/>
      <c r="H957" s="19"/>
      <c r="I957" s="19"/>
    </row>
    <row r="958" spans="2:9" ht="15.75" thickBot="1" x14ac:dyDescent="0.3">
      <c r="B958" s="19"/>
      <c r="C958" s="20"/>
      <c r="D958" s="20"/>
      <c r="E958" s="20"/>
      <c r="F958" s="19"/>
      <c r="G958" s="19"/>
      <c r="H958" s="19"/>
      <c r="I958" s="19"/>
    </row>
    <row r="959" spans="2:9" ht="15.75" thickBot="1" x14ac:dyDescent="0.3">
      <c r="B959" s="19"/>
      <c r="C959" s="20"/>
      <c r="D959" s="20"/>
      <c r="E959" s="20"/>
      <c r="F959" s="19"/>
      <c r="G959" s="19"/>
      <c r="H959" s="19"/>
      <c r="I959" s="19"/>
    </row>
    <row r="960" spans="2:9" ht="15.75" thickBot="1" x14ac:dyDescent="0.3">
      <c r="B960" s="19"/>
      <c r="C960" s="20"/>
      <c r="D960" s="20"/>
      <c r="E960" s="20"/>
      <c r="F960" s="19"/>
      <c r="G960" s="19"/>
      <c r="H960" s="19"/>
      <c r="I960" s="19"/>
    </row>
    <row r="961" spans="2:9" ht="15.75" thickBot="1" x14ac:dyDescent="0.3">
      <c r="B961" s="19"/>
      <c r="C961" s="20"/>
      <c r="D961" s="20"/>
      <c r="E961" s="20"/>
      <c r="F961" s="19"/>
      <c r="G961" s="19"/>
      <c r="H961" s="19"/>
      <c r="I961" s="19"/>
    </row>
    <row r="962" spans="2:9" ht="15.75" thickBot="1" x14ac:dyDescent="0.3">
      <c r="B962" s="19"/>
      <c r="C962" s="20"/>
      <c r="D962" s="20"/>
      <c r="E962" s="20"/>
      <c r="F962" s="19"/>
      <c r="G962" s="19"/>
      <c r="H962" s="19"/>
      <c r="I962" s="19"/>
    </row>
    <row r="963" spans="2:9" ht="15.75" thickBot="1" x14ac:dyDescent="0.3">
      <c r="B963" s="19"/>
      <c r="C963" s="20"/>
      <c r="D963" s="20"/>
      <c r="E963" s="20"/>
      <c r="F963" s="19"/>
      <c r="G963" s="19"/>
      <c r="H963" s="19"/>
      <c r="I963" s="19"/>
    </row>
    <row r="964" spans="2:9" ht="15.75" thickBot="1" x14ac:dyDescent="0.3">
      <c r="B964" s="19"/>
      <c r="C964" s="20"/>
      <c r="D964" s="20"/>
      <c r="E964" s="20"/>
      <c r="F964" s="19"/>
      <c r="G964" s="19"/>
      <c r="H964" s="19"/>
      <c r="I964" s="19"/>
    </row>
    <row r="965" spans="2:9" ht="15.75" thickBot="1" x14ac:dyDescent="0.3">
      <c r="B965" s="19"/>
      <c r="C965" s="20"/>
      <c r="D965" s="20"/>
      <c r="E965" s="20"/>
      <c r="F965" s="19"/>
      <c r="G965" s="19"/>
      <c r="H965" s="19"/>
      <c r="I965" s="19"/>
    </row>
    <row r="966" spans="2:9" ht="15.75" thickBot="1" x14ac:dyDescent="0.3">
      <c r="B966" s="19"/>
      <c r="C966" s="20"/>
      <c r="D966" s="20"/>
      <c r="E966" s="20"/>
      <c r="F966" s="19"/>
      <c r="G966" s="19"/>
      <c r="H966" s="19"/>
      <c r="I966" s="19"/>
    </row>
    <row r="967" spans="2:9" ht="15.75" thickBot="1" x14ac:dyDescent="0.3">
      <c r="B967" s="19"/>
      <c r="C967" s="20"/>
      <c r="D967" s="20"/>
      <c r="E967" s="20"/>
      <c r="F967" s="19"/>
      <c r="G967" s="19"/>
      <c r="H967" s="19"/>
      <c r="I967" s="19"/>
    </row>
    <row r="968" spans="2:9" ht="15.75" thickBot="1" x14ac:dyDescent="0.3">
      <c r="B968" s="19"/>
      <c r="C968" s="20"/>
      <c r="D968" s="20"/>
      <c r="E968" s="20"/>
      <c r="F968" s="19"/>
      <c r="G968" s="19"/>
      <c r="H968" s="19"/>
      <c r="I968" s="19"/>
    </row>
    <row r="969" spans="2:9" ht="15.75" thickBot="1" x14ac:dyDescent="0.3">
      <c r="B969" s="19"/>
      <c r="C969" s="20"/>
      <c r="D969" s="20"/>
      <c r="E969" s="20"/>
      <c r="F969" s="19"/>
      <c r="G969" s="19"/>
      <c r="H969" s="19"/>
      <c r="I969" s="19"/>
    </row>
    <row r="970" spans="2:9" ht="15.75" thickBot="1" x14ac:dyDescent="0.3">
      <c r="B970" s="19"/>
      <c r="C970" s="20"/>
      <c r="D970" s="20"/>
      <c r="E970" s="20"/>
      <c r="F970" s="19"/>
      <c r="G970" s="19"/>
      <c r="H970" s="19"/>
      <c r="I970" s="19"/>
    </row>
    <row r="971" spans="2:9" ht="15.75" thickBot="1" x14ac:dyDescent="0.3">
      <c r="B971" s="19"/>
      <c r="C971" s="20"/>
      <c r="D971" s="20"/>
      <c r="E971" s="20"/>
      <c r="F971" s="19"/>
      <c r="G971" s="19"/>
      <c r="H971" s="19"/>
      <c r="I971" s="19"/>
    </row>
    <row r="972" spans="2:9" ht="15.75" thickBot="1" x14ac:dyDescent="0.3">
      <c r="B972" s="19"/>
      <c r="C972" s="20"/>
      <c r="D972" s="20"/>
      <c r="E972" s="20"/>
      <c r="F972" s="19"/>
      <c r="G972" s="19"/>
      <c r="H972" s="19"/>
      <c r="I972" s="19"/>
    </row>
    <row r="973" spans="2:9" ht="15.75" thickBot="1" x14ac:dyDescent="0.3">
      <c r="B973" s="19"/>
      <c r="C973" s="20"/>
      <c r="D973" s="20"/>
      <c r="E973" s="20"/>
      <c r="F973" s="19"/>
      <c r="G973" s="19"/>
      <c r="H973" s="19"/>
      <c r="I973" s="19"/>
    </row>
    <row r="974" spans="2:9" ht="15.75" thickBot="1" x14ac:dyDescent="0.3">
      <c r="B974" s="19"/>
      <c r="C974" s="20"/>
      <c r="D974" s="20"/>
      <c r="E974" s="20"/>
      <c r="F974" s="19"/>
      <c r="G974" s="19"/>
      <c r="H974" s="19"/>
      <c r="I974" s="19"/>
    </row>
    <row r="975" spans="2:9" ht="15.75" thickBot="1" x14ac:dyDescent="0.3">
      <c r="B975" s="19"/>
      <c r="C975" s="20"/>
      <c r="D975" s="20"/>
      <c r="E975" s="20"/>
      <c r="F975" s="19"/>
      <c r="G975" s="19"/>
      <c r="H975" s="19"/>
      <c r="I975" s="19"/>
    </row>
    <row r="976" spans="2:9" ht="15.75" thickBot="1" x14ac:dyDescent="0.3">
      <c r="B976" s="19"/>
      <c r="C976" s="20"/>
      <c r="D976" s="20"/>
      <c r="E976" s="20"/>
      <c r="F976" s="19"/>
      <c r="G976" s="19"/>
      <c r="H976" s="19"/>
      <c r="I976" s="19"/>
    </row>
    <row r="977" spans="2:9" ht="15.75" thickBot="1" x14ac:dyDescent="0.3">
      <c r="B977" s="19"/>
      <c r="C977" s="20"/>
      <c r="D977" s="20"/>
      <c r="E977" s="20"/>
      <c r="F977" s="19"/>
      <c r="G977" s="19"/>
      <c r="H977" s="19"/>
      <c r="I977" s="19"/>
    </row>
    <row r="978" spans="2:9" ht="15.75" thickBot="1" x14ac:dyDescent="0.3">
      <c r="B978" s="19"/>
      <c r="C978" s="20"/>
      <c r="D978" s="20"/>
      <c r="E978" s="20"/>
      <c r="F978" s="19"/>
      <c r="G978" s="19"/>
      <c r="H978" s="19"/>
      <c r="I978" s="19"/>
    </row>
    <row r="979" spans="2:9" ht="15.75" thickBot="1" x14ac:dyDescent="0.3">
      <c r="B979" s="19"/>
      <c r="C979" s="20"/>
      <c r="D979" s="20"/>
      <c r="E979" s="20"/>
      <c r="F979" s="19"/>
      <c r="G979" s="19"/>
      <c r="H979" s="19"/>
      <c r="I979" s="19"/>
    </row>
    <row r="980" spans="2:9" ht="15.75" thickBot="1" x14ac:dyDescent="0.3">
      <c r="B980" s="19"/>
      <c r="C980" s="20"/>
      <c r="D980" s="20"/>
      <c r="E980" s="20"/>
      <c r="F980" s="19"/>
      <c r="G980" s="19"/>
      <c r="H980" s="19"/>
      <c r="I980" s="19"/>
    </row>
    <row r="981" spans="2:9" ht="15.75" thickBot="1" x14ac:dyDescent="0.3">
      <c r="B981" s="19"/>
      <c r="C981" s="20"/>
      <c r="D981" s="20"/>
      <c r="E981" s="20"/>
      <c r="F981" s="19"/>
      <c r="G981" s="19"/>
      <c r="H981" s="19"/>
      <c r="I981" s="19"/>
    </row>
    <row r="982" spans="2:9" ht="15.75" thickBot="1" x14ac:dyDescent="0.3">
      <c r="B982" s="19"/>
      <c r="C982" s="20"/>
      <c r="D982" s="20"/>
      <c r="E982" s="20"/>
      <c r="F982" s="19"/>
      <c r="G982" s="19"/>
      <c r="H982" s="19"/>
      <c r="I982" s="19"/>
    </row>
    <row r="983" spans="2:9" ht="15.75" thickBot="1" x14ac:dyDescent="0.3">
      <c r="B983" s="19"/>
      <c r="C983" s="20"/>
      <c r="D983" s="20"/>
      <c r="E983" s="20"/>
      <c r="F983" s="19"/>
      <c r="G983" s="19"/>
      <c r="H983" s="19"/>
      <c r="I983" s="19"/>
    </row>
    <row r="984" spans="2:9" ht="15.75" thickBot="1" x14ac:dyDescent="0.3">
      <c r="B984" s="19"/>
      <c r="C984" s="20"/>
      <c r="D984" s="20"/>
      <c r="E984" s="20"/>
      <c r="F984" s="19"/>
      <c r="G984" s="19"/>
      <c r="H984" s="19"/>
      <c r="I984" s="19"/>
    </row>
    <row r="985" spans="2:9" ht="15.75" thickBot="1" x14ac:dyDescent="0.3">
      <c r="B985" s="19"/>
      <c r="C985" s="20"/>
      <c r="D985" s="20"/>
      <c r="E985" s="20"/>
      <c r="F985" s="19"/>
      <c r="G985" s="19"/>
      <c r="H985" s="19"/>
      <c r="I985" s="19"/>
    </row>
    <row r="986" spans="2:9" ht="15.75" thickBot="1" x14ac:dyDescent="0.3">
      <c r="B986" s="19"/>
      <c r="C986" s="20"/>
      <c r="D986" s="20"/>
      <c r="E986" s="20"/>
      <c r="F986" s="19"/>
      <c r="G986" s="19"/>
      <c r="H986" s="19"/>
      <c r="I986" s="19"/>
    </row>
    <row r="987" spans="2:9" ht="15.75" thickBot="1" x14ac:dyDescent="0.3">
      <c r="B987" s="19"/>
      <c r="C987" s="20"/>
      <c r="D987" s="20"/>
      <c r="E987" s="20"/>
      <c r="F987" s="19"/>
      <c r="G987" s="19"/>
      <c r="H987" s="19"/>
      <c r="I987" s="19"/>
    </row>
    <row r="988" spans="2:9" ht="15.75" thickBot="1" x14ac:dyDescent="0.3">
      <c r="B988" s="19"/>
      <c r="C988" s="20"/>
      <c r="D988" s="20"/>
      <c r="E988" s="20"/>
      <c r="F988" s="19"/>
      <c r="G988" s="19"/>
      <c r="H988" s="19"/>
      <c r="I988" s="19"/>
    </row>
    <row r="989" spans="2:9" ht="15.75" thickBot="1" x14ac:dyDescent="0.3">
      <c r="B989" s="19"/>
      <c r="C989" s="20"/>
      <c r="D989" s="20"/>
      <c r="E989" s="20"/>
      <c r="F989" s="19"/>
      <c r="G989" s="19"/>
      <c r="H989" s="19"/>
      <c r="I989" s="19"/>
    </row>
    <row r="990" spans="2:9" ht="15.75" thickBot="1" x14ac:dyDescent="0.3">
      <c r="B990" s="19"/>
      <c r="C990" s="20"/>
      <c r="D990" s="20"/>
      <c r="E990" s="20"/>
      <c r="F990" s="19"/>
      <c r="G990" s="19"/>
      <c r="H990" s="19"/>
      <c r="I990" s="19"/>
    </row>
    <row r="991" spans="2:9" ht="15.75" thickBot="1" x14ac:dyDescent="0.3">
      <c r="B991" s="19"/>
      <c r="C991" s="20"/>
      <c r="D991" s="20"/>
      <c r="E991" s="20"/>
      <c r="F991" s="19"/>
      <c r="G991" s="19"/>
      <c r="H991" s="19"/>
      <c r="I991" s="19"/>
    </row>
    <row r="992" spans="2:9" ht="15.75" thickBot="1" x14ac:dyDescent="0.3">
      <c r="B992" s="19"/>
      <c r="C992" s="20"/>
      <c r="D992" s="20"/>
      <c r="E992" s="20"/>
      <c r="F992" s="19"/>
      <c r="G992" s="19"/>
      <c r="H992" s="19"/>
      <c r="I992" s="19"/>
    </row>
    <row r="993" spans="2:9" ht="15.75" thickBot="1" x14ac:dyDescent="0.3">
      <c r="B993" s="19"/>
      <c r="C993" s="20"/>
      <c r="D993" s="20"/>
      <c r="E993" s="20"/>
      <c r="F993" s="19"/>
      <c r="G993" s="19"/>
      <c r="H993" s="19"/>
      <c r="I993" s="19"/>
    </row>
    <row r="994" spans="2:9" ht="15.75" thickBot="1" x14ac:dyDescent="0.3">
      <c r="B994" s="19"/>
      <c r="C994" s="20"/>
      <c r="D994" s="20"/>
      <c r="E994" s="20"/>
      <c r="F994" s="19"/>
      <c r="G994" s="19"/>
      <c r="H994" s="19"/>
      <c r="I994" s="19"/>
    </row>
  </sheetData>
  <sheetProtection selectLockedCells="1"/>
  <autoFilter ref="A3:P197" xr:uid="{00000000-0009-0000-0000-000009000000}">
    <sortState ref="A4:P197">
      <sortCondition ref="G3:G197"/>
    </sortState>
  </autoFilter>
  <sortState ref="B4:K94">
    <sortCondition ref="G4:G94"/>
    <sortCondition ref="D4:D94"/>
    <sortCondition ref="F4:F94"/>
  </sortState>
  <mergeCells count="1">
    <mergeCell ref="B1:K2"/>
  </mergeCells>
  <dataValidations count="2">
    <dataValidation type="list" allowBlank="1" showInputMessage="1" showErrorMessage="1" sqref="G4:G107" xr:uid="{8F3B0A59-8799-405F-951D-FF463E52E445}">
      <formula1>"People, Process, Technology"</formula1>
    </dataValidation>
    <dataValidation type="list" allowBlank="1" showInputMessage="1" showErrorMessage="1" sqref="F4:F107" xr:uid="{204FF594-908D-46DB-A94B-1492D89182A5}">
      <formula1>Categories</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1"/>
  </sheetPr>
  <dimension ref="A1:M109"/>
  <sheetViews>
    <sheetView topLeftCell="C1" workbookViewId="0">
      <selection activeCell="C31" sqref="C31:C69"/>
    </sheetView>
  </sheetViews>
  <sheetFormatPr baseColWidth="10" defaultColWidth="9.140625" defaultRowHeight="15" customHeight="1" x14ac:dyDescent="0.25"/>
  <cols>
    <col min="4" max="4" width="49.42578125" customWidth="1"/>
    <col min="6" max="6" width="37.42578125" style="78" customWidth="1"/>
    <col min="7" max="7" width="9.140625" style="78"/>
    <col min="8" max="8" width="37.140625" customWidth="1"/>
    <col min="11" max="11" width="33.85546875" bestFit="1" customWidth="1"/>
  </cols>
  <sheetData>
    <row r="1" spans="1:13" ht="15" customHeight="1" thickBot="1" x14ac:dyDescent="0.3">
      <c r="A1" s="79" t="s">
        <v>15</v>
      </c>
      <c r="B1" s="41"/>
      <c r="C1" s="41" t="s">
        <v>221</v>
      </c>
      <c r="D1" s="41" t="s">
        <v>10</v>
      </c>
      <c r="E1" s="41" t="s">
        <v>222</v>
      </c>
      <c r="F1" s="76" t="s">
        <v>223</v>
      </c>
      <c r="G1" s="76" t="s">
        <v>224</v>
      </c>
      <c r="H1" s="41" t="s">
        <v>225</v>
      </c>
      <c r="I1" s="41" t="s">
        <v>226</v>
      </c>
      <c r="J1" s="42"/>
      <c r="K1" s="41" t="s">
        <v>227</v>
      </c>
      <c r="L1" s="41" t="s">
        <v>228</v>
      </c>
      <c r="M1" s="19"/>
    </row>
    <row r="2" spans="1:13" ht="15" customHeight="1" thickBot="1" x14ac:dyDescent="0.3">
      <c r="A2" s="153" t="s">
        <v>229</v>
      </c>
      <c r="B2" s="156" t="s">
        <v>43</v>
      </c>
      <c r="C2" s="159" t="s">
        <v>230</v>
      </c>
      <c r="D2" s="139" t="s">
        <v>231</v>
      </c>
      <c r="E2" s="139" t="s">
        <v>43</v>
      </c>
      <c r="F2" s="142" t="str">
        <f>K7</f>
        <v>Asset Management</v>
      </c>
      <c r="G2" s="142" t="s">
        <v>232</v>
      </c>
      <c r="H2" s="43" t="s">
        <v>471</v>
      </c>
      <c r="I2" s="43" t="s">
        <v>233</v>
      </c>
      <c r="J2" s="42"/>
      <c r="K2" s="43" t="s">
        <v>48</v>
      </c>
      <c r="L2" s="43" t="s">
        <v>234</v>
      </c>
      <c r="M2" s="19"/>
    </row>
    <row r="3" spans="1:13" ht="15" customHeight="1" thickBot="1" x14ac:dyDescent="0.3">
      <c r="A3" s="154"/>
      <c r="B3" s="157"/>
      <c r="C3" s="160"/>
      <c r="D3" s="140"/>
      <c r="E3" s="140"/>
      <c r="F3" s="143"/>
      <c r="G3" s="143"/>
      <c r="H3" s="43" t="s">
        <v>472</v>
      </c>
      <c r="I3" s="43" t="s">
        <v>235</v>
      </c>
      <c r="J3" s="42"/>
      <c r="K3" s="43" t="s">
        <v>49</v>
      </c>
      <c r="L3" s="43" t="s">
        <v>236</v>
      </c>
      <c r="M3" s="19"/>
    </row>
    <row r="4" spans="1:13" ht="15" customHeight="1" thickBot="1" x14ac:dyDescent="0.3">
      <c r="A4" s="154"/>
      <c r="B4" s="157"/>
      <c r="C4" s="160"/>
      <c r="D4" s="140"/>
      <c r="E4" s="140"/>
      <c r="F4" s="143"/>
      <c r="G4" s="143"/>
      <c r="H4" s="43" t="s">
        <v>473</v>
      </c>
      <c r="I4" s="43" t="s">
        <v>237</v>
      </c>
      <c r="J4" s="42"/>
      <c r="K4" s="43" t="s">
        <v>50</v>
      </c>
      <c r="L4" s="43" t="s">
        <v>238</v>
      </c>
      <c r="M4" s="19"/>
    </row>
    <row r="5" spans="1:13" ht="15" customHeight="1" thickBot="1" x14ac:dyDescent="0.3">
      <c r="A5" s="154"/>
      <c r="B5" s="157"/>
      <c r="C5" s="160"/>
      <c r="D5" s="140"/>
      <c r="E5" s="140"/>
      <c r="F5" s="143"/>
      <c r="G5" s="143"/>
      <c r="H5" s="43" t="s">
        <v>474</v>
      </c>
      <c r="I5" s="43" t="s">
        <v>239</v>
      </c>
      <c r="J5" s="19"/>
      <c r="K5" s="44"/>
      <c r="L5" s="44"/>
      <c r="M5" s="19"/>
    </row>
    <row r="6" spans="1:13" ht="15" customHeight="1" thickBot="1" x14ac:dyDescent="0.3">
      <c r="A6" s="154"/>
      <c r="B6" s="157"/>
      <c r="C6" s="160"/>
      <c r="D6" s="140"/>
      <c r="E6" s="140"/>
      <c r="F6" s="143"/>
      <c r="G6" s="143"/>
      <c r="H6" s="43" t="s">
        <v>475</v>
      </c>
      <c r="I6" s="43" t="s">
        <v>240</v>
      </c>
      <c r="J6" s="48"/>
      <c r="K6" s="49" t="s">
        <v>10</v>
      </c>
      <c r="L6" s="49" t="s">
        <v>15</v>
      </c>
    </row>
    <row r="7" spans="1:13" ht="15" customHeight="1" thickBot="1" x14ac:dyDescent="0.3">
      <c r="A7" s="154"/>
      <c r="B7" s="157"/>
      <c r="C7" s="160"/>
      <c r="D7" s="141"/>
      <c r="E7" s="141"/>
      <c r="F7" s="144"/>
      <c r="G7" s="144"/>
      <c r="H7" s="43" t="s">
        <v>476</v>
      </c>
      <c r="I7" s="43" t="s">
        <v>241</v>
      </c>
      <c r="J7" s="48"/>
      <c r="K7" s="50" t="s">
        <v>17</v>
      </c>
      <c r="L7" s="9" t="s">
        <v>43</v>
      </c>
    </row>
    <row r="8" spans="1:13" ht="15" customHeight="1" thickBot="1" x14ac:dyDescent="0.3">
      <c r="A8" s="154"/>
      <c r="B8" s="157"/>
      <c r="C8" s="160"/>
      <c r="D8" s="139" t="s">
        <v>242</v>
      </c>
      <c r="E8" s="139" t="s">
        <v>43</v>
      </c>
      <c r="F8" s="142" t="str">
        <f>K8</f>
        <v>Business Environment</v>
      </c>
      <c r="G8" s="142" t="s">
        <v>243</v>
      </c>
      <c r="H8" s="43" t="s">
        <v>477</v>
      </c>
      <c r="I8" s="43" t="s">
        <v>244</v>
      </c>
      <c r="J8" s="48"/>
      <c r="K8" s="50" t="s">
        <v>18</v>
      </c>
      <c r="L8" s="9" t="s">
        <v>43</v>
      </c>
    </row>
    <row r="9" spans="1:13" ht="15" customHeight="1" thickBot="1" x14ac:dyDescent="0.3">
      <c r="A9" s="154"/>
      <c r="B9" s="157"/>
      <c r="C9" s="160"/>
      <c r="D9" s="140"/>
      <c r="E9" s="140"/>
      <c r="F9" s="143"/>
      <c r="G9" s="143"/>
      <c r="H9" s="43" t="s">
        <v>478</v>
      </c>
      <c r="I9" s="43" t="s">
        <v>245</v>
      </c>
      <c r="J9" s="48"/>
      <c r="K9" s="50" t="s">
        <v>19</v>
      </c>
      <c r="L9" s="9" t="s">
        <v>43</v>
      </c>
    </row>
    <row r="10" spans="1:13" ht="15" customHeight="1" thickBot="1" x14ac:dyDescent="0.3">
      <c r="A10" s="154"/>
      <c r="B10" s="157"/>
      <c r="C10" s="160"/>
      <c r="D10" s="140"/>
      <c r="E10" s="140"/>
      <c r="F10" s="143"/>
      <c r="G10" s="143"/>
      <c r="H10" s="43" t="s">
        <v>479</v>
      </c>
      <c r="I10" s="43" t="s">
        <v>246</v>
      </c>
      <c r="J10" s="48"/>
      <c r="K10" s="50" t="s">
        <v>20</v>
      </c>
      <c r="L10" s="9" t="s">
        <v>43</v>
      </c>
    </row>
    <row r="11" spans="1:13" ht="15" customHeight="1" thickBot="1" x14ac:dyDescent="0.3">
      <c r="A11" s="154"/>
      <c r="B11" s="157"/>
      <c r="C11" s="160"/>
      <c r="D11" s="140"/>
      <c r="E11" s="140"/>
      <c r="F11" s="143"/>
      <c r="G11" s="143"/>
      <c r="H11" s="43" t="s">
        <v>480</v>
      </c>
      <c r="I11" s="43" t="s">
        <v>247</v>
      </c>
      <c r="J11" s="48"/>
      <c r="K11" s="50" t="s">
        <v>21</v>
      </c>
      <c r="L11" s="9" t="s">
        <v>43</v>
      </c>
    </row>
    <row r="12" spans="1:13" ht="15" customHeight="1" thickBot="1" x14ac:dyDescent="0.3">
      <c r="A12" s="154"/>
      <c r="B12" s="157"/>
      <c r="C12" s="160"/>
      <c r="D12" s="141"/>
      <c r="E12" s="141"/>
      <c r="F12" s="144"/>
      <c r="G12" s="144"/>
      <c r="H12" s="43" t="s">
        <v>481</v>
      </c>
      <c r="I12" s="43" t="s">
        <v>248</v>
      </c>
      <c r="J12" s="48"/>
      <c r="K12" s="50" t="s">
        <v>449</v>
      </c>
      <c r="L12" s="9" t="s">
        <v>43</v>
      </c>
    </row>
    <row r="13" spans="1:13" ht="15" customHeight="1" thickBot="1" x14ac:dyDescent="0.3">
      <c r="A13" s="154"/>
      <c r="B13" s="157"/>
      <c r="C13" s="160"/>
      <c r="D13" s="139" t="s">
        <v>249</v>
      </c>
      <c r="E13" s="139" t="s">
        <v>43</v>
      </c>
      <c r="F13" s="142" t="str">
        <f>K9</f>
        <v>Governance</v>
      </c>
      <c r="G13" s="142" t="s">
        <v>250</v>
      </c>
      <c r="H13" s="43" t="s">
        <v>482</v>
      </c>
      <c r="I13" s="43" t="s">
        <v>251</v>
      </c>
      <c r="J13" s="48"/>
      <c r="K13" s="50" t="s">
        <v>450</v>
      </c>
      <c r="L13" s="9" t="s">
        <v>44</v>
      </c>
    </row>
    <row r="14" spans="1:13" ht="15" customHeight="1" thickBot="1" x14ac:dyDescent="0.3">
      <c r="A14" s="154"/>
      <c r="B14" s="157"/>
      <c r="C14" s="160"/>
      <c r="D14" s="140"/>
      <c r="E14" s="140"/>
      <c r="F14" s="143"/>
      <c r="G14" s="143"/>
      <c r="H14" s="43" t="s">
        <v>483</v>
      </c>
      <c r="I14" s="43" t="s">
        <v>252</v>
      </c>
      <c r="J14" s="48"/>
      <c r="K14" s="50" t="s">
        <v>24</v>
      </c>
      <c r="L14" s="9" t="s">
        <v>44</v>
      </c>
    </row>
    <row r="15" spans="1:13" ht="15" customHeight="1" thickBot="1" x14ac:dyDescent="0.3">
      <c r="A15" s="154"/>
      <c r="B15" s="157"/>
      <c r="C15" s="160"/>
      <c r="D15" s="140"/>
      <c r="E15" s="140"/>
      <c r="F15" s="143"/>
      <c r="G15" s="143"/>
      <c r="H15" s="43" t="s">
        <v>484</v>
      </c>
      <c r="I15" s="43" t="s">
        <v>253</v>
      </c>
      <c r="J15" s="48"/>
      <c r="K15" s="50" t="s">
        <v>25</v>
      </c>
      <c r="L15" s="9" t="s">
        <v>44</v>
      </c>
    </row>
    <row r="16" spans="1:13" ht="15" customHeight="1" thickBot="1" x14ac:dyDescent="0.3">
      <c r="A16" s="154"/>
      <c r="B16" s="157"/>
      <c r="C16" s="160"/>
      <c r="D16" s="141"/>
      <c r="E16" s="141"/>
      <c r="F16" s="144"/>
      <c r="G16" s="144"/>
      <c r="H16" s="43" t="s">
        <v>485</v>
      </c>
      <c r="I16" s="43" t="s">
        <v>254</v>
      </c>
      <c r="J16" s="48"/>
      <c r="K16" s="50" t="s">
        <v>26</v>
      </c>
      <c r="L16" s="9" t="s">
        <v>44</v>
      </c>
    </row>
    <row r="17" spans="1:12" ht="15" customHeight="1" thickBot="1" x14ac:dyDescent="0.3">
      <c r="A17" s="154"/>
      <c r="B17" s="157"/>
      <c r="C17" s="160"/>
      <c r="D17" s="139" t="s">
        <v>255</v>
      </c>
      <c r="E17" s="139" t="s">
        <v>43</v>
      </c>
      <c r="F17" s="142" t="str">
        <f>K10</f>
        <v>Risk Assessment</v>
      </c>
      <c r="G17" s="142" t="s">
        <v>256</v>
      </c>
      <c r="H17" s="43" t="s">
        <v>486</v>
      </c>
      <c r="I17" s="43" t="s">
        <v>257</v>
      </c>
      <c r="J17" s="48"/>
      <c r="K17" s="50" t="s">
        <v>27</v>
      </c>
      <c r="L17" s="9" t="s">
        <v>44</v>
      </c>
    </row>
    <row r="18" spans="1:12" ht="15" customHeight="1" thickBot="1" x14ac:dyDescent="0.3">
      <c r="A18" s="154"/>
      <c r="B18" s="157"/>
      <c r="C18" s="160"/>
      <c r="D18" s="140"/>
      <c r="E18" s="140"/>
      <c r="F18" s="143"/>
      <c r="G18" s="143"/>
      <c r="H18" s="43" t="s">
        <v>487</v>
      </c>
      <c r="I18" s="43" t="s">
        <v>258</v>
      </c>
      <c r="J18" s="48"/>
      <c r="K18" s="50" t="s">
        <v>28</v>
      </c>
      <c r="L18" s="9" t="s">
        <v>44</v>
      </c>
    </row>
    <row r="19" spans="1:12" ht="15" customHeight="1" thickBot="1" x14ac:dyDescent="0.3">
      <c r="A19" s="154"/>
      <c r="B19" s="157"/>
      <c r="C19" s="160"/>
      <c r="D19" s="140"/>
      <c r="E19" s="140"/>
      <c r="F19" s="143"/>
      <c r="G19" s="143"/>
      <c r="H19" s="43" t="s">
        <v>488</v>
      </c>
      <c r="I19" s="43" t="s">
        <v>259</v>
      </c>
      <c r="J19" s="48"/>
      <c r="K19" s="50" t="s">
        <v>30</v>
      </c>
      <c r="L19" s="9" t="s">
        <v>45</v>
      </c>
    </row>
    <row r="20" spans="1:12" ht="15" customHeight="1" thickBot="1" x14ac:dyDescent="0.3">
      <c r="A20" s="154"/>
      <c r="B20" s="157"/>
      <c r="C20" s="160"/>
      <c r="D20" s="140"/>
      <c r="E20" s="140"/>
      <c r="F20" s="143"/>
      <c r="G20" s="143"/>
      <c r="H20" s="43" t="s">
        <v>489</v>
      </c>
      <c r="I20" s="43" t="s">
        <v>260</v>
      </c>
      <c r="J20" s="48"/>
      <c r="K20" s="50" t="s">
        <v>31</v>
      </c>
      <c r="L20" s="9" t="s">
        <v>45</v>
      </c>
    </row>
    <row r="21" spans="1:12" ht="15" customHeight="1" thickBot="1" x14ac:dyDescent="0.3">
      <c r="A21" s="154"/>
      <c r="B21" s="157"/>
      <c r="C21" s="160"/>
      <c r="D21" s="140"/>
      <c r="E21" s="140"/>
      <c r="F21" s="143"/>
      <c r="G21" s="143"/>
      <c r="H21" s="43" t="s">
        <v>490</v>
      </c>
      <c r="I21" s="43" t="s">
        <v>261</v>
      </c>
      <c r="J21" s="48"/>
      <c r="K21" s="50" t="s">
        <v>32</v>
      </c>
      <c r="L21" s="9" t="s">
        <v>45</v>
      </c>
    </row>
    <row r="22" spans="1:12" ht="15" customHeight="1" thickBot="1" x14ac:dyDescent="0.3">
      <c r="A22" s="154"/>
      <c r="B22" s="157"/>
      <c r="C22" s="160"/>
      <c r="D22" s="141"/>
      <c r="E22" s="141"/>
      <c r="F22" s="144"/>
      <c r="G22" s="144"/>
      <c r="H22" s="43" t="s">
        <v>491</v>
      </c>
      <c r="I22" s="43" t="s">
        <v>262</v>
      </c>
      <c r="J22" s="48"/>
      <c r="K22" s="50" t="s">
        <v>34</v>
      </c>
      <c r="L22" s="9" t="s">
        <v>46</v>
      </c>
    </row>
    <row r="23" spans="1:12" ht="15" customHeight="1" thickBot="1" x14ac:dyDescent="0.3">
      <c r="A23" s="154"/>
      <c r="B23" s="157"/>
      <c r="C23" s="160"/>
      <c r="D23" s="162" t="s">
        <v>263</v>
      </c>
      <c r="E23" s="162" t="s">
        <v>43</v>
      </c>
      <c r="F23" s="142" t="str">
        <f>K11</f>
        <v>Risk Management Strategy</v>
      </c>
      <c r="G23" s="142" t="s">
        <v>264</v>
      </c>
      <c r="H23" s="43" t="s">
        <v>492</v>
      </c>
      <c r="I23" s="43" t="s">
        <v>265</v>
      </c>
      <c r="J23" s="48"/>
      <c r="K23" s="50" t="s">
        <v>35</v>
      </c>
      <c r="L23" s="9" t="s">
        <v>46</v>
      </c>
    </row>
    <row r="24" spans="1:12" ht="15" customHeight="1" thickBot="1" x14ac:dyDescent="0.3">
      <c r="A24" s="154"/>
      <c r="B24" s="157"/>
      <c r="C24" s="160"/>
      <c r="D24" s="163"/>
      <c r="E24" s="163"/>
      <c r="F24" s="143"/>
      <c r="G24" s="143"/>
      <c r="H24" s="43" t="s">
        <v>493</v>
      </c>
      <c r="I24" s="43" t="s">
        <v>266</v>
      </c>
      <c r="J24" s="48"/>
      <c r="K24" s="50" t="s">
        <v>36</v>
      </c>
      <c r="L24" s="9" t="s">
        <v>46</v>
      </c>
    </row>
    <row r="25" spans="1:12" ht="15" customHeight="1" thickBot="1" x14ac:dyDescent="0.3">
      <c r="A25" s="154"/>
      <c r="B25" s="157"/>
      <c r="C25" s="160"/>
      <c r="D25" s="163"/>
      <c r="E25" s="163"/>
      <c r="F25" s="143"/>
      <c r="G25" s="143"/>
      <c r="H25" s="67" t="s">
        <v>494</v>
      </c>
      <c r="I25" s="67" t="s">
        <v>267</v>
      </c>
      <c r="J25" s="48"/>
      <c r="K25" s="50" t="s">
        <v>37</v>
      </c>
      <c r="L25" s="9" t="s">
        <v>46</v>
      </c>
    </row>
    <row r="26" spans="1:12" ht="15" customHeight="1" thickBot="1" x14ac:dyDescent="0.3">
      <c r="A26" s="154"/>
      <c r="B26" s="157"/>
      <c r="C26" s="160"/>
      <c r="D26" s="168" t="s">
        <v>451</v>
      </c>
      <c r="E26" s="168" t="s">
        <v>43</v>
      </c>
      <c r="F26" s="165" t="str">
        <f>K12</f>
        <v xml:space="preserve">Supply Chain Risk Management </v>
      </c>
      <c r="G26" s="165" t="s">
        <v>452</v>
      </c>
      <c r="H26" s="75" t="s">
        <v>495</v>
      </c>
      <c r="I26" s="43" t="s">
        <v>460</v>
      </c>
      <c r="J26" s="68"/>
      <c r="K26" s="50" t="s">
        <v>38</v>
      </c>
      <c r="L26" s="9" t="s">
        <v>46</v>
      </c>
    </row>
    <row r="27" spans="1:12" ht="15" customHeight="1" thickBot="1" x14ac:dyDescent="0.3">
      <c r="A27" s="154"/>
      <c r="B27" s="157"/>
      <c r="C27" s="160"/>
      <c r="D27" s="169"/>
      <c r="E27" s="169"/>
      <c r="F27" s="166"/>
      <c r="G27" s="166"/>
      <c r="H27" s="75" t="s">
        <v>496</v>
      </c>
      <c r="I27" s="43" t="s">
        <v>461</v>
      </c>
      <c r="J27" s="68"/>
      <c r="K27" s="50" t="s">
        <v>40</v>
      </c>
      <c r="L27" s="9" t="s">
        <v>47</v>
      </c>
    </row>
    <row r="28" spans="1:12" ht="15" customHeight="1" thickBot="1" x14ac:dyDescent="0.3">
      <c r="A28" s="154"/>
      <c r="B28" s="157"/>
      <c r="C28" s="160"/>
      <c r="D28" s="169"/>
      <c r="E28" s="169"/>
      <c r="F28" s="166"/>
      <c r="G28" s="166"/>
      <c r="H28" s="75" t="s">
        <v>497</v>
      </c>
      <c r="I28" s="43" t="s">
        <v>462</v>
      </c>
      <c r="J28" s="68"/>
      <c r="K28" s="50" t="s">
        <v>41</v>
      </c>
      <c r="L28" s="9" t="s">
        <v>47</v>
      </c>
    </row>
    <row r="29" spans="1:12" ht="15" customHeight="1" thickBot="1" x14ac:dyDescent="0.3">
      <c r="A29" s="154"/>
      <c r="B29" s="157"/>
      <c r="C29" s="160"/>
      <c r="D29" s="169"/>
      <c r="E29" s="169"/>
      <c r="F29" s="166"/>
      <c r="G29" s="166"/>
      <c r="H29" s="75" t="s">
        <v>498</v>
      </c>
      <c r="I29" s="43" t="s">
        <v>463</v>
      </c>
      <c r="J29" s="68"/>
      <c r="K29" s="50" t="s">
        <v>42</v>
      </c>
      <c r="L29" s="9" t="s">
        <v>47</v>
      </c>
    </row>
    <row r="30" spans="1:12" ht="15" customHeight="1" thickBot="1" x14ac:dyDescent="0.3">
      <c r="A30" s="155"/>
      <c r="B30" s="158"/>
      <c r="C30" s="161"/>
      <c r="D30" s="170"/>
      <c r="E30" s="170"/>
      <c r="F30" s="167"/>
      <c r="G30" s="167"/>
      <c r="H30" s="75" t="s">
        <v>499</v>
      </c>
      <c r="I30" s="43" t="s">
        <v>464</v>
      </c>
      <c r="J30" s="48"/>
      <c r="K30" s="73"/>
      <c r="L30" s="74"/>
    </row>
    <row r="31" spans="1:12" ht="15" customHeight="1" thickBot="1" x14ac:dyDescent="0.3">
      <c r="A31" s="151" t="s">
        <v>268</v>
      </c>
      <c r="B31" s="148" t="s">
        <v>44</v>
      </c>
      <c r="C31" s="148" t="s">
        <v>269</v>
      </c>
      <c r="D31" s="140" t="s">
        <v>453</v>
      </c>
      <c r="E31" s="164" t="s">
        <v>44</v>
      </c>
      <c r="F31" s="143" t="str">
        <f>K13</f>
        <v>Identify Management and Access Control</v>
      </c>
      <c r="G31" s="143" t="s">
        <v>270</v>
      </c>
      <c r="H31" s="43" t="s">
        <v>500</v>
      </c>
      <c r="I31" s="43" t="s">
        <v>271</v>
      </c>
      <c r="J31" s="48"/>
      <c r="K31" s="73"/>
      <c r="L31" s="74"/>
    </row>
    <row r="32" spans="1:12" ht="15" customHeight="1" thickBot="1" x14ac:dyDescent="0.3">
      <c r="A32" s="151"/>
      <c r="B32" s="149"/>
      <c r="C32" s="149"/>
      <c r="D32" s="140"/>
      <c r="E32" s="140"/>
      <c r="F32" s="143"/>
      <c r="G32" s="143"/>
      <c r="H32" s="43" t="s">
        <v>501</v>
      </c>
      <c r="I32" s="43" t="s">
        <v>272</v>
      </c>
      <c r="J32" s="48"/>
      <c r="K32" s="73"/>
      <c r="L32" s="74"/>
    </row>
    <row r="33" spans="1:10" ht="15" customHeight="1" thickBot="1" x14ac:dyDescent="0.3">
      <c r="A33" s="151"/>
      <c r="B33" s="149"/>
      <c r="C33" s="149"/>
      <c r="D33" s="140"/>
      <c r="E33" s="140"/>
      <c r="F33" s="143"/>
      <c r="G33" s="143"/>
      <c r="H33" s="43" t="s">
        <v>502</v>
      </c>
      <c r="I33" s="43" t="s">
        <v>273</v>
      </c>
      <c r="J33" s="19"/>
    </row>
    <row r="34" spans="1:10" ht="15" customHeight="1" thickBot="1" x14ac:dyDescent="0.3">
      <c r="A34" s="151"/>
      <c r="B34" s="149"/>
      <c r="C34" s="149"/>
      <c r="D34" s="140"/>
      <c r="E34" s="140"/>
      <c r="F34" s="143"/>
      <c r="G34" s="143"/>
      <c r="H34" s="43" t="s">
        <v>503</v>
      </c>
      <c r="I34" s="43" t="s">
        <v>274</v>
      </c>
      <c r="J34" s="19"/>
    </row>
    <row r="35" spans="1:10" ht="15" customHeight="1" thickBot="1" x14ac:dyDescent="0.3">
      <c r="A35" s="151"/>
      <c r="B35" s="149"/>
      <c r="C35" s="149"/>
      <c r="D35" s="140"/>
      <c r="E35" s="140"/>
      <c r="F35" s="143"/>
      <c r="G35" s="143"/>
      <c r="H35" s="43" t="s">
        <v>504</v>
      </c>
      <c r="I35" s="43" t="s">
        <v>275</v>
      </c>
      <c r="J35" s="19"/>
    </row>
    <row r="36" spans="1:10" ht="15" customHeight="1" thickBot="1" x14ac:dyDescent="0.3">
      <c r="A36" s="151"/>
      <c r="B36" s="149"/>
      <c r="C36" s="149"/>
      <c r="D36" s="140"/>
      <c r="E36" s="140"/>
      <c r="F36" s="143"/>
      <c r="G36" s="143"/>
      <c r="H36" s="43" t="s">
        <v>505</v>
      </c>
      <c r="I36" s="43" t="s">
        <v>465</v>
      </c>
      <c r="J36" s="19"/>
    </row>
    <row r="37" spans="1:10" ht="15" customHeight="1" thickBot="1" x14ac:dyDescent="0.3">
      <c r="A37" s="151"/>
      <c r="B37" s="149"/>
      <c r="C37" s="149"/>
      <c r="D37" s="141"/>
      <c r="E37" s="141"/>
      <c r="F37" s="144"/>
      <c r="G37" s="144"/>
      <c r="H37" s="43" t="s">
        <v>506</v>
      </c>
      <c r="I37" s="43" t="s">
        <v>466</v>
      </c>
      <c r="J37" s="19"/>
    </row>
    <row r="38" spans="1:10" ht="15" customHeight="1" thickBot="1" x14ac:dyDescent="0.3">
      <c r="A38" s="151"/>
      <c r="B38" s="149"/>
      <c r="C38" s="149"/>
      <c r="D38" s="139" t="s">
        <v>276</v>
      </c>
      <c r="E38" s="139" t="s">
        <v>44</v>
      </c>
      <c r="F38" s="142" t="str">
        <f>K14</f>
        <v>Awareness and Training</v>
      </c>
      <c r="G38" s="142" t="s">
        <v>277</v>
      </c>
      <c r="H38" s="43" t="s">
        <v>507</v>
      </c>
      <c r="I38" s="43" t="s">
        <v>278</v>
      </c>
      <c r="J38" s="19"/>
    </row>
    <row r="39" spans="1:10" ht="15" customHeight="1" thickBot="1" x14ac:dyDescent="0.3">
      <c r="A39" s="151"/>
      <c r="B39" s="149"/>
      <c r="C39" s="149"/>
      <c r="D39" s="140"/>
      <c r="E39" s="140"/>
      <c r="F39" s="143"/>
      <c r="G39" s="143"/>
      <c r="H39" s="43" t="s">
        <v>508</v>
      </c>
      <c r="I39" s="43" t="s">
        <v>279</v>
      </c>
      <c r="J39" s="19"/>
    </row>
    <row r="40" spans="1:10" ht="15" customHeight="1" thickBot="1" x14ac:dyDescent="0.3">
      <c r="A40" s="151"/>
      <c r="B40" s="149"/>
      <c r="C40" s="149"/>
      <c r="D40" s="140"/>
      <c r="E40" s="140"/>
      <c r="F40" s="143"/>
      <c r="G40" s="143"/>
      <c r="H40" s="43" t="s">
        <v>509</v>
      </c>
      <c r="I40" s="43" t="s">
        <v>280</v>
      </c>
      <c r="J40" s="19"/>
    </row>
    <row r="41" spans="1:10" ht="15" customHeight="1" thickBot="1" x14ac:dyDescent="0.3">
      <c r="A41" s="151"/>
      <c r="B41" s="149"/>
      <c r="C41" s="149"/>
      <c r="D41" s="140"/>
      <c r="E41" s="140"/>
      <c r="F41" s="143"/>
      <c r="G41" s="143"/>
      <c r="H41" s="43" t="s">
        <v>510</v>
      </c>
      <c r="I41" s="43" t="s">
        <v>281</v>
      </c>
      <c r="J41" s="19"/>
    </row>
    <row r="42" spans="1:10" ht="15" customHeight="1" thickBot="1" x14ac:dyDescent="0.3">
      <c r="A42" s="151"/>
      <c r="B42" s="149"/>
      <c r="C42" s="149"/>
      <c r="D42" s="141"/>
      <c r="E42" s="141"/>
      <c r="F42" s="144"/>
      <c r="G42" s="144"/>
      <c r="H42" s="43" t="s">
        <v>511</v>
      </c>
      <c r="I42" s="43" t="s">
        <v>282</v>
      </c>
      <c r="J42" s="19"/>
    </row>
    <row r="43" spans="1:10" ht="15" customHeight="1" thickBot="1" x14ac:dyDescent="0.3">
      <c r="A43" s="151"/>
      <c r="B43" s="149"/>
      <c r="C43" s="149"/>
      <c r="D43" s="139" t="s">
        <v>283</v>
      </c>
      <c r="E43" s="139" t="s">
        <v>44</v>
      </c>
      <c r="F43" s="142" t="str">
        <f>K15</f>
        <v>Data Security</v>
      </c>
      <c r="G43" s="142" t="s">
        <v>284</v>
      </c>
      <c r="H43" s="43" t="s">
        <v>512</v>
      </c>
      <c r="I43" s="43" t="s">
        <v>285</v>
      </c>
      <c r="J43" s="19"/>
    </row>
    <row r="44" spans="1:10" ht="15" customHeight="1" thickBot="1" x14ac:dyDescent="0.3">
      <c r="A44" s="151"/>
      <c r="B44" s="149"/>
      <c r="C44" s="149"/>
      <c r="D44" s="140"/>
      <c r="E44" s="140"/>
      <c r="F44" s="143"/>
      <c r="G44" s="143"/>
      <c r="H44" s="43" t="s">
        <v>513</v>
      </c>
      <c r="I44" s="43" t="s">
        <v>286</v>
      </c>
      <c r="J44" s="19"/>
    </row>
    <row r="45" spans="1:10" ht="15" customHeight="1" thickBot="1" x14ac:dyDescent="0.3">
      <c r="A45" s="151"/>
      <c r="B45" s="149"/>
      <c r="C45" s="149"/>
      <c r="D45" s="140"/>
      <c r="E45" s="140"/>
      <c r="F45" s="143"/>
      <c r="G45" s="143"/>
      <c r="H45" s="43" t="s">
        <v>514</v>
      </c>
      <c r="I45" s="43" t="s">
        <v>287</v>
      </c>
      <c r="J45" s="19"/>
    </row>
    <row r="46" spans="1:10" ht="15" customHeight="1" thickBot="1" x14ac:dyDescent="0.3">
      <c r="A46" s="151"/>
      <c r="B46" s="149"/>
      <c r="C46" s="149"/>
      <c r="D46" s="140"/>
      <c r="E46" s="140"/>
      <c r="F46" s="143"/>
      <c r="G46" s="143"/>
      <c r="H46" s="43" t="s">
        <v>515</v>
      </c>
      <c r="I46" s="43" t="s">
        <v>288</v>
      </c>
      <c r="J46" s="19"/>
    </row>
    <row r="47" spans="1:10" ht="15" customHeight="1" thickBot="1" x14ac:dyDescent="0.3">
      <c r="A47" s="151"/>
      <c r="B47" s="149"/>
      <c r="C47" s="149"/>
      <c r="D47" s="140"/>
      <c r="E47" s="140"/>
      <c r="F47" s="143"/>
      <c r="G47" s="143"/>
      <c r="H47" s="43" t="s">
        <v>516</v>
      </c>
      <c r="I47" s="43" t="s">
        <v>289</v>
      </c>
      <c r="J47" s="19"/>
    </row>
    <row r="48" spans="1:10" ht="15" customHeight="1" thickBot="1" x14ac:dyDescent="0.3">
      <c r="A48" s="151"/>
      <c r="B48" s="149"/>
      <c r="C48" s="149"/>
      <c r="D48" s="140"/>
      <c r="E48" s="140"/>
      <c r="F48" s="143"/>
      <c r="G48" s="143"/>
      <c r="H48" s="43" t="s">
        <v>517</v>
      </c>
      <c r="I48" s="43" t="s">
        <v>290</v>
      </c>
      <c r="J48" s="19"/>
    </row>
    <row r="49" spans="1:10" ht="15" customHeight="1" thickBot="1" x14ac:dyDescent="0.3">
      <c r="A49" s="151"/>
      <c r="B49" s="149"/>
      <c r="C49" s="149"/>
      <c r="D49" s="140"/>
      <c r="E49" s="140"/>
      <c r="F49" s="143"/>
      <c r="G49" s="143"/>
      <c r="H49" s="43" t="s">
        <v>518</v>
      </c>
      <c r="I49" s="43" t="s">
        <v>291</v>
      </c>
      <c r="J49" s="19"/>
    </row>
    <row r="50" spans="1:10" ht="15" customHeight="1" thickBot="1" x14ac:dyDescent="0.3">
      <c r="A50" s="151"/>
      <c r="B50" s="149"/>
      <c r="C50" s="149"/>
      <c r="D50" s="141"/>
      <c r="E50" s="140"/>
      <c r="F50" s="143"/>
      <c r="G50" s="144"/>
      <c r="H50" s="43" t="s">
        <v>519</v>
      </c>
      <c r="I50" s="43" t="s">
        <v>467</v>
      </c>
      <c r="J50" s="19"/>
    </row>
    <row r="51" spans="1:10" ht="15" customHeight="1" thickBot="1" x14ac:dyDescent="0.3">
      <c r="A51" s="151"/>
      <c r="B51" s="149"/>
      <c r="C51" s="149"/>
      <c r="D51" s="171" t="s">
        <v>292</v>
      </c>
      <c r="E51" s="173" t="s">
        <v>44</v>
      </c>
      <c r="F51" s="165" t="str">
        <f>K16</f>
        <v>Information Protection Processes</v>
      </c>
      <c r="G51" s="176" t="s">
        <v>293</v>
      </c>
      <c r="H51" s="43" t="s">
        <v>520</v>
      </c>
      <c r="I51" s="43" t="s">
        <v>294</v>
      </c>
      <c r="J51" s="19"/>
    </row>
    <row r="52" spans="1:10" ht="15" customHeight="1" thickBot="1" x14ac:dyDescent="0.3">
      <c r="A52" s="151"/>
      <c r="B52" s="149"/>
      <c r="C52" s="149"/>
      <c r="D52" s="164"/>
      <c r="E52" s="174"/>
      <c r="F52" s="166"/>
      <c r="G52" s="177"/>
      <c r="H52" s="43" t="s">
        <v>521</v>
      </c>
      <c r="I52" s="43" t="s">
        <v>295</v>
      </c>
      <c r="J52" s="19"/>
    </row>
    <row r="53" spans="1:10" ht="15" customHeight="1" thickBot="1" x14ac:dyDescent="0.3">
      <c r="A53" s="151"/>
      <c r="B53" s="149"/>
      <c r="C53" s="149"/>
      <c r="D53" s="164"/>
      <c r="E53" s="174"/>
      <c r="F53" s="166"/>
      <c r="G53" s="177"/>
      <c r="H53" s="43" t="s">
        <v>522</v>
      </c>
      <c r="I53" s="43" t="s">
        <v>296</v>
      </c>
      <c r="J53" s="19"/>
    </row>
    <row r="54" spans="1:10" ht="15" customHeight="1" thickBot="1" x14ac:dyDescent="0.3">
      <c r="A54" s="151"/>
      <c r="B54" s="149"/>
      <c r="C54" s="149"/>
      <c r="D54" s="164"/>
      <c r="E54" s="174"/>
      <c r="F54" s="166"/>
      <c r="G54" s="177"/>
      <c r="H54" s="43" t="s">
        <v>523</v>
      </c>
      <c r="I54" s="43" t="s">
        <v>297</v>
      </c>
      <c r="J54" s="19"/>
    </row>
    <row r="55" spans="1:10" ht="15" customHeight="1" thickBot="1" x14ac:dyDescent="0.3">
      <c r="A55" s="151"/>
      <c r="B55" s="149"/>
      <c r="C55" s="149"/>
      <c r="D55" s="164"/>
      <c r="E55" s="174"/>
      <c r="F55" s="166"/>
      <c r="G55" s="177"/>
      <c r="H55" s="43" t="s">
        <v>524</v>
      </c>
      <c r="I55" s="43" t="s">
        <v>298</v>
      </c>
      <c r="J55" s="19"/>
    </row>
    <row r="56" spans="1:10" ht="15" customHeight="1" thickBot="1" x14ac:dyDescent="0.3">
      <c r="A56" s="151"/>
      <c r="B56" s="149"/>
      <c r="C56" s="149"/>
      <c r="D56" s="164"/>
      <c r="E56" s="174"/>
      <c r="F56" s="166"/>
      <c r="G56" s="177"/>
      <c r="H56" s="43" t="s">
        <v>525</v>
      </c>
      <c r="I56" s="43" t="s">
        <v>299</v>
      </c>
      <c r="J56" s="19"/>
    </row>
    <row r="57" spans="1:10" ht="15" customHeight="1" thickBot="1" x14ac:dyDescent="0.3">
      <c r="A57" s="151"/>
      <c r="B57" s="149"/>
      <c r="C57" s="149"/>
      <c r="D57" s="164"/>
      <c r="E57" s="174"/>
      <c r="F57" s="166"/>
      <c r="G57" s="177"/>
      <c r="H57" s="43" t="s">
        <v>526</v>
      </c>
      <c r="I57" s="43" t="s">
        <v>300</v>
      </c>
      <c r="J57" s="19"/>
    </row>
    <row r="58" spans="1:10" ht="15" customHeight="1" thickBot="1" x14ac:dyDescent="0.3">
      <c r="A58" s="151"/>
      <c r="B58" s="149"/>
      <c r="C58" s="149"/>
      <c r="D58" s="164"/>
      <c r="E58" s="174"/>
      <c r="F58" s="166"/>
      <c r="G58" s="177"/>
      <c r="H58" s="43" t="s">
        <v>527</v>
      </c>
      <c r="I58" s="43" t="s">
        <v>301</v>
      </c>
      <c r="J58" s="19"/>
    </row>
    <row r="59" spans="1:10" ht="15" customHeight="1" thickBot="1" x14ac:dyDescent="0.3">
      <c r="A59" s="151"/>
      <c r="B59" s="149"/>
      <c r="C59" s="149"/>
      <c r="D59" s="164"/>
      <c r="E59" s="174"/>
      <c r="F59" s="166"/>
      <c r="G59" s="177"/>
      <c r="H59" s="43" t="s">
        <v>528</v>
      </c>
      <c r="I59" s="43" t="s">
        <v>302</v>
      </c>
      <c r="J59" s="19"/>
    </row>
    <row r="60" spans="1:10" ht="15" customHeight="1" thickBot="1" x14ac:dyDescent="0.3">
      <c r="A60" s="151"/>
      <c r="B60" s="149"/>
      <c r="C60" s="149"/>
      <c r="D60" s="164"/>
      <c r="E60" s="174"/>
      <c r="F60" s="166"/>
      <c r="G60" s="177"/>
      <c r="H60" s="43" t="s">
        <v>529</v>
      </c>
      <c r="I60" s="43" t="s">
        <v>303</v>
      </c>
      <c r="J60" s="19"/>
    </row>
    <row r="61" spans="1:10" ht="15" customHeight="1" thickBot="1" x14ac:dyDescent="0.3">
      <c r="A61" s="151"/>
      <c r="B61" s="149"/>
      <c r="C61" s="149"/>
      <c r="D61" s="164"/>
      <c r="E61" s="174"/>
      <c r="F61" s="166"/>
      <c r="G61" s="177"/>
      <c r="H61" s="43" t="s">
        <v>530</v>
      </c>
      <c r="I61" s="43" t="s">
        <v>304</v>
      </c>
      <c r="J61" s="19"/>
    </row>
    <row r="62" spans="1:10" ht="15" customHeight="1" thickBot="1" x14ac:dyDescent="0.3">
      <c r="A62" s="151"/>
      <c r="B62" s="149"/>
      <c r="C62" s="149"/>
      <c r="D62" s="172"/>
      <c r="E62" s="175"/>
      <c r="F62" s="167"/>
      <c r="G62" s="178"/>
      <c r="H62" s="43" t="s">
        <v>531</v>
      </c>
      <c r="I62" s="43" t="s">
        <v>305</v>
      </c>
      <c r="J62" s="19"/>
    </row>
    <row r="63" spans="1:10" ht="15" customHeight="1" thickBot="1" x14ac:dyDescent="0.3">
      <c r="A63" s="151"/>
      <c r="B63" s="149"/>
      <c r="C63" s="149"/>
      <c r="D63" s="139" t="s">
        <v>306</v>
      </c>
      <c r="E63" s="140" t="s">
        <v>44</v>
      </c>
      <c r="F63" s="143" t="str">
        <f>K17</f>
        <v>Maintenance</v>
      </c>
      <c r="G63" s="142" t="s">
        <v>307</v>
      </c>
      <c r="H63" s="43" t="s">
        <v>532</v>
      </c>
      <c r="I63" s="43" t="s">
        <v>308</v>
      </c>
      <c r="J63" s="19"/>
    </row>
    <row r="64" spans="1:10" ht="15" customHeight="1" thickBot="1" x14ac:dyDescent="0.3">
      <c r="A64" s="151"/>
      <c r="B64" s="149"/>
      <c r="C64" s="149"/>
      <c r="D64" s="141"/>
      <c r="E64" s="141"/>
      <c r="F64" s="144"/>
      <c r="G64" s="144"/>
      <c r="H64" s="43" t="s">
        <v>533</v>
      </c>
      <c r="I64" s="43" t="s">
        <v>309</v>
      </c>
      <c r="J64" s="19"/>
    </row>
    <row r="65" spans="1:10" ht="15" customHeight="1" thickBot="1" x14ac:dyDescent="0.3">
      <c r="A65" s="151"/>
      <c r="B65" s="149"/>
      <c r="C65" s="149"/>
      <c r="D65" s="139" t="s">
        <v>310</v>
      </c>
      <c r="E65" s="139" t="s">
        <v>44</v>
      </c>
      <c r="F65" s="142" t="str">
        <f>K18</f>
        <v>Protective Technology</v>
      </c>
      <c r="G65" s="142" t="s">
        <v>311</v>
      </c>
      <c r="H65" s="43" t="s">
        <v>534</v>
      </c>
      <c r="I65" s="43" t="s">
        <v>312</v>
      </c>
      <c r="J65" s="19"/>
    </row>
    <row r="66" spans="1:10" ht="15" customHeight="1" thickBot="1" x14ac:dyDescent="0.3">
      <c r="A66" s="151"/>
      <c r="B66" s="149"/>
      <c r="C66" s="149"/>
      <c r="D66" s="140"/>
      <c r="E66" s="140"/>
      <c r="F66" s="143"/>
      <c r="G66" s="143"/>
      <c r="H66" s="43" t="s">
        <v>535</v>
      </c>
      <c r="I66" s="43" t="s">
        <v>313</v>
      </c>
      <c r="J66" s="19"/>
    </row>
    <row r="67" spans="1:10" ht="15" customHeight="1" thickBot="1" x14ac:dyDescent="0.3">
      <c r="A67" s="151"/>
      <c r="B67" s="149"/>
      <c r="C67" s="149"/>
      <c r="D67" s="140"/>
      <c r="E67" s="140"/>
      <c r="F67" s="143"/>
      <c r="G67" s="143"/>
      <c r="H67" s="43" t="s">
        <v>536</v>
      </c>
      <c r="I67" s="43" t="s">
        <v>314</v>
      </c>
      <c r="J67" s="19"/>
    </row>
    <row r="68" spans="1:10" ht="15" customHeight="1" thickBot="1" x14ac:dyDescent="0.3">
      <c r="A68" s="151"/>
      <c r="B68" s="149"/>
      <c r="C68" s="149"/>
      <c r="D68" s="140"/>
      <c r="E68" s="140"/>
      <c r="F68" s="143"/>
      <c r="G68" s="143"/>
      <c r="H68" s="43" t="s">
        <v>470</v>
      </c>
      <c r="I68" s="43" t="s">
        <v>315</v>
      </c>
      <c r="J68" s="19"/>
    </row>
    <row r="69" spans="1:10" ht="15" customHeight="1" thickBot="1" x14ac:dyDescent="0.3">
      <c r="A69" s="152"/>
      <c r="B69" s="150"/>
      <c r="C69" s="150"/>
      <c r="D69" s="141"/>
      <c r="E69" s="141"/>
      <c r="F69" s="144"/>
      <c r="G69" s="144"/>
      <c r="H69" s="43" t="s">
        <v>537</v>
      </c>
      <c r="I69" s="43" t="s">
        <v>468</v>
      </c>
      <c r="J69" s="19"/>
    </row>
    <row r="70" spans="1:10" ht="15" customHeight="1" thickBot="1" x14ac:dyDescent="0.3">
      <c r="A70" s="145" t="s">
        <v>316</v>
      </c>
      <c r="B70" s="148" t="s">
        <v>45</v>
      </c>
      <c r="C70" s="148" t="s">
        <v>317</v>
      </c>
      <c r="D70" s="139" t="s">
        <v>318</v>
      </c>
      <c r="E70" s="139" t="s">
        <v>45</v>
      </c>
      <c r="F70" s="142" t="str">
        <f>K19</f>
        <v>Anomalies and Events</v>
      </c>
      <c r="G70" s="142" t="s">
        <v>319</v>
      </c>
      <c r="H70" s="43" t="s">
        <v>538</v>
      </c>
      <c r="I70" s="43" t="s">
        <v>320</v>
      </c>
      <c r="J70" s="19"/>
    </row>
    <row r="71" spans="1:10" ht="15" customHeight="1" thickBot="1" x14ac:dyDescent="0.3">
      <c r="A71" s="146"/>
      <c r="B71" s="149"/>
      <c r="C71" s="149"/>
      <c r="D71" s="140"/>
      <c r="E71" s="140"/>
      <c r="F71" s="143"/>
      <c r="G71" s="143"/>
      <c r="H71" s="43" t="s">
        <v>539</v>
      </c>
      <c r="I71" s="43" t="s">
        <v>321</v>
      </c>
      <c r="J71" s="19"/>
    </row>
    <row r="72" spans="1:10" ht="15" customHeight="1" thickBot="1" x14ac:dyDescent="0.3">
      <c r="A72" s="146"/>
      <c r="B72" s="149"/>
      <c r="C72" s="149"/>
      <c r="D72" s="140"/>
      <c r="E72" s="140"/>
      <c r="F72" s="143"/>
      <c r="G72" s="143"/>
      <c r="H72" s="43" t="s">
        <v>540</v>
      </c>
      <c r="I72" s="43" t="s">
        <v>322</v>
      </c>
      <c r="J72" s="19"/>
    </row>
    <row r="73" spans="1:10" ht="15" customHeight="1" thickBot="1" x14ac:dyDescent="0.3">
      <c r="A73" s="146"/>
      <c r="B73" s="149"/>
      <c r="C73" s="149"/>
      <c r="D73" s="140"/>
      <c r="E73" s="140"/>
      <c r="F73" s="143"/>
      <c r="G73" s="143"/>
      <c r="H73" s="43" t="s">
        <v>541</v>
      </c>
      <c r="I73" s="43" t="s">
        <v>323</v>
      </c>
      <c r="J73" s="19"/>
    </row>
    <row r="74" spans="1:10" ht="15" customHeight="1" thickBot="1" x14ac:dyDescent="0.3">
      <c r="A74" s="146"/>
      <c r="B74" s="149"/>
      <c r="C74" s="149"/>
      <c r="D74" s="141"/>
      <c r="E74" s="141"/>
      <c r="F74" s="144"/>
      <c r="G74" s="144"/>
      <c r="H74" s="43" t="s">
        <v>542</v>
      </c>
      <c r="I74" s="43" t="s">
        <v>324</v>
      </c>
      <c r="J74" s="19"/>
    </row>
    <row r="75" spans="1:10" ht="15" customHeight="1" thickBot="1" x14ac:dyDescent="0.3">
      <c r="A75" s="146"/>
      <c r="B75" s="149"/>
      <c r="C75" s="149"/>
      <c r="D75" s="139" t="s">
        <v>325</v>
      </c>
      <c r="E75" s="139" t="s">
        <v>45</v>
      </c>
      <c r="F75" s="142" t="str">
        <f>K20</f>
        <v xml:space="preserve">Security Continuous Monitoring </v>
      </c>
      <c r="G75" s="142" t="s">
        <v>326</v>
      </c>
      <c r="H75" s="43" t="s">
        <v>543</v>
      </c>
      <c r="I75" s="43" t="s">
        <v>327</v>
      </c>
      <c r="J75" s="19"/>
    </row>
    <row r="76" spans="1:10" ht="15" customHeight="1" thickBot="1" x14ac:dyDescent="0.3">
      <c r="A76" s="146"/>
      <c r="B76" s="149"/>
      <c r="C76" s="149"/>
      <c r="D76" s="140"/>
      <c r="E76" s="140"/>
      <c r="F76" s="143"/>
      <c r="G76" s="143"/>
      <c r="H76" s="43" t="s">
        <v>544</v>
      </c>
      <c r="I76" s="43" t="s">
        <v>328</v>
      </c>
      <c r="J76" s="19"/>
    </row>
    <row r="77" spans="1:10" ht="15" customHeight="1" thickBot="1" x14ac:dyDescent="0.3">
      <c r="A77" s="146"/>
      <c r="B77" s="149"/>
      <c r="C77" s="149"/>
      <c r="D77" s="140"/>
      <c r="E77" s="140"/>
      <c r="F77" s="143"/>
      <c r="G77" s="143"/>
      <c r="H77" s="43" t="s">
        <v>545</v>
      </c>
      <c r="I77" s="43" t="s">
        <v>329</v>
      </c>
      <c r="J77" s="19"/>
    </row>
    <row r="78" spans="1:10" ht="15" customHeight="1" thickBot="1" x14ac:dyDescent="0.3">
      <c r="A78" s="146"/>
      <c r="B78" s="149"/>
      <c r="C78" s="149"/>
      <c r="D78" s="140"/>
      <c r="E78" s="140"/>
      <c r="F78" s="143"/>
      <c r="G78" s="143"/>
      <c r="H78" s="43" t="s">
        <v>546</v>
      </c>
      <c r="I78" s="43" t="s">
        <v>330</v>
      </c>
      <c r="J78" s="19"/>
    </row>
    <row r="79" spans="1:10" ht="15" customHeight="1" thickBot="1" x14ac:dyDescent="0.3">
      <c r="A79" s="146"/>
      <c r="B79" s="149"/>
      <c r="C79" s="149"/>
      <c r="D79" s="140"/>
      <c r="E79" s="140"/>
      <c r="F79" s="143"/>
      <c r="G79" s="143"/>
      <c r="H79" s="43" t="s">
        <v>547</v>
      </c>
      <c r="I79" s="43" t="s">
        <v>331</v>
      </c>
      <c r="J79" s="19"/>
    </row>
    <row r="80" spans="1:10" ht="15" customHeight="1" thickBot="1" x14ac:dyDescent="0.3">
      <c r="A80" s="146"/>
      <c r="B80" s="149"/>
      <c r="C80" s="149"/>
      <c r="D80" s="140"/>
      <c r="E80" s="140"/>
      <c r="F80" s="143"/>
      <c r="G80" s="143"/>
      <c r="H80" s="43" t="s">
        <v>548</v>
      </c>
      <c r="I80" s="43" t="s">
        <v>332</v>
      </c>
      <c r="J80" s="19"/>
    </row>
    <row r="81" spans="1:10" ht="15" customHeight="1" thickBot="1" x14ac:dyDescent="0.3">
      <c r="A81" s="146"/>
      <c r="B81" s="149"/>
      <c r="C81" s="149"/>
      <c r="D81" s="140"/>
      <c r="E81" s="140"/>
      <c r="F81" s="143"/>
      <c r="G81" s="143"/>
      <c r="H81" s="43" t="s">
        <v>549</v>
      </c>
      <c r="I81" s="43" t="s">
        <v>333</v>
      </c>
      <c r="J81" s="19"/>
    </row>
    <row r="82" spans="1:10" ht="15" customHeight="1" thickBot="1" x14ac:dyDescent="0.3">
      <c r="A82" s="146"/>
      <c r="B82" s="149"/>
      <c r="C82" s="149"/>
      <c r="D82" s="141"/>
      <c r="E82" s="141"/>
      <c r="F82" s="144"/>
      <c r="G82" s="144"/>
      <c r="H82" s="43" t="s">
        <v>550</v>
      </c>
      <c r="I82" s="43" t="s">
        <v>334</v>
      </c>
      <c r="J82" s="19"/>
    </row>
    <row r="83" spans="1:10" ht="15" customHeight="1" thickBot="1" x14ac:dyDescent="0.3">
      <c r="A83" s="146"/>
      <c r="B83" s="149"/>
      <c r="C83" s="149"/>
      <c r="D83" s="139" t="s">
        <v>335</v>
      </c>
      <c r="E83" s="139" t="s">
        <v>45</v>
      </c>
      <c r="F83" s="142" t="str">
        <f>K21</f>
        <v xml:space="preserve">Detection Processes </v>
      </c>
      <c r="G83" s="142" t="s">
        <v>336</v>
      </c>
      <c r="H83" s="43" t="s">
        <v>551</v>
      </c>
      <c r="I83" s="43" t="s">
        <v>337</v>
      </c>
      <c r="J83" s="19"/>
    </row>
    <row r="84" spans="1:10" ht="15" customHeight="1" thickBot="1" x14ac:dyDescent="0.3">
      <c r="A84" s="146"/>
      <c r="B84" s="149"/>
      <c r="C84" s="149"/>
      <c r="D84" s="140"/>
      <c r="E84" s="140"/>
      <c r="F84" s="143"/>
      <c r="G84" s="143"/>
      <c r="H84" s="43" t="s">
        <v>552</v>
      </c>
      <c r="I84" s="43" t="s">
        <v>338</v>
      </c>
      <c r="J84" s="19"/>
    </row>
    <row r="85" spans="1:10" ht="15" customHeight="1" thickBot="1" x14ac:dyDescent="0.3">
      <c r="A85" s="146"/>
      <c r="B85" s="149"/>
      <c r="C85" s="149"/>
      <c r="D85" s="140"/>
      <c r="E85" s="140"/>
      <c r="F85" s="143"/>
      <c r="G85" s="143"/>
      <c r="H85" s="43" t="s">
        <v>553</v>
      </c>
      <c r="I85" s="43" t="s">
        <v>339</v>
      </c>
      <c r="J85" s="19"/>
    </row>
    <row r="86" spans="1:10" ht="15" customHeight="1" thickBot="1" x14ac:dyDescent="0.3">
      <c r="A86" s="146"/>
      <c r="B86" s="149"/>
      <c r="C86" s="149"/>
      <c r="D86" s="140"/>
      <c r="E86" s="140"/>
      <c r="F86" s="143"/>
      <c r="G86" s="143"/>
      <c r="H86" s="43" t="s">
        <v>554</v>
      </c>
      <c r="I86" s="43" t="s">
        <v>340</v>
      </c>
      <c r="J86" s="19"/>
    </row>
    <row r="87" spans="1:10" ht="15" customHeight="1" thickBot="1" x14ac:dyDescent="0.3">
      <c r="A87" s="147"/>
      <c r="B87" s="150"/>
      <c r="C87" s="150"/>
      <c r="D87" s="141"/>
      <c r="E87" s="141"/>
      <c r="F87" s="144"/>
      <c r="G87" s="144"/>
      <c r="H87" s="43" t="s">
        <v>555</v>
      </c>
      <c r="I87" s="43" t="s">
        <v>341</v>
      </c>
      <c r="J87" s="19"/>
    </row>
    <row r="88" spans="1:10" ht="15" customHeight="1" thickBot="1" x14ac:dyDescent="0.3">
      <c r="A88" s="185" t="s">
        <v>342</v>
      </c>
      <c r="B88" s="148" t="s">
        <v>46</v>
      </c>
      <c r="C88" s="148" t="s">
        <v>343</v>
      </c>
      <c r="D88" s="43" t="s">
        <v>344</v>
      </c>
      <c r="E88" s="43" t="s">
        <v>46</v>
      </c>
      <c r="F88" s="77" t="str">
        <f>K22</f>
        <v xml:space="preserve">Response Planning </v>
      </c>
      <c r="G88" s="77" t="s">
        <v>345</v>
      </c>
      <c r="H88" s="43" t="s">
        <v>556</v>
      </c>
      <c r="I88" s="43" t="s">
        <v>346</v>
      </c>
      <c r="J88" s="19"/>
    </row>
    <row r="89" spans="1:10" ht="15" customHeight="1" thickBot="1" x14ac:dyDescent="0.3">
      <c r="A89" s="186"/>
      <c r="B89" s="149"/>
      <c r="C89" s="149"/>
      <c r="D89" s="139" t="s">
        <v>347</v>
      </c>
      <c r="E89" s="139" t="s">
        <v>46</v>
      </c>
      <c r="F89" s="142" t="str">
        <f>K23</f>
        <v>Response Communications</v>
      </c>
      <c r="G89" s="142" t="s">
        <v>348</v>
      </c>
      <c r="H89" s="43" t="s">
        <v>557</v>
      </c>
      <c r="I89" s="43" t="s">
        <v>349</v>
      </c>
      <c r="J89" s="19"/>
    </row>
    <row r="90" spans="1:10" ht="15" customHeight="1" thickBot="1" x14ac:dyDescent="0.3">
      <c r="A90" s="186"/>
      <c r="B90" s="149"/>
      <c r="C90" s="149"/>
      <c r="D90" s="140"/>
      <c r="E90" s="140"/>
      <c r="F90" s="143"/>
      <c r="G90" s="143"/>
      <c r="H90" s="43" t="s">
        <v>558</v>
      </c>
      <c r="I90" s="43" t="s">
        <v>350</v>
      </c>
      <c r="J90" s="19"/>
    </row>
    <row r="91" spans="1:10" ht="15" customHeight="1" thickBot="1" x14ac:dyDescent="0.3">
      <c r="A91" s="186"/>
      <c r="B91" s="149"/>
      <c r="C91" s="149"/>
      <c r="D91" s="140"/>
      <c r="E91" s="140"/>
      <c r="F91" s="143"/>
      <c r="G91" s="143"/>
      <c r="H91" s="43" t="s">
        <v>559</v>
      </c>
      <c r="I91" s="43" t="s">
        <v>351</v>
      </c>
      <c r="J91" s="19"/>
    </row>
    <row r="92" spans="1:10" ht="15" customHeight="1" thickBot="1" x14ac:dyDescent="0.3">
      <c r="A92" s="186"/>
      <c r="B92" s="149"/>
      <c r="C92" s="149"/>
      <c r="D92" s="140"/>
      <c r="E92" s="140"/>
      <c r="F92" s="143"/>
      <c r="G92" s="143"/>
      <c r="H92" s="43" t="s">
        <v>560</v>
      </c>
      <c r="I92" s="43" t="s">
        <v>352</v>
      </c>
      <c r="J92" s="19"/>
    </row>
    <row r="93" spans="1:10" ht="15" customHeight="1" thickBot="1" x14ac:dyDescent="0.3">
      <c r="A93" s="186"/>
      <c r="B93" s="149"/>
      <c r="C93" s="149"/>
      <c r="D93" s="141"/>
      <c r="E93" s="141"/>
      <c r="F93" s="144"/>
      <c r="G93" s="144"/>
      <c r="H93" s="43" t="s">
        <v>561</v>
      </c>
      <c r="I93" s="43" t="s">
        <v>353</v>
      </c>
      <c r="J93" s="19"/>
    </row>
    <row r="94" spans="1:10" ht="15" customHeight="1" thickBot="1" x14ac:dyDescent="0.3">
      <c r="A94" s="186"/>
      <c r="B94" s="149"/>
      <c r="C94" s="149"/>
      <c r="D94" s="139" t="s">
        <v>354</v>
      </c>
      <c r="E94" s="139" t="s">
        <v>46</v>
      </c>
      <c r="F94" s="142" t="str">
        <f>K24</f>
        <v>Incident Analysis</v>
      </c>
      <c r="G94" s="142" t="s">
        <v>355</v>
      </c>
      <c r="H94" s="43" t="s">
        <v>562</v>
      </c>
      <c r="I94" s="43" t="s">
        <v>356</v>
      </c>
      <c r="J94" s="19"/>
    </row>
    <row r="95" spans="1:10" ht="15" customHeight="1" thickBot="1" x14ac:dyDescent="0.3">
      <c r="A95" s="186"/>
      <c r="B95" s="149"/>
      <c r="C95" s="149"/>
      <c r="D95" s="140"/>
      <c r="E95" s="140"/>
      <c r="F95" s="143"/>
      <c r="G95" s="143"/>
      <c r="H95" s="43" t="s">
        <v>563</v>
      </c>
      <c r="I95" s="43" t="s">
        <v>357</v>
      </c>
      <c r="J95" s="19"/>
    </row>
    <row r="96" spans="1:10" ht="15" customHeight="1" thickBot="1" x14ac:dyDescent="0.3">
      <c r="A96" s="186"/>
      <c r="B96" s="149"/>
      <c r="C96" s="149"/>
      <c r="D96" s="140"/>
      <c r="E96" s="140"/>
      <c r="F96" s="143"/>
      <c r="G96" s="143"/>
      <c r="H96" s="43" t="s">
        <v>564</v>
      </c>
      <c r="I96" s="43" t="s">
        <v>358</v>
      </c>
      <c r="J96" s="19"/>
    </row>
    <row r="97" spans="1:10" ht="15" customHeight="1" thickBot="1" x14ac:dyDescent="0.3">
      <c r="A97" s="186"/>
      <c r="B97" s="149"/>
      <c r="C97" s="149"/>
      <c r="D97" s="140"/>
      <c r="E97" s="140"/>
      <c r="F97" s="143"/>
      <c r="G97" s="143"/>
      <c r="H97" s="43" t="s">
        <v>565</v>
      </c>
      <c r="I97" s="43" t="s">
        <v>359</v>
      </c>
      <c r="J97" s="19"/>
    </row>
    <row r="98" spans="1:10" ht="15" customHeight="1" thickBot="1" x14ac:dyDescent="0.3">
      <c r="A98" s="186"/>
      <c r="B98" s="149"/>
      <c r="C98" s="149"/>
      <c r="D98" s="141"/>
      <c r="E98" s="141"/>
      <c r="F98" s="144"/>
      <c r="G98" s="144"/>
      <c r="H98" s="43" t="s">
        <v>566</v>
      </c>
      <c r="I98" s="43" t="s">
        <v>469</v>
      </c>
      <c r="J98" s="19"/>
    </row>
    <row r="99" spans="1:10" ht="15" customHeight="1" thickBot="1" x14ac:dyDescent="0.3">
      <c r="A99" s="186"/>
      <c r="B99" s="149"/>
      <c r="C99" s="149"/>
      <c r="D99" s="139" t="s">
        <v>360</v>
      </c>
      <c r="E99" s="139" t="s">
        <v>46</v>
      </c>
      <c r="F99" s="142" t="str">
        <f>K25</f>
        <v>Incident Mitigation</v>
      </c>
      <c r="G99" s="142" t="s">
        <v>361</v>
      </c>
      <c r="H99" s="43" t="s">
        <v>567</v>
      </c>
      <c r="I99" s="43" t="s">
        <v>362</v>
      </c>
      <c r="J99" s="19"/>
    </row>
    <row r="100" spans="1:10" ht="15" customHeight="1" thickBot="1" x14ac:dyDescent="0.3">
      <c r="A100" s="186"/>
      <c r="B100" s="149"/>
      <c r="C100" s="149"/>
      <c r="D100" s="140"/>
      <c r="E100" s="140"/>
      <c r="F100" s="143"/>
      <c r="G100" s="143"/>
      <c r="H100" s="43" t="s">
        <v>568</v>
      </c>
      <c r="I100" s="43" t="s">
        <v>363</v>
      </c>
      <c r="J100" s="19"/>
    </row>
    <row r="101" spans="1:10" ht="15" customHeight="1" thickBot="1" x14ac:dyDescent="0.3">
      <c r="A101" s="186"/>
      <c r="B101" s="149"/>
      <c r="C101" s="149"/>
      <c r="D101" s="141"/>
      <c r="E101" s="141"/>
      <c r="F101" s="144"/>
      <c r="G101" s="144"/>
      <c r="H101" s="43" t="s">
        <v>569</v>
      </c>
      <c r="I101" s="43" t="s">
        <v>364</v>
      </c>
      <c r="J101" s="19"/>
    </row>
    <row r="102" spans="1:10" ht="15" customHeight="1" thickBot="1" x14ac:dyDescent="0.3">
      <c r="A102" s="186"/>
      <c r="B102" s="149"/>
      <c r="C102" s="149"/>
      <c r="D102" s="139" t="s">
        <v>365</v>
      </c>
      <c r="E102" s="139" t="s">
        <v>46</v>
      </c>
      <c r="F102" s="142" t="str">
        <f>K26</f>
        <v>Incident Review</v>
      </c>
      <c r="G102" s="142" t="s">
        <v>366</v>
      </c>
      <c r="H102" s="43" t="s">
        <v>570</v>
      </c>
      <c r="I102" s="43" t="s">
        <v>367</v>
      </c>
      <c r="J102" s="19"/>
    </row>
    <row r="103" spans="1:10" ht="15" customHeight="1" thickBot="1" x14ac:dyDescent="0.3">
      <c r="A103" s="187"/>
      <c r="B103" s="150"/>
      <c r="C103" s="150"/>
      <c r="D103" s="141"/>
      <c r="E103" s="141"/>
      <c r="F103" s="144"/>
      <c r="G103" s="144"/>
      <c r="H103" s="43" t="s">
        <v>571</v>
      </c>
      <c r="I103" s="43" t="s">
        <v>368</v>
      </c>
      <c r="J103" s="19"/>
    </row>
    <row r="104" spans="1:10" ht="15" customHeight="1" thickBot="1" x14ac:dyDescent="0.3">
      <c r="A104" s="180" t="s">
        <v>369</v>
      </c>
      <c r="B104" s="148" t="s">
        <v>47</v>
      </c>
      <c r="C104" s="148" t="s">
        <v>370</v>
      </c>
      <c r="D104" s="43" t="s">
        <v>371</v>
      </c>
      <c r="E104" s="43" t="s">
        <v>47</v>
      </c>
      <c r="F104" s="77" t="str">
        <f>K27</f>
        <v>Recovery Planning</v>
      </c>
      <c r="G104" s="77" t="s">
        <v>345</v>
      </c>
      <c r="H104" s="43" t="s">
        <v>572</v>
      </c>
      <c r="I104" s="43" t="s">
        <v>372</v>
      </c>
      <c r="J104" s="19"/>
    </row>
    <row r="105" spans="1:10" ht="15" customHeight="1" thickBot="1" x14ac:dyDescent="0.3">
      <c r="A105" s="181"/>
      <c r="B105" s="149"/>
      <c r="C105" s="149"/>
      <c r="D105" s="139" t="s">
        <v>373</v>
      </c>
      <c r="E105" s="139" t="s">
        <v>47</v>
      </c>
      <c r="F105" s="142" t="str">
        <f>K28</f>
        <v>Recovery Improvements</v>
      </c>
      <c r="G105" s="142" t="s">
        <v>366</v>
      </c>
      <c r="H105" s="43" t="s">
        <v>573</v>
      </c>
      <c r="I105" s="43" t="s">
        <v>374</v>
      </c>
      <c r="J105" s="19"/>
    </row>
    <row r="106" spans="1:10" ht="15" customHeight="1" thickBot="1" x14ac:dyDescent="0.3">
      <c r="A106" s="181"/>
      <c r="B106" s="149"/>
      <c r="C106" s="149"/>
      <c r="D106" s="141"/>
      <c r="E106" s="141"/>
      <c r="F106" s="144">
        <f t="shared" ref="F106" si="0">K30</f>
        <v>0</v>
      </c>
      <c r="G106" s="144"/>
      <c r="H106" s="43" t="s">
        <v>574</v>
      </c>
      <c r="I106" s="43" t="s">
        <v>375</v>
      </c>
      <c r="J106" s="19"/>
    </row>
    <row r="107" spans="1:10" ht="15" customHeight="1" thickBot="1" x14ac:dyDescent="0.3">
      <c r="A107" s="181"/>
      <c r="B107" s="149"/>
      <c r="C107" s="149"/>
      <c r="D107" s="139" t="s">
        <v>376</v>
      </c>
      <c r="E107" s="139" t="s">
        <v>47</v>
      </c>
      <c r="F107" s="142" t="str">
        <f>K29</f>
        <v>Recovery Communications</v>
      </c>
      <c r="G107" s="142" t="s">
        <v>348</v>
      </c>
      <c r="H107" s="43" t="s">
        <v>575</v>
      </c>
      <c r="I107" s="43" t="s">
        <v>377</v>
      </c>
      <c r="J107" s="19"/>
    </row>
    <row r="108" spans="1:10" ht="15" customHeight="1" thickBot="1" x14ac:dyDescent="0.3">
      <c r="A108" s="181"/>
      <c r="B108" s="149"/>
      <c r="C108" s="149"/>
      <c r="D108" s="140"/>
      <c r="E108" s="140"/>
      <c r="F108" s="143">
        <f t="shared" ref="F108" si="1">K32</f>
        <v>0</v>
      </c>
      <c r="G108" s="143"/>
      <c r="H108" s="43" t="s">
        <v>576</v>
      </c>
      <c r="I108" s="43" t="s">
        <v>378</v>
      </c>
      <c r="J108" s="19"/>
    </row>
    <row r="109" spans="1:10" ht="15" customHeight="1" thickBot="1" x14ac:dyDescent="0.3">
      <c r="A109" s="182"/>
      <c r="B109" s="183"/>
      <c r="C109" s="183"/>
      <c r="D109" s="184"/>
      <c r="E109" s="184"/>
      <c r="F109" s="179"/>
      <c r="G109" s="179"/>
      <c r="H109" s="42" t="s">
        <v>577</v>
      </c>
      <c r="I109" s="42" t="s">
        <v>379</v>
      </c>
    </row>
  </sheetData>
  <sheetProtection selectLockedCells="1"/>
  <sortState ref="O1:P516">
    <sortCondition ref="P1:P516"/>
  </sortState>
  <mergeCells count="99">
    <mergeCell ref="F107:F109"/>
    <mergeCell ref="G107:G109"/>
    <mergeCell ref="D102:D103"/>
    <mergeCell ref="E102:E103"/>
    <mergeCell ref="A104:A109"/>
    <mergeCell ref="B104:B109"/>
    <mergeCell ref="C104:C109"/>
    <mergeCell ref="D105:D106"/>
    <mergeCell ref="E105:E106"/>
    <mergeCell ref="D107:D109"/>
    <mergeCell ref="E107:E109"/>
    <mergeCell ref="A88:A103"/>
    <mergeCell ref="B88:B103"/>
    <mergeCell ref="C88:C103"/>
    <mergeCell ref="F89:F93"/>
    <mergeCell ref="G89:G93"/>
    <mergeCell ref="D65:D69"/>
    <mergeCell ref="E65:E69"/>
    <mergeCell ref="F102:F103"/>
    <mergeCell ref="G102:G103"/>
    <mergeCell ref="F105:F106"/>
    <mergeCell ref="G105:G106"/>
    <mergeCell ref="F65:F69"/>
    <mergeCell ref="G65:G69"/>
    <mergeCell ref="F70:F74"/>
    <mergeCell ref="G70:G74"/>
    <mergeCell ref="F75:F82"/>
    <mergeCell ref="G75:G82"/>
    <mergeCell ref="F83:F87"/>
    <mergeCell ref="G83:G87"/>
    <mergeCell ref="D89:D93"/>
    <mergeCell ref="E89:E93"/>
    <mergeCell ref="D51:D62"/>
    <mergeCell ref="E51:E62"/>
    <mergeCell ref="F51:F62"/>
    <mergeCell ref="G51:G62"/>
    <mergeCell ref="D63:D64"/>
    <mergeCell ref="E63:E64"/>
    <mergeCell ref="F63:F64"/>
    <mergeCell ref="G63:G64"/>
    <mergeCell ref="D38:D42"/>
    <mergeCell ref="E38:E42"/>
    <mergeCell ref="F38:F42"/>
    <mergeCell ref="G38:G42"/>
    <mergeCell ref="D43:D50"/>
    <mergeCell ref="E43:E50"/>
    <mergeCell ref="F43:F50"/>
    <mergeCell ref="G43:G50"/>
    <mergeCell ref="D23:D25"/>
    <mergeCell ref="E23:E25"/>
    <mergeCell ref="F23:F25"/>
    <mergeCell ref="G23:G25"/>
    <mergeCell ref="D31:D37"/>
    <mergeCell ref="E31:E37"/>
    <mergeCell ref="F31:F37"/>
    <mergeCell ref="G31:G37"/>
    <mergeCell ref="F26:F30"/>
    <mergeCell ref="G26:G30"/>
    <mergeCell ref="D26:D30"/>
    <mergeCell ref="E26:E30"/>
    <mergeCell ref="D17:D22"/>
    <mergeCell ref="E17:E22"/>
    <mergeCell ref="F17:F22"/>
    <mergeCell ref="G2:G7"/>
    <mergeCell ref="D8:D12"/>
    <mergeCell ref="E8:E12"/>
    <mergeCell ref="F8:F12"/>
    <mergeCell ref="G8:G12"/>
    <mergeCell ref="G17:G22"/>
    <mergeCell ref="D13:D16"/>
    <mergeCell ref="E13:E16"/>
    <mergeCell ref="F13:F16"/>
    <mergeCell ref="G13:G16"/>
    <mergeCell ref="D2:D7"/>
    <mergeCell ref="E2:E7"/>
    <mergeCell ref="F2:F7"/>
    <mergeCell ref="A31:A69"/>
    <mergeCell ref="B31:B69"/>
    <mergeCell ref="C31:C69"/>
    <mergeCell ref="A2:A30"/>
    <mergeCell ref="B2:B30"/>
    <mergeCell ref="C2:C30"/>
    <mergeCell ref="A70:A87"/>
    <mergeCell ref="B70:B87"/>
    <mergeCell ref="C70:C87"/>
    <mergeCell ref="D70:D74"/>
    <mergeCell ref="E70:E74"/>
    <mergeCell ref="D75:D82"/>
    <mergeCell ref="E75:E82"/>
    <mergeCell ref="D83:D87"/>
    <mergeCell ref="E83:E87"/>
    <mergeCell ref="D94:D98"/>
    <mergeCell ref="E94:E98"/>
    <mergeCell ref="F94:F98"/>
    <mergeCell ref="G94:G98"/>
    <mergeCell ref="D99:D101"/>
    <mergeCell ref="E99:E101"/>
    <mergeCell ref="F99:F101"/>
    <mergeCell ref="G99:G10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17</vt:i4>
      </vt:variant>
    </vt:vector>
  </HeadingPairs>
  <TitlesOfParts>
    <vt:vector size="30" baseType="lpstr">
      <vt:lpstr>Support</vt:lpstr>
      <vt:lpstr>Instructions</vt:lpstr>
      <vt:lpstr>Department Info</vt:lpstr>
      <vt:lpstr>People</vt:lpstr>
      <vt:lpstr>Process</vt:lpstr>
      <vt:lpstr>Technology</vt:lpstr>
      <vt:lpstr>Target Goals</vt:lpstr>
      <vt:lpstr>Dashboard</vt:lpstr>
      <vt:lpstr>Radar Chart</vt:lpstr>
      <vt:lpstr>DataSheet_Hide</vt:lpstr>
      <vt:lpstr>Metrics_Hide</vt:lpstr>
      <vt:lpstr>Questions_Hide</vt:lpstr>
      <vt:lpstr>Lookup Tables_Hide</vt:lpstr>
      <vt:lpstr>Applicability</vt:lpstr>
      <vt:lpstr>Categories</vt:lpstr>
      <vt:lpstr>Category2Function</vt:lpstr>
      <vt:lpstr>CategoryTable</vt:lpstr>
      <vt:lpstr>DomainID</vt:lpstr>
      <vt:lpstr>DomainTable</vt:lpstr>
      <vt:lpstr>FunctionSorter</vt:lpstr>
      <vt:lpstr>FunctionTable</vt:lpstr>
      <vt:lpstr>PeopleOptions</vt:lpstr>
      <vt:lpstr>PeopleTable</vt:lpstr>
      <vt:lpstr>ProcessOptions</vt:lpstr>
      <vt:lpstr>ProcessTable</vt:lpstr>
      <vt:lpstr>QuestionID</vt:lpstr>
      <vt:lpstr>QuestionIDs</vt:lpstr>
      <vt:lpstr>Questions</vt:lpstr>
      <vt:lpstr>Technology!TechOptions</vt:lpstr>
      <vt:lpstr>TechTable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Test</dc:creator>
  <cp:lastModifiedBy>jiturbe</cp:lastModifiedBy>
  <dcterms:created xsi:type="dcterms:W3CDTF">2015-07-16T19:49:26Z</dcterms:created>
  <dcterms:modified xsi:type="dcterms:W3CDTF">2019-04-01T19:05:39Z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0x0101001E851EDDFDF9644B862C4CC1EC164258</vt:lpwstr>
  </property>
</Properties>
</file>