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FF7C54E6-9FCB-4963-B21B-397063DEB3E3}" xr6:coauthVersionLast="47" xr6:coauthVersionMax="47" xr10:uidLastSave="{00000000-0000-0000-0000-000000000000}"/>
  <bookViews>
    <workbookView xWindow="-120" yWindow="-120" windowWidth="29040" windowHeight="15720" xr2:uid="{96FB9AA3-2145-46DB-891C-B87CC6BF66C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20" i="1" l="1"/>
  <c r="AO18" i="1"/>
  <c r="AO16" i="1"/>
  <c r="AO14" i="1"/>
  <c r="AO12" i="1"/>
  <c r="AO10" i="1"/>
  <c r="AO22" i="1"/>
  <c r="AO24" i="1"/>
  <c r="AO8" i="1"/>
  <c r="AO28" i="1"/>
  <c r="AO26" i="1"/>
  <c r="AM24" i="1"/>
  <c r="AL24" i="1"/>
  <c r="AM22" i="1"/>
  <c r="AL22" i="1"/>
  <c r="AM20" i="1"/>
  <c r="AL20" i="1"/>
  <c r="AM18" i="1"/>
  <c r="AL18" i="1"/>
  <c r="AL16" i="1"/>
  <c r="AM16" i="1"/>
  <c r="AN20" i="1"/>
  <c r="AN18" i="1"/>
  <c r="AN16" i="1"/>
  <c r="AN14" i="1"/>
  <c r="AN12" i="1"/>
  <c r="AM14" i="1"/>
  <c r="AL14" i="1"/>
  <c r="AM12" i="1"/>
  <c r="AL12" i="1"/>
  <c r="AN10" i="1"/>
  <c r="AM10" i="1"/>
  <c r="AL10" i="1"/>
  <c r="AF31" i="1"/>
  <c r="AE31" i="1"/>
  <c r="AD31" i="1"/>
  <c r="AL28" i="1" s="1"/>
  <c r="AC31" i="1"/>
  <c r="AL26" i="1" s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AM8" i="1" s="1"/>
  <c r="C31" i="1"/>
  <c r="AL8" i="1" s="1"/>
  <c r="AM30" i="1" l="1"/>
  <c r="AN30" i="1" l="1"/>
  <c r="AL30" i="1"/>
</calcChain>
</file>

<file path=xl/sharedStrings.xml><?xml version="1.0" encoding="utf-8"?>
<sst xmlns="http://schemas.openxmlformats.org/spreadsheetml/2006/main" count="91" uniqueCount="90">
  <si>
    <t>Sucursal</t>
  </si>
  <si>
    <t>Encargado</t>
  </si>
  <si>
    <t>Auditor</t>
  </si>
  <si>
    <t>Fecha</t>
  </si>
  <si>
    <t>Respuesta1</t>
  </si>
  <si>
    <t>Respuesta2</t>
  </si>
  <si>
    <t>Respuesta3</t>
  </si>
  <si>
    <t>Respuesta4</t>
  </si>
  <si>
    <t>Respuesta5</t>
  </si>
  <si>
    <t>Respuesta6</t>
  </si>
  <si>
    <t>Respuesta7</t>
  </si>
  <si>
    <t>Respuesta8</t>
  </si>
  <si>
    <t>Respuesta9</t>
  </si>
  <si>
    <t>Respuesta10</t>
  </si>
  <si>
    <t>Respuesta11</t>
  </si>
  <si>
    <t>Respuesta12</t>
  </si>
  <si>
    <t>Respuesta13</t>
  </si>
  <si>
    <t>Respuesta14</t>
  </si>
  <si>
    <t>Respuesta15</t>
  </si>
  <si>
    <t>Respuesta16</t>
  </si>
  <si>
    <t>Respuesta17</t>
  </si>
  <si>
    <t>Respuesta18</t>
  </si>
  <si>
    <t>Respuesta19</t>
  </si>
  <si>
    <t>Respuesta20</t>
  </si>
  <si>
    <t>Respuesta21</t>
  </si>
  <si>
    <t>Respuesta22</t>
  </si>
  <si>
    <t>Respuesta23</t>
  </si>
  <si>
    <t>Respuesta24</t>
  </si>
  <si>
    <t>Respuesta25</t>
  </si>
  <si>
    <t>documentos</t>
  </si>
  <si>
    <t>caja</t>
  </si>
  <si>
    <t>almacen</t>
  </si>
  <si>
    <t>ambiente</t>
  </si>
  <si>
    <t>sabor</t>
  </si>
  <si>
    <t>temperatura</t>
  </si>
  <si>
    <t>Total</t>
  </si>
  <si>
    <t>Observaciones</t>
  </si>
  <si>
    <t>estacionamientoE</t>
  </si>
  <si>
    <t>estacionamientoL</t>
  </si>
  <si>
    <t>comedorE</t>
  </si>
  <si>
    <t>comedorL</t>
  </si>
  <si>
    <t>barraE</t>
  </si>
  <si>
    <t>barraL</t>
  </si>
  <si>
    <t>tortillasE</t>
  </si>
  <si>
    <t>tortillasL</t>
  </si>
  <si>
    <t>serviciosE</t>
  </si>
  <si>
    <t>serviciosL</t>
  </si>
  <si>
    <t>planchasE</t>
  </si>
  <si>
    <t>planchasL</t>
  </si>
  <si>
    <t>areaLozaE</t>
  </si>
  <si>
    <t>areaLozaL</t>
  </si>
  <si>
    <t>bañosL</t>
  </si>
  <si>
    <t>juegosE</t>
  </si>
  <si>
    <t>juegosL</t>
  </si>
  <si>
    <t>PlanchasP</t>
  </si>
  <si>
    <t>LozaP</t>
  </si>
  <si>
    <t>AseoP</t>
  </si>
  <si>
    <t>TortillaP</t>
  </si>
  <si>
    <t>BarraP</t>
  </si>
  <si>
    <t>MesasP</t>
  </si>
  <si>
    <t>ServiciosP</t>
  </si>
  <si>
    <t>ProveedoresC</t>
  </si>
  <si>
    <t>Herramienta</t>
  </si>
  <si>
    <t>Aspectos</t>
  </si>
  <si>
    <t>Estructura</t>
  </si>
  <si>
    <t>Limpieza</t>
  </si>
  <si>
    <t>Personal</t>
  </si>
  <si>
    <t>Estacionamiento</t>
  </si>
  <si>
    <t>Comedor</t>
  </si>
  <si>
    <t>Barra</t>
  </si>
  <si>
    <t>Tortillas</t>
  </si>
  <si>
    <t>Servicios</t>
  </si>
  <si>
    <t>Planchas</t>
  </si>
  <si>
    <t>Loza</t>
  </si>
  <si>
    <t>Baños</t>
  </si>
  <si>
    <t>Área de Juegos</t>
  </si>
  <si>
    <t>Caja</t>
  </si>
  <si>
    <t xml:space="preserve">Almacén </t>
  </si>
  <si>
    <t>BañosE</t>
  </si>
  <si>
    <t>Totales</t>
  </si>
  <si>
    <t>ObservacionTrampa</t>
  </si>
  <si>
    <t>ObservacionFilete</t>
  </si>
  <si>
    <t>ObservacionMasa</t>
  </si>
  <si>
    <t>ObservacionPostres</t>
  </si>
  <si>
    <t>ObservacionRefresco</t>
  </si>
  <si>
    <t>ObservacionCerveza</t>
  </si>
  <si>
    <t>ObservacionAlmacen</t>
  </si>
  <si>
    <t>ObservacionBasura</t>
  </si>
  <si>
    <t>ObservacionGas</t>
  </si>
  <si>
    <t>ObservacionFumigacion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</si>
</sst>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Bahnschrift Light Condensed"/>
      <family val="2"/>
    </font>
    <font>
      <sz val="9"/>
      <color theme="0"/>
      <name val="Bahnschrift Light Condensed"/>
      <family val="2"/>
    </font>
    <font>
      <sz val="11"/>
      <color theme="1"/>
      <name val="Bahnschrift Light Condensed"/>
      <family val="2"/>
    </font>
    <font>
      <sz val="11"/>
      <name val="Bahnschrift Light Condensed"/>
      <family val="2"/>
    </font>
    <font>
      <sz val="14"/>
      <color theme="0"/>
      <name val="Bahnschrift Light Condensed"/>
      <family val="2"/>
    </font>
    <font>
      <sz val="14"/>
      <name val="Aptos Narrow"/>
      <family val="2"/>
      <scheme val="minor"/>
    </font>
    <font>
      <u/>
      <sz val="11"/>
      <color theme="1"/>
      <name val="Bahnschrift Light Condensed"/>
      <family val="2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3" xfId="1" applyNumberFormat="1" applyFont="1" applyBorder="1" applyAlignment="1">
      <alignment horizontal="center" vertical="center"/>
    </xf>
    <xf numFmtId="0" fontId="5" fillId="0" borderId="6" xfId="1" applyNumberFormat="1" applyFont="1" applyBorder="1" applyAlignment="1">
      <alignment horizontal="center" vertical="center"/>
    </xf>
    <xf numFmtId="0" fontId="5" fillId="0" borderId="7" xfId="1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center" vertical="center"/>
    </xf>
    <xf numFmtId="0" fontId="5" fillId="0" borderId="8" xfId="1" applyNumberFormat="1" applyFont="1" applyBorder="1" applyAlignment="1">
      <alignment horizontal="center" vertical="center"/>
    </xf>
    <xf numFmtId="0" fontId="5" fillId="0" borderId="9" xfId="1" applyNumberFormat="1" applyFont="1" applyBorder="1" applyAlignment="1">
      <alignment horizontal="center" vertical="center"/>
    </xf>
    <xf numFmtId="0" fontId="5" fillId="0" borderId="10" xfId="1" applyNumberFormat="1" applyFont="1" applyBorder="1" applyAlignment="1">
      <alignment horizontal="center" vertical="center"/>
    </xf>
    <xf numFmtId="0" fontId="5" fillId="0" borderId="4" xfId="1" applyNumberFormat="1" applyFont="1" applyBorder="1" applyAlignment="1">
      <alignment horizontal="center" vertical="center"/>
    </xf>
    <xf numFmtId="0" fontId="5" fillId="0" borderId="11" xfId="1" applyNumberFormat="1" applyFont="1" applyBorder="1" applyAlignment="1">
      <alignment horizontal="center" vertical="center"/>
    </xf>
    <xf numFmtId="0" fontId="6" fillId="0" borderId="10" xfId="1" applyNumberFormat="1" applyFont="1" applyBorder="1" applyAlignment="1">
      <alignment horizontal="center" vertical="center"/>
    </xf>
    <xf numFmtId="0" fontId="6" fillId="0" borderId="9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4" xfId="0" applyBorder="1"/>
    <xf numFmtId="0" fontId="7" fillId="2" borderId="12" xfId="0" applyFont="1" applyFill="1" applyBorder="1" applyAlignment="1">
      <alignment horizontal="center" vertical="center"/>
    </xf>
    <xf numFmtId="1" fontId="8" fillId="0" borderId="12" xfId="0" applyNumberFormat="1" applyFont="1" applyBorder="1" applyAlignment="1">
      <alignment horizontal="center" vertical="center"/>
    </xf>
    <xf numFmtId="0" fontId="9" fillId="0" borderId="3" xfId="1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0" xfId="0"/>
    <xf numFmtId="0" fontId="0" fillId="0" borderId="1" xfId="0" applyBorder="1"/>
    <xf numFmtId="0" fontId="10" fillId="0" borderId="1" xfId="0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0FA6C-E50C-4DD3-8C6A-6137B139CC46}">
  <dimension ref="A1:AZ31"/>
  <sheetViews>
    <sheetView tabSelected="1" topLeftCell="O1" zoomScale="70" zoomScaleNormal="70" workbookViewId="0">
      <selection activeCell="AO20" sqref="AO20"/>
    </sheetView>
  </sheetViews>
  <sheetFormatPr baseColWidth="10" defaultRowHeight="15" x14ac:dyDescent="0.25"/>
  <cols>
    <col min="1" max="1" width="14.140625" customWidth="1"/>
    <col min="2" max="2" width="15" customWidth="1"/>
    <col min="3" max="3" width="17" customWidth="1"/>
    <col min="4" max="4" width="16.42578125" customWidth="1"/>
    <col min="5" max="5" width="10.42578125" customWidth="1"/>
    <col min="6" max="6" width="16" customWidth="1"/>
    <col min="7" max="7" width="9.140625" customWidth="1"/>
    <col min="8" max="8" width="7.5703125" customWidth="1"/>
    <col min="9" max="9" width="9" customWidth="1"/>
    <col min="10" max="10" width="10.140625" customWidth="1"/>
    <col min="11" max="11" width="10.7109375" customWidth="1"/>
    <col min="12" max="12" width="11.140625" customWidth="1"/>
    <col min="13" max="13" width="11.42578125" customWidth="1"/>
    <col min="14" max="14" width="10.7109375" customWidth="1"/>
    <col min="15" max="15" width="10.5703125" customWidth="1"/>
    <col min="16" max="16" width="10.42578125" customWidth="1"/>
    <col min="17" max="17" width="8" customWidth="1"/>
    <col min="18" max="18" width="8.42578125" customWidth="1"/>
    <col min="19" max="19" width="7.85546875" customWidth="1"/>
    <col min="20" max="20" width="10.5703125" customWidth="1"/>
    <col min="21" max="21" width="6.42578125" customWidth="1"/>
    <col min="22" max="22" width="7" customWidth="1"/>
    <col min="23" max="23" width="8.5703125" customWidth="1"/>
    <col min="24" max="24" width="7.28515625" customWidth="1"/>
    <col min="25" max="25" width="8" customWidth="1"/>
    <col min="26" max="26" width="10.28515625" customWidth="1"/>
    <col min="27" max="27" width="9" customWidth="1"/>
    <col min="28" max="28" width="6.85546875" customWidth="1"/>
    <col min="29" max="29" width="9.5703125" customWidth="1"/>
    <col min="30" max="30" width="9.7109375" customWidth="1"/>
    <col min="31" max="31" width="13.7109375" customWidth="1"/>
    <col min="32" max="32" width="11.28515625" customWidth="1"/>
    <col min="33" max="33" width="6.42578125" customWidth="1"/>
    <col min="35" max="35" width="13.85546875" customWidth="1"/>
    <col min="36" max="36" width="13.5703125" customWidth="1"/>
    <col min="37" max="37" width="24" customWidth="1"/>
    <col min="41" max="41" width="16.42578125" customWidth="1"/>
    <col min="42" max="44" width="11.42578125" customWidth="1"/>
    <col min="46" max="46" width="24.7109375" customWidth="1"/>
    <col min="53" max="53" width="13" customWidth="1"/>
  </cols>
  <sheetData>
    <row r="1" spans="1:52" x14ac:dyDescent="0.25">
      <c r="A1" s="1" t="s">
        <v>0</v>
      </c>
      <c r="B1" s="1"/>
    </row>
    <row r="2" spans="1:52" x14ac:dyDescent="0.25">
      <c r="A2" s="1" t="s">
        <v>1</v>
      </c>
      <c r="B2" s="1"/>
      <c r="AK2" s="25"/>
      <c r="AL2" s="25"/>
      <c r="AM2" s="25"/>
      <c r="AN2" s="25"/>
    </row>
    <row r="3" spans="1:52" x14ac:dyDescent="0.25">
      <c r="A3" s="1" t="s">
        <v>2</v>
      </c>
      <c r="B3" s="1"/>
      <c r="AK3" s="25"/>
      <c r="AL3" s="25"/>
      <c r="AM3" s="25"/>
      <c r="AN3" s="25"/>
    </row>
    <row r="4" spans="1:52" x14ac:dyDescent="0.25">
      <c r="A4" s="1" t="s">
        <v>3</v>
      </c>
      <c r="B4" s="1"/>
      <c r="AK4" s="25"/>
      <c r="AL4" s="25"/>
      <c r="AM4" s="25"/>
      <c r="AN4" s="25"/>
    </row>
    <row r="5" spans="1:52" x14ac:dyDescent="0.25">
      <c r="C5" s="1" t="s">
        <v>37</v>
      </c>
      <c r="D5" s="1" t="s">
        <v>38</v>
      </c>
      <c r="E5" s="1" t="s">
        <v>39</v>
      </c>
      <c r="F5" s="1" t="s">
        <v>40</v>
      </c>
      <c r="G5" s="1" t="s">
        <v>41</v>
      </c>
      <c r="H5" s="1" t="s">
        <v>42</v>
      </c>
      <c r="I5" s="1" t="s">
        <v>43</v>
      </c>
      <c r="J5" s="1" t="s">
        <v>44</v>
      </c>
      <c r="K5" s="1" t="s">
        <v>45</v>
      </c>
      <c r="L5" s="1" t="s">
        <v>46</v>
      </c>
      <c r="M5" s="1" t="s">
        <v>47</v>
      </c>
      <c r="N5" s="1" t="s">
        <v>48</v>
      </c>
      <c r="O5" s="1" t="s">
        <v>49</v>
      </c>
      <c r="P5" s="1" t="s">
        <v>50</v>
      </c>
      <c r="Q5" s="19" t="s">
        <v>78</v>
      </c>
      <c r="R5" s="1" t="s">
        <v>51</v>
      </c>
      <c r="S5" s="1" t="s">
        <v>52</v>
      </c>
      <c r="T5" s="1" t="s">
        <v>53</v>
      </c>
      <c r="U5" s="1" t="s">
        <v>54</v>
      </c>
      <c r="V5" s="1" t="s">
        <v>55</v>
      </c>
      <c r="W5" s="1" t="s">
        <v>56</v>
      </c>
      <c r="X5" s="1" t="s">
        <v>57</v>
      </c>
      <c r="Y5" s="1" t="s">
        <v>58</v>
      </c>
      <c r="Z5" s="1" t="s">
        <v>59</v>
      </c>
      <c r="AA5" s="1" t="s">
        <v>60</v>
      </c>
      <c r="AB5" s="1" t="s">
        <v>29</v>
      </c>
      <c r="AC5" s="1" t="s">
        <v>30</v>
      </c>
      <c r="AD5" s="1" t="s">
        <v>31</v>
      </c>
      <c r="AE5" s="1" t="s">
        <v>32</v>
      </c>
      <c r="AF5" s="1" t="s">
        <v>61</v>
      </c>
      <c r="AG5" s="1" t="s">
        <v>62</v>
      </c>
      <c r="AH5" s="1" t="s">
        <v>33</v>
      </c>
      <c r="AI5" s="1" t="s">
        <v>34</v>
      </c>
      <c r="AT5" s="1" t="s">
        <v>36</v>
      </c>
    </row>
    <row r="6" spans="1:52" x14ac:dyDescent="0.25">
      <c r="B6" s="1" t="s">
        <v>4</v>
      </c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T6" s="1" t="s">
        <v>88</v>
      </c>
      <c r="AU6" s="26"/>
      <c r="AV6" s="26"/>
      <c r="AW6" s="26"/>
      <c r="AX6" s="26"/>
      <c r="AY6" s="26"/>
      <c r="AZ6" s="26"/>
    </row>
    <row r="7" spans="1:52" ht="15.75" thickBot="1" x14ac:dyDescent="0.3">
      <c r="B7" s="1" t="s">
        <v>5</v>
      </c>
      <c r="C7" s="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K7" s="3" t="s">
        <v>63</v>
      </c>
      <c r="AL7" s="4" t="s">
        <v>64</v>
      </c>
      <c r="AM7" s="4" t="s">
        <v>65</v>
      </c>
      <c r="AN7" s="4" t="s">
        <v>66</v>
      </c>
      <c r="AO7" s="4" t="s">
        <v>35</v>
      </c>
      <c r="AT7" s="1" t="s">
        <v>89</v>
      </c>
      <c r="AU7" s="26"/>
      <c r="AV7" s="26"/>
      <c r="AW7" s="26"/>
      <c r="AX7" s="26"/>
      <c r="AY7" s="26"/>
      <c r="AZ7" s="26"/>
    </row>
    <row r="8" spans="1:52" x14ac:dyDescent="0.25">
      <c r="B8" s="1" t="s">
        <v>6</v>
      </c>
      <c r="C8" s="2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K8" s="5" t="s">
        <v>67</v>
      </c>
      <c r="AL8" s="6">
        <f>100 - ((10 - C31) * 10)</f>
        <v>0</v>
      </c>
      <c r="AM8" s="6">
        <f>100 - ((10 - D31) * 10)</f>
        <v>0</v>
      </c>
      <c r="AN8" s="7">
        <v>0</v>
      </c>
      <c r="AO8" s="8">
        <f>AVERAGE(AL8:AM8)</f>
        <v>0</v>
      </c>
      <c r="AT8" s="1" t="s">
        <v>80</v>
      </c>
      <c r="AU8" s="26"/>
      <c r="AV8" s="26"/>
      <c r="AW8" s="26"/>
      <c r="AX8" s="26"/>
      <c r="AY8" s="26"/>
      <c r="AZ8" s="26"/>
    </row>
    <row r="9" spans="1:52" ht="15.75" thickBot="1" x14ac:dyDescent="0.3">
      <c r="B9" s="1" t="s">
        <v>7</v>
      </c>
      <c r="C9" s="2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K9" s="9"/>
      <c r="AL9" s="10"/>
      <c r="AM9" s="10"/>
      <c r="AN9" s="11"/>
      <c r="AO9" s="12"/>
      <c r="AT9" s="1" t="s">
        <v>81</v>
      </c>
      <c r="AU9" s="26"/>
      <c r="AV9" s="26"/>
      <c r="AW9" s="26"/>
      <c r="AX9" s="26"/>
      <c r="AY9" s="26"/>
      <c r="AZ9" s="26"/>
    </row>
    <row r="10" spans="1:52" x14ac:dyDescent="0.25">
      <c r="B10" s="1" t="s">
        <v>8</v>
      </c>
      <c r="C10" s="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K10" s="5" t="s">
        <v>68</v>
      </c>
      <c r="AL10" s="6">
        <f>100 - ((14 - E31) * 10)</f>
        <v>-40</v>
      </c>
      <c r="AM10" s="6">
        <f>100 - ((13 - F31) * 10)</f>
        <v>-30</v>
      </c>
      <c r="AN10" s="7">
        <f>100 - ((7 - Z31) * 10)</f>
        <v>30</v>
      </c>
      <c r="AO10" s="8">
        <f xml:space="preserve"> ROUND(AVERAGE(AL10:AN10),0)</f>
        <v>-13</v>
      </c>
      <c r="AT10" s="1" t="s">
        <v>82</v>
      </c>
      <c r="AU10" s="26"/>
      <c r="AV10" s="26"/>
      <c r="AW10" s="26"/>
      <c r="AX10" s="26"/>
      <c r="AY10" s="26"/>
      <c r="AZ10" s="26"/>
    </row>
    <row r="11" spans="1:52" ht="15.75" thickBot="1" x14ac:dyDescent="0.3">
      <c r="B11" s="1" t="s">
        <v>9</v>
      </c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K11" s="9"/>
      <c r="AL11" s="10"/>
      <c r="AM11" s="10"/>
      <c r="AN11" s="11"/>
      <c r="AO11" s="12"/>
      <c r="AT11" s="1" t="s">
        <v>83</v>
      </c>
      <c r="AU11" s="26"/>
      <c r="AV11" s="26"/>
      <c r="AW11" s="26"/>
      <c r="AX11" s="26"/>
      <c r="AY11" s="26"/>
      <c r="AZ11" s="26"/>
    </row>
    <row r="12" spans="1:52" x14ac:dyDescent="0.25">
      <c r="B12" s="1" t="s">
        <v>10</v>
      </c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K12" s="5" t="s">
        <v>69</v>
      </c>
      <c r="AL12" s="6">
        <f>100 - ((8 - G31) * 10)</f>
        <v>20</v>
      </c>
      <c r="AM12" s="6">
        <f>100 - ((8 - H31) * 10)</f>
        <v>20</v>
      </c>
      <c r="AN12" s="7">
        <f>100 - ((7 - Y31) * 10)</f>
        <v>30</v>
      </c>
      <c r="AO12" s="13">
        <f xml:space="preserve"> ROUND(AVERAGE(AL12:AN12),0)</f>
        <v>23</v>
      </c>
      <c r="AT12" s="1" t="s">
        <v>84</v>
      </c>
      <c r="AU12" s="26"/>
      <c r="AV12" s="26"/>
      <c r="AW12" s="26"/>
      <c r="AX12" s="26"/>
      <c r="AY12" s="26"/>
      <c r="AZ12" s="26"/>
    </row>
    <row r="13" spans="1:52" ht="15.75" thickBot="1" x14ac:dyDescent="0.3">
      <c r="B13" s="1" t="s">
        <v>11</v>
      </c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K13" s="9"/>
      <c r="AL13" s="10"/>
      <c r="AM13" s="10"/>
      <c r="AN13" s="11"/>
      <c r="AO13" s="12"/>
      <c r="AT13" s="1" t="s">
        <v>85</v>
      </c>
      <c r="AU13" s="26"/>
      <c r="AV13" s="26"/>
      <c r="AW13" s="26"/>
      <c r="AX13" s="26"/>
      <c r="AY13" s="26"/>
      <c r="AZ13" s="26"/>
    </row>
    <row r="14" spans="1:52" x14ac:dyDescent="0.25">
      <c r="B14" s="1" t="s">
        <v>12</v>
      </c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K14" s="18" t="s">
        <v>70</v>
      </c>
      <c r="AL14" s="6">
        <f>100 - ((13 - I31) * 10)</f>
        <v>-30</v>
      </c>
      <c r="AM14" s="6">
        <f>100 - ((13 - J31) * 10)</f>
        <v>-30</v>
      </c>
      <c r="AN14" s="7">
        <f>100 - ((7 - X31) * 10)</f>
        <v>30</v>
      </c>
      <c r="AO14" s="13">
        <f xml:space="preserve"> ROUND(AVERAGE(AL14:AN14),0)</f>
        <v>-10</v>
      </c>
      <c r="AT14" s="1" t="s">
        <v>86</v>
      </c>
      <c r="AU14" s="26"/>
      <c r="AV14" s="26"/>
      <c r="AW14" s="26"/>
      <c r="AX14" s="26"/>
      <c r="AY14" s="26"/>
      <c r="AZ14" s="26"/>
    </row>
    <row r="15" spans="1:52" ht="15.75" thickBot="1" x14ac:dyDescent="0.3">
      <c r="B15" s="1" t="s">
        <v>13</v>
      </c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K15" s="18"/>
      <c r="AL15" s="14"/>
      <c r="AM15" s="14"/>
      <c r="AN15" s="15"/>
      <c r="AO15" s="12"/>
      <c r="AT15" s="1" t="s">
        <v>87</v>
      </c>
      <c r="AU15" s="27"/>
      <c r="AV15" s="27"/>
      <c r="AW15" s="27"/>
      <c r="AX15" s="27"/>
      <c r="AY15" s="27"/>
      <c r="AZ15" s="27"/>
    </row>
    <row r="16" spans="1:52" x14ac:dyDescent="0.25">
      <c r="B16" s="1" t="s">
        <v>14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K16" s="18" t="s">
        <v>71</v>
      </c>
      <c r="AL16" s="6">
        <f>100 - ((9 - K31) * 10)</f>
        <v>10</v>
      </c>
      <c r="AM16" s="6">
        <f>100 - ((9 - L31) * 10)</f>
        <v>10</v>
      </c>
      <c r="AN16" s="6">
        <f>100 - ((7 - AA31) * 10)</f>
        <v>30</v>
      </c>
      <c r="AO16" s="13">
        <f xml:space="preserve"> ROUND(AVERAGE(AL16:AN16),0)</f>
        <v>17</v>
      </c>
    </row>
    <row r="17" spans="2:41" ht="15.75" thickBot="1" x14ac:dyDescent="0.3">
      <c r="B17" s="1" t="s">
        <v>15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K17" s="18"/>
      <c r="AL17" s="14"/>
      <c r="AM17" s="14"/>
      <c r="AN17" s="14"/>
      <c r="AO17" s="12"/>
    </row>
    <row r="18" spans="2:41" x14ac:dyDescent="0.25">
      <c r="B18" s="1" t="s">
        <v>16</v>
      </c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K18" s="18" t="s">
        <v>72</v>
      </c>
      <c r="AL18" s="6">
        <f>100 - ((12 - M31) * 10)</f>
        <v>-20</v>
      </c>
      <c r="AM18" s="6">
        <f>100 - ((9 - N31) * 10)</f>
        <v>10</v>
      </c>
      <c r="AN18" s="6">
        <f>100 - ((7 - S31) * 10)</f>
        <v>30</v>
      </c>
      <c r="AO18" s="16">
        <f xml:space="preserve"> ROUND(AVERAGE(AL18:AN18),0)</f>
        <v>7</v>
      </c>
    </row>
    <row r="19" spans="2:41" ht="15.75" thickBot="1" x14ac:dyDescent="0.3">
      <c r="B19" s="1" t="s">
        <v>17</v>
      </c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K19" s="18"/>
      <c r="AL19" s="14"/>
      <c r="AM19" s="14"/>
      <c r="AN19" s="14"/>
      <c r="AO19" s="17"/>
    </row>
    <row r="20" spans="2:41" x14ac:dyDescent="0.25">
      <c r="B20" s="1" t="s">
        <v>18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K20" s="23" t="s">
        <v>73</v>
      </c>
      <c r="AL20" s="6">
        <f>100 - ((8 - O31) * 10)</f>
        <v>20</v>
      </c>
      <c r="AM20" s="6">
        <f>100 - ((7 - P31) * 10)</f>
        <v>30</v>
      </c>
      <c r="AN20" s="7">
        <f>100 - ((7 - U31) * 10)</f>
        <v>30</v>
      </c>
      <c r="AO20" s="8">
        <f xml:space="preserve"> ROUND(AVERAGE(AL20:AN20),0)</f>
        <v>27</v>
      </c>
    </row>
    <row r="21" spans="2:41" ht="15.75" thickBot="1" x14ac:dyDescent="0.3">
      <c r="B21" s="1" t="s">
        <v>19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K21" s="24"/>
      <c r="AL21" s="10"/>
      <c r="AM21" s="10"/>
      <c r="AN21" s="11"/>
      <c r="AO21" s="12"/>
    </row>
    <row r="22" spans="2:41" x14ac:dyDescent="0.25">
      <c r="B22" s="1" t="s">
        <v>20</v>
      </c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K22" s="23" t="s">
        <v>74</v>
      </c>
      <c r="AL22" s="6">
        <f>100 - ((13 - Q31) * 10)</f>
        <v>-30</v>
      </c>
      <c r="AM22" s="6">
        <f>100 - ((12 - R31) * 10)</f>
        <v>-20</v>
      </c>
      <c r="AN22" s="7">
        <v>0</v>
      </c>
      <c r="AO22" s="8">
        <f xml:space="preserve"> AVERAGE(AL22:AM22)</f>
        <v>-25</v>
      </c>
    </row>
    <row r="23" spans="2:41" ht="15.75" thickBot="1" x14ac:dyDescent="0.3">
      <c r="B23" s="1" t="s">
        <v>21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K23" s="24"/>
      <c r="AL23" s="10"/>
      <c r="AM23" s="10"/>
      <c r="AN23" s="11"/>
      <c r="AO23" s="12"/>
    </row>
    <row r="24" spans="2:41" x14ac:dyDescent="0.25">
      <c r="B24" s="1" t="s">
        <v>22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K24" s="23" t="s">
        <v>75</v>
      </c>
      <c r="AL24" s="6">
        <f>100 - ((6 - S31) * 10)</f>
        <v>40</v>
      </c>
      <c r="AM24" s="6">
        <f>100 - ((4 - T31) * 10)</f>
        <v>60</v>
      </c>
      <c r="AN24" s="7">
        <v>0</v>
      </c>
      <c r="AO24" s="8">
        <f xml:space="preserve"> AVERAGE(AL24:AM24)</f>
        <v>50</v>
      </c>
    </row>
    <row r="25" spans="2:41" ht="15.75" thickBot="1" x14ac:dyDescent="0.3">
      <c r="B25" s="1" t="s">
        <v>23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K25" s="24"/>
      <c r="AL25" s="10"/>
      <c r="AM25" s="10"/>
      <c r="AN25" s="11"/>
      <c r="AO25" s="12"/>
    </row>
    <row r="26" spans="2:41" x14ac:dyDescent="0.25">
      <c r="B26" s="1" t="s">
        <v>24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K26" s="23" t="s">
        <v>76</v>
      </c>
      <c r="AL26" s="6">
        <f>100 - ((10 - AC31) * 10)</f>
        <v>0</v>
      </c>
      <c r="AM26" s="6">
        <v>0</v>
      </c>
      <c r="AN26" s="7">
        <v>0</v>
      </c>
      <c r="AO26" s="8">
        <f xml:space="preserve"> AL26</f>
        <v>0</v>
      </c>
    </row>
    <row r="27" spans="2:41" ht="15.75" thickBot="1" x14ac:dyDescent="0.3">
      <c r="B27" s="1" t="s">
        <v>25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K27" s="24"/>
      <c r="AL27" s="10"/>
      <c r="AM27" s="10"/>
      <c r="AN27" s="11"/>
      <c r="AO27" s="12"/>
    </row>
    <row r="28" spans="2:41" x14ac:dyDescent="0.25">
      <c r="B28" s="1" t="s">
        <v>26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K28" s="23" t="s">
        <v>77</v>
      </c>
      <c r="AL28" s="22">
        <f>100 - ((10 - AD31) * 10)</f>
        <v>0</v>
      </c>
      <c r="AM28" s="6">
        <v>0</v>
      </c>
      <c r="AN28" s="7">
        <v>0</v>
      </c>
      <c r="AO28" s="8">
        <f xml:space="preserve"> AL28</f>
        <v>0</v>
      </c>
    </row>
    <row r="29" spans="2:41" ht="15.75" thickBot="1" x14ac:dyDescent="0.3">
      <c r="B29" s="1" t="s">
        <v>27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K29" s="24"/>
      <c r="AL29" s="10"/>
      <c r="AM29" s="10"/>
      <c r="AN29" s="11"/>
      <c r="AO29" s="12"/>
    </row>
    <row r="30" spans="2:41" ht="19.5" thickBot="1" x14ac:dyDescent="0.3">
      <c r="B30" s="1" t="s">
        <v>28</v>
      </c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K30" s="20" t="s">
        <v>79</v>
      </c>
      <c r="AL30" s="21">
        <f>AVERAGE(AL8:AL28)</f>
        <v>-2.7272727272727271</v>
      </c>
      <c r="AM30" s="21">
        <f>AVERAGE(AM8:AM28)</f>
        <v>4.5454545454545459</v>
      </c>
      <c r="AN30" s="21">
        <f>AVERAGE(AN8:AN28)</f>
        <v>16.363636363636363</v>
      </c>
    </row>
    <row r="31" spans="2:41" x14ac:dyDescent="0.25">
      <c r="B31" s="1" t="s">
        <v>35</v>
      </c>
      <c r="C31" s="1">
        <f t="shared" ref="C31:AF31" si="0">SUM(C6:C30)</f>
        <v>0</v>
      </c>
      <c r="D31" s="1">
        <f t="shared" si="0"/>
        <v>0</v>
      </c>
      <c r="E31" s="1">
        <f t="shared" si="0"/>
        <v>0</v>
      </c>
      <c r="F31" s="1">
        <f t="shared" si="0"/>
        <v>0</v>
      </c>
      <c r="G31" s="1">
        <f t="shared" si="0"/>
        <v>0</v>
      </c>
      <c r="H31" s="1">
        <f t="shared" si="0"/>
        <v>0</v>
      </c>
      <c r="I31" s="1">
        <f t="shared" si="0"/>
        <v>0</v>
      </c>
      <c r="J31" s="1">
        <f t="shared" si="0"/>
        <v>0</v>
      </c>
      <c r="K31" s="1">
        <f t="shared" si="0"/>
        <v>0</v>
      </c>
      <c r="L31" s="1">
        <f t="shared" si="0"/>
        <v>0</v>
      </c>
      <c r="M31" s="1">
        <f t="shared" si="0"/>
        <v>0</v>
      </c>
      <c r="N31" s="1">
        <f t="shared" si="0"/>
        <v>0</v>
      </c>
      <c r="O31" s="1">
        <f t="shared" si="0"/>
        <v>0</v>
      </c>
      <c r="P31" s="1">
        <f t="shared" si="0"/>
        <v>0</v>
      </c>
      <c r="Q31" s="1">
        <f t="shared" si="0"/>
        <v>0</v>
      </c>
      <c r="R31" s="1">
        <f t="shared" si="0"/>
        <v>0</v>
      </c>
      <c r="S31" s="1">
        <f t="shared" si="0"/>
        <v>0</v>
      </c>
      <c r="T31" s="1">
        <f t="shared" si="0"/>
        <v>0</v>
      </c>
      <c r="U31" s="1">
        <f t="shared" si="0"/>
        <v>0</v>
      </c>
      <c r="V31" s="1">
        <f t="shared" si="0"/>
        <v>0</v>
      </c>
      <c r="W31" s="1">
        <f t="shared" si="0"/>
        <v>0</v>
      </c>
      <c r="X31" s="1">
        <f t="shared" si="0"/>
        <v>0</v>
      </c>
      <c r="Y31" s="1">
        <f t="shared" si="0"/>
        <v>0</v>
      </c>
      <c r="Z31" s="1">
        <f t="shared" si="0"/>
        <v>0</v>
      </c>
      <c r="AA31" s="1">
        <f t="shared" si="0"/>
        <v>0</v>
      </c>
      <c r="AB31" s="1">
        <f t="shared" si="0"/>
        <v>0</v>
      </c>
      <c r="AC31" s="1">
        <f t="shared" si="0"/>
        <v>0</v>
      </c>
      <c r="AD31" s="1">
        <f t="shared" si="0"/>
        <v>0</v>
      </c>
      <c r="AE31" s="1">
        <f t="shared" si="0"/>
        <v>0</v>
      </c>
      <c r="AF31" s="1">
        <f t="shared" si="0"/>
        <v>0</v>
      </c>
    </row>
  </sheetData>
  <mergeCells count="18">
    <mergeCell ref="AU6:AZ6"/>
    <mergeCell ref="AU7:AZ7"/>
    <mergeCell ref="AU8:AZ8"/>
    <mergeCell ref="AU9:AZ9"/>
    <mergeCell ref="AU10:AZ10"/>
    <mergeCell ref="AU11:AZ11"/>
    <mergeCell ref="AU12:AZ12"/>
    <mergeCell ref="AU13:AZ13"/>
    <mergeCell ref="AU14:AZ14"/>
    <mergeCell ref="AU15:AZ15"/>
    <mergeCell ref="AK24:AK25"/>
    <mergeCell ref="AK26:AK27"/>
    <mergeCell ref="AK28:AK29"/>
    <mergeCell ref="AK2:AN2"/>
    <mergeCell ref="AK3:AN3"/>
    <mergeCell ref="AK4:AN4"/>
    <mergeCell ref="AK20:AK21"/>
    <mergeCell ref="AK22:AK23"/>
  </mergeCells>
  <phoneticPr fontId="1" type="noConversion"/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MEJIA PADILLA, CARLOS BENJAMIN</dc:creator>
  <cp:lastModifiedBy>MEJIA PADILLA, CARLOS BENJAMIN</cp:lastModifiedBy>
  <cp:lastPrinted>2024-08-07T17:43:19Z</cp:lastPrinted>
  <dcterms:created xsi:type="dcterms:W3CDTF">2024-07-30T19:42:26Z</dcterms:created>
  <dcterms:modified xsi:type="dcterms:W3CDTF">2024-08-25T22:31:41Z</dcterms:modified>
</cp:coreProperties>
</file>