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leifer_be_northeastern_edu/Documents/Northeastern/Gallaway Group/PhD Markup Experiment/Python Codes/EIS_Processing/"/>
    </mc:Choice>
  </mc:AlternateContent>
  <xr:revisionPtr revIDLastSave="20" documentId="8_{267FCAA7-7027-40FB-8271-AE4AA72FF39A}" xr6:coauthVersionLast="47" xr6:coauthVersionMax="47" xr10:uidLastSave="{A3FDA8A7-CD1B-492A-A846-E384218BE277}"/>
  <bookViews>
    <workbookView xWindow="-108" yWindow="-108" windowWidth="23256" windowHeight="12456" xr2:uid="{AD38F8F9-B9EF-402B-A383-1867CE7CE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K58" i="1" s="1"/>
  <c r="K54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I58" i="1"/>
  <c r="I57" i="1"/>
  <c r="I56" i="1"/>
  <c r="I55" i="1"/>
  <c r="I54" i="1"/>
  <c r="I53" i="1"/>
  <c r="I52" i="1"/>
  <c r="I51" i="1"/>
  <c r="I50" i="1"/>
  <c r="I49" i="1"/>
  <c r="I48" i="1"/>
  <c r="I47" i="1"/>
  <c r="K46" i="1"/>
  <c r="I46" i="1"/>
  <c r="I45" i="1"/>
  <c r="I44" i="1"/>
  <c r="I43" i="1"/>
  <c r="T42" i="1"/>
  <c r="I42" i="1"/>
  <c r="I41" i="1"/>
  <c r="K41" i="1" s="1"/>
  <c r="I40" i="1"/>
  <c r="K40" i="1" s="1"/>
  <c r="I39" i="1"/>
  <c r="I38" i="1"/>
  <c r="I37" i="1"/>
  <c r="I36" i="1"/>
  <c r="I35" i="1"/>
  <c r="I34" i="1"/>
  <c r="K34" i="1" s="1"/>
  <c r="I33" i="1"/>
  <c r="K33" i="1" s="1"/>
  <c r="I32" i="1"/>
  <c r="I31" i="1"/>
  <c r="I30" i="1"/>
  <c r="I29" i="1"/>
  <c r="K29" i="1" s="1"/>
  <c r="I28" i="1"/>
  <c r="K28" i="1" s="1"/>
  <c r="I27" i="1"/>
  <c r="I26" i="1"/>
  <c r="I25" i="1"/>
  <c r="I24" i="1"/>
  <c r="I23" i="1"/>
  <c r="I22" i="1"/>
  <c r="I21" i="1"/>
  <c r="K21" i="1" s="1"/>
  <c r="I20" i="1"/>
  <c r="K20" i="1" s="1"/>
  <c r="I19" i="1"/>
  <c r="I18" i="1"/>
  <c r="I17" i="1"/>
  <c r="K17" i="1" s="1"/>
  <c r="I15" i="1"/>
  <c r="K15" i="1" s="1"/>
  <c r="I14" i="1"/>
  <c r="I13" i="1"/>
  <c r="I12" i="1"/>
  <c r="I11" i="1"/>
  <c r="I10" i="1"/>
  <c r="K10" i="1" s="1"/>
  <c r="I9" i="1"/>
  <c r="K9" i="1" s="1"/>
  <c r="I8" i="1"/>
  <c r="K8" i="1" s="1"/>
  <c r="I7" i="1"/>
  <c r="I5" i="1"/>
  <c r="K5" i="1" s="1"/>
  <c r="I4" i="1"/>
  <c r="I3" i="1"/>
  <c r="K3" i="1" s="1"/>
  <c r="I2" i="1"/>
  <c r="K22" i="1" l="1"/>
  <c r="K11" i="1"/>
  <c r="K26" i="1"/>
  <c r="K27" i="1"/>
  <c r="K39" i="1"/>
  <c r="K12" i="1"/>
  <c r="K25" i="1"/>
  <c r="K37" i="1"/>
  <c r="K24" i="1"/>
  <c r="K23" i="1"/>
  <c r="K36" i="1"/>
  <c r="K13" i="1"/>
  <c r="K38" i="1"/>
  <c r="K14" i="1"/>
  <c r="K18" i="1"/>
  <c r="K30" i="1"/>
  <c r="K42" i="1"/>
  <c r="K19" i="1"/>
  <c r="K31" i="1"/>
  <c r="K7" i="1"/>
  <c r="K2" i="1"/>
  <c r="K48" i="1"/>
  <c r="K50" i="1"/>
  <c r="K52" i="1"/>
  <c r="K32" i="1"/>
  <c r="K44" i="1"/>
  <c r="K35" i="1"/>
  <c r="K43" i="1"/>
  <c r="K47" i="1"/>
  <c r="K51" i="1"/>
  <c r="K55" i="1"/>
  <c r="K56" i="1"/>
  <c r="K45" i="1"/>
  <c r="K49" i="1"/>
  <c r="K53" i="1"/>
  <c r="K57" i="1"/>
  <c r="K4" i="1"/>
</calcChain>
</file>

<file path=xl/sharedStrings.xml><?xml version="1.0" encoding="utf-8"?>
<sst xmlns="http://schemas.openxmlformats.org/spreadsheetml/2006/main" count="74" uniqueCount="30">
  <si>
    <t>Cell #</t>
  </si>
  <si>
    <t>Experiment Description</t>
  </si>
  <si>
    <t>Temperature ©</t>
  </si>
  <si>
    <t>Thickness [mm]</t>
  </si>
  <si>
    <t>Min resistance (Ohm) (Blocking)</t>
  </si>
  <si>
    <t>Rct resistance (Ohm) (Sym Cell)</t>
  </si>
  <si>
    <t>Thickness[cm]</t>
  </si>
  <si>
    <t>Conductivity [S/cm]</t>
  </si>
  <si>
    <t>Conductivity [mS/cm]</t>
  </si>
  <si>
    <t>0.5M ZnTFSI</t>
  </si>
  <si>
    <t>0.5M ZnTFSI (GB Over Week)</t>
  </si>
  <si>
    <t>0.5M ZnTFSI (inside GB)</t>
  </si>
  <si>
    <t>0.5M ZnTFSI (outside GB)</t>
  </si>
  <si>
    <t>0.5M ZnTFSI (outside GB 24hr )</t>
  </si>
  <si>
    <t>-</t>
  </si>
  <si>
    <t>0.5M ZnTFSI (inside GB 24hr )</t>
  </si>
  <si>
    <t>0.5M ZnTFSI (inside GB 48hr )</t>
  </si>
  <si>
    <t>0.5M ZnTFSI (outside GB 48hr )</t>
  </si>
  <si>
    <t>0.5M ZnTFSI (inside GB 168hr )</t>
  </si>
  <si>
    <t>TBD</t>
  </si>
  <si>
    <t>0.5M ZnTFSI (outside GB 168hr )</t>
  </si>
  <si>
    <t>0.5M ZnTFSI (inside GB) (Blocking Check)</t>
  </si>
  <si>
    <t>avg</t>
  </si>
  <si>
    <t>0.5M ZnTFSI (outside GB) (calendared to 152um) Calendared at 60C - initial Thickness (406um)</t>
  </si>
  <si>
    <t>0.5M ZnTFSI (inside GB) (Calendared in same run as #2)(Sym Cell Test) (Zn unsanded - 12mm discs) (initial Thickness - 500um)</t>
  </si>
  <si>
    <t>0.5M ZnTFSI (inside GB) (Not Calendared)(Sym Cell Test) (Zn unsanded - 12mm discs)</t>
  </si>
  <si>
    <t>0.5M ZnTFSI (inside GB) (Not Calendared)(Thin Sample)(Blocking Cell Test)</t>
  </si>
  <si>
    <t>0.5M ZnTFSI (inside GB) (Not Calendared)(ThinGPE)(Sym Cell Test) (Zn unsanded - 12mm discs)</t>
  </si>
  <si>
    <t>GPE Date</t>
  </si>
  <si>
    <t>1000/T (K-1)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</si>
</sst>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Helvetica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55B7-F2A3-4ECC-A657-C86E8B116B2C}">
  <dimension ref="A1:U91"/>
  <sheetViews>
    <sheetView tabSelected="1" topLeftCell="M1" workbookViewId="0">
      <selection activeCell="Q2" sqref="Q2:AA11"/>
    </sheetView>
  </sheetViews>
  <sheetFormatPr defaultColWidth="12.44140625" defaultRowHeight="14.4" x14ac:dyDescent="0.3"/>
  <cols>
    <col min="4" max="4" width="31.109375" bestFit="1" customWidth="1"/>
    <col min="5" max="5" width="27.6640625" bestFit="1" customWidth="1"/>
    <col min="6" max="6" width="15.44140625" bestFit="1" customWidth="1"/>
    <col min="7" max="7" width="30.88671875" bestFit="1" customWidth="1"/>
    <col min="8" max="8" width="30.21875" bestFit="1" customWidth="1"/>
    <col min="9" max="10" width="19.33203125" bestFit="1" customWidth="1"/>
    <col min="11" max="11" width="21.33203125" customWidth="1"/>
    <col min="13" max="13" width="15.21875" customWidth="1"/>
    <col min="14" max="14" width="13.33203125" customWidth="1"/>
    <col min="16" max="16" width="14.6640625" bestFit="1" customWidth="1"/>
    <col min="17" max="17" width="14.6640625" customWidth="1"/>
    <col min="18" max="18" width="18" customWidth="1"/>
    <col min="19" max="19" width="21.109375" bestFit="1" customWidth="1"/>
  </cols>
  <sheetData>
    <row r="1" spans="1:19" ht="15.6" x14ac:dyDescent="0.3">
      <c r="A1" t="s">
        <v>28</v>
      </c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29</v>
      </c>
      <c r="O1" s="1"/>
      <c r="R1" s="1"/>
      <c r="S1" s="2"/>
    </row>
    <row r="2" spans="1:19" x14ac:dyDescent="0.3">
      <c r="E2" t="s">
        <v>9</v>
      </c>
      <c r="F2">
        <v>0.48799999999999999</v>
      </c>
      <c r="G2">
        <v>9.2100000000000009</v>
      </c>
      <c r="I2">
        <f>F2/10</f>
        <v>4.8799999999999996E-2</v>
      </c>
      <c r="J2">
        <f>(1/G2)*(I2/2.83528737)</f>
        <v>1.8688012181181128E-3</v>
      </c>
      <c r="K2">
        <f t="shared" ref="K2:K5" si="0">J2*1000</f>
        <v>1.8688012181181128</v>
      </c>
      <c r="L2" t="e">
        <f>1000/(E2+273.15)</f>
        <v>#VALUE!</v>
      </c>
    </row>
    <row r="3" spans="1:19" ht="15.6" x14ac:dyDescent="0.3">
      <c r="F3">
        <v>0.48799999999999999</v>
      </c>
      <c r="G3">
        <v>9.6</v>
      </c>
      <c r="I3">
        <f>F3/10</f>
        <v>4.8799999999999996E-2</v>
      </c>
      <c r="J3">
        <f t="shared" ref="J3:J58" si="1">(1/G3)*(I3/2.83528737)</f>
        <v>1.7928811686320648E-3</v>
      </c>
      <c r="K3">
        <f t="shared" si="0"/>
        <v>1.7928811686320647</v>
      </c>
      <c r="L3">
        <f>1000/(E3+273.15)</f>
        <v>3.6609921288669232</v>
      </c>
      <c r="O3" s="1"/>
    </row>
    <row r="4" spans="1:19" ht="17.399999999999999" x14ac:dyDescent="0.3">
      <c r="E4" t="s">
        <v>10</v>
      </c>
      <c r="F4" s="3">
        <v>0.41099999999999998</v>
      </c>
      <c r="G4">
        <v>26</v>
      </c>
      <c r="I4">
        <f>F4/10</f>
        <v>4.1099999999999998E-2</v>
      </c>
      <c r="J4">
        <f t="shared" si="1"/>
        <v>5.5753404310802924E-4</v>
      </c>
      <c r="K4">
        <f t="shared" si="0"/>
        <v>0.55753404310802923</v>
      </c>
      <c r="L4" t="e">
        <f>1000/(E4+273.15)</f>
        <v>#VALUE!</v>
      </c>
    </row>
    <row r="5" spans="1:19" ht="17.399999999999999" x14ac:dyDescent="0.3">
      <c r="F5" s="3">
        <v>0.41099999999999998</v>
      </c>
      <c r="G5">
        <v>28.16</v>
      </c>
      <c r="I5">
        <f>F5/10</f>
        <v>4.1099999999999998E-2</v>
      </c>
      <c r="J5">
        <f t="shared" si="1"/>
        <v>5.1476864775599292E-4</v>
      </c>
      <c r="K5">
        <f t="shared" si="0"/>
        <v>0.51476864775599296</v>
      </c>
      <c r="L5">
        <f t="shared" ref="L3:L58" si="2">1000/(E5+273.15)</f>
        <v>3.6609921288669232</v>
      </c>
    </row>
    <row r="6" spans="1:19" x14ac:dyDescent="0.3">
      <c r="J6" t="e">
        <f t="shared" si="1"/>
        <v>#DIV/0!</v>
      </c>
      <c r="L6">
        <f t="shared" si="2"/>
        <v>3.6609921288669232</v>
      </c>
    </row>
    <row r="7" spans="1:19" x14ac:dyDescent="0.3">
      <c r="A7" s="4">
        <v>45115</v>
      </c>
      <c r="B7" s="4"/>
      <c r="C7" s="4"/>
      <c r="D7" t="s">
        <v>11</v>
      </c>
      <c r="E7">
        <v>25</v>
      </c>
      <c r="F7">
        <v>0.41</v>
      </c>
      <c r="G7">
        <v>12.38</v>
      </c>
      <c r="I7">
        <f t="shared" ref="I7:I15" si="3">F7/10</f>
        <v>4.0999999999999995E-2</v>
      </c>
      <c r="J7">
        <f t="shared" si="1"/>
        <v>1.1680626274093273E-3</v>
      </c>
      <c r="K7">
        <f t="shared" ref="K7:K15" si="4">J7*1000</f>
        <v>1.1680626274093273</v>
      </c>
      <c r="L7">
        <f t="shared" si="2"/>
        <v>3.3540164346805303</v>
      </c>
    </row>
    <row r="8" spans="1:19" x14ac:dyDescent="0.3">
      <c r="A8" s="4">
        <v>45115</v>
      </c>
      <c r="D8" t="s">
        <v>11</v>
      </c>
      <c r="E8">
        <v>40</v>
      </c>
      <c r="F8">
        <v>0.41</v>
      </c>
      <c r="G8">
        <v>7.5090000000000003</v>
      </c>
      <c r="I8">
        <f t="shared" si="3"/>
        <v>4.0999999999999995E-2</v>
      </c>
      <c r="J8">
        <f t="shared" si="1"/>
        <v>1.9257711183017006E-3</v>
      </c>
      <c r="K8">
        <f t="shared" si="4"/>
        <v>1.9257711183017006</v>
      </c>
      <c r="L8">
        <f t="shared" si="2"/>
        <v>3.1933578157432541</v>
      </c>
    </row>
    <row r="9" spans="1:19" x14ac:dyDescent="0.3">
      <c r="A9" s="4">
        <v>45115</v>
      </c>
      <c r="D9" t="s">
        <v>11</v>
      </c>
      <c r="E9">
        <v>60</v>
      </c>
      <c r="F9">
        <v>0.41</v>
      </c>
      <c r="G9">
        <v>5.19</v>
      </c>
      <c r="I9">
        <f t="shared" si="3"/>
        <v>4.0999999999999995E-2</v>
      </c>
      <c r="J9">
        <f t="shared" si="1"/>
        <v>2.7862457278087609E-3</v>
      </c>
      <c r="K9">
        <f t="shared" si="4"/>
        <v>2.7862457278087609</v>
      </c>
      <c r="L9">
        <f t="shared" si="2"/>
        <v>3.0016509079993998</v>
      </c>
    </row>
    <row r="10" spans="1:19" x14ac:dyDescent="0.3">
      <c r="A10" s="4">
        <v>45115</v>
      </c>
      <c r="D10" t="s">
        <v>12</v>
      </c>
      <c r="E10">
        <v>25</v>
      </c>
      <c r="F10">
        <v>0.41</v>
      </c>
      <c r="G10">
        <v>10.89</v>
      </c>
      <c r="I10">
        <f t="shared" si="3"/>
        <v>4.0999999999999995E-2</v>
      </c>
      <c r="J10">
        <f t="shared" si="1"/>
        <v>1.327880195346875E-3</v>
      </c>
      <c r="K10">
        <f t="shared" si="4"/>
        <v>1.3278801953468751</v>
      </c>
      <c r="L10">
        <f t="shared" si="2"/>
        <v>3.3540164346805303</v>
      </c>
    </row>
    <row r="11" spans="1:19" x14ac:dyDescent="0.3">
      <c r="A11" s="4">
        <v>45115</v>
      </c>
      <c r="D11" t="s">
        <v>12</v>
      </c>
      <c r="E11">
        <v>40</v>
      </c>
      <c r="F11">
        <v>0.41</v>
      </c>
      <c r="G11">
        <v>9.07</v>
      </c>
      <c r="I11">
        <f t="shared" si="3"/>
        <v>4.0999999999999995E-2</v>
      </c>
      <c r="J11">
        <f t="shared" si="1"/>
        <v>1.5943346557141642E-3</v>
      </c>
      <c r="K11">
        <f t="shared" si="4"/>
        <v>1.5943346557141642</v>
      </c>
      <c r="L11">
        <f t="shared" si="2"/>
        <v>3.1933578157432541</v>
      </c>
    </row>
    <row r="12" spans="1:19" x14ac:dyDescent="0.3">
      <c r="A12" s="4">
        <v>45115</v>
      </c>
      <c r="D12" t="s">
        <v>12</v>
      </c>
      <c r="E12">
        <v>60</v>
      </c>
      <c r="F12">
        <v>0.41</v>
      </c>
      <c r="G12">
        <v>4.7779999999999996</v>
      </c>
      <c r="I12">
        <f t="shared" si="3"/>
        <v>4.0999999999999995E-2</v>
      </c>
      <c r="J12">
        <f t="shared" si="1"/>
        <v>3.0264996499220326E-3</v>
      </c>
      <c r="K12">
        <f t="shared" si="4"/>
        <v>3.0264996499220325</v>
      </c>
      <c r="L12">
        <f t="shared" si="2"/>
        <v>3.0016509079993998</v>
      </c>
    </row>
    <row r="13" spans="1:19" x14ac:dyDescent="0.3">
      <c r="A13" s="4">
        <v>45115</v>
      </c>
      <c r="D13" t="s">
        <v>13</v>
      </c>
      <c r="E13">
        <v>25</v>
      </c>
      <c r="F13">
        <v>0.41</v>
      </c>
      <c r="G13">
        <v>31.23</v>
      </c>
      <c r="I13">
        <f t="shared" si="3"/>
        <v>4.0999999999999995E-2</v>
      </c>
      <c r="J13">
        <f t="shared" si="1"/>
        <v>4.6303603353594209E-4</v>
      </c>
      <c r="K13">
        <f t="shared" si="4"/>
        <v>0.46303603353594208</v>
      </c>
      <c r="L13">
        <f t="shared" si="2"/>
        <v>3.3540164346805303</v>
      </c>
    </row>
    <row r="14" spans="1:19" x14ac:dyDescent="0.3">
      <c r="A14" s="4">
        <v>45115</v>
      </c>
      <c r="D14" t="s">
        <v>13</v>
      </c>
      <c r="E14">
        <v>40</v>
      </c>
      <c r="F14">
        <v>0.41</v>
      </c>
      <c r="G14">
        <v>23.908999999999999</v>
      </c>
      <c r="I14">
        <f t="shared" si="3"/>
        <v>4.0999999999999995E-2</v>
      </c>
      <c r="J14">
        <f t="shared" si="1"/>
        <v>6.0481891034035184E-4</v>
      </c>
      <c r="K14">
        <f t="shared" si="4"/>
        <v>0.60481891034035185</v>
      </c>
      <c r="L14">
        <f t="shared" si="2"/>
        <v>3.1933578157432541</v>
      </c>
    </row>
    <row r="15" spans="1:19" x14ac:dyDescent="0.3">
      <c r="A15" s="4">
        <v>45115</v>
      </c>
      <c r="D15" t="s">
        <v>13</v>
      </c>
      <c r="E15">
        <v>60</v>
      </c>
      <c r="F15">
        <v>0.41</v>
      </c>
      <c r="G15">
        <v>14.807387</v>
      </c>
      <c r="I15">
        <f t="shared" si="3"/>
        <v>4.0999999999999995E-2</v>
      </c>
      <c r="J15">
        <f t="shared" si="1"/>
        <v>9.7658117042037662E-4</v>
      </c>
      <c r="K15">
        <f t="shared" si="4"/>
        <v>0.97658117042037662</v>
      </c>
      <c r="L15">
        <f t="shared" si="2"/>
        <v>3.0016509079993998</v>
      </c>
    </row>
    <row r="16" spans="1:19" x14ac:dyDescent="0.3">
      <c r="J16" t="e">
        <f t="shared" si="1"/>
        <v>#DIV/0!</v>
      </c>
      <c r="L16">
        <f t="shared" si="2"/>
        <v>3.6609921288669232</v>
      </c>
    </row>
    <row r="17" spans="1:12" x14ac:dyDescent="0.3">
      <c r="A17" s="4">
        <v>45119</v>
      </c>
      <c r="B17" s="4"/>
      <c r="C17" s="4"/>
      <c r="D17" t="s">
        <v>11</v>
      </c>
      <c r="E17">
        <v>25</v>
      </c>
      <c r="F17">
        <v>0.6</v>
      </c>
      <c r="G17">
        <v>11</v>
      </c>
      <c r="I17">
        <f t="shared" ref="I17:I51" si="5">F17/10</f>
        <v>0.06</v>
      </c>
      <c r="J17">
        <f t="shared" si="1"/>
        <v>1.9238069171610827E-3</v>
      </c>
      <c r="K17">
        <f t="shared" ref="K17:K58" si="6">J17*1000</f>
        <v>1.9238069171610828</v>
      </c>
      <c r="L17">
        <f t="shared" si="2"/>
        <v>3.3540164346805303</v>
      </c>
    </row>
    <row r="18" spans="1:12" x14ac:dyDescent="0.3">
      <c r="A18" s="4">
        <v>45119</v>
      </c>
      <c r="D18" t="s">
        <v>11</v>
      </c>
      <c r="E18">
        <v>40</v>
      </c>
      <c r="F18">
        <v>0.6</v>
      </c>
      <c r="G18" t="s">
        <v>14</v>
      </c>
      <c r="I18">
        <f t="shared" si="5"/>
        <v>0.06</v>
      </c>
      <c r="J18" t="e">
        <f t="shared" si="1"/>
        <v>#VALUE!</v>
      </c>
      <c r="K18" t="e">
        <f t="shared" si="6"/>
        <v>#VALUE!</v>
      </c>
      <c r="L18">
        <f t="shared" si="2"/>
        <v>3.1933578157432541</v>
      </c>
    </row>
    <row r="19" spans="1:12" x14ac:dyDescent="0.3">
      <c r="A19" s="4">
        <v>45119</v>
      </c>
      <c r="D19" t="s">
        <v>11</v>
      </c>
      <c r="E19">
        <v>60</v>
      </c>
      <c r="F19">
        <v>0.6</v>
      </c>
      <c r="G19" t="s">
        <v>14</v>
      </c>
      <c r="I19">
        <f t="shared" si="5"/>
        <v>0.06</v>
      </c>
      <c r="J19" t="e">
        <f t="shared" si="1"/>
        <v>#VALUE!</v>
      </c>
      <c r="K19" t="e">
        <f t="shared" si="6"/>
        <v>#VALUE!</v>
      </c>
      <c r="L19">
        <f t="shared" si="2"/>
        <v>3.0016509079993998</v>
      </c>
    </row>
    <row r="20" spans="1:12" x14ac:dyDescent="0.3">
      <c r="A20" s="4">
        <v>45119</v>
      </c>
      <c r="D20" t="s">
        <v>12</v>
      </c>
      <c r="E20">
        <v>25</v>
      </c>
      <c r="F20">
        <v>0.66300000000000003</v>
      </c>
      <c r="G20">
        <v>10.199999999999999</v>
      </c>
      <c r="I20">
        <f t="shared" si="5"/>
        <v>6.6299999999999998E-2</v>
      </c>
      <c r="J20">
        <f t="shared" si="1"/>
        <v>2.2925365762836241E-3</v>
      </c>
      <c r="K20">
        <f t="shared" si="6"/>
        <v>2.2925365762836241</v>
      </c>
      <c r="L20">
        <f t="shared" si="2"/>
        <v>3.3540164346805303</v>
      </c>
    </row>
    <row r="21" spans="1:12" x14ac:dyDescent="0.3">
      <c r="A21" s="4">
        <v>45119</v>
      </c>
      <c r="D21" t="s">
        <v>12</v>
      </c>
      <c r="E21">
        <v>40</v>
      </c>
      <c r="F21">
        <v>0.66300000000000003</v>
      </c>
      <c r="G21">
        <v>149</v>
      </c>
      <c r="I21">
        <f t="shared" si="5"/>
        <v>6.6299999999999998E-2</v>
      </c>
      <c r="J21">
        <f t="shared" si="1"/>
        <v>1.5693874549055679E-4</v>
      </c>
      <c r="K21">
        <f t="shared" si="6"/>
        <v>0.15693874549055678</v>
      </c>
      <c r="L21">
        <f t="shared" si="2"/>
        <v>3.1933578157432541</v>
      </c>
    </row>
    <row r="22" spans="1:12" x14ac:dyDescent="0.3">
      <c r="A22" s="4">
        <v>45119</v>
      </c>
      <c r="D22" t="s">
        <v>12</v>
      </c>
      <c r="E22">
        <v>60</v>
      </c>
      <c r="F22">
        <v>0.66300000000000003</v>
      </c>
      <c r="G22">
        <v>116</v>
      </c>
      <c r="I22">
        <f t="shared" si="5"/>
        <v>6.6299999999999998E-2</v>
      </c>
      <c r="J22">
        <f t="shared" si="1"/>
        <v>2.0158511274218069E-4</v>
      </c>
      <c r="K22">
        <f t="shared" si="6"/>
        <v>0.20158511274218069</v>
      </c>
      <c r="L22">
        <f t="shared" si="2"/>
        <v>3.0016509079993998</v>
      </c>
    </row>
    <row r="23" spans="1:12" x14ac:dyDescent="0.3">
      <c r="A23" s="4">
        <v>45119</v>
      </c>
      <c r="D23" t="s">
        <v>15</v>
      </c>
      <c r="E23">
        <v>25</v>
      </c>
      <c r="F23">
        <v>0.60799999999999998</v>
      </c>
      <c r="G23" t="s">
        <v>14</v>
      </c>
      <c r="I23">
        <f t="shared" si="5"/>
        <v>6.08E-2</v>
      </c>
      <c r="J23" t="e">
        <f t="shared" si="1"/>
        <v>#VALUE!</v>
      </c>
      <c r="K23" t="e">
        <f t="shared" si="6"/>
        <v>#VALUE!</v>
      </c>
      <c r="L23">
        <f t="shared" si="2"/>
        <v>3.3540164346805303</v>
      </c>
    </row>
    <row r="24" spans="1:12" x14ac:dyDescent="0.3">
      <c r="A24" s="4">
        <v>45119</v>
      </c>
      <c r="D24" t="s">
        <v>15</v>
      </c>
      <c r="E24">
        <v>40</v>
      </c>
      <c r="F24">
        <v>0.60799999999999998</v>
      </c>
      <c r="G24">
        <v>7.54</v>
      </c>
      <c r="I24">
        <f t="shared" si="5"/>
        <v>6.08E-2</v>
      </c>
      <c r="J24">
        <f t="shared" si="1"/>
        <v>2.8440363974300007E-3</v>
      </c>
      <c r="K24">
        <f t="shared" si="6"/>
        <v>2.8440363974300005</v>
      </c>
      <c r="L24">
        <f t="shared" si="2"/>
        <v>3.1933578157432541</v>
      </c>
    </row>
    <row r="25" spans="1:12" x14ac:dyDescent="0.3">
      <c r="A25" s="4">
        <v>45119</v>
      </c>
      <c r="D25" t="s">
        <v>15</v>
      </c>
      <c r="E25">
        <v>60</v>
      </c>
      <c r="F25">
        <v>0.60799999999999998</v>
      </c>
      <c r="G25">
        <v>5.04</v>
      </c>
      <c r="I25">
        <f t="shared" si="5"/>
        <v>6.08E-2</v>
      </c>
      <c r="J25">
        <f t="shared" si="1"/>
        <v>4.2547687374250402E-3</v>
      </c>
      <c r="K25">
        <f t="shared" si="6"/>
        <v>4.2547687374250405</v>
      </c>
      <c r="L25">
        <f t="shared" si="2"/>
        <v>3.0016509079993998</v>
      </c>
    </row>
    <row r="26" spans="1:12" x14ac:dyDescent="0.3">
      <c r="A26" s="4">
        <v>45119</v>
      </c>
      <c r="D26" t="s">
        <v>13</v>
      </c>
      <c r="E26">
        <v>25</v>
      </c>
      <c r="F26">
        <v>0.21299999999999999</v>
      </c>
      <c r="G26">
        <v>5.0199999999999996</v>
      </c>
      <c r="I26">
        <f t="shared" si="5"/>
        <v>2.1299999999999999E-2</v>
      </c>
      <c r="J26">
        <f t="shared" si="1"/>
        <v>1.4965071736083723E-3</v>
      </c>
      <c r="K26">
        <f t="shared" si="6"/>
        <v>1.4965071736083722</v>
      </c>
      <c r="L26">
        <f t="shared" si="2"/>
        <v>3.3540164346805303</v>
      </c>
    </row>
    <row r="27" spans="1:12" x14ac:dyDescent="0.3">
      <c r="A27" s="4">
        <v>45119</v>
      </c>
      <c r="D27" t="s">
        <v>13</v>
      </c>
      <c r="E27">
        <v>40</v>
      </c>
      <c r="F27">
        <v>0.21299999999999999</v>
      </c>
      <c r="G27">
        <v>122</v>
      </c>
      <c r="I27">
        <f t="shared" si="5"/>
        <v>2.1299999999999999E-2</v>
      </c>
      <c r="J27">
        <f t="shared" si="1"/>
        <v>6.1577590258311707E-5</v>
      </c>
      <c r="K27">
        <f t="shared" si="6"/>
        <v>6.1577590258311707E-2</v>
      </c>
      <c r="L27">
        <f t="shared" si="2"/>
        <v>3.1933578157432541</v>
      </c>
    </row>
    <row r="28" spans="1:12" x14ac:dyDescent="0.3">
      <c r="A28" s="4">
        <v>45119</v>
      </c>
      <c r="D28" t="s">
        <v>13</v>
      </c>
      <c r="E28">
        <v>60</v>
      </c>
      <c r="F28">
        <v>0.21299999999999999</v>
      </c>
      <c r="G28">
        <v>27.5</v>
      </c>
      <c r="I28">
        <f t="shared" si="5"/>
        <v>2.1299999999999999E-2</v>
      </c>
      <c r="J28">
        <f t="shared" si="1"/>
        <v>2.7318058223687371E-4</v>
      </c>
      <c r="K28">
        <f t="shared" si="6"/>
        <v>0.27318058223687369</v>
      </c>
      <c r="L28">
        <f t="shared" si="2"/>
        <v>3.0016509079993998</v>
      </c>
    </row>
    <row r="29" spans="1:12" x14ac:dyDescent="0.3">
      <c r="A29" s="4">
        <v>45119</v>
      </c>
      <c r="D29" t="s">
        <v>16</v>
      </c>
      <c r="E29">
        <v>25</v>
      </c>
      <c r="F29">
        <v>0.63</v>
      </c>
      <c r="G29">
        <v>12.2</v>
      </c>
      <c r="I29">
        <f t="shared" si="5"/>
        <v>6.3E-2</v>
      </c>
      <c r="J29">
        <f t="shared" si="1"/>
        <v>1.8213090076402059E-3</v>
      </c>
      <c r="K29">
        <f t="shared" si="6"/>
        <v>1.8213090076402059</v>
      </c>
      <c r="L29">
        <f t="shared" si="2"/>
        <v>3.3540164346805303</v>
      </c>
    </row>
    <row r="30" spans="1:12" x14ac:dyDescent="0.3">
      <c r="A30" s="4">
        <v>45119</v>
      </c>
      <c r="D30" t="s">
        <v>16</v>
      </c>
      <c r="E30">
        <v>40</v>
      </c>
      <c r="F30">
        <v>0.63</v>
      </c>
      <c r="G30">
        <v>7.89</v>
      </c>
      <c r="I30">
        <f t="shared" si="5"/>
        <v>6.3E-2</v>
      </c>
      <c r="J30">
        <f t="shared" si="1"/>
        <v>2.8162192513574791E-3</v>
      </c>
      <c r="K30">
        <f t="shared" si="6"/>
        <v>2.8162192513574791</v>
      </c>
      <c r="L30">
        <f t="shared" si="2"/>
        <v>3.1933578157432541</v>
      </c>
    </row>
    <row r="31" spans="1:12" x14ac:dyDescent="0.3">
      <c r="A31" s="4">
        <v>45119</v>
      </c>
      <c r="D31" t="s">
        <v>16</v>
      </c>
      <c r="E31">
        <v>60</v>
      </c>
      <c r="F31">
        <v>0.63</v>
      </c>
      <c r="G31">
        <v>5.55</v>
      </c>
      <c r="I31">
        <f t="shared" si="5"/>
        <v>6.3E-2</v>
      </c>
      <c r="J31">
        <f t="shared" si="1"/>
        <v>4.003598178956849E-3</v>
      </c>
      <c r="K31">
        <f t="shared" si="6"/>
        <v>4.0035981789568487</v>
      </c>
      <c r="L31">
        <f t="shared" si="2"/>
        <v>3.0016509079993998</v>
      </c>
    </row>
    <row r="32" spans="1:12" x14ac:dyDescent="0.3">
      <c r="A32" s="4">
        <v>45119</v>
      </c>
      <c r="D32" t="s">
        <v>17</v>
      </c>
      <c r="E32">
        <v>25</v>
      </c>
      <c r="F32">
        <v>0.52</v>
      </c>
      <c r="G32">
        <v>7.92</v>
      </c>
      <c r="I32">
        <f t="shared" si="5"/>
        <v>5.2000000000000005E-2</v>
      </c>
      <c r="J32">
        <f t="shared" si="1"/>
        <v>2.3156935113976002E-3</v>
      </c>
      <c r="K32">
        <f t="shared" si="6"/>
        <v>2.3156935113976003</v>
      </c>
      <c r="L32">
        <f t="shared" si="2"/>
        <v>3.3540164346805303</v>
      </c>
    </row>
    <row r="33" spans="1:21" x14ac:dyDescent="0.3">
      <c r="A33" s="4">
        <v>45119</v>
      </c>
      <c r="D33" t="s">
        <v>17</v>
      </c>
      <c r="E33">
        <v>40</v>
      </c>
      <c r="F33">
        <v>0.52</v>
      </c>
      <c r="G33">
        <v>8.5500000000000007</v>
      </c>
      <c r="I33">
        <f t="shared" si="5"/>
        <v>5.2000000000000005E-2</v>
      </c>
      <c r="J33">
        <f t="shared" si="1"/>
        <v>2.1450634631893558E-3</v>
      </c>
      <c r="K33">
        <f t="shared" si="6"/>
        <v>2.1450634631893557</v>
      </c>
      <c r="L33">
        <f t="shared" si="2"/>
        <v>3.1933578157432541</v>
      </c>
    </row>
    <row r="34" spans="1:21" x14ac:dyDescent="0.3">
      <c r="A34" s="4">
        <v>45119</v>
      </c>
      <c r="D34" t="s">
        <v>17</v>
      </c>
      <c r="E34">
        <v>60</v>
      </c>
      <c r="F34">
        <v>0.52</v>
      </c>
      <c r="G34">
        <v>8.43</v>
      </c>
      <c r="I34">
        <f t="shared" si="5"/>
        <v>5.2000000000000005E-2</v>
      </c>
      <c r="J34">
        <f t="shared" si="1"/>
        <v>2.1755981744091333E-3</v>
      </c>
      <c r="K34">
        <f t="shared" si="6"/>
        <v>2.1755981744091333</v>
      </c>
      <c r="L34">
        <f t="shared" si="2"/>
        <v>3.0016509079993998</v>
      </c>
    </row>
    <row r="35" spans="1:21" x14ac:dyDescent="0.3">
      <c r="A35" s="4">
        <v>45119</v>
      </c>
      <c r="D35" t="s">
        <v>18</v>
      </c>
      <c r="E35">
        <v>25</v>
      </c>
      <c r="F35" t="s">
        <v>19</v>
      </c>
      <c r="I35" t="e">
        <f t="shared" si="5"/>
        <v>#VALUE!</v>
      </c>
      <c r="J35" t="e">
        <f t="shared" si="1"/>
        <v>#DIV/0!</v>
      </c>
      <c r="K35" t="e">
        <f t="shared" si="6"/>
        <v>#DIV/0!</v>
      </c>
      <c r="L35">
        <f t="shared" si="2"/>
        <v>3.3540164346805303</v>
      </c>
    </row>
    <row r="36" spans="1:21" x14ac:dyDescent="0.3">
      <c r="A36" s="4">
        <v>45119</v>
      </c>
      <c r="D36" t="s">
        <v>18</v>
      </c>
      <c r="E36">
        <v>40</v>
      </c>
      <c r="F36" t="s">
        <v>19</v>
      </c>
      <c r="I36" t="e">
        <f t="shared" si="5"/>
        <v>#VALUE!</v>
      </c>
      <c r="J36" t="e">
        <f t="shared" si="1"/>
        <v>#DIV/0!</v>
      </c>
      <c r="K36" t="e">
        <f t="shared" si="6"/>
        <v>#DIV/0!</v>
      </c>
      <c r="L36">
        <f t="shared" si="2"/>
        <v>3.1933578157432541</v>
      </c>
    </row>
    <row r="37" spans="1:21" x14ac:dyDescent="0.3">
      <c r="A37" s="4">
        <v>45119</v>
      </c>
      <c r="D37" t="s">
        <v>18</v>
      </c>
      <c r="E37">
        <v>60</v>
      </c>
      <c r="F37" t="s">
        <v>19</v>
      </c>
      <c r="I37" t="e">
        <f t="shared" si="5"/>
        <v>#VALUE!</v>
      </c>
      <c r="J37" t="e">
        <f t="shared" si="1"/>
        <v>#DIV/0!</v>
      </c>
      <c r="K37" t="e">
        <f t="shared" si="6"/>
        <v>#DIV/0!</v>
      </c>
      <c r="L37">
        <f t="shared" si="2"/>
        <v>3.0016509079993998</v>
      </c>
    </row>
    <row r="38" spans="1:21" x14ac:dyDescent="0.3">
      <c r="A38" s="4">
        <v>45119</v>
      </c>
      <c r="D38" t="s">
        <v>20</v>
      </c>
      <c r="E38">
        <v>25</v>
      </c>
      <c r="F38" t="s">
        <v>19</v>
      </c>
      <c r="I38" t="e">
        <f t="shared" si="5"/>
        <v>#VALUE!</v>
      </c>
      <c r="J38" t="e">
        <f t="shared" si="1"/>
        <v>#DIV/0!</v>
      </c>
      <c r="K38" t="e">
        <f t="shared" si="6"/>
        <v>#DIV/0!</v>
      </c>
      <c r="L38">
        <f t="shared" si="2"/>
        <v>3.3540164346805303</v>
      </c>
    </row>
    <row r="39" spans="1:21" x14ac:dyDescent="0.3">
      <c r="A39" s="4">
        <v>45119</v>
      </c>
      <c r="D39" t="s">
        <v>20</v>
      </c>
      <c r="E39">
        <v>40</v>
      </c>
      <c r="F39" t="s">
        <v>19</v>
      </c>
      <c r="I39" t="e">
        <f t="shared" si="5"/>
        <v>#VALUE!</v>
      </c>
      <c r="J39" t="e">
        <f t="shared" si="1"/>
        <v>#DIV/0!</v>
      </c>
      <c r="K39" t="e">
        <f t="shared" si="6"/>
        <v>#DIV/0!</v>
      </c>
      <c r="L39">
        <f t="shared" si="2"/>
        <v>3.1933578157432541</v>
      </c>
    </row>
    <row r="40" spans="1:21" x14ac:dyDescent="0.3">
      <c r="A40" s="4">
        <v>45119</v>
      </c>
      <c r="D40" t="s">
        <v>20</v>
      </c>
      <c r="E40">
        <v>60</v>
      </c>
      <c r="F40" t="s">
        <v>19</v>
      </c>
      <c r="I40" t="e">
        <f t="shared" si="5"/>
        <v>#VALUE!</v>
      </c>
      <c r="J40" t="e">
        <f t="shared" si="1"/>
        <v>#DIV/0!</v>
      </c>
      <c r="K40" t="e">
        <f t="shared" si="6"/>
        <v>#DIV/0!</v>
      </c>
      <c r="L40">
        <f t="shared" si="2"/>
        <v>3.0016509079993998</v>
      </c>
    </row>
    <row r="41" spans="1:21" x14ac:dyDescent="0.3">
      <c r="A41" s="4">
        <v>45127</v>
      </c>
      <c r="B41">
        <v>1</v>
      </c>
      <c r="C41" s="4"/>
      <c r="D41" t="s">
        <v>21</v>
      </c>
      <c r="E41">
        <v>25</v>
      </c>
      <c r="F41">
        <v>0.505</v>
      </c>
      <c r="G41">
        <v>9.3800000000000008</v>
      </c>
      <c r="I41">
        <f t="shared" si="5"/>
        <v>5.0500000000000003E-2</v>
      </c>
      <c r="J41">
        <f t="shared" si="1"/>
        <v>1.8988534869989009E-3</v>
      </c>
      <c r="K41">
        <f t="shared" si="6"/>
        <v>1.8988534869989009</v>
      </c>
      <c r="L41">
        <f t="shared" si="2"/>
        <v>3.3540164346805303</v>
      </c>
    </row>
    <row r="42" spans="1:21" x14ac:dyDescent="0.3">
      <c r="A42" s="4">
        <v>45127</v>
      </c>
      <c r="B42">
        <v>1</v>
      </c>
      <c r="D42" t="s">
        <v>21</v>
      </c>
      <c r="E42">
        <v>40</v>
      </c>
      <c r="F42">
        <v>0.505</v>
      </c>
      <c r="G42">
        <v>6.67</v>
      </c>
      <c r="I42">
        <f t="shared" si="5"/>
        <v>5.0500000000000003E-2</v>
      </c>
      <c r="J42">
        <f t="shared" si="1"/>
        <v>2.6703516803672704E-3</v>
      </c>
      <c r="K42">
        <f t="shared" si="6"/>
        <v>2.6703516803672702</v>
      </c>
      <c r="L42">
        <f t="shared" si="2"/>
        <v>3.1933578157432541</v>
      </c>
      <c r="T42" t="e">
        <f>AVERAGE(S42:S43)</f>
        <v>#DIV/0!</v>
      </c>
      <c r="U42" t="s">
        <v>22</v>
      </c>
    </row>
    <row r="43" spans="1:21" x14ac:dyDescent="0.3">
      <c r="A43" s="4">
        <v>45127</v>
      </c>
      <c r="B43">
        <v>1</v>
      </c>
      <c r="D43" t="s">
        <v>21</v>
      </c>
      <c r="E43">
        <v>60</v>
      </c>
      <c r="F43">
        <v>0.505</v>
      </c>
      <c r="G43">
        <v>4.7</v>
      </c>
      <c r="I43">
        <f t="shared" si="5"/>
        <v>5.0500000000000003E-2</v>
      </c>
      <c r="J43">
        <f t="shared" si="1"/>
        <v>3.7896267463935515E-3</v>
      </c>
      <c r="K43">
        <f t="shared" si="6"/>
        <v>3.7896267463935516</v>
      </c>
      <c r="L43">
        <f t="shared" si="2"/>
        <v>3.0016509079993998</v>
      </c>
    </row>
    <row r="44" spans="1:21" x14ac:dyDescent="0.3">
      <c r="A44" s="4">
        <v>45127</v>
      </c>
      <c r="B44">
        <v>2</v>
      </c>
      <c r="D44" t="s">
        <v>23</v>
      </c>
      <c r="E44">
        <v>25</v>
      </c>
      <c r="F44">
        <v>0.152</v>
      </c>
      <c r="G44">
        <v>57</v>
      </c>
      <c r="I44">
        <f t="shared" si="5"/>
        <v>1.52E-2</v>
      </c>
      <c r="J44">
        <f t="shared" si="1"/>
        <v>9.4052782616764051E-5</v>
      </c>
      <c r="K44">
        <f t="shared" si="6"/>
        <v>9.4052782616764058E-2</v>
      </c>
      <c r="L44">
        <f t="shared" si="2"/>
        <v>3.3540164346805303</v>
      </c>
    </row>
    <row r="45" spans="1:21" x14ac:dyDescent="0.3">
      <c r="A45" s="4">
        <v>45127</v>
      </c>
      <c r="B45">
        <v>2</v>
      </c>
      <c r="D45" t="s">
        <v>23</v>
      </c>
      <c r="E45">
        <v>40</v>
      </c>
      <c r="F45">
        <v>0.152</v>
      </c>
      <c r="G45">
        <v>21.5</v>
      </c>
      <c r="I45">
        <f t="shared" si="5"/>
        <v>1.52E-2</v>
      </c>
      <c r="J45">
        <f t="shared" si="1"/>
        <v>2.4934923763514193E-4</v>
      </c>
      <c r="K45">
        <f t="shared" si="6"/>
        <v>0.24934923763514191</v>
      </c>
      <c r="L45">
        <f t="shared" si="2"/>
        <v>3.1933578157432541</v>
      </c>
    </row>
    <row r="46" spans="1:21" x14ac:dyDescent="0.3">
      <c r="A46" s="4">
        <v>45127</v>
      </c>
      <c r="B46">
        <v>2</v>
      </c>
      <c r="D46" t="s">
        <v>23</v>
      </c>
      <c r="E46">
        <v>60</v>
      </c>
      <c r="F46">
        <v>0.152</v>
      </c>
      <c r="G46">
        <v>15.7</v>
      </c>
      <c r="I46">
        <f t="shared" si="5"/>
        <v>1.52E-2</v>
      </c>
      <c r="J46">
        <f t="shared" si="1"/>
        <v>3.4146551650672302E-4</v>
      </c>
      <c r="K46">
        <f t="shared" si="6"/>
        <v>0.34146551650672302</v>
      </c>
      <c r="L46">
        <f t="shared" si="2"/>
        <v>3.0016509079993998</v>
      </c>
    </row>
    <row r="47" spans="1:21" x14ac:dyDescent="0.3">
      <c r="A47" s="4">
        <v>45127</v>
      </c>
      <c r="B47">
        <v>3</v>
      </c>
      <c r="D47" t="s">
        <v>24</v>
      </c>
      <c r="E47">
        <v>25</v>
      </c>
      <c r="F47">
        <v>0.155</v>
      </c>
      <c r="G47">
        <v>20.9</v>
      </c>
      <c r="H47">
        <v>59637</v>
      </c>
      <c r="I47">
        <f t="shared" si="5"/>
        <v>1.55E-2</v>
      </c>
      <c r="J47">
        <f t="shared" si="1"/>
        <v>2.6157023873681388E-4</v>
      </c>
      <c r="K47">
        <f t="shared" si="6"/>
        <v>0.2615702387368139</v>
      </c>
      <c r="L47">
        <f t="shared" si="2"/>
        <v>3.3540164346805303</v>
      </c>
    </row>
    <row r="48" spans="1:21" x14ac:dyDescent="0.3">
      <c r="A48" s="4">
        <v>45127</v>
      </c>
      <c r="B48">
        <v>3</v>
      </c>
      <c r="D48" t="s">
        <v>24</v>
      </c>
      <c r="E48">
        <v>40</v>
      </c>
      <c r="F48">
        <v>0.155</v>
      </c>
      <c r="G48">
        <v>21.7</v>
      </c>
      <c r="H48">
        <v>50714</v>
      </c>
      <c r="I48">
        <f t="shared" si="5"/>
        <v>1.55E-2</v>
      </c>
      <c r="J48">
        <f t="shared" si="1"/>
        <v>2.5192709629490368E-4</v>
      </c>
      <c r="K48">
        <f t="shared" si="6"/>
        <v>0.25192709629490367</v>
      </c>
      <c r="L48">
        <f t="shared" si="2"/>
        <v>3.1933578157432541</v>
      </c>
    </row>
    <row r="49" spans="1:12" x14ac:dyDescent="0.3">
      <c r="A49" s="4">
        <v>45127</v>
      </c>
      <c r="B49">
        <v>3</v>
      </c>
      <c r="D49" t="s">
        <v>24</v>
      </c>
      <c r="E49">
        <v>60</v>
      </c>
      <c r="F49">
        <v>0.155</v>
      </c>
      <c r="G49">
        <v>12.4</v>
      </c>
      <c r="H49">
        <v>7777</v>
      </c>
      <c r="I49">
        <f t="shared" si="5"/>
        <v>1.55E-2</v>
      </c>
      <c r="J49">
        <f t="shared" si="1"/>
        <v>4.4087241851608141E-4</v>
      </c>
      <c r="K49">
        <f t="shared" si="6"/>
        <v>0.44087241851608139</v>
      </c>
      <c r="L49">
        <f t="shared" si="2"/>
        <v>3.0016509079993998</v>
      </c>
    </row>
    <row r="50" spans="1:12" x14ac:dyDescent="0.3">
      <c r="A50" s="4">
        <v>45127</v>
      </c>
      <c r="B50">
        <v>4</v>
      </c>
      <c r="D50" t="s">
        <v>25</v>
      </c>
      <c r="E50">
        <v>25</v>
      </c>
      <c r="F50">
        <v>0.39600000000000002</v>
      </c>
      <c r="G50">
        <v>31.3</v>
      </c>
      <c r="H50">
        <v>6189</v>
      </c>
      <c r="I50">
        <f t="shared" si="5"/>
        <v>3.9600000000000003E-2</v>
      </c>
      <c r="J50">
        <f t="shared" si="1"/>
        <v>4.4622486321372083E-4</v>
      </c>
      <c r="K50">
        <f t="shared" si="6"/>
        <v>0.44622486321372085</v>
      </c>
      <c r="L50">
        <f t="shared" si="2"/>
        <v>3.3540164346805303</v>
      </c>
    </row>
    <row r="51" spans="1:12" x14ac:dyDescent="0.3">
      <c r="A51" s="4">
        <v>45127</v>
      </c>
      <c r="B51">
        <v>4</v>
      </c>
      <c r="D51" t="s">
        <v>25</v>
      </c>
      <c r="E51">
        <v>40</v>
      </c>
      <c r="F51">
        <v>0.39600000000000002</v>
      </c>
      <c r="G51">
        <v>21.3</v>
      </c>
      <c r="H51">
        <v>3575</v>
      </c>
      <c r="I51">
        <f t="shared" si="5"/>
        <v>3.9600000000000003E-2</v>
      </c>
      <c r="J51">
        <f t="shared" si="1"/>
        <v>6.5572010415912972E-4</v>
      </c>
      <c r="K51">
        <f t="shared" si="6"/>
        <v>0.65572010415912974</v>
      </c>
      <c r="L51">
        <f t="shared" si="2"/>
        <v>3.1933578157432541</v>
      </c>
    </row>
    <row r="52" spans="1:12" x14ac:dyDescent="0.3">
      <c r="A52" s="4">
        <v>45127</v>
      </c>
      <c r="B52">
        <v>4</v>
      </c>
      <c r="D52" t="s">
        <v>25</v>
      </c>
      <c r="E52">
        <v>60</v>
      </c>
      <c r="F52">
        <v>0.39600000000000002</v>
      </c>
      <c r="G52">
        <v>68.8</v>
      </c>
      <c r="H52">
        <v>645</v>
      </c>
      <c r="I52">
        <f>G52/10</f>
        <v>6.88</v>
      </c>
      <c r="J52">
        <f t="shared" si="1"/>
        <v>3.5269793481286518E-2</v>
      </c>
      <c r="K52">
        <f t="shared" si="6"/>
        <v>35.26979348128652</v>
      </c>
      <c r="L52">
        <f t="shared" si="2"/>
        <v>3.0016509079993998</v>
      </c>
    </row>
    <row r="53" spans="1:12" x14ac:dyDescent="0.3">
      <c r="A53" s="4">
        <v>45127</v>
      </c>
      <c r="B53">
        <v>5</v>
      </c>
      <c r="D53" t="s">
        <v>26</v>
      </c>
      <c r="E53">
        <v>25</v>
      </c>
      <c r="F53">
        <v>0.26</v>
      </c>
      <c r="G53">
        <v>628.70000000000005</v>
      </c>
      <c r="I53">
        <f t="shared" ref="I53:I58" si="7">F53/10</f>
        <v>2.6000000000000002E-2</v>
      </c>
      <c r="J53">
        <f t="shared" si="1"/>
        <v>1.4585885645195634E-5</v>
      </c>
      <c r="K53">
        <f t="shared" si="6"/>
        <v>1.4585885645195635E-2</v>
      </c>
      <c r="L53">
        <f t="shared" si="2"/>
        <v>3.3540164346805303</v>
      </c>
    </row>
    <row r="54" spans="1:12" x14ac:dyDescent="0.3">
      <c r="A54" s="4">
        <v>45127</v>
      </c>
      <c r="B54">
        <v>5</v>
      </c>
      <c r="D54" t="s">
        <v>26</v>
      </c>
      <c r="E54">
        <v>40</v>
      </c>
      <c r="F54">
        <v>0.26</v>
      </c>
      <c r="G54">
        <v>71.67</v>
      </c>
      <c r="I54">
        <f t="shared" si="7"/>
        <v>2.6000000000000002E-2</v>
      </c>
      <c r="J54">
        <f t="shared" si="1"/>
        <v>1.2794957869589083E-4</v>
      </c>
      <c r="K54">
        <f t="shared" si="6"/>
        <v>0.12794957869589083</v>
      </c>
      <c r="L54">
        <f t="shared" si="2"/>
        <v>3.1933578157432541</v>
      </c>
    </row>
    <row r="55" spans="1:12" x14ac:dyDescent="0.3">
      <c r="A55" s="4">
        <v>45127</v>
      </c>
      <c r="B55">
        <v>5</v>
      </c>
      <c r="D55" t="s">
        <v>26</v>
      </c>
      <c r="E55">
        <v>60</v>
      </c>
      <c r="F55">
        <v>0.26</v>
      </c>
      <c r="G55">
        <v>20.45</v>
      </c>
      <c r="I55">
        <f t="shared" si="7"/>
        <v>2.6000000000000002E-2</v>
      </c>
      <c r="J55">
        <f t="shared" si="1"/>
        <v>4.4841791223151575E-4</v>
      </c>
      <c r="K55">
        <f t="shared" si="6"/>
        <v>0.44841791223151573</v>
      </c>
      <c r="L55">
        <f t="shared" si="2"/>
        <v>3.0016509079993998</v>
      </c>
    </row>
    <row r="56" spans="1:12" x14ac:dyDescent="0.3">
      <c r="A56" s="4">
        <v>45127</v>
      </c>
      <c r="B56">
        <v>6</v>
      </c>
      <c r="D56" t="s">
        <v>27</v>
      </c>
      <c r="E56">
        <v>25</v>
      </c>
      <c r="F56">
        <v>0.26900000000000002</v>
      </c>
      <c r="G56">
        <v>102.5</v>
      </c>
      <c r="I56">
        <f t="shared" si="7"/>
        <v>2.69E-2</v>
      </c>
      <c r="J56">
        <f t="shared" si="1"/>
        <v>9.2561701916742174E-5</v>
      </c>
      <c r="K56">
        <f t="shared" si="6"/>
        <v>9.2561701916742178E-2</v>
      </c>
      <c r="L56">
        <f t="shared" si="2"/>
        <v>3.3540164346805303</v>
      </c>
    </row>
    <row r="57" spans="1:12" x14ac:dyDescent="0.3">
      <c r="A57" s="4">
        <v>45127</v>
      </c>
      <c r="B57">
        <v>6</v>
      </c>
      <c r="D57" t="s">
        <v>27</v>
      </c>
      <c r="E57">
        <v>40</v>
      </c>
      <c r="F57">
        <v>0.26900000000000002</v>
      </c>
      <c r="G57">
        <v>103.9</v>
      </c>
      <c r="I57">
        <f t="shared" si="7"/>
        <v>2.69E-2</v>
      </c>
      <c r="J57">
        <f t="shared" si="1"/>
        <v>9.1314479754245161E-5</v>
      </c>
      <c r="K57">
        <f t="shared" si="6"/>
        <v>9.1314479754245156E-2</v>
      </c>
      <c r="L57">
        <f t="shared" si="2"/>
        <v>3.1933578157432541</v>
      </c>
    </row>
    <row r="58" spans="1:12" x14ac:dyDescent="0.3">
      <c r="A58" s="4">
        <v>45127</v>
      </c>
      <c r="B58">
        <v>6</v>
      </c>
      <c r="D58" t="s">
        <v>27</v>
      </c>
      <c r="E58">
        <v>60</v>
      </c>
      <c r="F58">
        <v>0.26900000000000002</v>
      </c>
      <c r="G58">
        <v>18.13</v>
      </c>
      <c r="I58">
        <f t="shared" si="7"/>
        <v>2.69E-2</v>
      </c>
      <c r="J58">
        <f t="shared" si="1"/>
        <v>5.2330802241952966E-4</v>
      </c>
      <c r="K58">
        <f t="shared" si="6"/>
        <v>0.52330802241952967</v>
      </c>
      <c r="L58">
        <f t="shared" si="2"/>
        <v>3.0016509079993998</v>
      </c>
    </row>
    <row r="67" spans="10:10" x14ac:dyDescent="0.3">
      <c r="J67" s="4"/>
    </row>
    <row r="91" spans="10:10" x14ac:dyDescent="0.3">
      <c r="J9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Leifer</dc:creator>
  <cp:lastModifiedBy>Benjamin Leifer</cp:lastModifiedBy>
  <dcterms:created xsi:type="dcterms:W3CDTF">2023-07-25T12:59:07Z</dcterms:created>
  <dcterms:modified xsi:type="dcterms:W3CDTF">2023-07-25T13:33:01Z</dcterms:modified>
</cp:coreProperties>
</file>