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ention Factory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3" i="1"/>
  <c r="L4" i="1"/>
  <c r="M4" i="1" s="1"/>
  <c r="L3" i="1"/>
  <c r="M3" i="1" s="1"/>
  <c r="H23" i="1"/>
  <c r="G23" i="1"/>
  <c r="F23" i="1"/>
  <c r="E23" i="1"/>
  <c r="D3" i="1"/>
  <c r="C3" i="1"/>
  <c r="K4" i="1"/>
  <c r="B3" i="1"/>
  <c r="L5" i="1" l="1"/>
</calcChain>
</file>

<file path=xl/sharedStrings.xml><?xml version="1.0" encoding="utf-8"?>
<sst xmlns="http://schemas.openxmlformats.org/spreadsheetml/2006/main" count="44" uniqueCount="35">
  <si>
    <t>D(screen to grating)</t>
  </si>
  <si>
    <t>mm</t>
  </si>
  <si>
    <t>Error</t>
  </si>
  <si>
    <t>grate</t>
  </si>
  <si>
    <t>screen</t>
  </si>
  <si>
    <t>Distance btw peaks</t>
  </si>
  <si>
    <t>cm</t>
  </si>
  <si>
    <t>vernier</t>
  </si>
  <si>
    <t>optical bench</t>
  </si>
  <si>
    <t>Part B</t>
  </si>
  <si>
    <t>.2mm</t>
  </si>
  <si>
    <t>firstorder:peak 1</t>
  </si>
  <si>
    <t>Peak 2</t>
  </si>
  <si>
    <t>peak 2</t>
  </si>
  <si>
    <t xml:space="preserve">Part2 </t>
  </si>
  <si>
    <t>450 nm</t>
  </si>
  <si>
    <t xml:space="preserve">Blue </t>
  </si>
  <si>
    <t>650nm</t>
  </si>
  <si>
    <t>red</t>
  </si>
  <si>
    <t>520nm</t>
  </si>
  <si>
    <t>green</t>
  </si>
  <si>
    <t>.3mm</t>
  </si>
  <si>
    <t>.4mm</t>
  </si>
  <si>
    <t>hiar(red</t>
  </si>
  <si>
    <t>hair(green</t>
  </si>
  <si>
    <t>peak 3</t>
  </si>
  <si>
    <t>sin theta</t>
  </si>
  <si>
    <t>theta</t>
  </si>
  <si>
    <t>Wavlength</t>
  </si>
  <si>
    <t>m</t>
  </si>
  <si>
    <t>500000 lines/m</t>
  </si>
  <si>
    <t>distance</t>
  </si>
  <si>
    <t>arctan</t>
  </si>
  <si>
    <t>angle</t>
  </si>
  <si>
    <t xml:space="preserve"> peak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</si>
</sst>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G13" sqref="G13"/>
    </sheetView>
  </sheetViews>
  <sheetFormatPr defaultRowHeight="15" x14ac:dyDescent="0.25"/>
  <cols>
    <col min="1" max="2" width="20" customWidth="1"/>
    <col min="4" max="4" width="14" customWidth="1"/>
    <col min="7" max="7" width="12" bestFit="1" customWidth="1"/>
    <col min="15" max="15" width="12" bestFit="1" customWidth="1"/>
    <col min="17" max="17" width="11" bestFit="1" customWidth="1"/>
  </cols>
  <sheetData>
    <row r="1" spans="1:16" x14ac:dyDescent="0.25">
      <c r="B1" t="s">
        <v>3</v>
      </c>
      <c r="C1" t="s">
        <v>4</v>
      </c>
    </row>
    <row r="2" spans="1:16" x14ac:dyDescent="0.25">
      <c r="A2" t="s">
        <v>0</v>
      </c>
      <c r="B2">
        <v>74.2</v>
      </c>
      <c r="C2">
        <v>111.15</v>
      </c>
      <c r="D2" t="s">
        <v>6</v>
      </c>
      <c r="E2" t="s">
        <v>2</v>
      </c>
      <c r="F2">
        <v>0.05</v>
      </c>
      <c r="G2" t="s">
        <v>8</v>
      </c>
      <c r="L2" t="s">
        <v>27</v>
      </c>
      <c r="M2" t="s">
        <v>26</v>
      </c>
      <c r="O2" t="s">
        <v>28</v>
      </c>
    </row>
    <row r="3" spans="1:16" x14ac:dyDescent="0.25">
      <c r="B3">
        <f>C2-B2</f>
        <v>36.950000000000003</v>
      </c>
      <c r="C3">
        <f>B3/B5</f>
        <v>2.9612117326494634</v>
      </c>
      <c r="D3">
        <f>ATAN(C3)</f>
        <v>1.2451212985137929</v>
      </c>
      <c r="L3">
        <f>ATAN(B5/(C2-B2))</f>
        <v>0.32567502828110373</v>
      </c>
      <c r="M3">
        <f>SIN(L3)</f>
        <v>0.31994840410073316</v>
      </c>
      <c r="O3">
        <f>(M3*K4)</f>
        <v>6.3989680820146633E-7</v>
      </c>
      <c r="P3" t="s">
        <v>29</v>
      </c>
    </row>
    <row r="4" spans="1:16" x14ac:dyDescent="0.25">
      <c r="B4">
        <v>1</v>
      </c>
      <c r="C4">
        <v>2</v>
      </c>
      <c r="I4" t="s">
        <v>30</v>
      </c>
      <c r="K4">
        <f>1/500000</f>
        <v>1.9999999999999999E-6</v>
      </c>
      <c r="L4">
        <f>ATAN((C5)/(C2-B2))</f>
        <v>0.3269377343274637</v>
      </c>
      <c r="M4">
        <f>SIN(L4)</f>
        <v>0.32114448057844919</v>
      </c>
      <c r="O4">
        <f>(M4*K4)</f>
        <v>6.422889611568983E-7</v>
      </c>
    </row>
    <row r="5" spans="1:16" x14ac:dyDescent="0.25">
      <c r="A5" t="s">
        <v>5</v>
      </c>
      <c r="B5">
        <v>12.478</v>
      </c>
      <c r="C5">
        <v>12.53</v>
      </c>
      <c r="D5" t="s">
        <v>6</v>
      </c>
      <c r="E5" t="s">
        <v>2</v>
      </c>
      <c r="F5">
        <v>5.0000000000000001E-3</v>
      </c>
      <c r="G5" t="s">
        <v>7</v>
      </c>
      <c r="L5">
        <f>DEGREES(L3)</f>
        <v>18.659804613310968</v>
      </c>
    </row>
    <row r="7" spans="1:16" x14ac:dyDescent="0.25">
      <c r="A7" t="s">
        <v>9</v>
      </c>
    </row>
    <row r="8" spans="1:16" x14ac:dyDescent="0.25">
      <c r="B8">
        <v>10.5</v>
      </c>
      <c r="C8">
        <v>121.95</v>
      </c>
      <c r="D8" t="s">
        <v>6</v>
      </c>
      <c r="F8">
        <v>0.05</v>
      </c>
    </row>
    <row r="9" spans="1:16" x14ac:dyDescent="0.25">
      <c r="B9" t="s">
        <v>11</v>
      </c>
      <c r="C9" t="s">
        <v>12</v>
      </c>
      <c r="D9" t="s">
        <v>25</v>
      </c>
      <c r="E9" t="s">
        <v>34</v>
      </c>
      <c r="F9" t="s">
        <v>13</v>
      </c>
      <c r="G9" t="s">
        <v>25</v>
      </c>
      <c r="I9" t="s">
        <v>2</v>
      </c>
    </row>
    <row r="10" spans="1:16" x14ac:dyDescent="0.25">
      <c r="A10" t="s">
        <v>10</v>
      </c>
      <c r="B10">
        <v>2.9</v>
      </c>
      <c r="C10">
        <v>7.05</v>
      </c>
      <c r="D10">
        <v>11</v>
      </c>
      <c r="E10">
        <v>3.1</v>
      </c>
      <c r="F10">
        <v>6.7</v>
      </c>
      <c r="G10">
        <v>9.1999999999999993</v>
      </c>
      <c r="H10" t="s">
        <v>1</v>
      </c>
      <c r="I10">
        <v>0.05</v>
      </c>
    </row>
    <row r="11" spans="1:16" x14ac:dyDescent="0.25">
      <c r="A11" t="s">
        <v>21</v>
      </c>
      <c r="B11">
        <v>1.3</v>
      </c>
      <c r="C11">
        <v>2.9</v>
      </c>
      <c r="E11">
        <v>1.8</v>
      </c>
      <c r="F11">
        <v>5.0999999999999996</v>
      </c>
      <c r="H11" t="s">
        <v>1</v>
      </c>
      <c r="I11">
        <v>0.05</v>
      </c>
    </row>
    <row r="12" spans="1:16" x14ac:dyDescent="0.25">
      <c r="A12" t="s">
        <v>22</v>
      </c>
      <c r="B12">
        <v>1.4</v>
      </c>
      <c r="C12">
        <v>2.9</v>
      </c>
      <c r="E12">
        <v>1</v>
      </c>
      <c r="F12">
        <v>3.1</v>
      </c>
      <c r="H12" t="s">
        <v>1</v>
      </c>
      <c r="I12">
        <v>0.05</v>
      </c>
    </row>
    <row r="13" spans="1:16" x14ac:dyDescent="0.25">
      <c r="A13" t="s">
        <v>23</v>
      </c>
      <c r="B13">
        <v>9.1</v>
      </c>
      <c r="C13">
        <v>16.399999999999999</v>
      </c>
      <c r="D13">
        <v>22.2</v>
      </c>
      <c r="E13">
        <v>6.2</v>
      </c>
      <c r="F13">
        <v>11.4</v>
      </c>
      <c r="G13">
        <v>18.399999999999999</v>
      </c>
      <c r="H13" t="s">
        <v>1</v>
      </c>
      <c r="I13">
        <v>0.05</v>
      </c>
    </row>
    <row r="14" spans="1:16" x14ac:dyDescent="0.25">
      <c r="A14" t="s">
        <v>24</v>
      </c>
      <c r="B14">
        <v>4.7</v>
      </c>
      <c r="C14">
        <v>10.9</v>
      </c>
      <c r="D14">
        <v>15.1</v>
      </c>
      <c r="E14">
        <v>5.0999999999999996</v>
      </c>
      <c r="F14">
        <v>10.1</v>
      </c>
      <c r="G14">
        <v>15.5</v>
      </c>
      <c r="H14" t="s">
        <v>1</v>
      </c>
      <c r="I14">
        <v>0.05</v>
      </c>
    </row>
    <row r="16" spans="1:16" x14ac:dyDescent="0.25">
      <c r="A16" t="s">
        <v>14</v>
      </c>
    </row>
    <row r="17" spans="1:8" x14ac:dyDescent="0.25">
      <c r="A17" t="s">
        <v>15</v>
      </c>
      <c r="B17" t="s">
        <v>16</v>
      </c>
    </row>
    <row r="18" spans="1:8" x14ac:dyDescent="0.25">
      <c r="A18" t="s">
        <v>17</v>
      </c>
      <c r="B18" t="s">
        <v>18</v>
      </c>
    </row>
    <row r="19" spans="1:8" x14ac:dyDescent="0.25">
      <c r="A19" t="s">
        <v>19</v>
      </c>
      <c r="B19" t="s">
        <v>20</v>
      </c>
    </row>
    <row r="21" spans="1:8" x14ac:dyDescent="0.25">
      <c r="G21" s="1"/>
    </row>
    <row r="22" spans="1:8" x14ac:dyDescent="0.25">
      <c r="E22" t="s">
        <v>31</v>
      </c>
      <c r="F22" t="s">
        <v>32</v>
      </c>
      <c r="G22" t="s">
        <v>33</v>
      </c>
    </row>
    <row r="23" spans="1:8" x14ac:dyDescent="0.25">
      <c r="E23">
        <f>C2-B2</f>
        <v>36.950000000000003</v>
      </c>
      <c r="F23">
        <f>B5/E23</f>
        <v>0.33769959404600808</v>
      </c>
      <c r="G23">
        <f>ATAN(F23)</f>
        <v>0.32567502828110373</v>
      </c>
      <c r="H23">
        <f>DEGREES((G23))</f>
        <v>18.659804613310968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Invention Factory</dc:creator>
  <cp:lastModifiedBy>Invention Factory</cp:lastModifiedBy>
  <dcterms:created xsi:type="dcterms:W3CDTF">2017-12-04T17:10:09Z</dcterms:created>
  <dcterms:modified xsi:type="dcterms:W3CDTF">2017-12-04T18:50:13Z</dcterms:modified>
</cp:coreProperties>
</file>