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Users\QUAN\Desktop\lbp_mri\data\queries\"/>
    </mc:Choice>
  </mc:AlternateContent>
  <xr:revisionPtr revIDLastSave="0" documentId="13_ncr:1_{A6E7380E-98C9-4E25-887C-8316B8BF6CD0}" xr6:coauthVersionLast="47" xr6:coauthVersionMax="47" xr10:uidLastSave="{00000000-0000-0000-0000-000000000000}"/>
  <bookViews>
    <workbookView xWindow="-110" yWindow="-110" windowWidth="22780" windowHeight="14660" activeTab="2" xr2:uid="{00000000-000D-0000-FFFF-FFFF00000000}"/>
  </bookViews>
  <sheets>
    <sheet name="Rau Testcases" sheetId="1" r:id="rId1"/>
    <sheet name="Rerun" sheetId="3" r:id="rId2"/>
    <sheet name="Analysis"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3" i="3" l="1"/>
  <c r="K12" i="3"/>
  <c r="J12" i="3"/>
  <c r="I12" i="3"/>
  <c r="O13" i="3"/>
  <c r="Q12" i="3"/>
  <c r="P12" i="3"/>
  <c r="O12" i="3"/>
  <c r="C13" i="3"/>
  <c r="E12" i="3"/>
  <c r="D12" i="3"/>
  <c r="C12" i="3"/>
  <c r="J6" i="2"/>
  <c r="J5" i="2"/>
  <c r="I7" i="2"/>
  <c r="H7" i="2"/>
  <c r="J4" i="2"/>
  <c r="G7" i="2"/>
  <c r="H6" i="2"/>
  <c r="I6" i="2"/>
  <c r="I5" i="2"/>
  <c r="H5" i="2"/>
  <c r="I4" i="2"/>
  <c r="H4" i="2"/>
  <c r="G6" i="2"/>
  <c r="G5" i="2"/>
  <c r="G4" i="2"/>
  <c r="AL52" i="1"/>
  <c r="AL51" i="1"/>
  <c r="AL50" i="1"/>
  <c r="AL49" i="1"/>
  <c r="AL48" i="1"/>
  <c r="AL47" i="1"/>
  <c r="AL46" i="1"/>
  <c r="AL45" i="1"/>
  <c r="AL44" i="1"/>
  <c r="AL43" i="1"/>
  <c r="AL42" i="1"/>
  <c r="AL41" i="1"/>
  <c r="AL40" i="1"/>
  <c r="AL39" i="1"/>
  <c r="AL38" i="1"/>
  <c r="AL37" i="1"/>
  <c r="AL36" i="1"/>
  <c r="AL35" i="1"/>
  <c r="AL34" i="1"/>
  <c r="AL33" i="1"/>
  <c r="AL32" i="1"/>
  <c r="AL31" i="1"/>
  <c r="AL30" i="1"/>
  <c r="AL29" i="1"/>
  <c r="AL28" i="1"/>
  <c r="AL27" i="1"/>
  <c r="AL26" i="1"/>
  <c r="AL25" i="1"/>
  <c r="AL24" i="1"/>
  <c r="AL23" i="1"/>
  <c r="AL22" i="1"/>
  <c r="AL21" i="1"/>
  <c r="AL20" i="1"/>
  <c r="AL19" i="1"/>
  <c r="AL18" i="1"/>
  <c r="AL17" i="1"/>
  <c r="AL16" i="1"/>
  <c r="AL15" i="1"/>
  <c r="AL14" i="1"/>
  <c r="AL13" i="1"/>
  <c r="AL12" i="1"/>
  <c r="AL11" i="1"/>
  <c r="AL10" i="1"/>
  <c r="AL9" i="1"/>
  <c r="AL8" i="1"/>
  <c r="AL7" i="1"/>
  <c r="AL6" i="1"/>
  <c r="AL5" i="1"/>
  <c r="AL4" i="1"/>
  <c r="AL3" i="1"/>
  <c r="AL54" i="1" s="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AK52" i="1"/>
  <c r="AK51" i="1"/>
  <c r="AK50" i="1"/>
  <c r="AK49" i="1"/>
  <c r="AK48" i="1"/>
  <c r="AK47" i="1"/>
  <c r="AK46" i="1"/>
  <c r="AK45" i="1"/>
  <c r="AK44" i="1"/>
  <c r="AK43" i="1"/>
  <c r="AK42" i="1"/>
  <c r="AK41" i="1"/>
  <c r="AK40" i="1"/>
  <c r="AK39" i="1"/>
  <c r="AK38" i="1"/>
  <c r="AK37" i="1"/>
  <c r="AK36" i="1"/>
  <c r="AK35" i="1"/>
  <c r="AK34" i="1"/>
  <c r="AK33" i="1"/>
  <c r="AK32" i="1"/>
  <c r="AK31" i="1"/>
  <c r="AK30" i="1"/>
  <c r="AK29" i="1"/>
  <c r="AK28" i="1"/>
  <c r="AK27" i="1"/>
  <c r="AK26" i="1"/>
  <c r="AK25" i="1"/>
  <c r="AK24" i="1"/>
  <c r="AK23" i="1"/>
  <c r="AK22" i="1"/>
  <c r="AK21" i="1"/>
  <c r="AK20" i="1"/>
  <c r="AK19" i="1"/>
  <c r="AK18" i="1"/>
  <c r="AK17" i="1"/>
  <c r="AK16" i="1"/>
  <c r="AK15" i="1"/>
  <c r="AK14" i="1"/>
  <c r="AK13" i="1"/>
  <c r="AK12" i="1"/>
  <c r="AK11" i="1"/>
  <c r="AK10" i="1"/>
  <c r="AK9" i="1"/>
  <c r="AK8" i="1"/>
  <c r="AK7" i="1"/>
  <c r="AK6" i="1"/>
  <c r="AK5" i="1"/>
  <c r="AK4" i="1"/>
  <c r="AK3" i="1"/>
  <c r="AJ52" i="1"/>
  <c r="AJ51" i="1"/>
  <c r="AJ50" i="1"/>
  <c r="AJ49" i="1"/>
  <c r="AJ48" i="1"/>
  <c r="AJ47" i="1"/>
  <c r="AJ46" i="1"/>
  <c r="AJ45" i="1"/>
  <c r="AJ44" i="1"/>
  <c r="AJ43" i="1"/>
  <c r="AJ42" i="1"/>
  <c r="AJ41" i="1"/>
  <c r="AJ40" i="1"/>
  <c r="AJ39" i="1"/>
  <c r="AJ38" i="1"/>
  <c r="AJ37" i="1"/>
  <c r="AJ36" i="1"/>
  <c r="AJ35" i="1"/>
  <c r="AJ34" i="1"/>
  <c r="AJ33" i="1"/>
  <c r="AJ32" i="1"/>
  <c r="AJ31" i="1"/>
  <c r="AJ30" i="1"/>
  <c r="AJ29" i="1"/>
  <c r="AJ28" i="1"/>
  <c r="AJ27" i="1"/>
  <c r="AJ26" i="1"/>
  <c r="AJ25" i="1"/>
  <c r="AJ24" i="1"/>
  <c r="AJ23" i="1"/>
  <c r="AJ22" i="1"/>
  <c r="AJ21" i="1"/>
  <c r="AJ20" i="1"/>
  <c r="AJ19" i="1"/>
  <c r="AJ18" i="1"/>
  <c r="AJ17" i="1"/>
  <c r="AJ16" i="1"/>
  <c r="AJ15" i="1"/>
  <c r="AJ14" i="1"/>
  <c r="AJ13" i="1"/>
  <c r="AJ12" i="1"/>
  <c r="AJ11" i="1"/>
  <c r="AJ10" i="1"/>
  <c r="AJ9" i="1"/>
  <c r="AJ8" i="1"/>
  <c r="AJ7" i="1"/>
  <c r="AJ6" i="1"/>
  <c r="AJ5" i="1"/>
  <c r="AJ4" i="1"/>
  <c r="AJ3" i="1"/>
  <c r="AI52" i="1"/>
  <c r="AH52" i="1"/>
  <c r="AG52" i="1"/>
  <c r="AI51" i="1"/>
  <c r="AH51" i="1"/>
  <c r="AG51" i="1"/>
  <c r="AI50" i="1"/>
  <c r="AH50" i="1"/>
  <c r="AG50" i="1"/>
  <c r="AI49" i="1"/>
  <c r="AH49" i="1"/>
  <c r="AG49" i="1"/>
  <c r="AI48" i="1"/>
  <c r="AH48" i="1"/>
  <c r="AG48" i="1"/>
  <c r="AI47" i="1"/>
  <c r="AH47" i="1"/>
  <c r="AG47" i="1"/>
  <c r="AI46" i="1"/>
  <c r="AH46" i="1"/>
  <c r="AG46" i="1"/>
  <c r="AI45" i="1"/>
  <c r="AH45" i="1"/>
  <c r="AG45" i="1"/>
  <c r="AI44" i="1"/>
  <c r="AH44" i="1"/>
  <c r="AG44" i="1"/>
  <c r="AI43" i="1"/>
  <c r="AH43" i="1"/>
  <c r="AG43" i="1"/>
  <c r="AI42" i="1"/>
  <c r="AH42" i="1"/>
  <c r="AG42" i="1"/>
  <c r="AI41" i="1"/>
  <c r="AH41" i="1"/>
  <c r="AG41" i="1"/>
  <c r="AI40" i="1"/>
  <c r="AH40" i="1"/>
  <c r="AG40" i="1"/>
  <c r="AI39" i="1"/>
  <c r="AH39" i="1"/>
  <c r="AG39" i="1"/>
  <c r="AI38" i="1"/>
  <c r="AH38" i="1"/>
  <c r="AG38" i="1"/>
  <c r="AI37" i="1"/>
  <c r="AH37" i="1"/>
  <c r="AG37" i="1"/>
  <c r="AI36" i="1"/>
  <c r="AH36" i="1"/>
  <c r="AG36" i="1"/>
  <c r="AI35" i="1"/>
  <c r="AH35" i="1"/>
  <c r="AG35" i="1"/>
  <c r="AI34" i="1"/>
  <c r="AH34" i="1"/>
  <c r="AG34" i="1"/>
  <c r="AI33" i="1"/>
  <c r="AH33" i="1"/>
  <c r="AG33" i="1"/>
  <c r="AI32" i="1"/>
  <c r="AH32" i="1"/>
  <c r="AG32" i="1"/>
  <c r="AI31" i="1"/>
  <c r="AH31" i="1"/>
  <c r="AG31" i="1"/>
  <c r="AI30" i="1"/>
  <c r="AH30" i="1"/>
  <c r="AG30" i="1"/>
  <c r="AI29" i="1"/>
  <c r="AH29" i="1"/>
  <c r="AG29" i="1"/>
  <c r="AI28" i="1"/>
  <c r="AH28" i="1"/>
  <c r="AG28" i="1"/>
  <c r="AI27" i="1"/>
  <c r="AH27" i="1"/>
  <c r="AG27" i="1"/>
  <c r="AI26" i="1"/>
  <c r="AH26" i="1"/>
  <c r="AG26" i="1"/>
  <c r="AI25" i="1"/>
  <c r="AH25" i="1"/>
  <c r="AG25" i="1"/>
  <c r="AI24" i="1"/>
  <c r="AH24" i="1"/>
  <c r="AG24" i="1"/>
  <c r="AI23" i="1"/>
  <c r="AH23" i="1"/>
  <c r="AG23" i="1"/>
  <c r="AI22" i="1"/>
  <c r="AH22" i="1"/>
  <c r="AG22" i="1"/>
  <c r="AI21" i="1"/>
  <c r="AH21" i="1"/>
  <c r="AG21" i="1"/>
  <c r="AI20" i="1"/>
  <c r="AH20" i="1"/>
  <c r="AG20" i="1"/>
  <c r="AI19" i="1"/>
  <c r="AH19" i="1"/>
  <c r="AG19" i="1"/>
  <c r="AI18" i="1"/>
  <c r="AH18" i="1"/>
  <c r="AG18" i="1"/>
  <c r="AI17" i="1"/>
  <c r="AH17" i="1"/>
  <c r="AG17" i="1"/>
  <c r="AI16" i="1"/>
  <c r="AH16" i="1"/>
  <c r="AG16" i="1"/>
  <c r="AI15" i="1"/>
  <c r="AH15" i="1"/>
  <c r="AG15" i="1"/>
  <c r="AI14" i="1"/>
  <c r="AH14" i="1"/>
  <c r="AG14" i="1"/>
  <c r="AI13" i="1"/>
  <c r="AH13" i="1"/>
  <c r="AG13" i="1"/>
  <c r="AI12" i="1"/>
  <c r="AH12" i="1"/>
  <c r="AG12" i="1"/>
  <c r="AI11" i="1"/>
  <c r="AH11" i="1"/>
  <c r="AG11" i="1"/>
  <c r="AI10" i="1"/>
  <c r="AH10" i="1"/>
  <c r="AG10" i="1"/>
  <c r="AI9" i="1"/>
  <c r="AH9" i="1"/>
  <c r="AG9" i="1"/>
  <c r="AI8" i="1"/>
  <c r="AH8" i="1"/>
  <c r="AG8" i="1"/>
  <c r="AI7" i="1"/>
  <c r="AH7" i="1"/>
  <c r="AG7" i="1"/>
  <c r="AI6" i="1"/>
  <c r="AH6" i="1"/>
  <c r="AG6" i="1"/>
  <c r="AI5" i="1"/>
  <c r="AH5" i="1"/>
  <c r="AG5" i="1"/>
  <c r="AI4" i="1"/>
  <c r="AH4" i="1"/>
  <c r="AG4" i="1"/>
  <c r="AI3" i="1"/>
  <c r="AH3" i="1"/>
  <c r="AG3" i="1"/>
</calcChain>
</file>

<file path=xl/sharedStrings.xml><?xml version="1.0" encoding="utf-8"?>
<sst xmlns="http://schemas.openxmlformats.org/spreadsheetml/2006/main" count="1580" uniqueCount="171">
  <si>
    <t>Case File Number</t>
  </si>
  <si>
    <t>Case File</t>
  </si>
  <si>
    <t>ACR Appropriateness Guidelines</t>
  </si>
  <si>
    <t>Radiologists</t>
  </si>
  <si>
    <t>GPT 3.5-Turbo</t>
  </si>
  <si>
    <t>GPT4</t>
  </si>
  <si>
    <t>accGPT</t>
  </si>
  <si>
    <t>Usually Appropriate</t>
  </si>
  <si>
    <t>May be Appropriate</t>
  </si>
  <si>
    <t>Junior 1</t>
  </si>
  <si>
    <t>Junior 2</t>
  </si>
  <si>
    <t>Advanced 1</t>
  </si>
  <si>
    <t>Advanced 2</t>
  </si>
  <si>
    <t>Senior 1</t>
  </si>
  <si>
    <t>Senior 2</t>
  </si>
  <si>
    <t>Run 1</t>
  </si>
  <si>
    <t>Run 2</t>
  </si>
  <si>
    <t>Run 3</t>
  </si>
  <si>
    <t>Run 4</t>
  </si>
  <si>
    <t>Run 5</t>
  </si>
  <si>
    <t>Run 6</t>
  </si>
  <si>
    <t xml:space="preserve">Patient age: 68 years old Sex: Male. Chief Complaint: The patient complains of a pulsating abdominal mass and lower back pain. The patient has a history of hypertension and smoking. He has no history of cardiovascular disease or prior surgery. On examination, a pulsatile abdominal mass is palpated in the epigastric region. The abdomen is soft, non-tender, and non-distended. The peripheral pulses are palpable, and there is no evidence of peripheral arterial disease. The patient is suspected to have an abdominal aortic aneurysm (AAA). The size and location of the aneurysm are unknown. The patient may be a candidate for endovascular aneurysm repair (EVAR) or open surgical repair depending on the aneurysm morphology. </t>
  </si>
  <si>
    <t xml:space="preserve">CTA abdomen and pelvis with IV contrast 
MRA abdomen and pelvis without and with IV contrast 
</t>
  </si>
  <si>
    <t xml:space="preserve">MRA abdomen and pelvis without IV contrast 
CT abdomen and pelvis with IV contrast 
CT abdomen and pelvis without IV contrast 
Aortography abdomen 
CT abdomen and pelvis without and with IV contrast 
</t>
  </si>
  <si>
    <t>Usually Not Appropriate</t>
  </si>
  <si>
    <t xml:space="preserve">Patient age: 68 Sex: Male. Chief complaint: Severe pain in the left hip after a fall. The patient fell down from the stairs while carrying groceries. He has a history of osteoporosis and takes medication for high blood pressure. The patient is unable to bear weight on the left leg and has severe pain in the left hip. There is no visible deformity, but there is tenderness in the left hip region. </t>
  </si>
  <si>
    <t xml:space="preserve">Radiography hip 
Radiography pelvis 
Radiography pelvis and hips 
</t>
  </si>
  <si>
    <t xml:space="preserve">Patient age: 62 years old Sex: Male. Chief complaint: Acute abdominal pain. The patient has a history of leukemia and has been undergoing chemotherapy. He presents with acute nonlocalized abdominal pain and fever. The patient appears weak and pale, with a high heart rate and low blood pressure. There is tenderness and guarding on palpation of the abdomen, but no obvious signs of peritonitis. </t>
  </si>
  <si>
    <t xml:space="preserve">CT abdomen and pelvis with IV contrast </t>
  </si>
  <si>
    <t xml:space="preserve">CT abdomen and pelvis without IV contrast 
MRI abdomen and pelvis without and with IV contrast 
US abdomen 
MRI abdomen and pelvis without IV contrast 
CT abdomen and pelvis without and with IV contrast 
</t>
  </si>
  <si>
    <t>May Be Appropriate</t>
  </si>
  <si>
    <t xml:space="preserve">Patient age: 45 years Sex: Male. Chief complaint: Acute onset chest pain. The patient has no history of hypertension and is otherwise healthy, too. He reports experiencing sudden onset chest pain while at rest, which is described as a pressure sensation in the chest. The pain does not radiate to his left arm and jaw. He denies any shortness of breath, nausea, vomiting, or diaphoresis. Vital signs are within normal limits. Cardiovascular examination reveals no murmurs, rubs or gallops. Lungs are clear to auscultation. </t>
  </si>
  <si>
    <t xml:space="preserve">Radiography chest 
CTA coronary arteries with IV contrast  
</t>
  </si>
  <si>
    <t xml:space="preserve">US echocardiography transthoracic resting 
Radiography ribs and thoracic spine 
CT chest with IV contrast 
CT chest without and with IV contrast 
CT chest without IV contrast 
CTA chest with IV contrast 
V/Q scan lung 
</t>
  </si>
  <si>
    <t>Patient age: 45 years old Sex: Male. Chief complaint: Abdominal pain, early satiety, nausea, vomiting, and signs of infection. The patient was previously hospitalized for acute pancreatitis five weeks ago. CT scan showed a walled-off collection in the body of the pancreas affecting the gastric outlet, percutaneously accessible with a 3-cm window. MR cholangiopancreatography showed a patent pancreatic duct. The patient has tenderness in the upper abdomen, and the abdomen is distended. The patient also has a fever and elevated white blood cell count.</t>
  </si>
  <si>
    <t xml:space="preserve">CT abdomen and pelvis with IV contrast 
MRI abdomen without and with IV contrast with MRCP 
</t>
  </si>
  <si>
    <t xml:space="preserve">MRI abdomen without IV contrast with 
MRCP 
CT abdomen and pelvis without IV contrast 
US abdomen 
US duplex Doppler abdomen 
</t>
  </si>
  <si>
    <t xml:space="preserve">Patient age: 28 years old Sex: Female. Chief complaint: Fever, chills, pain in the right flank area. The patient has no previous history of pyelonephritis, diabetes, immune compromise, history of stones or renal obstruction, prior renal surgery, advanced age, vesicoureteral reflux, lack of response to therapy, or pregnancy. On physical examination, the patient has tenderness in the right flank area, and no other abnormal findings. </t>
  </si>
  <si>
    <t xml:space="preserve">Patient age: 30 years old Sex: Male. Chief Complaint: Sharp pain and swelling in the knee after a fall. The patient fell while playing football and landed on his left knee. He experienced immediate pain and swelling. He tried to put weight on the leg but was unable to do so due to the pain. The left knee was swollen and tender to the touch. There was limited range of motion due to pain. No visible deformity was noted. The patient was unable to bear weight on the left leg. Anterior drawer test positive. Radiographs revealed tibial plateau fracture. </t>
  </si>
  <si>
    <t xml:space="preserve">MRI knee without IV contrast 
CT knee without IV contrast 
</t>
  </si>
  <si>
    <t xml:space="preserve">Patient age: 30 years old Sex: Female. Chief Complaint: None. CT of the chest conducted for suspected interstitial lung disease revealed an incidental finding of an adrenal mass without clear bening imaging features and less than 0.5 cm of size. The patient has no specific complaints or symptoms related to the adrenal gland. There is no history of malignancy or any other significant medical history. Physical examination is unremarkable. </t>
  </si>
  <si>
    <t xml:space="preserve">Patient age: 32 years old Sex: Male. Chief Complaint: Chest pain and difficulty breathing. The patient was involved in a motor vehicle accident and was hit on the driver’s side of the car. He was not wearing a seatbelt and was thrown against the steering wheel. He was immediately rushed to the emergency department by ambulance. The patient was tachycardic with a heart rate of 120 beats per minute and his blood pressure was 80/50 mmHg. He had a chest contusion with tenderness to palpation. Lung sounds were clear bilaterally but he was tachypneic with a respiratory rate of 24 breaths per minute. </t>
  </si>
  <si>
    <t xml:space="preserve">US echocardiography transthoracic resting 
Radiography chest 
CT chest with IV contrast 
CT chest without and with IV contrast 
CTA chest with IV contrast 
CTA chest without and with IV contrast 
CT heart function and morphology with IV contrast 
</t>
  </si>
  <si>
    <t xml:space="preserve">US echocardiography transesophageal 
CT chest without IV contrast 
CTA coronary arteries with IV contrast 
</t>
  </si>
  <si>
    <t>Patient age: 45 Sex: Female. Chief complaint: None. Referred for breast cancer screening. No personal or family history of breast cancer. No previous breast surgeries. No hormonal therapy history. No symptoms of breast disease. Normal breast examination, no palpable masses or suspicious findings.</t>
  </si>
  <si>
    <t xml:space="preserve">Mammography screening 
Digital breast tomosynthesis screening 
</t>
  </si>
  <si>
    <t xml:space="preserve">US breast </t>
  </si>
  <si>
    <t>Patient Age: 65 years Sex: Male. Chief Complaint: Severe headache and sudden onset of left-sided weakness. CT imaging of the brain showed a parenchymal hemorrhage in left frontal lobe four days ago. The patient only reported headache at that time. The patient has a history of hypertension and type 2 diabetes. The patient's blood pressure is 170/100 mmHg, and his heart rate is 80 bpm. He is alert, but his speech is slurred, and he has left-sided facial droop. His left arm and leg are weak, with a power of 2/5.</t>
  </si>
  <si>
    <t xml:space="preserve">MRI head without and with IV contrast 
MRI head without IV contrast 
MRA head without IV contrast 
MRA head without and with IV contrast 
CT head without IV contrast 
CTA head with IV contrast 
MR venography head without IV contrast 
MR venography head without and with IV contrast 
CT venography head with IV contrast 
</t>
  </si>
  <si>
    <t xml:space="preserve">MRA head and neck without and with IV contrast 
Arteriography cervicocerebral 
CT head without and with IV contrast 
CT venography head and neck with IV contrast 
MRA head and neck without IV contrast 
CTA head and neck with IV contrast 
CT head with IV contrast 
</t>
  </si>
  <si>
    <t xml:space="preserve">Patient age: 45 Sex: Male. Chief Complaint: Experiencing chest pain for the past 2 months upon physical activity. The patient has a history of smoking for the past 20 years and occasional alcohol consumption. He has no significant family history of heart disease. Blood pressure and pulse rate are within normal limits. There is no evidence of cardiac murmurs or abnormal sounds. Patient´s BMI is 34 kg/m². </t>
  </si>
  <si>
    <t xml:space="preserve">CTA coronary arteries with IV contrast 
US echocardiography transthoracic stress 
MRI heart with function and vasodilator stress perfusion without and with IV contrast 
Rb-82 PET/CT heart 
SPECT or SPECT/CT MPI rest and stress 
SPECT or SPECT/CT MPI stress only 
</t>
  </si>
  <si>
    <t xml:space="preserve">MRI heart with function and inotropic stress without and with IV contrast 
MRI heart with function and inotropic stress without IV contrast 
US echocardiography transthoracic resting 
CT coronary calcium 
MRI heart function and morphology without IV contrast 
CT chest with IV contrast 
MRA coronary arteries without and with IV contrast 
</t>
  </si>
  <si>
    <t xml:space="preserve">Patient age: 45 years old Sex: Male. Chief Complaint: Chronic pain in the elbow, worsened with use and not relieved with rest or over-the-counter pain medications. The patient works as a carpenter and has been experiencing elbow pain for the past six months. He has tried rest, cooling, and nonsteroidal anti-inflammatory drugs but has not found relief. He has no history of trauma or previous elbow injuries. The patient has tenderness around the lateral epicondyle of the elbow and pain with resisted wrist extension. There is no swelling or deformity noted. </t>
  </si>
  <si>
    <t xml:space="preserve">US elbow 
MRI elbow without IV contrast 
</t>
  </si>
  <si>
    <t>Patient age: 42 years old Sex: Female. Chief Complaint: Severe pain in the right heel, especially in the morning and after prolonged standing or walking. The patient has been experiencing the pain for the past six months. She has tried over-the-counter pain relievers and rest, but the pain persists. She is otherwise healthy and does not have a history of foot injuries or surgeries. Tenderness and swelling in the medial aspect of the right heel. Pain on dorsiflexion of the toes and resisted plantar flexion of the foot. No signs of redness, warmth, or skin changes. Radiograph did not show a calcaneal spur or other osseous lesions</t>
  </si>
  <si>
    <t xml:space="preserve">US foot 
MRI foot without IV contrast 
</t>
  </si>
  <si>
    <t xml:space="preserve">Patient age: 27 years old Sex: Female. Chief complaint: Pain and swelling in the left lower extremity. The patient reports a gradual onset of pain and swelling in her left leg over the past few months. She also noticed a soft-tissue mass in the same area. She denies any history of trauma or injury to the leg. On examination, there is diffuse swelling of the left leg, which is tender to palpation. The skin over the leg appears discolored and there is a palpable soft-tissue mass in the medial aspect of the leg. The referring clinicial suspects a venous malformation. </t>
  </si>
  <si>
    <t xml:space="preserve">MRA extremity area of interest without and with IV contrast 
MRI extremity area of interest without and with IV contrast 
CTA extremity area of interest with IV contrast 
US duplex Doppler extremity area of interest 
</t>
  </si>
  <si>
    <t xml:space="preserve">MRA extremity area of interest without IV contrast 
CT extremity area of interest with IV contrast 
MRI extremity area of interest without IV contrast 
US extremity area of interest with IV contrast 
CT extremity area of interest without IV contrast 
</t>
  </si>
  <si>
    <t xml:space="preserve">Patient age: 35 years old Patient sex: Female. Chief Complaint: None. Requesting screening for colorectal cancer due to increased risk factors. The patient has a family history of hereditary nonpolyposis colorectal cancer. She has been experiencing occasional abdominal pain and changes in bowel habits. Physical examination was unremarkable.  </t>
  </si>
  <si>
    <t>Patient age: 12 years old Sex: Male. Chief Complaint: Abdominal pain and diarrhea. The patient has a history of Crohn's disease and has been on maintenance therapy with Infliximab for the past year. He has been compliant with his medication and has had no recent hospitalizations or surgeries. He reports mild abdominal pain and diarrhea for the past week. The patient appears uncomfortable but is in no acute distress. Vital signs are within normal limits. Abdominal examination reveals mild diffuse tenderness without rebound or guarding. Bowel sounds are present.</t>
  </si>
  <si>
    <t xml:space="preserve">CT enterography 
MR enterography 
MRI abdomen and pelvis without and with IV contrast 
</t>
  </si>
  <si>
    <t xml:space="preserve">US abdomen 
US abdomen with IV contrast 
CT abdomen and pelvis with IV contrast 
Fluoroscopy upper GI series with small bowel follow-through 
MRI abdomen and pelvis without IV contrast 
FDG-PET/CT skull base to mid-thigh 
</t>
  </si>
  <si>
    <t xml:space="preserve">Patient age: 29 years old Sex: Female. Chief complaint: Decreased fetal movement and abdominal discomfort. Fetal growth restriction is known from an ultrasound four weeks ago. The patient is a G2P1 (gravida 2, para 1) at 30 weeks gestation. She has a history of smoking but quit early in pregnancy. Her first pregnancy resulted in a term delivery without complications. She reports further decrease of fetal movement over the past week and mild abdominal discomfort. The patient's blood pressure is 120/70 mmHg, heart rate is 88 beats per minute, and respiratory rate is 16 breaths per minute. On abdominal examination, the uterus is small for gestational age, and fetal movements are reduced. </t>
  </si>
  <si>
    <t xml:space="preserve">US pregnant uterus biophysical profile 
US pregnant uterus transabdominal 
US duplex Doppler velocimetry fetal umbilical artery 
US duplex Doppler velocimetry ductus venosus 
US duplex Doppler velocimetry fetal middle cerebral artery 
</t>
  </si>
  <si>
    <t>Patient age: 32 years old Sex: Transgender woman (male-to-female). Chief Complaint: Nipple discharge from the right breast. The patient has been taking gender-affirming hormone therapy for the past 2 years. She noticed a clear, non-bloody discharge from her right nipple that has been present for the past month. She denies any breast pain, lumps, or changes in breast size. The patient has normal breast contour and no palpable masses. There is clear fluid discharge from the right nipple upon compression.</t>
  </si>
  <si>
    <t xml:space="preserve">US breast 
Digital breast tomosynthesis diagnostic 
Mammography diagnostic 
</t>
  </si>
  <si>
    <t>Patient age: 30 years old Sex: Male. Chief complaint: Indeterminate palpable breast mass on the left side. A 2 cm hard mass is palpated in the left breast without nipple discharge or retraction, and no axillary lymphadenopathy. Mammography was indeterminant. There is no history of breast cancer in the family.</t>
  </si>
  <si>
    <t xml:space="preserve">US breast  </t>
  </si>
  <si>
    <t xml:space="preserve">Patient age: 6-month-old Sex: Male. Chief Complaint: Fever for the last 23 days. The mother reports that the baby has been irritable and fussy for the past 23 days. He has also been refusing to feed properly. The baby has no significant past medical history, and there was no recent travel history. The baby appears lethargic, with a temperature of 39.0° C. His heart rate is 150 beats per minute, and his respiratory rate is 34 breaths per minute. Auscultation was indeterminate. </t>
  </si>
  <si>
    <t xml:space="preserve">X-ray chest </t>
  </si>
  <si>
    <t xml:space="preserve">US abdomen 
CT chest with IV contrast 
CT chest without IV contrast 
CT abdomen with IV contrast 
CT paranasal sinuses without IV contrast 
FDG-PET/CT skull base to mid-thigh 
</t>
  </si>
  <si>
    <t xml:space="preserve">Patient age: 45 years old Sex: Female. Chief complaint: None. The patient underwent surgical excision for breast cancer and the margins were positive. There are no palpable masses or lymphadenopathy. </t>
  </si>
  <si>
    <t xml:space="preserve">Digital breast tomosynthesis diagnostic 
Mammography diagnostic 
MRI breast without and with IV contrast 
</t>
  </si>
  <si>
    <t>Patient age: 45 years old Sex: Female. Chief Complaint: None. Patient referred for breast cancer screening. Has a previous diagnosis of breast cancer, underwent mastectomy on both sides without reconstruction. No palpable masses or abnormalities on breast exam.</t>
  </si>
  <si>
    <t xml:space="preserve">Patient age: 45 years old Sex: Male. Chief Complaint: Shortness of breath. The patient has been experiencing shortness of breath for the past few months, especially during physical activity. He has a history of hypertension and high cholesterol levels. He smokes a pack of cigarettes per day. The patient's blood pressure is 150/90 mmHg, heart rate is 90 beats per minute, and respiratory rate is 20 breaths per minute. Lung examination reveals decreased breath sounds at the bases. There is a harsh systolic ejection murmur heard at the right upper sternal border and radiating to the carotids. Echocardiography revealed severe aortic valve stenosis. Patient is planned for transcatheter aortic valve replacement. </t>
  </si>
  <si>
    <t xml:space="preserve">CTA abdomen and pelvis with IV contrast </t>
  </si>
  <si>
    <t xml:space="preserve">MRA abdomen and pelvis without and with IV contrast 
MRA abdomen and pelvis without IV contrast 
CT abdomen and pelvis without IV contrast 
Aortography abdomen and pelvis 
</t>
  </si>
  <si>
    <t xml:space="preserve">Patient age: 45 Sex: Female. Chief Complaint: None. Patient underwent mastectomy for breast cancer 3 months ago. She desires breast reconstruction surgery. Status of the deep inferior epigastric arteries is required for surgical planning. </t>
  </si>
  <si>
    <t xml:space="preserve">MRA abdomen and pelvis without and with IV contrast 
CTA abdomen and pelvis with IV contrast 
</t>
  </si>
  <si>
    <t xml:space="preserve">MRA abdomen and pelvis without IV contrast </t>
  </si>
  <si>
    <t>Patient age: 42 years old Sex: Male. Chief Complaint: Fever and fatigue for the past week. The patient has a history of continued intravenous drug abuse. He reports elevated temperature and fatigue since six days. The patient presents with fever of 38.8°C, a heart murmur, and splinter hemorrhages on the nails.</t>
  </si>
  <si>
    <t xml:space="preserve">US echocardiography transthoracic resting 
Radiography chest 
CT heart function and morphology with IV contrast 
</t>
  </si>
  <si>
    <t xml:space="preserve">US echocardiography transesophageal 
CTA coronary arteries with IV contrast 
CTA chest with IV contrast 
</t>
  </si>
  <si>
    <t xml:space="preserve">Patient age: 30 years old Sex: Female. Chief Complaint: Low back pain, stiffness, and limited mobility that has been ongoing for the past 6 months. The patient reports that her symptoms started gradually and have been progressively worsening over time. She mentions that the pain is worse in the morning and improves throughout the day with activity. She denies any prior history of trauma, fever, or weight loss. She has a family history of spondyloarthritis. On examination, the patient has limited lumbar spine mobility, especially in extension. She also has no signs of swelling, erythema, or warmth. No neurological deficits are present. MRI of the sacroiliac joints was negative for spondyloarthritis. </t>
  </si>
  <si>
    <t xml:space="preserve">Radiography spine area of interest 
MRI spine area of interest without and with IV contrast 
MRI spine area of interest without IV contrast 
CT spine area of interest without IV contrast 
</t>
  </si>
  <si>
    <t>Patient age: 35 years old Sex: Male. Chief Complaint: ICU patient with increased need for sympatomimetics. Intensive care unit patient with clinically worsening condition and increased need for sympatomimetics. The patient had a lower limb amputation five days age. The patient has a history of smoking for 10 years, but quit 5 years ago. He has no other significant medical history. The patient has a respiratory rate of 28 breaths per minute, oxygen saturation of 90% on room air, and bilateral crackles on lung auscultation.</t>
  </si>
  <si>
    <t xml:space="preserve">Radiography chest portable </t>
  </si>
  <si>
    <t xml:space="preserve">US chest </t>
  </si>
  <si>
    <t xml:space="preserve">Patient age: 28 years old Sex: Male. Chief complaint: Shortness of breath and fatigue. The patient reports a history of cyanosis and dyspnea during childhood, which resolved after he underwent corrective surgery for tetralogy of Fallot. He has no significant medical history since then, but recently he has been experiencing shortness of breath and fatigue during physical activity. The patient appears comfortable at rest, but his oxygen saturation is 88% on room air. He has a loud systolic murmur which radiates to his back. His chest is clear to auscultation, and his peripheral pulses are normal. </t>
  </si>
  <si>
    <t xml:space="preserve">X-ray chest 
US echocardiography transthoracic resting 
MRI heart function and morphology without and with IV contrast 
MRI heart function and morphology without IV contrast 
US echocardiography transesophageal 
CT heart function and morphology with IV contrast 
CTA coronary arteries with IV contrast 
MRA chest without and with IV contrast 
</t>
  </si>
  <si>
    <t xml:space="preserve">CTA chest with IV contrast 
MRA chest without IV contrast 
Arteriography coronary with ventriculography 
Nuclear medicine ventriculography 
</t>
  </si>
  <si>
    <t>Patient age: 45 years old Sex: Male. Chief Complaint: Abdominal pain in the left lower quadrant. The patient has been experiencing intermittent abdominal pain for the past week that has gradually worsened in intensity. He also reports nausea, vomiting, and constipation. Colon diverticles are known from previous abdominal imaging. The patient has tenderness and guarding in the left lower quadrant of the abdomen. There is no rebound tenderness or palpable mass. Vital signs are within normal limits.</t>
  </si>
  <si>
    <t xml:space="preserve">CT abdomen and pelvis with IV contrast 
</t>
  </si>
  <si>
    <t xml:space="preserve">CT abdomen and pelvis without IV contrast 
MRI abdomen and pelvis without and with IV contrast 
MRI abdomen and pelvis without IV contrast 
US abdomen transabdominal 
</t>
  </si>
  <si>
    <t xml:space="preserve">Patient age: 30 years-old Sex: Female. Chief Complaint: Concern regarding fetal growth and well-being. The patient is pregnant with dichorionic twins. She has had regular prenatal care and has been monitored closely due to the multiple gestation. At her 28-week ultrasound, there was noted growth discrepancy between the two fetuses. On physical exam, the patient is noted to have a fundal height consistent with her gestational age. She denies any vaginal bleeding or leakage of fluid. The fetal heart rates are within normal limits. </t>
  </si>
  <si>
    <t xml:space="preserve">US pregnant uterus transabdominal 
US pregnant uterus biophysical profile 
</t>
  </si>
  <si>
    <t xml:space="preserve">US pregnant uterus biophysical profile 
US cervix transvaginal 
US duplex Doppler pelvis 
</t>
  </si>
  <si>
    <t>Patient age: 55 years old Sex: Male. Chief Complaint: Difficulty in walking, numbness in lower extremities, and progressive weakness in legs for the past year. The patient reports a history of chronic lower back pain for the past 10 years, managed with nonsteroidal anti-inflammatory drugs and physical therapy. He denies any recent trauma or injury to the spine. However, he reports a gradual onset of difficulty in walking, especially on uneven surfaces, and numbness in his lower extremities for the past year. The patient also complains of progressive weakness in his legs, making it difficult to climb stairs and stand for extended periods. On examination, there is a decreased sensation to light touch and pinprick in both legs, worse on the right side. There is also bilateral weakness in hip flexion, knee extension, and ankle dorsiflexion, worse on the right side. Deep tendon reflexes are brisk in both legs, with upgoing plantar reflexes bilaterally.</t>
  </si>
  <si>
    <t xml:space="preserve">MRI spine area of interest without and with IV contrast 
MRI spine area of interest without IV contrast 
</t>
  </si>
  <si>
    <t xml:space="preserve">CT myelography spine area of interest 
CT spine area of interest with IV contrast 
CT spine area of interest without IV contrast 
</t>
  </si>
  <si>
    <t>Patient age: 8 years old Sex: Male. Chief Complaint: Neck mass. The patient has been experiencing a painless, gradually enlarging neck mass for the past 3 months. No significant medical history. A firm, non-tender, 3 cm mass is palpated in the right lateral cervical region. No overlying erythema or fluctuance. No other masses or lymphadenopathy noted.</t>
  </si>
  <si>
    <t xml:space="preserve">CT neck with IV contrast 
MRI neck without and with IV contrast 
US neck 
MRI neck without IV contrast 
</t>
  </si>
  <si>
    <t xml:space="preserve">CT neck without IV contrast </t>
  </si>
  <si>
    <t xml:space="preserve">Patient age: 24 years old Sex: Female. Chief Complaint: Complaints in the lower extremity during activity. The patient presents with complaints of pain in the left lower extremity during physical activity, which has been progressing over the past few months. The patient is an avid runner, and she has been training for a marathon for the past year. She has no significant medical history and takes no medications. On physical examination, the patient has normal vital signs. There is no edema in the lower extremities. The left lower extremity appears to be slightly smaller than the right one, and there is mild tenderness in the popliteal fossa. </t>
  </si>
  <si>
    <t xml:space="preserve">MRA lower extremity without and with IV contrast 
US duplex Doppler lower extremity 
CTA lower extremity with IV contrast 
</t>
  </si>
  <si>
    <t xml:space="preserve">MRA lower extremity without IV contrast 
Arteriography lower extremity 
</t>
  </si>
  <si>
    <t>Patient age: 55 Sex: Female. Chief complaint: Sudden onset of visual loss in the right eye. The patient reports no previous ocular history or trauma. She also denies any recent illnesses or medications. On examination, the patient has reduced visual acuity in the right eye with a visual field defect. No pain, erythema, or proptosis noted. Ophthalmoskopy is compatible with age-related macular degeneration.</t>
  </si>
  <si>
    <t>Patient age: 55 Sex: Female. Chief complaint: Abdominal discomfort and bloating. A 55-year-old female presents with abdominal discomfort and bloating. During a routine contrast-enhanced CT with venous phase for unrelated reasons, a pancreatic cyst greater than 2.5 cm in size was incidentally detected. The cyst showed high-risk stigmata with a solid component within the cyst. The patient has a history of hypertension and hyperlipidemia. She denies any significant family history of pancreatic cancer or other malignancies. She has been asymptomatic and has not experienced any significant weight loss or change in bowel habits. The abdominal examination reveals mild tenderness in the upper abdomen, but no palpable masses or hepatosplenomegaly.</t>
  </si>
  <si>
    <t xml:space="preserve">US abdomen endoscopic 
MRI abdomen without and with IV contrast with MRCP 
</t>
  </si>
  <si>
    <t xml:space="preserve">CT abdomen with IV contrast multiphase 
MRI abdomen without IV contrast with MRCP 
</t>
  </si>
  <si>
    <t xml:space="preserve">Patient age: 37 Sex: Male. Chief complaint: Penetrating neck injury. The patient was involved in a physical altercation and was stabbed in the neck with a sharp object. He immediately sought medical attention. The patient has a visible wound on his neck, with mild swelling and tenderness. There is a subtle subcutaneous emphysema. He has no difficulty breathing or speaking, but there is concern for aerodigestive injury. CTA was unremarkable expect for soft tissue emphysema. </t>
  </si>
  <si>
    <t xml:space="preserve">X-ray single contrast esophagram </t>
  </si>
  <si>
    <t xml:space="preserve">MRI neck without and with IV contrast 
MRI neck without IV contrast 
</t>
  </si>
  <si>
    <t xml:space="preserve">Patient age: 57 years old Sex: Male. Chief Complaint: Pain and numbness in the left arm. The patient was diagnosed with lung cancer in the left apex 2 years ago and underwent chemotherapy and radiation therapy. He has been experiencing pain and numbness in the left arm for the past 6 months. Physical examination revealed decreased sensation in the left arm and weakness in the left hand. </t>
  </si>
  <si>
    <t xml:space="preserve">MRI brachial plexus without IV contrast 
MRI brachial plexus without and with IV contrast 
</t>
  </si>
  <si>
    <t xml:space="preserve">MRI cervical spine without and with IV contrast 
MRI cervical spine without IV contrast 
CT neck with IV contrast 
CT neck without IV contrast 
FDG-PET/CT whole body 
</t>
  </si>
  <si>
    <t>Patient age: 62 years. Sex: Male. Chief Complaint: Follow-up for clinically localized renal cell carcinoma. Patient was diagnosed with cT1a renal cell carcinoma and opted for active surveillance. He has no significant past medical history and no family history of renal cancer. Physical examination was unremarkable.</t>
  </si>
  <si>
    <t xml:space="preserve">MRI abdomen without and with IV contrast 
CT abdomen with IV contrast 
CT abdomen without and with IV contrast 
US abdomen with IV contrast 
</t>
  </si>
  <si>
    <t xml:space="preserve">CT abdomen and pelvis with IV contrast 
CT abdomen and pelvis without and with IV contrast 
MRI abdomen and pelvis without and with IV contrast 
MRI abdomen without IV contrast 
US kidney retroperitoneal 
CT abdomen without IV contrast 
CT chest with IV contrast 
CT chest without IV contrast 
MRI abdomen and pelvis without IV contrast 
Radiography chest 
CT abdomen and pelvis without IV contrast 
</t>
  </si>
  <si>
    <t>Patient age: 65 years old Sex: Male. Chief Complaint: Elevated PSA levels after previous nonsurgical local and pelvic treatment for prostate cancer. The patient was diagnosed with prostate cancer 5 years ago and underwent radiation therapy and androgen deprivation therapy. Recent PSA tests have shown a steady increase in levels, with the most recent test showing a PSA level of 10 ng/mL. The patient reports no other symptoms, including no urinary or bowel problems. The patient's prostate gland is not palpable on digital rectal examination. Otherwise, the physical examination is unremarkable.</t>
  </si>
  <si>
    <t xml:space="preserve">MRI pelvis without and with IV contrast 
Choline PET/CT skull base to mid-thigh 
Fluciclovine PET/MRI skull base to mid-thigh 
PSMA PET/CT skull base to mid-thigh 
DCFPyL PET/CT skull base to mid-thigh 
Fluciclovine PET/CT skull base to mid-thigh 
</t>
  </si>
  <si>
    <t xml:space="preserve">MRI-targeted biopsy prostate 
TRUS-guided biopsy prostate 
MRI abdomen and pelvis without and with IV contrast 
MRI pelvis without IV contrast 
Bone scan whole body 
Choline PET/MRI skull base to mid-thigh 
CT abdomen and pelvis with IV contrast 
Fluoride PET/CT skull base to mid-thigh 
</t>
  </si>
  <si>
    <t>Patient age: 43 years old Sex: Male. Chief Complaint: Abdominal pain and swelling, decreased urine output. The patient had a history of end-stage renal disease and underwent renal transplantation 3 years ago. He was compliant with his immunosuppressive medications. However, urine production declined and serum creatinine is increasing. He denied any recent illnesses, fever, or changes in his medications. On examination, the patient had diffuse abdominal tenderness with rebound tenderness in the right lower quadrant. There was no evidence of peritoneal signs. His blood pressure was elevated at 160/90 mmHg, and his heart rate was 100 beats per minute. He had mild edema in his lower extremities.</t>
  </si>
  <si>
    <t xml:space="preserve">US duplex Doppler kidney transplant 
MAG3 renal scan 
</t>
  </si>
  <si>
    <t xml:space="preserve">DTPA renal scan 
CT abdomen and pelvis with IV contrast 
Arteriography kidney 
CTA abdomen and pelvis with IV contrast 
CT abdomen and pelvis without and with IV contrast 
CT abdomen and pelvis without IV contrast 
MRI abdomen and pelvis without and with IV contrast 
MRI abdomen and pelvis without IV contrast 
MRA abdomen and pelvis without and with IV contrast 
MRA abdomen and pelvis without IV contrast 
</t>
  </si>
  <si>
    <t>Patient age: 28 years old Sex: Female. Chief Complaint: Painful vaginal bleeding in the second and third trimester. The patient is currently in the 27th week of her first pregnancy. She has no significant medical history and has had an uncomplicated pregnancy until now. She reports sudden onset of vaginal bleeding, which is accompanied by severe cramping and abdominal pain. The patient denies any trauma or sexual intercourse in the recent past. The patient's vital signs are stable. On pelvic examination, her cervix is found to be dilated and effaced with active bleeding from the cervical os. Fetal heart tones are present, but the fetal presentation cannot be determined.</t>
  </si>
  <si>
    <t xml:space="preserve">US duplex Doppler pelvis 
US pregnant uterus transabdominal 
US pregnant uterus transvaginal 
</t>
  </si>
  <si>
    <t xml:space="preserve">US cervix transperineal </t>
  </si>
  <si>
    <t xml:space="preserve">Patient age: 25 years old Sex: Female. Chief Complaint: Seizure episode. History: Patient had an observed first-time seizure. No history of previous seizures or epilepsy, no history of head trauma, no significant medical history. No abnormal findings upon physical examination. No signs of head trauma. </t>
  </si>
  <si>
    <t xml:space="preserve">CT head without IV contrast 
MRI head without IV contrast 
</t>
  </si>
  <si>
    <t xml:space="preserve">MRI head without and with IV contrast </t>
  </si>
  <si>
    <t xml:space="preserve">Patient age: 62 years old Sex: Female. Chief Complaint: Abnormal vaginal bleeding. Patient has been experiencing vaginal bleeding between periods for the past 2 months. She reports occasional pelvic pain and discomfort during sexual intercourse. No significant family history of cancer. Pelvic exam reveals a 3 cm mass in the upper third of the vagina. No palpable lymph nodes are present. </t>
  </si>
  <si>
    <t xml:space="preserve">MRI pelvis without and with IV contrast 
CT abdomen and pelvis with IV contrast 
FDG-PET/CT skull base to mid-thigh 
</t>
  </si>
  <si>
    <t xml:space="preserve">MRI abdomen and pelvis without and with IV contrast 
MRI abdomen and pelvis without IV contrast 
MRI pelvis without IV contrast 
CT chest with IV contrast  
CT chest without IV contrast 
</t>
  </si>
  <si>
    <t xml:space="preserve">Patient age: 58 years old Sex: Male. Chief Complaint: Severe chest pain that radiates to the back. The patient presents with acute onset severe chest pain that radiates to the back. He further reports a history of hypertension and smoking for 30 years. He also mentions a family history of heart disease. The patient has elevated blood pressure with asymmetric values in the upper extremities, tachycardia, and tenderness in the chest and back. </t>
  </si>
  <si>
    <t xml:space="preserve">US echocardiography transesophageal 
Radiography chest 
MRA chest abdomen pelvis without and with IV contrast 
MRA chest without and with IV contrast 
CT chest with IV contrast 
CT chest without and with IV contrast 
CTA chest with IV contrast 
CTA chest abdomen pelvis with IV contrast 
</t>
  </si>
  <si>
    <t xml:space="preserve">US echocardiography transthoracic resting 
Aortography chest 
MRA chest abdomen pelvis without IV contrast 
MRA chest without IV contrast 
MRI chest abdomen pelvis without IV contrast 
CT chest without IV contrast 
CTA coronary arteries with IV contrast 
</t>
  </si>
  <si>
    <t>Patient age: 65 years Sex: Male. Chief Complaint: Shortness of breath, fatigue, and swelling in ankles and feet. The patient has a history of hypertension, hyperlipidemia, and type 2 diabetes. He has been experiencing shortness of breath, fatigue, and ankle swelling for the past few weeks. He denies any chest pain or palpitations. Blood pressure is 160/90 mmHg, heart rate is 80 beats per minute, respiratory rate is 22 breaths per minute, and oxygen saturation is 95% on room air. Jugular venous distension is present, and crackles are heard in both lung bases. There is pitting edema in both ankles and feet.</t>
  </si>
  <si>
    <t xml:space="preserve">US echocardiography transthoracic resting 
MRI heart function and morphology without and with IV contrast 
MRI heart function and morphology without IV contrast 
</t>
  </si>
  <si>
    <t xml:space="preserve">Nuclear medicine ventriculography 
Arteriography coronary 
CTA coronary arteries with IV contrast 
</t>
  </si>
  <si>
    <t xml:space="preserve">Patient age: 43 years Sex: Female. Chief Complaint: Severe lower back pain and fever. The patient had undergone lumbar spine surgery with spondylodesis two weeks ago due to a herniated disc. She had experienced mild pain and discomfort after surgery, but her condition worsened with time. She also had a history of diabetes and hypertension. The patient had tenderness and swelling in the lower back, limited range of motion, and fever (39°C). There were no signs of neurological deficits. Blood tests reveal elevated ESR and CRP levels. </t>
  </si>
  <si>
    <t xml:space="preserve">Radiography spine area of interest 
3-phase bone scan complete spine  
Gallium scan whole body 
CT spine area of interest with IV contrast 
CT spine area of interest without IV contrast 
</t>
  </si>
  <si>
    <t>Patient age: 34 years old Sex: Female. Chief Complaint: Pain and swelling in the left arm. The patient had a recent history of surgery on her left arm due to a broken bone and cast immobilization. She had no history of deep vein thrombosis or other significant medical conditions. The left arm was swollen, tender to touch, and warm to the touch. The peripheral pulses in the arm were intact. There were no signs of systemic infection.</t>
  </si>
  <si>
    <t xml:space="preserve">US duplex Doppler upper extremity </t>
  </si>
  <si>
    <t xml:space="preserve">CTV upper extremity with IV contrast 
MRV upper extremity without and with IV contrast 
MRV upper extremity without IV contrast 
</t>
  </si>
  <si>
    <t xml:space="preserve">Patient age: 58 Sex: Male. Chief Complaint: Aneurysm of the thoracic aorta. The patient has a history of hypertension, hyperlipidemia, and smoking. A 6 cm aneurysm of the ascending aortic artery is known from a previous, unrelated scan of the chest. The patient has been experiencing chest pain and shortness of breath for the past few weeks. The patient has a blood pressure of 160/100 mmHg, heart rate of 95 beats per minute, and respiratory rate of 22 breaths per minute. The patient is suspected candidate to thoracic endovascular repair. </t>
  </si>
  <si>
    <t xml:space="preserve">CTA chest abdomen pelvis with IV contrast 
CTA chest with IV contrast 
MRA chest abdomen pelvis with IV contrast 
MRA chest with IV contrast 
</t>
  </si>
  <si>
    <t xml:space="preserve">MRA chest abdomen pelvis without IV contrast 
MRA chest without IV contrast 
US duplex Doppler iliofemoral arteries 
Aortography chest abdomen pelvis 
US echocardiography transesophageal 
CT chest abdomen pelvis without IV contrast 
CT chest without IV contrast 
US echocardiography transthoracic resting 
US intravascular aorta 
</t>
  </si>
  <si>
    <t xml:space="preserve">Patient age: 35 years Sex: Female. Chief Complaint: Pain and numbness in the right arm and hand. The patient reports a history of repetitive overhead activities at work and lifting heavy weights. She has been experiencing pain, numbness, and tingling in her right arm and hand for the past 6 months. The symptoms worsen with overhead activities and improve with rest. There is decreased radial pulse with the arm in abduction and external rotation. </t>
  </si>
  <si>
    <t xml:space="preserve">CTA chest with IV contrast 
MRA chest without and with IV contrast 
Radiography chest 
US duplex Doppler subclavian artery and vein 
Arteriography upper extremity 
</t>
  </si>
  <si>
    <t xml:space="preserve">CT chest with IV contrast 
MRI chest without and with IV contrast 
MRA chest without IV contrast 
MRI chest without IV contrast 
CT chest without IV contrast 
</t>
  </si>
  <si>
    <t>Case Classification</t>
  </si>
  <si>
    <t>GPT Classification</t>
  </si>
  <si>
    <t>Max</t>
  </si>
  <si>
    <t>Acc</t>
  </si>
  <si>
    <t>Ground Truth</t>
  </si>
  <si>
    <t>Predicted</t>
  </si>
  <si>
    <t>Precision</t>
  </si>
  <si>
    <t>Recall</t>
  </si>
  <si>
    <t>Scan Appropriateness</t>
  </si>
  <si>
    <t>No</t>
  </si>
  <si>
    <t>Patient Profiles</t>
  </si>
  <si>
    <t>UA</t>
  </si>
  <si>
    <t>MBA</t>
  </si>
  <si>
    <t>UNA</t>
  </si>
  <si>
    <t xml:space="preserve">Patient age: 43 years Sex: Female. Chief Complaint: Severe lower back pain and fever. The patient had undergone lumbar spine surgery with spondylodesis two weeks ago due to a herniated disc. She had experienced mild pain and discomfort after surgery, but her condition worsened with time. She also had a history of diabetes and hypertension. The patient had tenderness and swelling in the lower back, limited range of motion, and fever (39Â°C). There were no signs of neurological deficits. Blood tests reveal elevated ESR and CRP levels. </t>
  </si>
  <si>
    <t>Accuracy</t>
  </si>
  <si>
    <t>RAU - GPT-3.5</t>
  </si>
  <si>
    <t>OUR BEST PIPELINE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</si>
</sst>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8"/>
      <name val="Calibri"/>
      <family val="2"/>
      <scheme val="minor"/>
    </font>
    <font>
      <sz val="11"/>
      <color theme="1"/>
      <name val="Arial"/>
      <family val="2"/>
    </font>
    <font>
      <b/>
      <sz val="11"/>
      <color theme="1"/>
      <name val="Arial"/>
      <family val="2"/>
    </font>
    <font>
      <b/>
      <sz val="10"/>
      <color theme="1"/>
      <name val="Arial"/>
      <family val="2"/>
    </font>
    <font>
      <b/>
      <sz val="11"/>
      <name val="Arial"/>
      <family val="2"/>
    </font>
    <font>
      <sz val="10"/>
      <color theme="1"/>
      <name val="Arial"/>
      <family val="2"/>
    </font>
    <font>
      <sz val="11"/>
      <color theme="1"/>
      <name val="Calibri"/>
      <family val="2"/>
      <scheme val="minor"/>
    </font>
  </fonts>
  <fills count="6">
    <fill>
      <patternFill patternType="none"/>
    </fill>
    <fill>
      <patternFill patternType="gray125"/>
    </fill>
    <fill>
      <patternFill patternType="solid">
        <fgColor rgb="FF00B050"/>
        <bgColor indexed="64"/>
      </patternFill>
    </fill>
    <fill>
      <patternFill patternType="solid">
        <fgColor rgb="FFFF0000"/>
        <bgColor indexed="64"/>
      </patternFill>
    </fill>
    <fill>
      <patternFill patternType="solid">
        <fgColor rgb="FFFFFF00"/>
        <bgColor indexed="64"/>
      </patternFill>
    </fill>
    <fill>
      <patternFill patternType="solid">
        <fgColor theme="4"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7" fillId="0" borderId="0" applyFont="0" applyFill="0" applyBorder="0" applyAlignment="0" applyProtection="0"/>
  </cellStyleXfs>
  <cellXfs count="17">
    <xf numFmtId="0" fontId="0" fillId="0" borderId="0" xfId="0"/>
    <xf numFmtId="0" fontId="2" fillId="0" borderId="0" xfId="0" applyFont="1"/>
    <xf numFmtId="0" fontId="3" fillId="0" borderId="0" xfId="0" applyFont="1"/>
    <xf numFmtId="0" fontId="4" fillId="0" borderId="0" xfId="0" applyFont="1"/>
    <xf numFmtId="0" fontId="5" fillId="0" borderId="1" xfId="0" applyFont="1" applyBorder="1" applyAlignment="1">
      <alignment horizontal="center" vertical="top"/>
    </xf>
    <xf numFmtId="0" fontId="5" fillId="0" borderId="0" xfId="0" applyFont="1" applyAlignment="1">
      <alignment horizontal="center" vertical="top"/>
    </xf>
    <xf numFmtId="0" fontId="6" fillId="0" borderId="0" xfId="0" applyFont="1"/>
    <xf numFmtId="0" fontId="2" fillId="0" borderId="0" xfId="0" applyFont="1" applyAlignment="1">
      <alignment wrapText="1"/>
    </xf>
    <xf numFmtId="9" fontId="0" fillId="0" borderId="0" xfId="1" applyFont="1"/>
    <xf numFmtId="0" fontId="0" fillId="0" borderId="0" xfId="0" applyAlignment="1">
      <alignment horizontal="center" vertical="center"/>
    </xf>
    <xf numFmtId="9" fontId="0" fillId="0" borderId="0" xfId="1" applyFont="1" applyAlignment="1">
      <alignment horizontal="center" vertical="center"/>
    </xf>
    <xf numFmtId="0" fontId="0" fillId="2" borderId="0" xfId="0" applyFill="1" applyAlignment="1">
      <alignment horizontal="center" vertical="center"/>
    </xf>
    <xf numFmtId="0" fontId="0" fillId="3" borderId="0" xfId="0" applyFill="1" applyAlignment="1">
      <alignment horizontal="center" vertical="center"/>
    </xf>
    <xf numFmtId="0" fontId="0" fillId="4" borderId="0" xfId="0" applyFill="1"/>
    <xf numFmtId="9" fontId="0" fillId="4" borderId="0" xfId="1" applyFont="1" applyFill="1"/>
    <xf numFmtId="0" fontId="0" fillId="5" borderId="0" xfId="0" applyFill="1"/>
    <xf numFmtId="9" fontId="0" fillId="5" borderId="0" xfId="1" applyFont="1" applyFill="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54"/>
  <sheetViews>
    <sheetView workbookViewId="0">
      <pane ySplit="2" topLeftCell="A3" activePane="bottomLeft" state="frozen"/>
      <selection pane="bottomLeft" activeCell="C17" sqref="C17"/>
    </sheetView>
  </sheetViews>
  <sheetFormatPr defaultColWidth="11.453125" defaultRowHeight="15" customHeight="1" x14ac:dyDescent="0.3"/>
  <cols>
    <col min="1" max="2" width="11.453125" style="1"/>
    <col min="3" max="3" width="26.7265625" style="1" customWidth="1"/>
    <col min="4" max="4" width="11.453125" style="1"/>
    <col min="5" max="5" width="20" style="1" customWidth="1"/>
    <col min="6" max="36" width="0" style="1" hidden="1" customWidth="1"/>
    <col min="37" max="16384" width="11.453125" style="1"/>
  </cols>
  <sheetData>
    <row r="1" spans="1:38" ht="15" customHeight="1" x14ac:dyDescent="0.3">
      <c r="A1" s="2" t="s">
        <v>0</v>
      </c>
      <c r="B1" s="2" t="s">
        <v>1</v>
      </c>
      <c r="C1" s="2" t="s">
        <v>2</v>
      </c>
      <c r="F1" s="2" t="s">
        <v>3</v>
      </c>
      <c r="M1" s="3" t="s">
        <v>4</v>
      </c>
      <c r="T1" s="3" t="s">
        <v>5</v>
      </c>
      <c r="AA1" s="3" t="s">
        <v>6</v>
      </c>
    </row>
    <row r="2" spans="1:38" ht="15" customHeight="1" x14ac:dyDescent="0.3">
      <c r="B2" s="4"/>
      <c r="C2" s="5" t="s">
        <v>7</v>
      </c>
      <c r="D2" s="5" t="s">
        <v>8</v>
      </c>
      <c r="E2" s="5" t="s">
        <v>153</v>
      </c>
      <c r="F2" s="1" t="s">
        <v>9</v>
      </c>
      <c r="G2" s="1" t="s">
        <v>10</v>
      </c>
      <c r="H2" s="1" t="s">
        <v>11</v>
      </c>
      <c r="I2" s="1" t="s">
        <v>12</v>
      </c>
      <c r="J2" s="1" t="s">
        <v>13</v>
      </c>
      <c r="K2" s="1" t="s">
        <v>14</v>
      </c>
      <c r="L2" s="6"/>
      <c r="M2" s="6" t="s">
        <v>15</v>
      </c>
      <c r="N2" s="6" t="s">
        <v>16</v>
      </c>
      <c r="O2" s="6" t="s">
        <v>17</v>
      </c>
      <c r="P2" s="6" t="s">
        <v>18</v>
      </c>
      <c r="Q2" s="6" t="s">
        <v>19</v>
      </c>
      <c r="R2" s="6" t="s">
        <v>20</v>
      </c>
      <c r="S2" s="6"/>
      <c r="T2" s="6" t="s">
        <v>15</v>
      </c>
      <c r="U2" s="6" t="s">
        <v>16</v>
      </c>
      <c r="V2" s="6" t="s">
        <v>17</v>
      </c>
      <c r="W2" s="6" t="s">
        <v>18</v>
      </c>
      <c r="X2" s="6" t="s">
        <v>19</v>
      </c>
      <c r="Y2" s="6" t="s">
        <v>20</v>
      </c>
      <c r="Z2" s="6"/>
      <c r="AA2" s="6" t="s">
        <v>15</v>
      </c>
      <c r="AB2" s="6" t="s">
        <v>16</v>
      </c>
      <c r="AC2" s="6" t="s">
        <v>17</v>
      </c>
      <c r="AD2" s="6" t="s">
        <v>18</v>
      </c>
      <c r="AE2" s="6" t="s">
        <v>19</v>
      </c>
      <c r="AF2" s="6" t="s">
        <v>20</v>
      </c>
      <c r="AG2" s="1" t="s">
        <v>7</v>
      </c>
      <c r="AH2" s="1" t="s">
        <v>30</v>
      </c>
      <c r="AI2" s="1" t="s">
        <v>24</v>
      </c>
      <c r="AJ2" s="1" t="s">
        <v>155</v>
      </c>
      <c r="AK2" s="1" t="s">
        <v>154</v>
      </c>
      <c r="AL2" s="1" t="s">
        <v>156</v>
      </c>
    </row>
    <row r="3" spans="1:38" ht="15" customHeight="1" x14ac:dyDescent="0.3">
      <c r="A3" s="1">
        <v>1</v>
      </c>
      <c r="B3" s="1" t="s">
        <v>21</v>
      </c>
      <c r="C3" s="7" t="s">
        <v>22</v>
      </c>
      <c r="D3" s="7" t="s">
        <v>23</v>
      </c>
      <c r="E3" s="1" t="str">
        <f>IF(C3="",IF(D3="","Usually Not Appropriate","May Be Appropriate"),"Usually Appropriate")</f>
        <v>Usually Appropriate</v>
      </c>
      <c r="F3" s="1" t="s">
        <v>24</v>
      </c>
      <c r="G3" s="1" t="s">
        <v>7</v>
      </c>
      <c r="H3" s="1" t="s">
        <v>7</v>
      </c>
      <c r="I3" s="1" t="s">
        <v>7</v>
      </c>
      <c r="J3" s="1" t="s">
        <v>7</v>
      </c>
      <c r="K3" s="1" t="s">
        <v>7</v>
      </c>
      <c r="M3" s="1" t="s">
        <v>7</v>
      </c>
      <c r="N3" s="1" t="s">
        <v>7</v>
      </c>
      <c r="O3" s="1" t="s">
        <v>7</v>
      </c>
      <c r="P3" s="1" t="s">
        <v>7</v>
      </c>
      <c r="Q3" s="1" t="s">
        <v>7</v>
      </c>
      <c r="R3" s="1" t="s">
        <v>7</v>
      </c>
      <c r="T3" s="1" t="s">
        <v>7</v>
      </c>
      <c r="U3" s="1" t="s">
        <v>24</v>
      </c>
      <c r="V3" s="1" t="s">
        <v>7</v>
      </c>
      <c r="W3" s="1" t="s">
        <v>7</v>
      </c>
      <c r="X3" s="1" t="s">
        <v>7</v>
      </c>
      <c r="Y3" s="1" t="s">
        <v>7</v>
      </c>
      <c r="AA3" s="1" t="s">
        <v>7</v>
      </c>
      <c r="AB3" s="1" t="s">
        <v>7</v>
      </c>
      <c r="AC3" s="1" t="s">
        <v>7</v>
      </c>
      <c r="AD3" s="1" t="s">
        <v>7</v>
      </c>
      <c r="AE3" s="1" t="s">
        <v>7</v>
      </c>
      <c r="AF3" s="1" t="s">
        <v>7</v>
      </c>
      <c r="AG3" s="1">
        <f>COUNTIF($AA3:$AF3, $AG$2)</f>
        <v>6</v>
      </c>
      <c r="AH3" s="1">
        <f>COUNTIF($AA3:$AF3, $AH$2)</f>
        <v>0</v>
      </c>
      <c r="AI3" s="1">
        <f>COUNTIF($AA3:$AF3, $AI$2)</f>
        <v>0</v>
      </c>
      <c r="AJ3" s="1">
        <f>MAX(AG3:AI3)</f>
        <v>6</v>
      </c>
      <c r="AK3" s="1" t="str">
        <f>IF(AJ3=AG3,$AG$2,IF(AJ3=AH3,$AH$2,$AI$2))</f>
        <v>Usually Appropriate</v>
      </c>
      <c r="AL3" s="1">
        <f>IF(AK3=E3, 1, 0)</f>
        <v>1</v>
      </c>
    </row>
    <row r="4" spans="1:38" ht="15" customHeight="1" x14ac:dyDescent="0.3">
      <c r="A4" s="1">
        <v>2</v>
      </c>
      <c r="B4" s="1" t="s">
        <v>25</v>
      </c>
      <c r="C4" s="7" t="s">
        <v>26</v>
      </c>
      <c r="E4" s="1" t="str">
        <f t="shared" ref="E4:E52" si="0">IF(C4="",IF(D4="","Usually Not Appropriate","May Be Appropriate"),"Usually Appropriate")</f>
        <v>Usually Appropriate</v>
      </c>
      <c r="F4" s="1" t="s">
        <v>7</v>
      </c>
      <c r="G4" s="1" t="s">
        <v>7</v>
      </c>
      <c r="H4" s="1" t="s">
        <v>7</v>
      </c>
      <c r="I4" s="1" t="s">
        <v>7</v>
      </c>
      <c r="J4" s="1" t="s">
        <v>7</v>
      </c>
      <c r="K4" s="1" t="s">
        <v>7</v>
      </c>
      <c r="M4" s="1" t="s">
        <v>24</v>
      </c>
      <c r="N4" s="1" t="s">
        <v>7</v>
      </c>
      <c r="O4" s="1" t="s">
        <v>7</v>
      </c>
      <c r="P4" s="1" t="s">
        <v>7</v>
      </c>
      <c r="Q4" s="1" t="s">
        <v>7</v>
      </c>
      <c r="R4" s="1" t="s">
        <v>7</v>
      </c>
      <c r="T4" s="1" t="s">
        <v>7</v>
      </c>
      <c r="U4" s="1" t="s">
        <v>7</v>
      </c>
      <c r="V4" s="1" t="s">
        <v>7</v>
      </c>
      <c r="W4" s="1" t="s">
        <v>7</v>
      </c>
      <c r="X4" s="1" t="s">
        <v>7</v>
      </c>
      <c r="Y4" s="1" t="s">
        <v>7</v>
      </c>
      <c r="AA4" s="1" t="s">
        <v>24</v>
      </c>
      <c r="AB4" s="1" t="s">
        <v>24</v>
      </c>
      <c r="AC4" s="1" t="s">
        <v>24</v>
      </c>
      <c r="AD4" s="1" t="s">
        <v>24</v>
      </c>
      <c r="AE4" s="1" t="s">
        <v>24</v>
      </c>
      <c r="AF4" s="1" t="s">
        <v>24</v>
      </c>
      <c r="AG4" s="1">
        <f t="shared" ref="AG4:AG52" si="1">COUNTIF($AA4:$AF4, $AG$2)</f>
        <v>0</v>
      </c>
      <c r="AH4" s="1">
        <f t="shared" ref="AH4:AH52" si="2">COUNTIF($AA4:$AF4, $AH$2)</f>
        <v>0</v>
      </c>
      <c r="AI4" s="1">
        <f t="shared" ref="AI4:AI52" si="3">COUNTIF($AA4:$AF4, $AI$2)</f>
        <v>6</v>
      </c>
      <c r="AJ4" s="1">
        <f t="shared" ref="AJ4:AJ52" si="4">MAX(AG4:AI4)</f>
        <v>6</v>
      </c>
      <c r="AK4" s="1" t="str">
        <f t="shared" ref="AK4:AK52" si="5">IF(AJ4=AG4,$AG$2,IF(AJ4=AH4,$AH$2,$AI$2))</f>
        <v>Usually Not Appropriate</v>
      </c>
      <c r="AL4" s="1">
        <f t="shared" ref="AL4:AL52" si="6">IF(AK4=E4, 1, 0)</f>
        <v>0</v>
      </c>
    </row>
    <row r="5" spans="1:38" ht="15" customHeight="1" x14ac:dyDescent="0.3">
      <c r="A5" s="1">
        <v>3</v>
      </c>
      <c r="B5" s="1" t="s">
        <v>27</v>
      </c>
      <c r="C5" s="1" t="s">
        <v>28</v>
      </c>
      <c r="D5" s="7" t="s">
        <v>29</v>
      </c>
      <c r="E5" s="1" t="str">
        <f t="shared" si="0"/>
        <v>Usually Appropriate</v>
      </c>
      <c r="F5" s="1" t="s">
        <v>30</v>
      </c>
      <c r="G5" s="1" t="s">
        <v>7</v>
      </c>
      <c r="H5" s="1" t="s">
        <v>7</v>
      </c>
      <c r="I5" s="1" t="s">
        <v>7</v>
      </c>
      <c r="J5" s="1" t="s">
        <v>7</v>
      </c>
      <c r="K5" s="1" t="s">
        <v>30</v>
      </c>
      <c r="M5" s="1" t="s">
        <v>7</v>
      </c>
      <c r="N5" s="1" t="s">
        <v>7</v>
      </c>
      <c r="O5" s="1" t="s">
        <v>7</v>
      </c>
      <c r="P5" s="1" t="s">
        <v>7</v>
      </c>
      <c r="Q5" s="1" t="s">
        <v>7</v>
      </c>
      <c r="R5" s="1" t="s">
        <v>7</v>
      </c>
      <c r="T5" s="1" t="s">
        <v>7</v>
      </c>
      <c r="U5" s="1" t="s">
        <v>7</v>
      </c>
      <c r="V5" s="1" t="s">
        <v>7</v>
      </c>
      <c r="W5" s="1" t="s">
        <v>7</v>
      </c>
      <c r="X5" s="1" t="s">
        <v>7</v>
      </c>
      <c r="Y5" s="1" t="s">
        <v>7</v>
      </c>
      <c r="AA5" s="1" t="s">
        <v>7</v>
      </c>
      <c r="AB5" s="1" t="s">
        <v>7</v>
      </c>
      <c r="AC5" s="1" t="s">
        <v>7</v>
      </c>
      <c r="AD5" s="1" t="s">
        <v>7</v>
      </c>
      <c r="AE5" s="1" t="s">
        <v>7</v>
      </c>
      <c r="AF5" s="1" t="s">
        <v>7</v>
      </c>
      <c r="AG5" s="1">
        <f t="shared" si="1"/>
        <v>6</v>
      </c>
      <c r="AH5" s="1">
        <f t="shared" si="2"/>
        <v>0</v>
      </c>
      <c r="AI5" s="1">
        <f t="shared" si="3"/>
        <v>0</v>
      </c>
      <c r="AJ5" s="1">
        <f t="shared" si="4"/>
        <v>6</v>
      </c>
      <c r="AK5" s="1" t="str">
        <f t="shared" si="5"/>
        <v>Usually Appropriate</v>
      </c>
      <c r="AL5" s="1">
        <f t="shared" si="6"/>
        <v>1</v>
      </c>
    </row>
    <row r="6" spans="1:38" ht="15" customHeight="1" x14ac:dyDescent="0.3">
      <c r="A6" s="1">
        <v>4</v>
      </c>
      <c r="B6" s="1" t="s">
        <v>31</v>
      </c>
      <c r="C6" s="7" t="s">
        <v>32</v>
      </c>
      <c r="D6" s="7" t="s">
        <v>33</v>
      </c>
      <c r="E6" s="1" t="str">
        <f t="shared" si="0"/>
        <v>Usually Appropriate</v>
      </c>
      <c r="F6" s="1" t="s">
        <v>24</v>
      </c>
      <c r="G6" s="1" t="s">
        <v>24</v>
      </c>
      <c r="H6" s="1" t="s">
        <v>7</v>
      </c>
      <c r="I6" s="1" t="s">
        <v>7</v>
      </c>
      <c r="J6" s="1" t="s">
        <v>7</v>
      </c>
      <c r="K6" s="1" t="s">
        <v>7</v>
      </c>
      <c r="M6" s="1" t="s">
        <v>7</v>
      </c>
      <c r="N6" s="1" t="s">
        <v>7</v>
      </c>
      <c r="O6" s="1" t="s">
        <v>7</v>
      </c>
      <c r="P6" s="1" t="s">
        <v>7</v>
      </c>
      <c r="Q6" s="1" t="s">
        <v>7</v>
      </c>
      <c r="R6" s="1" t="s">
        <v>7</v>
      </c>
      <c r="T6" s="1" t="s">
        <v>7</v>
      </c>
      <c r="U6" s="1" t="s">
        <v>30</v>
      </c>
      <c r="V6" s="1" t="s">
        <v>7</v>
      </c>
      <c r="W6" s="1" t="s">
        <v>24</v>
      </c>
      <c r="X6" s="1" t="s">
        <v>24</v>
      </c>
      <c r="Y6" s="1" t="s">
        <v>30</v>
      </c>
      <c r="AA6" s="1" t="s">
        <v>7</v>
      </c>
      <c r="AB6" s="1" t="s">
        <v>7</v>
      </c>
      <c r="AC6" s="1" t="s">
        <v>7</v>
      </c>
      <c r="AD6" s="1" t="s">
        <v>7</v>
      </c>
      <c r="AE6" s="1" t="s">
        <v>7</v>
      </c>
      <c r="AF6" s="1" t="s">
        <v>7</v>
      </c>
      <c r="AG6" s="1">
        <f t="shared" si="1"/>
        <v>6</v>
      </c>
      <c r="AH6" s="1">
        <f t="shared" si="2"/>
        <v>0</v>
      </c>
      <c r="AI6" s="1">
        <f t="shared" si="3"/>
        <v>0</v>
      </c>
      <c r="AJ6" s="1">
        <f t="shared" si="4"/>
        <v>6</v>
      </c>
      <c r="AK6" s="1" t="str">
        <f t="shared" si="5"/>
        <v>Usually Appropriate</v>
      </c>
      <c r="AL6" s="1">
        <f t="shared" si="6"/>
        <v>1</v>
      </c>
    </row>
    <row r="7" spans="1:38" ht="15" customHeight="1" x14ac:dyDescent="0.3">
      <c r="A7" s="1">
        <v>5</v>
      </c>
      <c r="B7" s="1" t="s">
        <v>34</v>
      </c>
      <c r="C7" s="7" t="s">
        <v>35</v>
      </c>
      <c r="D7" s="7" t="s">
        <v>36</v>
      </c>
      <c r="E7" s="1" t="str">
        <f t="shared" si="0"/>
        <v>Usually Appropriate</v>
      </c>
      <c r="F7" s="1" t="s">
        <v>24</v>
      </c>
      <c r="G7" s="1" t="s">
        <v>7</v>
      </c>
      <c r="H7" s="1" t="s">
        <v>7</v>
      </c>
      <c r="I7" s="1" t="s">
        <v>7</v>
      </c>
      <c r="J7" s="1" t="s">
        <v>7</v>
      </c>
      <c r="K7" s="1" t="s">
        <v>7</v>
      </c>
      <c r="M7" s="1" t="s">
        <v>24</v>
      </c>
      <c r="N7" s="1" t="s">
        <v>7</v>
      </c>
      <c r="O7" s="1" t="s">
        <v>7</v>
      </c>
      <c r="P7" s="1" t="s">
        <v>7</v>
      </c>
      <c r="Q7" s="1" t="s">
        <v>7</v>
      </c>
      <c r="R7" s="1" t="s">
        <v>7</v>
      </c>
      <c r="T7" s="1" t="s">
        <v>7</v>
      </c>
      <c r="U7" s="1" t="s">
        <v>7</v>
      </c>
      <c r="V7" s="1" t="s">
        <v>7</v>
      </c>
      <c r="W7" s="1" t="s">
        <v>7</v>
      </c>
      <c r="X7" s="1" t="s">
        <v>7</v>
      </c>
      <c r="Y7" s="1" t="s">
        <v>7</v>
      </c>
      <c r="AA7" s="1" t="s">
        <v>7</v>
      </c>
      <c r="AB7" s="1" t="s">
        <v>7</v>
      </c>
      <c r="AC7" s="1" t="s">
        <v>7</v>
      </c>
      <c r="AD7" s="1" t="s">
        <v>7</v>
      </c>
      <c r="AE7" s="1" t="s">
        <v>7</v>
      </c>
      <c r="AF7" s="1" t="s">
        <v>7</v>
      </c>
      <c r="AG7" s="1">
        <f t="shared" si="1"/>
        <v>6</v>
      </c>
      <c r="AH7" s="1">
        <f t="shared" si="2"/>
        <v>0</v>
      </c>
      <c r="AI7" s="1">
        <f t="shared" si="3"/>
        <v>0</v>
      </c>
      <c r="AJ7" s="1">
        <f t="shared" si="4"/>
        <v>6</v>
      </c>
      <c r="AK7" s="1" t="str">
        <f t="shared" si="5"/>
        <v>Usually Appropriate</v>
      </c>
      <c r="AL7" s="1">
        <f t="shared" si="6"/>
        <v>1</v>
      </c>
    </row>
    <row r="8" spans="1:38" ht="15" customHeight="1" x14ac:dyDescent="0.3">
      <c r="A8" s="1">
        <v>6</v>
      </c>
      <c r="B8" s="1" t="s">
        <v>37</v>
      </c>
      <c r="C8" s="7"/>
      <c r="E8" s="1" t="str">
        <f t="shared" si="0"/>
        <v>Usually Not Appropriate</v>
      </c>
      <c r="F8" s="1" t="s">
        <v>24</v>
      </c>
      <c r="G8" s="1" t="s">
        <v>24</v>
      </c>
      <c r="H8" s="1" t="s">
        <v>24</v>
      </c>
      <c r="I8" s="1" t="s">
        <v>24</v>
      </c>
      <c r="J8" s="1" t="s">
        <v>24</v>
      </c>
      <c r="K8" s="1" t="s">
        <v>24</v>
      </c>
      <c r="M8" s="1" t="s">
        <v>24</v>
      </c>
      <c r="N8" s="1" t="s">
        <v>24</v>
      </c>
      <c r="O8" s="1" t="s">
        <v>24</v>
      </c>
      <c r="P8" s="1" t="s">
        <v>24</v>
      </c>
      <c r="Q8" s="1" t="s">
        <v>24</v>
      </c>
      <c r="R8" s="1" t="s">
        <v>24</v>
      </c>
      <c r="T8" s="1" t="s">
        <v>24</v>
      </c>
      <c r="U8" s="1" t="s">
        <v>24</v>
      </c>
      <c r="V8" s="1" t="s">
        <v>24</v>
      </c>
      <c r="W8" s="1" t="s">
        <v>24</v>
      </c>
      <c r="X8" s="1" t="s">
        <v>24</v>
      </c>
      <c r="Y8" s="1" t="s">
        <v>24</v>
      </c>
      <c r="AA8" s="1" t="s">
        <v>24</v>
      </c>
      <c r="AB8" s="1" t="s">
        <v>24</v>
      </c>
      <c r="AC8" s="1" t="s">
        <v>24</v>
      </c>
      <c r="AD8" s="1" t="s">
        <v>24</v>
      </c>
      <c r="AE8" s="1" t="s">
        <v>24</v>
      </c>
      <c r="AF8" s="1" t="s">
        <v>24</v>
      </c>
      <c r="AG8" s="1">
        <f t="shared" si="1"/>
        <v>0</v>
      </c>
      <c r="AH8" s="1">
        <f t="shared" si="2"/>
        <v>0</v>
      </c>
      <c r="AI8" s="1">
        <f t="shared" si="3"/>
        <v>6</v>
      </c>
      <c r="AJ8" s="1">
        <f t="shared" si="4"/>
        <v>6</v>
      </c>
      <c r="AK8" s="1" t="str">
        <f t="shared" si="5"/>
        <v>Usually Not Appropriate</v>
      </c>
      <c r="AL8" s="1">
        <f t="shared" si="6"/>
        <v>1</v>
      </c>
    </row>
    <row r="9" spans="1:38" ht="15" customHeight="1" x14ac:dyDescent="0.3">
      <c r="A9" s="1">
        <v>7</v>
      </c>
      <c r="B9" s="1" t="s">
        <v>38</v>
      </c>
      <c r="C9" s="7" t="s">
        <v>39</v>
      </c>
      <c r="E9" s="1" t="str">
        <f t="shared" si="0"/>
        <v>Usually Appropriate</v>
      </c>
      <c r="F9" s="1" t="s">
        <v>7</v>
      </c>
      <c r="G9" s="1" t="s">
        <v>7</v>
      </c>
      <c r="H9" s="1" t="s">
        <v>7</v>
      </c>
      <c r="I9" s="1" t="s">
        <v>24</v>
      </c>
      <c r="J9" s="1" t="s">
        <v>24</v>
      </c>
      <c r="K9" s="1" t="s">
        <v>7</v>
      </c>
      <c r="M9" s="1" t="s">
        <v>24</v>
      </c>
      <c r="N9" s="1" t="s">
        <v>7</v>
      </c>
      <c r="O9" s="1" t="s">
        <v>24</v>
      </c>
      <c r="P9" s="1" t="s">
        <v>24</v>
      </c>
      <c r="Q9" s="1" t="s">
        <v>24</v>
      </c>
      <c r="R9" s="1" t="s">
        <v>24</v>
      </c>
      <c r="T9" s="1" t="s">
        <v>7</v>
      </c>
      <c r="U9" s="1" t="s">
        <v>7</v>
      </c>
      <c r="V9" s="1" t="s">
        <v>7</v>
      </c>
      <c r="W9" s="1" t="s">
        <v>7</v>
      </c>
      <c r="X9" s="1" t="s">
        <v>7</v>
      </c>
      <c r="Y9" s="1" t="s">
        <v>7</v>
      </c>
      <c r="AA9" s="1" t="s">
        <v>7</v>
      </c>
      <c r="AB9" s="1" t="s">
        <v>7</v>
      </c>
      <c r="AC9" s="1" t="s">
        <v>7</v>
      </c>
      <c r="AD9" s="1" t="s">
        <v>7</v>
      </c>
      <c r="AE9" s="1" t="s">
        <v>7</v>
      </c>
      <c r="AF9" s="1" t="s">
        <v>7</v>
      </c>
      <c r="AG9" s="1">
        <f t="shared" si="1"/>
        <v>6</v>
      </c>
      <c r="AH9" s="1">
        <f t="shared" si="2"/>
        <v>0</v>
      </c>
      <c r="AI9" s="1">
        <f t="shared" si="3"/>
        <v>0</v>
      </c>
      <c r="AJ9" s="1">
        <f t="shared" si="4"/>
        <v>6</v>
      </c>
      <c r="AK9" s="1" t="str">
        <f t="shared" si="5"/>
        <v>Usually Appropriate</v>
      </c>
      <c r="AL9" s="1">
        <f t="shared" si="6"/>
        <v>1</v>
      </c>
    </row>
    <row r="10" spans="1:38" ht="15" customHeight="1" x14ac:dyDescent="0.3">
      <c r="A10" s="1">
        <v>8</v>
      </c>
      <c r="B10" s="1" t="s">
        <v>40</v>
      </c>
      <c r="C10" s="7"/>
      <c r="E10" s="1" t="str">
        <f t="shared" si="0"/>
        <v>Usually Not Appropriate</v>
      </c>
      <c r="F10" s="1" t="s">
        <v>24</v>
      </c>
      <c r="G10" s="1" t="s">
        <v>24</v>
      </c>
      <c r="H10" s="1" t="s">
        <v>24</v>
      </c>
      <c r="I10" s="1" t="s">
        <v>24</v>
      </c>
      <c r="J10" s="1" t="s">
        <v>7</v>
      </c>
      <c r="K10" s="1" t="s">
        <v>24</v>
      </c>
      <c r="M10" s="1" t="s">
        <v>24</v>
      </c>
      <c r="N10" s="1" t="s">
        <v>24</v>
      </c>
      <c r="O10" s="1" t="s">
        <v>7</v>
      </c>
      <c r="P10" s="1" t="s">
        <v>24</v>
      </c>
      <c r="Q10" s="1" t="s">
        <v>24</v>
      </c>
      <c r="R10" s="1" t="s">
        <v>7</v>
      </c>
      <c r="T10" s="1" t="s">
        <v>24</v>
      </c>
      <c r="U10" s="1" t="s">
        <v>24</v>
      </c>
      <c r="V10" s="1" t="s">
        <v>24</v>
      </c>
      <c r="W10" s="1" t="s">
        <v>24</v>
      </c>
      <c r="X10" s="1" t="s">
        <v>24</v>
      </c>
      <c r="Y10" s="1" t="s">
        <v>24</v>
      </c>
      <c r="AA10" s="1" t="s">
        <v>7</v>
      </c>
      <c r="AB10" s="1" t="s">
        <v>7</v>
      </c>
      <c r="AC10" s="1" t="s">
        <v>7</v>
      </c>
      <c r="AD10" s="1" t="s">
        <v>7</v>
      </c>
      <c r="AE10" s="1" t="s">
        <v>7</v>
      </c>
      <c r="AF10" s="1" t="s">
        <v>7</v>
      </c>
      <c r="AG10" s="1">
        <f t="shared" si="1"/>
        <v>6</v>
      </c>
      <c r="AH10" s="1">
        <f t="shared" si="2"/>
        <v>0</v>
      </c>
      <c r="AI10" s="1">
        <f t="shared" si="3"/>
        <v>0</v>
      </c>
      <c r="AJ10" s="1">
        <f t="shared" si="4"/>
        <v>6</v>
      </c>
      <c r="AK10" s="1" t="str">
        <f t="shared" si="5"/>
        <v>Usually Appropriate</v>
      </c>
      <c r="AL10" s="1">
        <f t="shared" si="6"/>
        <v>0</v>
      </c>
    </row>
    <row r="11" spans="1:38" ht="15" customHeight="1" x14ac:dyDescent="0.3">
      <c r="A11" s="1">
        <v>9</v>
      </c>
      <c r="B11" s="1" t="s">
        <v>41</v>
      </c>
      <c r="C11" s="7" t="s">
        <v>42</v>
      </c>
      <c r="D11" s="7" t="s">
        <v>43</v>
      </c>
      <c r="E11" s="1" t="str">
        <f t="shared" si="0"/>
        <v>Usually Appropriate</v>
      </c>
      <c r="F11" s="1" t="s">
        <v>7</v>
      </c>
      <c r="G11" s="1" t="s">
        <v>7</v>
      </c>
      <c r="H11" s="1" t="s">
        <v>7</v>
      </c>
      <c r="I11" s="1" t="s">
        <v>7</v>
      </c>
      <c r="J11" s="1" t="s">
        <v>7</v>
      </c>
      <c r="K11" s="1" t="s">
        <v>7</v>
      </c>
      <c r="M11" s="1" t="s">
        <v>30</v>
      </c>
      <c r="N11" s="1" t="s">
        <v>7</v>
      </c>
      <c r="O11" s="1" t="s">
        <v>7</v>
      </c>
      <c r="P11" s="1" t="s">
        <v>7</v>
      </c>
      <c r="Q11" s="1" t="s">
        <v>7</v>
      </c>
      <c r="R11" s="1" t="s">
        <v>7</v>
      </c>
      <c r="T11" s="1" t="s">
        <v>7</v>
      </c>
      <c r="U11" s="1" t="s">
        <v>7</v>
      </c>
      <c r="V11" s="1" t="s">
        <v>7</v>
      </c>
      <c r="W11" s="1" t="s">
        <v>7</v>
      </c>
      <c r="X11" s="1" t="s">
        <v>7</v>
      </c>
      <c r="Y11" s="1" t="s">
        <v>7</v>
      </c>
      <c r="AA11" s="1" t="s">
        <v>7</v>
      </c>
      <c r="AB11" s="1" t="s">
        <v>7</v>
      </c>
      <c r="AC11" s="1" t="s">
        <v>7</v>
      </c>
      <c r="AD11" s="1" t="s">
        <v>7</v>
      </c>
      <c r="AE11" s="1" t="s">
        <v>7</v>
      </c>
      <c r="AF11" s="1" t="s">
        <v>7</v>
      </c>
      <c r="AG11" s="1">
        <f t="shared" si="1"/>
        <v>6</v>
      </c>
      <c r="AH11" s="1">
        <f t="shared" si="2"/>
        <v>0</v>
      </c>
      <c r="AI11" s="1">
        <f t="shared" si="3"/>
        <v>0</v>
      </c>
      <c r="AJ11" s="1">
        <f t="shared" si="4"/>
        <v>6</v>
      </c>
      <c r="AK11" s="1" t="str">
        <f t="shared" si="5"/>
        <v>Usually Appropriate</v>
      </c>
      <c r="AL11" s="1">
        <f t="shared" si="6"/>
        <v>1</v>
      </c>
    </row>
    <row r="12" spans="1:38" ht="15" customHeight="1" x14ac:dyDescent="0.3">
      <c r="A12" s="1">
        <v>10</v>
      </c>
      <c r="B12" s="1" t="s">
        <v>44</v>
      </c>
      <c r="C12" s="7" t="s">
        <v>45</v>
      </c>
      <c r="D12" s="1" t="s">
        <v>46</v>
      </c>
      <c r="E12" s="1" t="str">
        <f t="shared" si="0"/>
        <v>Usually Appropriate</v>
      </c>
      <c r="F12" s="1" t="s">
        <v>24</v>
      </c>
      <c r="G12" s="1" t="s">
        <v>24</v>
      </c>
      <c r="H12" s="1" t="s">
        <v>30</v>
      </c>
      <c r="I12" s="1" t="s">
        <v>30</v>
      </c>
      <c r="J12" s="1" t="s">
        <v>30</v>
      </c>
      <c r="K12" s="1" t="s">
        <v>7</v>
      </c>
      <c r="M12" s="1" t="s">
        <v>7</v>
      </c>
      <c r="N12" s="1" t="s">
        <v>7</v>
      </c>
      <c r="O12" s="1" t="s">
        <v>7</v>
      </c>
      <c r="P12" s="1" t="s">
        <v>7</v>
      </c>
      <c r="Q12" s="1" t="s">
        <v>7</v>
      </c>
      <c r="R12" s="1" t="s">
        <v>7</v>
      </c>
      <c r="T12" s="1" t="s">
        <v>7</v>
      </c>
      <c r="U12" s="1" t="s">
        <v>7</v>
      </c>
      <c r="V12" s="1" t="s">
        <v>7</v>
      </c>
      <c r="W12" s="1" t="s">
        <v>7</v>
      </c>
      <c r="X12" s="1" t="s">
        <v>7</v>
      </c>
      <c r="Y12" s="1" t="s">
        <v>7</v>
      </c>
      <c r="AA12" s="1" t="s">
        <v>7</v>
      </c>
      <c r="AB12" s="1" t="s">
        <v>7</v>
      </c>
      <c r="AC12" s="1" t="s">
        <v>7</v>
      </c>
      <c r="AD12" s="1" t="s">
        <v>7</v>
      </c>
      <c r="AE12" s="1" t="s">
        <v>7</v>
      </c>
      <c r="AF12" s="1" t="s">
        <v>7</v>
      </c>
      <c r="AG12" s="1">
        <f t="shared" si="1"/>
        <v>6</v>
      </c>
      <c r="AH12" s="1">
        <f t="shared" si="2"/>
        <v>0</v>
      </c>
      <c r="AI12" s="1">
        <f t="shared" si="3"/>
        <v>0</v>
      </c>
      <c r="AJ12" s="1">
        <f t="shared" si="4"/>
        <v>6</v>
      </c>
      <c r="AK12" s="1" t="str">
        <f t="shared" si="5"/>
        <v>Usually Appropriate</v>
      </c>
      <c r="AL12" s="1">
        <f t="shared" si="6"/>
        <v>1</v>
      </c>
    </row>
    <row r="13" spans="1:38" ht="15" customHeight="1" x14ac:dyDescent="0.3">
      <c r="A13" s="1">
        <v>11</v>
      </c>
      <c r="B13" s="1" t="s">
        <v>47</v>
      </c>
      <c r="C13" s="7" t="s">
        <v>48</v>
      </c>
      <c r="D13" s="7" t="s">
        <v>49</v>
      </c>
      <c r="E13" s="1" t="str">
        <f t="shared" si="0"/>
        <v>Usually Appropriate</v>
      </c>
      <c r="F13" s="1" t="s">
        <v>7</v>
      </c>
      <c r="G13" s="1" t="s">
        <v>7</v>
      </c>
      <c r="H13" s="1" t="s">
        <v>7</v>
      </c>
      <c r="I13" s="1" t="s">
        <v>7</v>
      </c>
      <c r="J13" s="1" t="s">
        <v>7</v>
      </c>
      <c r="K13" s="1" t="s">
        <v>7</v>
      </c>
      <c r="M13" s="1" t="s">
        <v>7</v>
      </c>
      <c r="N13" s="1" t="s">
        <v>7</v>
      </c>
      <c r="O13" s="1" t="s">
        <v>7</v>
      </c>
      <c r="P13" s="1" t="s">
        <v>7</v>
      </c>
      <c r="Q13" s="1" t="s">
        <v>7</v>
      </c>
      <c r="R13" s="1" t="s">
        <v>7</v>
      </c>
      <c r="T13" s="1" t="s">
        <v>7</v>
      </c>
      <c r="U13" s="1" t="s">
        <v>7</v>
      </c>
      <c r="V13" s="1" t="s">
        <v>7</v>
      </c>
      <c r="W13" s="1" t="s">
        <v>7</v>
      </c>
      <c r="X13" s="1" t="s">
        <v>7</v>
      </c>
      <c r="Y13" s="1" t="s">
        <v>7</v>
      </c>
      <c r="AA13" s="1" t="s">
        <v>7</v>
      </c>
      <c r="AB13" s="1" t="s">
        <v>7</v>
      </c>
      <c r="AC13" s="1" t="s">
        <v>7</v>
      </c>
      <c r="AD13" s="1" t="s">
        <v>7</v>
      </c>
      <c r="AE13" s="1" t="s">
        <v>7</v>
      </c>
      <c r="AF13" s="1" t="s">
        <v>7</v>
      </c>
      <c r="AG13" s="1">
        <f t="shared" si="1"/>
        <v>6</v>
      </c>
      <c r="AH13" s="1">
        <f t="shared" si="2"/>
        <v>0</v>
      </c>
      <c r="AI13" s="1">
        <f t="shared" si="3"/>
        <v>0</v>
      </c>
      <c r="AJ13" s="1">
        <f t="shared" si="4"/>
        <v>6</v>
      </c>
      <c r="AK13" s="1" t="str">
        <f t="shared" si="5"/>
        <v>Usually Appropriate</v>
      </c>
      <c r="AL13" s="1">
        <f t="shared" si="6"/>
        <v>1</v>
      </c>
    </row>
    <row r="14" spans="1:38" ht="15" customHeight="1" x14ac:dyDescent="0.3">
      <c r="A14" s="1">
        <v>12</v>
      </c>
      <c r="B14" s="1" t="s">
        <v>50</v>
      </c>
      <c r="C14" s="7" t="s">
        <v>51</v>
      </c>
      <c r="D14" s="7" t="s">
        <v>52</v>
      </c>
      <c r="E14" s="1" t="str">
        <f t="shared" si="0"/>
        <v>Usually Appropriate</v>
      </c>
      <c r="F14" s="1" t="s">
        <v>7</v>
      </c>
      <c r="G14" s="1" t="s">
        <v>7</v>
      </c>
      <c r="H14" s="1" t="s">
        <v>24</v>
      </c>
      <c r="I14" s="1" t="s">
        <v>24</v>
      </c>
      <c r="J14" s="1" t="s">
        <v>7</v>
      </c>
      <c r="K14" s="1" t="s">
        <v>24</v>
      </c>
      <c r="M14" s="1" t="s">
        <v>7</v>
      </c>
      <c r="N14" s="1" t="s">
        <v>24</v>
      </c>
      <c r="O14" s="1" t="s">
        <v>7</v>
      </c>
      <c r="P14" s="1" t="s">
        <v>7</v>
      </c>
      <c r="Q14" s="1" t="s">
        <v>7</v>
      </c>
      <c r="R14" s="1" t="s">
        <v>7</v>
      </c>
      <c r="T14" s="1" t="s">
        <v>7</v>
      </c>
      <c r="U14" s="1" t="s">
        <v>7</v>
      </c>
      <c r="V14" s="1" t="s">
        <v>7</v>
      </c>
      <c r="W14" s="1" t="s">
        <v>7</v>
      </c>
      <c r="X14" s="1" t="s">
        <v>7</v>
      </c>
      <c r="Y14" s="1" t="s">
        <v>7</v>
      </c>
      <c r="AA14" s="1" t="s">
        <v>7</v>
      </c>
      <c r="AB14" s="1" t="s">
        <v>7</v>
      </c>
      <c r="AC14" s="1" t="s">
        <v>7</v>
      </c>
      <c r="AD14" s="1" t="s">
        <v>7</v>
      </c>
      <c r="AE14" s="1" t="s">
        <v>7</v>
      </c>
      <c r="AF14" s="1" t="s">
        <v>7</v>
      </c>
      <c r="AG14" s="1">
        <f t="shared" si="1"/>
        <v>6</v>
      </c>
      <c r="AH14" s="1">
        <f t="shared" si="2"/>
        <v>0</v>
      </c>
      <c r="AI14" s="1">
        <f t="shared" si="3"/>
        <v>0</v>
      </c>
      <c r="AJ14" s="1">
        <f t="shared" si="4"/>
        <v>6</v>
      </c>
      <c r="AK14" s="1" t="str">
        <f t="shared" si="5"/>
        <v>Usually Appropriate</v>
      </c>
      <c r="AL14" s="1">
        <f t="shared" si="6"/>
        <v>1</v>
      </c>
    </row>
    <row r="15" spans="1:38" ht="15" customHeight="1" x14ac:dyDescent="0.3">
      <c r="A15" s="1">
        <v>13</v>
      </c>
      <c r="B15" s="1" t="s">
        <v>53</v>
      </c>
      <c r="C15" s="7" t="s">
        <v>54</v>
      </c>
      <c r="E15" s="1" t="str">
        <f t="shared" si="0"/>
        <v>Usually Appropriate</v>
      </c>
      <c r="F15" s="1" t="s">
        <v>7</v>
      </c>
      <c r="G15" s="1" t="s">
        <v>7</v>
      </c>
      <c r="H15" s="1" t="s">
        <v>24</v>
      </c>
      <c r="I15" s="1" t="s">
        <v>24</v>
      </c>
      <c r="J15" s="1" t="s">
        <v>24</v>
      </c>
      <c r="K15" s="1" t="s">
        <v>24</v>
      </c>
      <c r="M15" s="1" t="s">
        <v>7</v>
      </c>
      <c r="N15" s="1" t="s">
        <v>7</v>
      </c>
      <c r="O15" s="1" t="s">
        <v>7</v>
      </c>
      <c r="P15" s="1" t="s">
        <v>7</v>
      </c>
      <c r="Q15" s="1" t="s">
        <v>7</v>
      </c>
      <c r="R15" s="1" t="s">
        <v>7</v>
      </c>
      <c r="T15" s="1" t="s">
        <v>24</v>
      </c>
      <c r="U15" s="1" t="s">
        <v>24</v>
      </c>
      <c r="V15" s="1" t="s">
        <v>24</v>
      </c>
      <c r="W15" s="1" t="s">
        <v>24</v>
      </c>
      <c r="X15" s="1" t="s">
        <v>24</v>
      </c>
      <c r="Y15" s="1" t="s">
        <v>24</v>
      </c>
      <c r="AA15" s="1" t="s">
        <v>7</v>
      </c>
      <c r="AB15" s="1" t="s">
        <v>7</v>
      </c>
      <c r="AC15" s="1" t="s">
        <v>7</v>
      </c>
      <c r="AD15" s="1" t="s">
        <v>24</v>
      </c>
      <c r="AE15" s="1" t="s">
        <v>7</v>
      </c>
      <c r="AF15" s="1" t="s">
        <v>7</v>
      </c>
      <c r="AG15" s="1">
        <f t="shared" si="1"/>
        <v>5</v>
      </c>
      <c r="AH15" s="1">
        <f t="shared" si="2"/>
        <v>0</v>
      </c>
      <c r="AI15" s="1">
        <f t="shared" si="3"/>
        <v>1</v>
      </c>
      <c r="AJ15" s="1">
        <f t="shared" si="4"/>
        <v>5</v>
      </c>
      <c r="AK15" s="1" t="str">
        <f t="shared" si="5"/>
        <v>Usually Appropriate</v>
      </c>
      <c r="AL15" s="1">
        <f t="shared" si="6"/>
        <v>1</v>
      </c>
    </row>
    <row r="16" spans="1:38" ht="15" customHeight="1" x14ac:dyDescent="0.3">
      <c r="A16" s="1">
        <v>14</v>
      </c>
      <c r="B16" s="1" t="s">
        <v>55</v>
      </c>
      <c r="C16" s="7" t="s">
        <v>56</v>
      </c>
      <c r="E16" s="1" t="str">
        <f t="shared" si="0"/>
        <v>Usually Appropriate</v>
      </c>
      <c r="F16" s="1" t="s">
        <v>24</v>
      </c>
      <c r="G16" s="1" t="s">
        <v>7</v>
      </c>
      <c r="H16" s="1" t="s">
        <v>24</v>
      </c>
      <c r="I16" s="1" t="s">
        <v>24</v>
      </c>
      <c r="J16" s="1" t="s">
        <v>24</v>
      </c>
      <c r="K16" s="1" t="s">
        <v>24</v>
      </c>
      <c r="M16" s="1" t="s">
        <v>7</v>
      </c>
      <c r="N16" s="1" t="s">
        <v>7</v>
      </c>
      <c r="O16" s="1" t="s">
        <v>7</v>
      </c>
      <c r="P16" s="1" t="s">
        <v>7</v>
      </c>
      <c r="Q16" s="1" t="s">
        <v>7</v>
      </c>
      <c r="R16" s="1" t="s">
        <v>24</v>
      </c>
      <c r="T16" s="1" t="s">
        <v>7</v>
      </c>
      <c r="U16" s="1" t="s">
        <v>24</v>
      </c>
      <c r="V16" s="1" t="s">
        <v>24</v>
      </c>
      <c r="W16" s="1" t="s">
        <v>24</v>
      </c>
      <c r="X16" s="1" t="s">
        <v>24</v>
      </c>
      <c r="Y16" s="1" t="s">
        <v>24</v>
      </c>
      <c r="AA16" s="1" t="s">
        <v>7</v>
      </c>
      <c r="AB16" s="1" t="s">
        <v>7</v>
      </c>
      <c r="AC16" s="1" t="s">
        <v>7</v>
      </c>
      <c r="AD16" s="1" t="s">
        <v>7</v>
      </c>
      <c r="AE16" s="1" t="s">
        <v>7</v>
      </c>
      <c r="AF16" s="1" t="s">
        <v>7</v>
      </c>
      <c r="AG16" s="1">
        <f t="shared" si="1"/>
        <v>6</v>
      </c>
      <c r="AH16" s="1">
        <f t="shared" si="2"/>
        <v>0</v>
      </c>
      <c r="AI16" s="1">
        <f t="shared" si="3"/>
        <v>0</v>
      </c>
      <c r="AJ16" s="1">
        <f t="shared" si="4"/>
        <v>6</v>
      </c>
      <c r="AK16" s="1" t="str">
        <f t="shared" si="5"/>
        <v>Usually Appropriate</v>
      </c>
      <c r="AL16" s="1">
        <f t="shared" si="6"/>
        <v>1</v>
      </c>
    </row>
    <row r="17" spans="1:38" ht="15" customHeight="1" x14ac:dyDescent="0.3">
      <c r="A17" s="1">
        <v>15</v>
      </c>
      <c r="B17" s="1" t="s">
        <v>57</v>
      </c>
      <c r="C17" s="7" t="s">
        <v>58</v>
      </c>
      <c r="D17" s="7" t="s">
        <v>59</v>
      </c>
      <c r="E17" s="1" t="str">
        <f t="shared" si="0"/>
        <v>Usually Appropriate</v>
      </c>
      <c r="F17" s="1" t="s">
        <v>7</v>
      </c>
      <c r="G17" s="1" t="s">
        <v>7</v>
      </c>
      <c r="H17" s="1" t="s">
        <v>7</v>
      </c>
      <c r="I17" s="1" t="s">
        <v>7</v>
      </c>
      <c r="J17" s="1" t="s">
        <v>7</v>
      </c>
      <c r="K17" s="1" t="s">
        <v>7</v>
      </c>
      <c r="M17" s="1" t="s">
        <v>7</v>
      </c>
      <c r="N17" s="1" t="s">
        <v>7</v>
      </c>
      <c r="O17" s="1" t="s">
        <v>7</v>
      </c>
      <c r="P17" s="1" t="s">
        <v>7</v>
      </c>
      <c r="Q17" s="1" t="s">
        <v>7</v>
      </c>
      <c r="R17" s="1" t="s">
        <v>24</v>
      </c>
      <c r="T17" s="1" t="s">
        <v>7</v>
      </c>
      <c r="U17" s="1" t="s">
        <v>7</v>
      </c>
      <c r="V17" s="1" t="s">
        <v>7</v>
      </c>
      <c r="W17" s="1" t="s">
        <v>7</v>
      </c>
      <c r="X17" s="1" t="s">
        <v>7</v>
      </c>
      <c r="Y17" s="1" t="s">
        <v>7</v>
      </c>
      <c r="AA17" s="1" t="s">
        <v>7</v>
      </c>
      <c r="AB17" s="1" t="s">
        <v>7</v>
      </c>
      <c r="AC17" s="1" t="s">
        <v>7</v>
      </c>
      <c r="AD17" s="1" t="s">
        <v>7</v>
      </c>
      <c r="AE17" s="1" t="s">
        <v>7</v>
      </c>
      <c r="AF17" s="1" t="s">
        <v>7</v>
      </c>
      <c r="AG17" s="1">
        <f t="shared" si="1"/>
        <v>6</v>
      </c>
      <c r="AH17" s="1">
        <f t="shared" si="2"/>
        <v>0</v>
      </c>
      <c r="AI17" s="1">
        <f t="shared" si="3"/>
        <v>0</v>
      </c>
      <c r="AJ17" s="1">
        <f t="shared" si="4"/>
        <v>6</v>
      </c>
      <c r="AK17" s="1" t="str">
        <f t="shared" si="5"/>
        <v>Usually Appropriate</v>
      </c>
      <c r="AL17" s="1">
        <f t="shared" si="6"/>
        <v>1</v>
      </c>
    </row>
    <row r="18" spans="1:38" ht="15" customHeight="1" x14ac:dyDescent="0.3">
      <c r="A18" s="1">
        <v>16</v>
      </c>
      <c r="B18" s="1" t="s">
        <v>60</v>
      </c>
      <c r="C18" s="7"/>
      <c r="E18" s="1" t="str">
        <f t="shared" si="0"/>
        <v>Usually Not Appropriate</v>
      </c>
      <c r="F18" s="1" t="s">
        <v>7</v>
      </c>
      <c r="G18" s="1" t="s">
        <v>7</v>
      </c>
      <c r="H18" s="1" t="s">
        <v>7</v>
      </c>
      <c r="I18" s="1" t="s">
        <v>24</v>
      </c>
      <c r="J18" s="1" t="s">
        <v>7</v>
      </c>
      <c r="K18" s="1" t="s">
        <v>7</v>
      </c>
      <c r="M18" s="1" t="s">
        <v>7</v>
      </c>
      <c r="N18" s="1" t="s">
        <v>7</v>
      </c>
      <c r="O18" s="1" t="s">
        <v>24</v>
      </c>
      <c r="P18" s="1" t="s">
        <v>7</v>
      </c>
      <c r="Q18" s="1" t="s">
        <v>24</v>
      </c>
      <c r="R18" s="1" t="s">
        <v>24</v>
      </c>
      <c r="T18" s="1" t="s">
        <v>7</v>
      </c>
      <c r="U18" s="1" t="s">
        <v>7</v>
      </c>
      <c r="V18" s="1" t="s">
        <v>7</v>
      </c>
      <c r="W18" s="1" t="s">
        <v>7</v>
      </c>
      <c r="X18" s="1" t="s">
        <v>7</v>
      </c>
      <c r="Y18" s="1" t="s">
        <v>24</v>
      </c>
      <c r="AA18" s="1" t="s">
        <v>7</v>
      </c>
      <c r="AB18" s="1" t="s">
        <v>7</v>
      </c>
      <c r="AC18" s="1" t="s">
        <v>7</v>
      </c>
      <c r="AD18" s="1" t="s">
        <v>7</v>
      </c>
      <c r="AE18" s="1" t="s">
        <v>7</v>
      </c>
      <c r="AF18" s="1" t="s">
        <v>7</v>
      </c>
      <c r="AG18" s="1">
        <f t="shared" si="1"/>
        <v>6</v>
      </c>
      <c r="AH18" s="1">
        <f t="shared" si="2"/>
        <v>0</v>
      </c>
      <c r="AI18" s="1">
        <f t="shared" si="3"/>
        <v>0</v>
      </c>
      <c r="AJ18" s="1">
        <f t="shared" si="4"/>
        <v>6</v>
      </c>
      <c r="AK18" s="1" t="str">
        <f t="shared" si="5"/>
        <v>Usually Appropriate</v>
      </c>
      <c r="AL18" s="1">
        <f t="shared" si="6"/>
        <v>0</v>
      </c>
    </row>
    <row r="19" spans="1:38" ht="15" customHeight="1" x14ac:dyDescent="0.3">
      <c r="A19" s="1">
        <v>17</v>
      </c>
      <c r="B19" s="1" t="s">
        <v>61</v>
      </c>
      <c r="C19" s="7" t="s">
        <v>62</v>
      </c>
      <c r="D19" s="7" t="s">
        <v>63</v>
      </c>
      <c r="E19" s="1" t="str">
        <f t="shared" si="0"/>
        <v>Usually Appropriate</v>
      </c>
      <c r="F19" s="1" t="s">
        <v>24</v>
      </c>
      <c r="G19" s="1" t="s">
        <v>30</v>
      </c>
      <c r="H19" s="1" t="s">
        <v>30</v>
      </c>
      <c r="I19" s="1" t="s">
        <v>30</v>
      </c>
      <c r="J19" s="1" t="s">
        <v>7</v>
      </c>
      <c r="K19" s="1" t="s">
        <v>30</v>
      </c>
      <c r="M19" s="1" t="s">
        <v>24</v>
      </c>
      <c r="N19" s="1" t="s">
        <v>30</v>
      </c>
      <c r="O19" s="1" t="s">
        <v>30</v>
      </c>
      <c r="P19" s="1" t="s">
        <v>24</v>
      </c>
      <c r="Q19" s="1" t="s">
        <v>24</v>
      </c>
      <c r="R19" s="1" t="s">
        <v>24</v>
      </c>
      <c r="T19" s="1" t="s">
        <v>7</v>
      </c>
      <c r="U19" s="1" t="s">
        <v>7</v>
      </c>
      <c r="V19" s="1" t="s">
        <v>7</v>
      </c>
      <c r="W19" s="1" t="s">
        <v>7</v>
      </c>
      <c r="X19" s="1" t="s">
        <v>7</v>
      </c>
      <c r="Y19" s="1" t="s">
        <v>7</v>
      </c>
      <c r="AA19" s="1" t="s">
        <v>7</v>
      </c>
      <c r="AB19" s="1" t="s">
        <v>7</v>
      </c>
      <c r="AC19" s="1" t="s">
        <v>7</v>
      </c>
      <c r="AD19" s="1" t="s">
        <v>7</v>
      </c>
      <c r="AE19" s="1" t="s">
        <v>7</v>
      </c>
      <c r="AF19" s="1" t="s">
        <v>7</v>
      </c>
      <c r="AG19" s="1">
        <f t="shared" si="1"/>
        <v>6</v>
      </c>
      <c r="AH19" s="1">
        <f t="shared" si="2"/>
        <v>0</v>
      </c>
      <c r="AI19" s="1">
        <f t="shared" si="3"/>
        <v>0</v>
      </c>
      <c r="AJ19" s="1">
        <f t="shared" si="4"/>
        <v>6</v>
      </c>
      <c r="AK19" s="1" t="str">
        <f t="shared" si="5"/>
        <v>Usually Appropriate</v>
      </c>
      <c r="AL19" s="1">
        <f t="shared" si="6"/>
        <v>1</v>
      </c>
    </row>
    <row r="20" spans="1:38" ht="15" customHeight="1" x14ac:dyDescent="0.3">
      <c r="A20" s="1">
        <v>18</v>
      </c>
      <c r="B20" s="1" t="s">
        <v>64</v>
      </c>
      <c r="C20" s="7" t="s">
        <v>65</v>
      </c>
      <c r="E20" s="1" t="str">
        <f t="shared" si="0"/>
        <v>Usually Appropriate</v>
      </c>
      <c r="F20" s="1" t="s">
        <v>7</v>
      </c>
      <c r="G20" s="1" t="s">
        <v>7</v>
      </c>
      <c r="H20" s="1" t="s">
        <v>7</v>
      </c>
      <c r="I20" s="1" t="s">
        <v>7</v>
      </c>
      <c r="J20" s="1" t="s">
        <v>7</v>
      </c>
      <c r="K20" s="1" t="s">
        <v>7</v>
      </c>
      <c r="M20" s="1" t="s">
        <v>7</v>
      </c>
      <c r="N20" s="1" t="s">
        <v>7</v>
      </c>
      <c r="O20" s="1" t="s">
        <v>7</v>
      </c>
      <c r="P20" s="1" t="s">
        <v>7</v>
      </c>
      <c r="Q20" s="1" t="s">
        <v>7</v>
      </c>
      <c r="R20" s="1" t="s">
        <v>7</v>
      </c>
      <c r="T20" s="1" t="s">
        <v>7</v>
      </c>
      <c r="U20" s="1" t="s">
        <v>7</v>
      </c>
      <c r="V20" s="1" t="s">
        <v>7</v>
      </c>
      <c r="W20" s="1" t="s">
        <v>7</v>
      </c>
      <c r="X20" s="1" t="s">
        <v>7</v>
      </c>
      <c r="Y20" s="1" t="s">
        <v>7</v>
      </c>
      <c r="AA20" s="1" t="s">
        <v>7</v>
      </c>
      <c r="AB20" s="1" t="s">
        <v>7</v>
      </c>
      <c r="AC20" s="1" t="s">
        <v>7</v>
      </c>
      <c r="AD20" s="1" t="s">
        <v>7</v>
      </c>
      <c r="AE20" s="1" t="s">
        <v>7</v>
      </c>
      <c r="AF20" s="1" t="s">
        <v>7</v>
      </c>
      <c r="AG20" s="1">
        <f t="shared" si="1"/>
        <v>6</v>
      </c>
      <c r="AH20" s="1">
        <f t="shared" si="2"/>
        <v>0</v>
      </c>
      <c r="AI20" s="1">
        <f t="shared" si="3"/>
        <v>0</v>
      </c>
      <c r="AJ20" s="1">
        <f t="shared" si="4"/>
        <v>6</v>
      </c>
      <c r="AK20" s="1" t="str">
        <f t="shared" si="5"/>
        <v>Usually Appropriate</v>
      </c>
      <c r="AL20" s="1">
        <f t="shared" si="6"/>
        <v>1</v>
      </c>
    </row>
    <row r="21" spans="1:38" ht="15" customHeight="1" x14ac:dyDescent="0.3">
      <c r="A21" s="1">
        <v>19</v>
      </c>
      <c r="B21" s="1" t="s">
        <v>66</v>
      </c>
      <c r="C21" s="7" t="s">
        <v>67</v>
      </c>
      <c r="E21" s="1" t="str">
        <f t="shared" si="0"/>
        <v>Usually Appropriate</v>
      </c>
      <c r="F21" s="1" t="s">
        <v>7</v>
      </c>
      <c r="G21" s="1" t="s">
        <v>7</v>
      </c>
      <c r="H21" s="1" t="s">
        <v>7</v>
      </c>
      <c r="I21" s="1" t="s">
        <v>7</v>
      </c>
      <c r="J21" s="1" t="s">
        <v>7</v>
      </c>
      <c r="K21" s="1" t="s">
        <v>7</v>
      </c>
      <c r="M21" s="1" t="s">
        <v>7</v>
      </c>
      <c r="N21" s="1" t="s">
        <v>7</v>
      </c>
      <c r="O21" s="1" t="s">
        <v>7</v>
      </c>
      <c r="P21" s="1" t="s">
        <v>7</v>
      </c>
      <c r="Q21" s="1" t="s">
        <v>7</v>
      </c>
      <c r="R21" s="1" t="s">
        <v>7</v>
      </c>
      <c r="T21" s="1" t="s">
        <v>7</v>
      </c>
      <c r="U21" s="1" t="s">
        <v>7</v>
      </c>
      <c r="V21" s="1" t="s">
        <v>7</v>
      </c>
      <c r="W21" s="1" t="s">
        <v>7</v>
      </c>
      <c r="X21" s="1" t="s">
        <v>7</v>
      </c>
      <c r="Y21" s="1" t="s">
        <v>7</v>
      </c>
      <c r="AA21" s="1" t="s">
        <v>7</v>
      </c>
      <c r="AB21" s="1" t="s">
        <v>7</v>
      </c>
      <c r="AC21" s="1" t="s">
        <v>7</v>
      </c>
      <c r="AD21" s="1" t="s">
        <v>7</v>
      </c>
      <c r="AE21" s="1" t="s">
        <v>7</v>
      </c>
      <c r="AF21" s="1" t="s">
        <v>7</v>
      </c>
      <c r="AG21" s="1">
        <f t="shared" si="1"/>
        <v>6</v>
      </c>
      <c r="AH21" s="1">
        <f t="shared" si="2"/>
        <v>0</v>
      </c>
      <c r="AI21" s="1">
        <f t="shared" si="3"/>
        <v>0</v>
      </c>
      <c r="AJ21" s="1">
        <f t="shared" si="4"/>
        <v>6</v>
      </c>
      <c r="AK21" s="1" t="str">
        <f t="shared" si="5"/>
        <v>Usually Appropriate</v>
      </c>
      <c r="AL21" s="1">
        <f t="shared" si="6"/>
        <v>1</v>
      </c>
    </row>
    <row r="22" spans="1:38" ht="15" customHeight="1" x14ac:dyDescent="0.3">
      <c r="A22" s="1">
        <v>20</v>
      </c>
      <c r="B22" s="1" t="s">
        <v>68</v>
      </c>
      <c r="C22" s="7" t="s">
        <v>69</v>
      </c>
      <c r="E22" s="1" t="str">
        <f t="shared" si="0"/>
        <v>Usually Appropriate</v>
      </c>
      <c r="F22" s="1" t="s">
        <v>7</v>
      </c>
      <c r="G22" s="1" t="s">
        <v>24</v>
      </c>
      <c r="H22" s="1" t="s">
        <v>24</v>
      </c>
      <c r="I22" s="1" t="s">
        <v>7</v>
      </c>
      <c r="J22" s="1" t="s">
        <v>7</v>
      </c>
      <c r="K22" s="1" t="s">
        <v>7</v>
      </c>
      <c r="M22" s="1" t="s">
        <v>7</v>
      </c>
      <c r="N22" s="1" t="s">
        <v>7</v>
      </c>
      <c r="O22" s="1" t="s">
        <v>24</v>
      </c>
      <c r="P22" s="1" t="s">
        <v>7</v>
      </c>
      <c r="Q22" s="1" t="s">
        <v>7</v>
      </c>
      <c r="R22" s="1" t="s">
        <v>24</v>
      </c>
      <c r="T22" s="1" t="s">
        <v>7</v>
      </c>
      <c r="U22" s="1" t="s">
        <v>7</v>
      </c>
      <c r="V22" s="1" t="s">
        <v>7</v>
      </c>
      <c r="W22" s="1" t="s">
        <v>7</v>
      </c>
      <c r="X22" s="1" t="s">
        <v>7</v>
      </c>
      <c r="Y22" s="1" t="s">
        <v>7</v>
      </c>
      <c r="AA22" s="1" t="s">
        <v>24</v>
      </c>
      <c r="AB22" s="1" t="s">
        <v>24</v>
      </c>
      <c r="AC22" s="1" t="s">
        <v>7</v>
      </c>
      <c r="AD22" s="1" t="s">
        <v>24</v>
      </c>
      <c r="AE22" s="1" t="s">
        <v>24</v>
      </c>
      <c r="AF22" s="1" t="s">
        <v>24</v>
      </c>
      <c r="AG22" s="1">
        <f t="shared" si="1"/>
        <v>1</v>
      </c>
      <c r="AH22" s="1">
        <f t="shared" si="2"/>
        <v>0</v>
      </c>
      <c r="AI22" s="1">
        <f t="shared" si="3"/>
        <v>5</v>
      </c>
      <c r="AJ22" s="1">
        <f t="shared" si="4"/>
        <v>5</v>
      </c>
      <c r="AK22" s="1" t="str">
        <f t="shared" si="5"/>
        <v>Usually Not Appropriate</v>
      </c>
      <c r="AL22" s="1">
        <f t="shared" si="6"/>
        <v>0</v>
      </c>
    </row>
    <row r="23" spans="1:38" ht="15" customHeight="1" x14ac:dyDescent="0.3">
      <c r="A23" s="1">
        <v>21</v>
      </c>
      <c r="B23" s="1" t="s">
        <v>70</v>
      </c>
      <c r="C23" s="7" t="s">
        <v>71</v>
      </c>
      <c r="D23" s="7" t="s">
        <v>72</v>
      </c>
      <c r="E23" s="1" t="str">
        <f t="shared" si="0"/>
        <v>Usually Appropriate</v>
      </c>
      <c r="F23" s="1" t="s">
        <v>30</v>
      </c>
      <c r="G23" s="1" t="s">
        <v>30</v>
      </c>
      <c r="H23" s="1" t="s">
        <v>30</v>
      </c>
      <c r="I23" s="1" t="s">
        <v>7</v>
      </c>
      <c r="J23" s="1" t="s">
        <v>30</v>
      </c>
      <c r="K23" s="1" t="s">
        <v>24</v>
      </c>
      <c r="M23" s="1" t="s">
        <v>24</v>
      </c>
      <c r="N23" s="1" t="s">
        <v>24</v>
      </c>
      <c r="O23" s="1" t="s">
        <v>7</v>
      </c>
      <c r="P23" s="1" t="s">
        <v>24</v>
      </c>
      <c r="Q23" s="1" t="s">
        <v>24</v>
      </c>
      <c r="R23" s="1" t="s">
        <v>7</v>
      </c>
      <c r="T23" s="1" t="s">
        <v>7</v>
      </c>
      <c r="U23" s="1" t="s">
        <v>7</v>
      </c>
      <c r="V23" s="1" t="s">
        <v>7</v>
      </c>
      <c r="W23" s="1" t="s">
        <v>7</v>
      </c>
      <c r="X23" s="1" t="s">
        <v>7</v>
      </c>
      <c r="Y23" s="1" t="s">
        <v>7</v>
      </c>
      <c r="AA23" s="1" t="s">
        <v>24</v>
      </c>
      <c r="AB23" s="1" t="s">
        <v>24</v>
      </c>
      <c r="AC23" s="1" t="s">
        <v>24</v>
      </c>
      <c r="AD23" s="1" t="s">
        <v>7</v>
      </c>
      <c r="AE23" s="1" t="s">
        <v>7</v>
      </c>
      <c r="AF23" s="1" t="s">
        <v>7</v>
      </c>
      <c r="AG23" s="1">
        <f t="shared" si="1"/>
        <v>3</v>
      </c>
      <c r="AH23" s="1">
        <f t="shared" si="2"/>
        <v>0</v>
      </c>
      <c r="AI23" s="1">
        <f t="shared" si="3"/>
        <v>3</v>
      </c>
      <c r="AJ23" s="1">
        <f t="shared" si="4"/>
        <v>3</v>
      </c>
      <c r="AK23" s="1" t="str">
        <f t="shared" si="5"/>
        <v>Usually Appropriate</v>
      </c>
      <c r="AL23" s="1">
        <f t="shared" si="6"/>
        <v>1</v>
      </c>
    </row>
    <row r="24" spans="1:38" ht="15" customHeight="1" x14ac:dyDescent="0.3">
      <c r="A24" s="1">
        <v>22</v>
      </c>
      <c r="B24" s="1" t="s">
        <v>73</v>
      </c>
      <c r="C24" s="7"/>
      <c r="D24" s="7" t="s">
        <v>74</v>
      </c>
      <c r="E24" s="1" t="str">
        <f t="shared" si="0"/>
        <v>May Be Appropriate</v>
      </c>
      <c r="F24" s="1" t="s">
        <v>30</v>
      </c>
      <c r="G24" s="1" t="s">
        <v>24</v>
      </c>
      <c r="H24" s="1" t="s">
        <v>24</v>
      </c>
      <c r="I24" s="1" t="s">
        <v>30</v>
      </c>
      <c r="J24" s="1" t="s">
        <v>24</v>
      </c>
      <c r="K24" s="1" t="s">
        <v>30</v>
      </c>
      <c r="M24" s="1" t="s">
        <v>24</v>
      </c>
      <c r="N24" s="1" t="s">
        <v>24</v>
      </c>
      <c r="O24" s="1" t="s">
        <v>24</v>
      </c>
      <c r="P24" s="1" t="s">
        <v>24</v>
      </c>
      <c r="Q24" s="1" t="s">
        <v>24</v>
      </c>
      <c r="R24" s="1" t="s">
        <v>24</v>
      </c>
      <c r="T24" s="1" t="s">
        <v>30</v>
      </c>
      <c r="U24" s="1" t="s">
        <v>30</v>
      </c>
      <c r="V24" s="1" t="s">
        <v>30</v>
      </c>
      <c r="W24" s="1" t="s">
        <v>30</v>
      </c>
      <c r="X24" s="1" t="s">
        <v>30</v>
      </c>
      <c r="Y24" s="1" t="s">
        <v>30</v>
      </c>
      <c r="AA24" s="1" t="s">
        <v>7</v>
      </c>
      <c r="AB24" s="1" t="s">
        <v>7</v>
      </c>
      <c r="AC24" s="1" t="s">
        <v>7</v>
      </c>
      <c r="AD24" s="1" t="s">
        <v>7</v>
      </c>
      <c r="AE24" s="1" t="s">
        <v>7</v>
      </c>
      <c r="AF24" s="1" t="s">
        <v>7</v>
      </c>
      <c r="AG24" s="1">
        <f t="shared" si="1"/>
        <v>6</v>
      </c>
      <c r="AH24" s="1">
        <f t="shared" si="2"/>
        <v>0</v>
      </c>
      <c r="AI24" s="1">
        <f t="shared" si="3"/>
        <v>0</v>
      </c>
      <c r="AJ24" s="1">
        <f t="shared" si="4"/>
        <v>6</v>
      </c>
      <c r="AK24" s="1" t="str">
        <f t="shared" si="5"/>
        <v>Usually Appropriate</v>
      </c>
      <c r="AL24" s="1">
        <f t="shared" si="6"/>
        <v>0</v>
      </c>
    </row>
    <row r="25" spans="1:38" ht="15" customHeight="1" x14ac:dyDescent="0.3">
      <c r="A25" s="1">
        <v>23</v>
      </c>
      <c r="B25" s="1" t="s">
        <v>75</v>
      </c>
      <c r="C25" s="7"/>
      <c r="E25" s="1" t="str">
        <f t="shared" si="0"/>
        <v>Usually Not Appropriate</v>
      </c>
      <c r="F25" s="1" t="s">
        <v>24</v>
      </c>
      <c r="G25" s="1" t="s">
        <v>24</v>
      </c>
      <c r="H25" s="1" t="s">
        <v>24</v>
      </c>
      <c r="I25" s="1" t="s">
        <v>24</v>
      </c>
      <c r="J25" s="1" t="s">
        <v>24</v>
      </c>
      <c r="K25" s="1" t="s">
        <v>24</v>
      </c>
      <c r="M25" s="1" t="s">
        <v>24</v>
      </c>
      <c r="N25" s="1" t="s">
        <v>24</v>
      </c>
      <c r="O25" s="1" t="s">
        <v>24</v>
      </c>
      <c r="P25" s="1" t="s">
        <v>24</v>
      </c>
      <c r="Q25" s="1" t="s">
        <v>24</v>
      </c>
      <c r="R25" s="1" t="s">
        <v>24</v>
      </c>
      <c r="T25" s="1" t="s">
        <v>24</v>
      </c>
      <c r="U25" s="1" t="s">
        <v>24</v>
      </c>
      <c r="V25" s="1" t="s">
        <v>24</v>
      </c>
      <c r="W25" s="1" t="s">
        <v>24</v>
      </c>
      <c r="X25" s="1" t="s">
        <v>24</v>
      </c>
      <c r="Y25" s="1" t="s">
        <v>24</v>
      </c>
      <c r="AA25" s="1" t="s">
        <v>7</v>
      </c>
      <c r="AB25" s="1" t="s">
        <v>7</v>
      </c>
      <c r="AC25" s="1" t="s">
        <v>7</v>
      </c>
      <c r="AD25" s="1" t="s">
        <v>7</v>
      </c>
      <c r="AE25" s="1" t="s">
        <v>7</v>
      </c>
      <c r="AF25" s="1" t="s">
        <v>7</v>
      </c>
      <c r="AG25" s="1">
        <f t="shared" si="1"/>
        <v>6</v>
      </c>
      <c r="AH25" s="1">
        <f t="shared" si="2"/>
        <v>0</v>
      </c>
      <c r="AI25" s="1">
        <f t="shared" si="3"/>
        <v>0</v>
      </c>
      <c r="AJ25" s="1">
        <f t="shared" si="4"/>
        <v>6</v>
      </c>
      <c r="AK25" s="1" t="str">
        <f t="shared" si="5"/>
        <v>Usually Appropriate</v>
      </c>
      <c r="AL25" s="1">
        <f t="shared" si="6"/>
        <v>0</v>
      </c>
    </row>
    <row r="26" spans="1:38" ht="15" customHeight="1" x14ac:dyDescent="0.3">
      <c r="A26" s="1">
        <v>24</v>
      </c>
      <c r="B26" s="1" t="s">
        <v>76</v>
      </c>
      <c r="C26" s="7" t="s">
        <v>77</v>
      </c>
      <c r="D26" s="7" t="s">
        <v>78</v>
      </c>
      <c r="E26" s="1" t="str">
        <f t="shared" si="0"/>
        <v>Usually Appropriate</v>
      </c>
      <c r="F26" s="1" t="s">
        <v>7</v>
      </c>
      <c r="G26" s="1" t="s">
        <v>7</v>
      </c>
      <c r="H26" s="1" t="s">
        <v>7</v>
      </c>
      <c r="I26" s="1" t="s">
        <v>7</v>
      </c>
      <c r="J26" s="1" t="s">
        <v>7</v>
      </c>
      <c r="K26" s="1" t="s">
        <v>7</v>
      </c>
      <c r="M26" s="1" t="s">
        <v>24</v>
      </c>
      <c r="N26" s="1" t="s">
        <v>24</v>
      </c>
      <c r="O26" s="1" t="s">
        <v>24</v>
      </c>
      <c r="P26" s="1" t="s">
        <v>24</v>
      </c>
      <c r="Q26" s="1" t="s">
        <v>24</v>
      </c>
      <c r="R26" s="1" t="s">
        <v>24</v>
      </c>
      <c r="T26" s="1" t="s">
        <v>7</v>
      </c>
      <c r="U26" s="1" t="s">
        <v>7</v>
      </c>
      <c r="V26" s="1" t="s">
        <v>7</v>
      </c>
      <c r="W26" s="1" t="s">
        <v>7</v>
      </c>
      <c r="X26" s="1" t="s">
        <v>7</v>
      </c>
      <c r="Y26" s="1" t="s">
        <v>7</v>
      </c>
      <c r="AA26" s="1" t="s">
        <v>7</v>
      </c>
      <c r="AB26" s="1" t="s">
        <v>7</v>
      </c>
      <c r="AC26" s="1" t="s">
        <v>7</v>
      </c>
      <c r="AD26" s="1" t="s">
        <v>24</v>
      </c>
      <c r="AE26" s="1" t="s">
        <v>7</v>
      </c>
      <c r="AF26" s="1" t="s">
        <v>7</v>
      </c>
      <c r="AG26" s="1">
        <f t="shared" si="1"/>
        <v>5</v>
      </c>
      <c r="AH26" s="1">
        <f t="shared" si="2"/>
        <v>0</v>
      </c>
      <c r="AI26" s="1">
        <f t="shared" si="3"/>
        <v>1</v>
      </c>
      <c r="AJ26" s="1">
        <f t="shared" si="4"/>
        <v>5</v>
      </c>
      <c r="AK26" s="1" t="str">
        <f t="shared" si="5"/>
        <v>Usually Appropriate</v>
      </c>
      <c r="AL26" s="1">
        <f t="shared" si="6"/>
        <v>1</v>
      </c>
    </row>
    <row r="27" spans="1:38" ht="15" customHeight="1" x14ac:dyDescent="0.3">
      <c r="A27" s="1">
        <v>25</v>
      </c>
      <c r="B27" s="1" t="s">
        <v>79</v>
      </c>
      <c r="C27" s="7" t="s">
        <v>80</v>
      </c>
      <c r="D27" s="7" t="s">
        <v>81</v>
      </c>
      <c r="E27" s="1" t="str">
        <f t="shared" si="0"/>
        <v>Usually Appropriate</v>
      </c>
      <c r="F27" s="1" t="s">
        <v>7</v>
      </c>
      <c r="G27" s="1" t="s">
        <v>7</v>
      </c>
      <c r="H27" s="1" t="s">
        <v>7</v>
      </c>
      <c r="I27" s="1" t="s">
        <v>7</v>
      </c>
      <c r="J27" s="1" t="s">
        <v>7</v>
      </c>
      <c r="K27" s="1" t="s">
        <v>7</v>
      </c>
      <c r="M27" s="1" t="s">
        <v>7</v>
      </c>
      <c r="N27" s="1" t="s">
        <v>7</v>
      </c>
      <c r="O27" s="1" t="s">
        <v>7</v>
      </c>
      <c r="P27" s="1" t="s">
        <v>7</v>
      </c>
      <c r="Q27" s="1" t="s">
        <v>7</v>
      </c>
      <c r="R27" s="1" t="s">
        <v>7</v>
      </c>
      <c r="T27" s="1" t="s">
        <v>7</v>
      </c>
      <c r="U27" s="1" t="s">
        <v>7</v>
      </c>
      <c r="V27" s="1" t="s">
        <v>7</v>
      </c>
      <c r="W27" s="1" t="s">
        <v>7</v>
      </c>
      <c r="X27" s="1" t="s">
        <v>7</v>
      </c>
      <c r="Y27" s="1" t="s">
        <v>7</v>
      </c>
      <c r="AA27" s="1" t="s">
        <v>7</v>
      </c>
      <c r="AB27" s="1" t="s">
        <v>7</v>
      </c>
      <c r="AC27" s="1" t="s">
        <v>7</v>
      </c>
      <c r="AD27" s="1" t="s">
        <v>7</v>
      </c>
      <c r="AE27" s="1" t="s">
        <v>7</v>
      </c>
      <c r="AF27" s="1" t="s">
        <v>7</v>
      </c>
      <c r="AG27" s="1">
        <f t="shared" si="1"/>
        <v>6</v>
      </c>
      <c r="AH27" s="1">
        <f t="shared" si="2"/>
        <v>0</v>
      </c>
      <c r="AI27" s="1">
        <f t="shared" si="3"/>
        <v>0</v>
      </c>
      <c r="AJ27" s="1">
        <f t="shared" si="4"/>
        <v>6</v>
      </c>
      <c r="AK27" s="1" t="str">
        <f t="shared" si="5"/>
        <v>Usually Appropriate</v>
      </c>
      <c r="AL27" s="1">
        <f t="shared" si="6"/>
        <v>1</v>
      </c>
    </row>
    <row r="28" spans="1:38" ht="15" customHeight="1" x14ac:dyDescent="0.3">
      <c r="A28" s="1">
        <v>26</v>
      </c>
      <c r="B28" s="1" t="s">
        <v>82</v>
      </c>
      <c r="C28" s="7" t="s">
        <v>83</v>
      </c>
      <c r="D28" s="7" t="s">
        <v>84</v>
      </c>
      <c r="E28" s="1" t="str">
        <f t="shared" si="0"/>
        <v>Usually Appropriate</v>
      </c>
      <c r="F28" s="1" t="s">
        <v>7</v>
      </c>
      <c r="G28" s="1" t="s">
        <v>7</v>
      </c>
      <c r="H28" s="1" t="s">
        <v>7</v>
      </c>
      <c r="I28" s="1" t="s">
        <v>7</v>
      </c>
      <c r="J28" s="1" t="s">
        <v>7</v>
      </c>
      <c r="K28" s="1" t="s">
        <v>7</v>
      </c>
      <c r="M28" s="1" t="s">
        <v>7</v>
      </c>
      <c r="N28" s="1" t="s">
        <v>24</v>
      </c>
      <c r="O28" s="1" t="s">
        <v>24</v>
      </c>
      <c r="P28" s="1" t="s">
        <v>24</v>
      </c>
      <c r="Q28" s="1" t="s">
        <v>7</v>
      </c>
      <c r="R28" s="1" t="s">
        <v>7</v>
      </c>
      <c r="T28" s="1" t="s">
        <v>30</v>
      </c>
      <c r="U28" s="1" t="s">
        <v>7</v>
      </c>
      <c r="V28" s="1" t="s">
        <v>7</v>
      </c>
      <c r="W28" s="1" t="s">
        <v>7</v>
      </c>
      <c r="X28" s="1" t="s">
        <v>7</v>
      </c>
      <c r="Y28" s="1" t="s">
        <v>7</v>
      </c>
      <c r="AA28" s="1" t="s">
        <v>7</v>
      </c>
      <c r="AB28" s="1" t="s">
        <v>7</v>
      </c>
      <c r="AC28" s="1" t="s">
        <v>7</v>
      </c>
      <c r="AD28" s="1" t="s">
        <v>7</v>
      </c>
      <c r="AE28" s="1" t="s">
        <v>7</v>
      </c>
      <c r="AF28" s="1" t="s">
        <v>7</v>
      </c>
      <c r="AG28" s="1">
        <f t="shared" si="1"/>
        <v>6</v>
      </c>
      <c r="AH28" s="1">
        <f t="shared" si="2"/>
        <v>0</v>
      </c>
      <c r="AI28" s="1">
        <f t="shared" si="3"/>
        <v>0</v>
      </c>
      <c r="AJ28" s="1">
        <f t="shared" si="4"/>
        <v>6</v>
      </c>
      <c r="AK28" s="1" t="str">
        <f t="shared" si="5"/>
        <v>Usually Appropriate</v>
      </c>
      <c r="AL28" s="1">
        <f t="shared" si="6"/>
        <v>1</v>
      </c>
    </row>
    <row r="29" spans="1:38" ht="15" customHeight="1" x14ac:dyDescent="0.3">
      <c r="A29" s="1">
        <v>27</v>
      </c>
      <c r="B29" s="1" t="s">
        <v>85</v>
      </c>
      <c r="C29" s="7" t="s">
        <v>86</v>
      </c>
      <c r="E29" s="1" t="str">
        <f t="shared" si="0"/>
        <v>Usually Appropriate</v>
      </c>
      <c r="F29" s="1" t="s">
        <v>7</v>
      </c>
      <c r="G29" s="1" t="s">
        <v>7</v>
      </c>
      <c r="H29" s="1" t="s">
        <v>7</v>
      </c>
      <c r="I29" s="1" t="s">
        <v>7</v>
      </c>
      <c r="J29" s="1" t="s">
        <v>7</v>
      </c>
      <c r="K29" s="1" t="s">
        <v>24</v>
      </c>
      <c r="M29" s="1" t="s">
        <v>7</v>
      </c>
      <c r="N29" s="1" t="s">
        <v>7</v>
      </c>
      <c r="O29" s="1" t="s">
        <v>7</v>
      </c>
      <c r="P29" s="1" t="s">
        <v>7</v>
      </c>
      <c r="Q29" s="1" t="s">
        <v>7</v>
      </c>
      <c r="R29" s="1" t="s">
        <v>7</v>
      </c>
      <c r="T29" s="1" t="s">
        <v>7</v>
      </c>
      <c r="U29" s="1" t="s">
        <v>7</v>
      </c>
      <c r="V29" s="1" t="s">
        <v>7</v>
      </c>
      <c r="W29" s="1" t="s">
        <v>7</v>
      </c>
      <c r="X29" s="1" t="s">
        <v>7</v>
      </c>
      <c r="Y29" s="1" t="s">
        <v>7</v>
      </c>
      <c r="AA29" s="1" t="s">
        <v>7</v>
      </c>
      <c r="AB29" s="1" t="s">
        <v>7</v>
      </c>
      <c r="AC29" s="1" t="s">
        <v>7</v>
      </c>
      <c r="AD29" s="1" t="s">
        <v>7</v>
      </c>
      <c r="AE29" s="1" t="s">
        <v>7</v>
      </c>
      <c r="AF29" s="1" t="s">
        <v>7</v>
      </c>
      <c r="AG29" s="1">
        <f t="shared" si="1"/>
        <v>6</v>
      </c>
      <c r="AH29" s="1">
        <f t="shared" si="2"/>
        <v>0</v>
      </c>
      <c r="AI29" s="1">
        <f t="shared" si="3"/>
        <v>0</v>
      </c>
      <c r="AJ29" s="1">
        <f t="shared" si="4"/>
        <v>6</v>
      </c>
      <c r="AK29" s="1" t="str">
        <f t="shared" si="5"/>
        <v>Usually Appropriate</v>
      </c>
      <c r="AL29" s="1">
        <f t="shared" si="6"/>
        <v>1</v>
      </c>
    </row>
    <row r="30" spans="1:38" ht="15" customHeight="1" x14ac:dyDescent="0.3">
      <c r="A30" s="1">
        <v>28</v>
      </c>
      <c r="B30" s="1" t="s">
        <v>87</v>
      </c>
      <c r="C30" s="7" t="s">
        <v>88</v>
      </c>
      <c r="D30" s="7" t="s">
        <v>89</v>
      </c>
      <c r="E30" s="1" t="str">
        <f t="shared" si="0"/>
        <v>Usually Appropriate</v>
      </c>
      <c r="F30" s="1" t="s">
        <v>7</v>
      </c>
      <c r="G30" s="1" t="s">
        <v>24</v>
      </c>
      <c r="H30" s="1" t="s">
        <v>24</v>
      </c>
      <c r="I30" s="1" t="s">
        <v>7</v>
      </c>
      <c r="J30" s="1" t="s">
        <v>24</v>
      </c>
      <c r="K30" s="1" t="s">
        <v>24</v>
      </c>
      <c r="M30" s="1" t="s">
        <v>24</v>
      </c>
      <c r="N30" s="1" t="s">
        <v>7</v>
      </c>
      <c r="O30" s="1" t="s">
        <v>7</v>
      </c>
      <c r="P30" s="1" t="s">
        <v>7</v>
      </c>
      <c r="Q30" s="1" t="s">
        <v>7</v>
      </c>
      <c r="R30" s="1" t="s">
        <v>7</v>
      </c>
      <c r="T30" s="1" t="s">
        <v>7</v>
      </c>
      <c r="U30" s="1" t="s">
        <v>7</v>
      </c>
      <c r="V30" s="1" t="s">
        <v>7</v>
      </c>
      <c r="W30" s="1" t="s">
        <v>7</v>
      </c>
      <c r="X30" s="1" t="s">
        <v>7</v>
      </c>
      <c r="Y30" s="1" t="s">
        <v>7</v>
      </c>
      <c r="AA30" s="1" t="s">
        <v>7</v>
      </c>
      <c r="AB30" s="1" t="s">
        <v>7</v>
      </c>
      <c r="AC30" s="1" t="s">
        <v>24</v>
      </c>
      <c r="AD30" s="1" t="s">
        <v>7</v>
      </c>
      <c r="AE30" s="1" t="s">
        <v>7</v>
      </c>
      <c r="AF30" s="1" t="s">
        <v>7</v>
      </c>
      <c r="AG30" s="1">
        <f t="shared" si="1"/>
        <v>5</v>
      </c>
      <c r="AH30" s="1">
        <f t="shared" si="2"/>
        <v>0</v>
      </c>
      <c r="AI30" s="1">
        <f t="shared" si="3"/>
        <v>1</v>
      </c>
      <c r="AJ30" s="1">
        <f t="shared" si="4"/>
        <v>5</v>
      </c>
      <c r="AK30" s="1" t="str">
        <f t="shared" si="5"/>
        <v>Usually Appropriate</v>
      </c>
      <c r="AL30" s="1">
        <f t="shared" si="6"/>
        <v>1</v>
      </c>
    </row>
    <row r="31" spans="1:38" ht="15" customHeight="1" x14ac:dyDescent="0.3">
      <c r="A31" s="1">
        <v>29</v>
      </c>
      <c r="B31" s="1" t="s">
        <v>90</v>
      </c>
      <c r="C31" s="7" t="s">
        <v>91</v>
      </c>
      <c r="D31" s="7" t="s">
        <v>92</v>
      </c>
      <c r="E31" s="1" t="str">
        <f t="shared" si="0"/>
        <v>Usually Appropriate</v>
      </c>
      <c r="F31" s="1" t="s">
        <v>7</v>
      </c>
      <c r="G31" s="1" t="s">
        <v>7</v>
      </c>
      <c r="H31" s="1" t="s">
        <v>7</v>
      </c>
      <c r="I31" s="1" t="s">
        <v>7</v>
      </c>
      <c r="J31" s="1" t="s">
        <v>7</v>
      </c>
      <c r="K31" s="1" t="s">
        <v>7</v>
      </c>
      <c r="M31" s="1" t="s">
        <v>24</v>
      </c>
      <c r="N31" s="1" t="s">
        <v>7</v>
      </c>
      <c r="O31" s="1" t="s">
        <v>7</v>
      </c>
      <c r="P31" s="1" t="s">
        <v>7</v>
      </c>
      <c r="Q31" s="1" t="s">
        <v>7</v>
      </c>
      <c r="R31" s="1" t="s">
        <v>7</v>
      </c>
      <c r="T31" s="1" t="s">
        <v>7</v>
      </c>
      <c r="U31" s="1" t="s">
        <v>7</v>
      </c>
      <c r="V31" s="1" t="s">
        <v>7</v>
      </c>
      <c r="W31" s="1" t="s">
        <v>7</v>
      </c>
      <c r="X31" s="1" t="s">
        <v>7</v>
      </c>
      <c r="Y31" s="1" t="s">
        <v>7</v>
      </c>
      <c r="AA31" s="1" t="s">
        <v>7</v>
      </c>
      <c r="AB31" s="1" t="s">
        <v>7</v>
      </c>
      <c r="AC31" s="1" t="s">
        <v>7</v>
      </c>
      <c r="AD31" s="1" t="s">
        <v>7</v>
      </c>
      <c r="AE31" s="1" t="s">
        <v>7</v>
      </c>
      <c r="AF31" s="1" t="s">
        <v>7</v>
      </c>
      <c r="AG31" s="1">
        <f t="shared" si="1"/>
        <v>6</v>
      </c>
      <c r="AH31" s="1">
        <f t="shared" si="2"/>
        <v>0</v>
      </c>
      <c r="AI31" s="1">
        <f t="shared" si="3"/>
        <v>0</v>
      </c>
      <c r="AJ31" s="1">
        <f t="shared" si="4"/>
        <v>6</v>
      </c>
      <c r="AK31" s="1" t="str">
        <f t="shared" si="5"/>
        <v>Usually Appropriate</v>
      </c>
      <c r="AL31" s="1">
        <f t="shared" si="6"/>
        <v>1</v>
      </c>
    </row>
    <row r="32" spans="1:38" ht="15" customHeight="1" x14ac:dyDescent="0.3">
      <c r="A32" s="1">
        <v>30</v>
      </c>
      <c r="B32" s="1" t="s">
        <v>93</v>
      </c>
      <c r="C32" s="7" t="s">
        <v>94</v>
      </c>
      <c r="D32" s="7" t="s">
        <v>95</v>
      </c>
      <c r="E32" s="1" t="str">
        <f t="shared" si="0"/>
        <v>Usually Appropriate</v>
      </c>
      <c r="F32" s="1" t="s">
        <v>30</v>
      </c>
      <c r="G32" s="1" t="s">
        <v>7</v>
      </c>
      <c r="H32" s="1" t="s">
        <v>30</v>
      </c>
      <c r="I32" s="1" t="s">
        <v>30</v>
      </c>
      <c r="J32" s="1" t="s">
        <v>7</v>
      </c>
      <c r="K32" s="1" t="s">
        <v>7</v>
      </c>
      <c r="M32" s="1" t="s">
        <v>7</v>
      </c>
      <c r="N32" s="1" t="s">
        <v>7</v>
      </c>
      <c r="O32" s="1" t="s">
        <v>7</v>
      </c>
      <c r="P32" s="1" t="s">
        <v>7</v>
      </c>
      <c r="Q32" s="1" t="s">
        <v>7</v>
      </c>
      <c r="R32" s="1" t="s">
        <v>7</v>
      </c>
      <c r="T32" s="1" t="s">
        <v>7</v>
      </c>
      <c r="U32" s="1" t="s">
        <v>7</v>
      </c>
      <c r="V32" s="1" t="s">
        <v>7</v>
      </c>
      <c r="W32" s="1" t="s">
        <v>7</v>
      </c>
      <c r="X32" s="1" t="s">
        <v>7</v>
      </c>
      <c r="Y32" s="1" t="s">
        <v>7</v>
      </c>
      <c r="AA32" s="1" t="s">
        <v>7</v>
      </c>
      <c r="AB32" s="1" t="s">
        <v>7</v>
      </c>
      <c r="AC32" s="1" t="s">
        <v>7</v>
      </c>
      <c r="AD32" s="1" t="s">
        <v>7</v>
      </c>
      <c r="AE32" s="1" t="s">
        <v>7</v>
      </c>
      <c r="AF32" s="1" t="s">
        <v>7</v>
      </c>
      <c r="AG32" s="1">
        <f t="shared" si="1"/>
        <v>6</v>
      </c>
      <c r="AH32" s="1">
        <f t="shared" si="2"/>
        <v>0</v>
      </c>
      <c r="AI32" s="1">
        <f t="shared" si="3"/>
        <v>0</v>
      </c>
      <c r="AJ32" s="1">
        <f t="shared" si="4"/>
        <v>6</v>
      </c>
      <c r="AK32" s="1" t="str">
        <f t="shared" si="5"/>
        <v>Usually Appropriate</v>
      </c>
      <c r="AL32" s="1">
        <f t="shared" si="6"/>
        <v>1</v>
      </c>
    </row>
    <row r="33" spans="1:38" ht="15" customHeight="1" x14ac:dyDescent="0.3">
      <c r="A33" s="1">
        <v>31</v>
      </c>
      <c r="B33" s="1" t="s">
        <v>96</v>
      </c>
      <c r="C33" s="7" t="s">
        <v>97</v>
      </c>
      <c r="D33" s="7" t="s">
        <v>98</v>
      </c>
      <c r="E33" s="1" t="str">
        <f t="shared" si="0"/>
        <v>Usually Appropriate</v>
      </c>
      <c r="F33" s="1" t="s">
        <v>7</v>
      </c>
      <c r="G33" s="1" t="s">
        <v>24</v>
      </c>
      <c r="H33" s="1" t="s">
        <v>24</v>
      </c>
      <c r="I33" s="1" t="s">
        <v>7</v>
      </c>
      <c r="J33" s="1" t="s">
        <v>7</v>
      </c>
      <c r="K33" s="1" t="s">
        <v>7</v>
      </c>
      <c r="M33" s="1" t="s">
        <v>7</v>
      </c>
      <c r="N33" s="1" t="s">
        <v>7</v>
      </c>
      <c r="O33" s="1" t="s">
        <v>7</v>
      </c>
      <c r="P33" s="1" t="s">
        <v>7</v>
      </c>
      <c r="Q33" s="1" t="s">
        <v>7</v>
      </c>
      <c r="R33" s="1" t="s">
        <v>7</v>
      </c>
      <c r="T33" s="1" t="s">
        <v>7</v>
      </c>
      <c r="U33" s="1" t="s">
        <v>7</v>
      </c>
      <c r="V33" s="1" t="s">
        <v>7</v>
      </c>
      <c r="W33" s="1" t="s">
        <v>7</v>
      </c>
      <c r="X33" s="1" t="s">
        <v>7</v>
      </c>
      <c r="Y33" s="1" t="s">
        <v>7</v>
      </c>
      <c r="AA33" s="1" t="s">
        <v>7</v>
      </c>
      <c r="AB33" s="1" t="s">
        <v>7</v>
      </c>
      <c r="AC33" s="1" t="s">
        <v>7</v>
      </c>
      <c r="AD33" s="1" t="s">
        <v>7</v>
      </c>
      <c r="AE33" s="1" t="s">
        <v>7</v>
      </c>
      <c r="AF33" s="1" t="s">
        <v>7</v>
      </c>
      <c r="AG33" s="1">
        <f t="shared" si="1"/>
        <v>6</v>
      </c>
      <c r="AH33" s="1">
        <f t="shared" si="2"/>
        <v>0</v>
      </c>
      <c r="AI33" s="1">
        <f t="shared" si="3"/>
        <v>0</v>
      </c>
      <c r="AJ33" s="1">
        <f t="shared" si="4"/>
        <v>6</v>
      </c>
      <c r="AK33" s="1" t="str">
        <f t="shared" si="5"/>
        <v>Usually Appropriate</v>
      </c>
      <c r="AL33" s="1">
        <f t="shared" si="6"/>
        <v>1</v>
      </c>
    </row>
    <row r="34" spans="1:38" ht="15" customHeight="1" x14ac:dyDescent="0.3">
      <c r="A34" s="1">
        <v>32</v>
      </c>
      <c r="B34" s="1" t="s">
        <v>99</v>
      </c>
      <c r="C34" s="7" t="s">
        <v>100</v>
      </c>
      <c r="D34" s="7" t="s">
        <v>101</v>
      </c>
      <c r="E34" s="1" t="str">
        <f t="shared" si="0"/>
        <v>Usually Appropriate</v>
      </c>
      <c r="F34" s="1" t="s">
        <v>7</v>
      </c>
      <c r="G34" s="1" t="s">
        <v>7</v>
      </c>
      <c r="H34" s="1" t="s">
        <v>7</v>
      </c>
      <c r="I34" s="1" t="s">
        <v>7</v>
      </c>
      <c r="J34" s="1" t="s">
        <v>7</v>
      </c>
      <c r="K34" s="1" t="s">
        <v>7</v>
      </c>
      <c r="M34" s="1" t="s">
        <v>7</v>
      </c>
      <c r="N34" s="1" t="s">
        <v>7</v>
      </c>
      <c r="O34" s="1" t="s">
        <v>7</v>
      </c>
      <c r="P34" s="1" t="s">
        <v>7</v>
      </c>
      <c r="Q34" s="1" t="s">
        <v>7</v>
      </c>
      <c r="R34" s="1" t="s">
        <v>7</v>
      </c>
      <c r="T34" s="1" t="s">
        <v>7</v>
      </c>
      <c r="U34" s="1" t="s">
        <v>7</v>
      </c>
      <c r="V34" s="1" t="s">
        <v>7</v>
      </c>
      <c r="W34" s="1" t="s">
        <v>7</v>
      </c>
      <c r="X34" s="1" t="s">
        <v>7</v>
      </c>
      <c r="Y34" s="1" t="s">
        <v>7</v>
      </c>
      <c r="AA34" s="1" t="s">
        <v>7</v>
      </c>
      <c r="AB34" s="1" t="s">
        <v>7</v>
      </c>
      <c r="AC34" s="1" t="s">
        <v>7</v>
      </c>
      <c r="AD34" s="1" t="s">
        <v>7</v>
      </c>
      <c r="AE34" s="1" t="s">
        <v>7</v>
      </c>
      <c r="AF34" s="1" t="s">
        <v>7</v>
      </c>
      <c r="AG34" s="1">
        <f t="shared" si="1"/>
        <v>6</v>
      </c>
      <c r="AH34" s="1">
        <f t="shared" si="2"/>
        <v>0</v>
      </c>
      <c r="AI34" s="1">
        <f t="shared" si="3"/>
        <v>0</v>
      </c>
      <c r="AJ34" s="1">
        <f t="shared" si="4"/>
        <v>6</v>
      </c>
      <c r="AK34" s="1" t="str">
        <f t="shared" si="5"/>
        <v>Usually Appropriate</v>
      </c>
      <c r="AL34" s="1">
        <f t="shared" si="6"/>
        <v>1</v>
      </c>
    </row>
    <row r="35" spans="1:38" ht="15" customHeight="1" x14ac:dyDescent="0.3">
      <c r="A35" s="1">
        <v>33</v>
      </c>
      <c r="B35" s="1" t="s">
        <v>102</v>
      </c>
      <c r="C35" s="7" t="s">
        <v>103</v>
      </c>
      <c r="D35" s="7" t="s">
        <v>104</v>
      </c>
      <c r="E35" s="1" t="str">
        <f t="shared" si="0"/>
        <v>Usually Appropriate</v>
      </c>
      <c r="F35" s="1" t="s">
        <v>7</v>
      </c>
      <c r="G35" s="1" t="s">
        <v>7</v>
      </c>
      <c r="H35" s="1" t="s">
        <v>7</v>
      </c>
      <c r="I35" s="1" t="s">
        <v>7</v>
      </c>
      <c r="J35" s="1" t="s">
        <v>7</v>
      </c>
      <c r="K35" s="1" t="s">
        <v>7</v>
      </c>
      <c r="M35" s="1" t="s">
        <v>7</v>
      </c>
      <c r="N35" s="1" t="s">
        <v>7</v>
      </c>
      <c r="O35" s="1" t="s">
        <v>7</v>
      </c>
      <c r="P35" s="1" t="s">
        <v>30</v>
      </c>
      <c r="Q35" s="1" t="s">
        <v>7</v>
      </c>
      <c r="R35" s="1" t="s">
        <v>7</v>
      </c>
      <c r="T35" s="1" t="s">
        <v>7</v>
      </c>
      <c r="U35" s="1" t="s">
        <v>7</v>
      </c>
      <c r="V35" s="1" t="s">
        <v>7</v>
      </c>
      <c r="W35" s="1" t="s">
        <v>7</v>
      </c>
      <c r="X35" s="1" t="s">
        <v>7</v>
      </c>
      <c r="Y35" s="1" t="s">
        <v>7</v>
      </c>
      <c r="AA35" s="1" t="s">
        <v>7</v>
      </c>
      <c r="AB35" s="1" t="s">
        <v>7</v>
      </c>
      <c r="AC35" s="1" t="s">
        <v>7</v>
      </c>
      <c r="AD35" s="1" t="s">
        <v>7</v>
      </c>
      <c r="AE35" s="1" t="s">
        <v>7</v>
      </c>
      <c r="AF35" s="1" t="s">
        <v>7</v>
      </c>
      <c r="AG35" s="1">
        <f t="shared" si="1"/>
        <v>6</v>
      </c>
      <c r="AH35" s="1">
        <f t="shared" si="2"/>
        <v>0</v>
      </c>
      <c r="AI35" s="1">
        <f t="shared" si="3"/>
        <v>0</v>
      </c>
      <c r="AJ35" s="1">
        <f t="shared" si="4"/>
        <v>6</v>
      </c>
      <c r="AK35" s="1" t="str">
        <f t="shared" si="5"/>
        <v>Usually Appropriate</v>
      </c>
      <c r="AL35" s="1">
        <f t="shared" si="6"/>
        <v>1</v>
      </c>
    </row>
    <row r="36" spans="1:38" ht="15" customHeight="1" x14ac:dyDescent="0.3">
      <c r="A36" s="1">
        <v>34</v>
      </c>
      <c r="B36" s="1" t="s">
        <v>105</v>
      </c>
      <c r="C36" s="7" t="s">
        <v>106</v>
      </c>
      <c r="D36" s="7" t="s">
        <v>107</v>
      </c>
      <c r="E36" s="1" t="str">
        <f t="shared" si="0"/>
        <v>Usually Appropriate</v>
      </c>
      <c r="F36" s="1" t="s">
        <v>7</v>
      </c>
      <c r="G36" s="1" t="s">
        <v>7</v>
      </c>
      <c r="H36" s="1" t="s">
        <v>7</v>
      </c>
      <c r="I36" s="1" t="s">
        <v>7</v>
      </c>
      <c r="J36" s="1" t="s">
        <v>24</v>
      </c>
      <c r="K36" s="1" t="s">
        <v>7</v>
      </c>
      <c r="M36" s="1" t="s">
        <v>30</v>
      </c>
      <c r="N36" s="1" t="s">
        <v>7</v>
      </c>
      <c r="O36" s="1" t="s">
        <v>30</v>
      </c>
      <c r="P36" s="1" t="s">
        <v>30</v>
      </c>
      <c r="Q36" s="1" t="s">
        <v>7</v>
      </c>
      <c r="R36" s="1" t="s">
        <v>7</v>
      </c>
      <c r="T36" s="1" t="s">
        <v>30</v>
      </c>
      <c r="U36" s="1" t="s">
        <v>30</v>
      </c>
      <c r="V36" s="1" t="s">
        <v>30</v>
      </c>
      <c r="W36" s="1" t="s">
        <v>30</v>
      </c>
      <c r="X36" s="1" t="s">
        <v>30</v>
      </c>
      <c r="Y36" s="1" t="s">
        <v>7</v>
      </c>
      <c r="AA36" s="1" t="s">
        <v>7</v>
      </c>
      <c r="AB36" s="1" t="s">
        <v>7</v>
      </c>
      <c r="AC36" s="1" t="s">
        <v>7</v>
      </c>
      <c r="AD36" s="1" t="s">
        <v>7</v>
      </c>
      <c r="AE36" s="1" t="s">
        <v>7</v>
      </c>
      <c r="AF36" s="1" t="s">
        <v>7</v>
      </c>
      <c r="AG36" s="1">
        <f t="shared" si="1"/>
        <v>6</v>
      </c>
      <c r="AH36" s="1">
        <f t="shared" si="2"/>
        <v>0</v>
      </c>
      <c r="AI36" s="1">
        <f t="shared" si="3"/>
        <v>0</v>
      </c>
      <c r="AJ36" s="1">
        <f t="shared" si="4"/>
        <v>6</v>
      </c>
      <c r="AK36" s="1" t="str">
        <f t="shared" si="5"/>
        <v>Usually Appropriate</v>
      </c>
      <c r="AL36" s="1">
        <f t="shared" si="6"/>
        <v>1</v>
      </c>
    </row>
    <row r="37" spans="1:38" ht="15" customHeight="1" x14ac:dyDescent="0.3">
      <c r="A37" s="1">
        <v>35</v>
      </c>
      <c r="B37" s="1" t="s">
        <v>108</v>
      </c>
      <c r="C37" s="7"/>
      <c r="E37" s="1" t="str">
        <f t="shared" si="0"/>
        <v>Usually Not Appropriate</v>
      </c>
      <c r="F37" s="1" t="s">
        <v>24</v>
      </c>
      <c r="G37" s="1" t="s">
        <v>24</v>
      </c>
      <c r="H37" s="1" t="s">
        <v>24</v>
      </c>
      <c r="I37" s="1" t="s">
        <v>24</v>
      </c>
      <c r="J37" s="1" t="s">
        <v>24</v>
      </c>
      <c r="K37" s="1" t="s">
        <v>24</v>
      </c>
      <c r="M37" s="1" t="s">
        <v>7</v>
      </c>
      <c r="N37" s="1" t="s">
        <v>7</v>
      </c>
      <c r="O37" s="1" t="s">
        <v>7</v>
      </c>
      <c r="P37" s="1" t="s">
        <v>7</v>
      </c>
      <c r="Q37" s="1" t="s">
        <v>7</v>
      </c>
      <c r="R37" s="1" t="s">
        <v>24</v>
      </c>
      <c r="T37" s="1" t="s">
        <v>7</v>
      </c>
      <c r="U37" s="1" t="s">
        <v>7</v>
      </c>
      <c r="V37" s="1" t="s">
        <v>7</v>
      </c>
      <c r="W37" s="1" t="s">
        <v>7</v>
      </c>
      <c r="X37" s="1" t="s">
        <v>7</v>
      </c>
      <c r="Y37" s="1" t="s">
        <v>24</v>
      </c>
      <c r="AA37" s="1" t="s">
        <v>24</v>
      </c>
      <c r="AB37" s="1" t="s">
        <v>24</v>
      </c>
      <c r="AC37" s="1" t="s">
        <v>24</v>
      </c>
      <c r="AD37" s="1" t="s">
        <v>24</v>
      </c>
      <c r="AE37" s="1" t="s">
        <v>24</v>
      </c>
      <c r="AF37" s="1" t="s">
        <v>24</v>
      </c>
      <c r="AG37" s="1">
        <f t="shared" si="1"/>
        <v>0</v>
      </c>
      <c r="AH37" s="1">
        <f t="shared" si="2"/>
        <v>0</v>
      </c>
      <c r="AI37" s="1">
        <f t="shared" si="3"/>
        <v>6</v>
      </c>
      <c r="AJ37" s="1">
        <f t="shared" si="4"/>
        <v>6</v>
      </c>
      <c r="AK37" s="1" t="str">
        <f t="shared" si="5"/>
        <v>Usually Not Appropriate</v>
      </c>
      <c r="AL37" s="1">
        <f t="shared" si="6"/>
        <v>1</v>
      </c>
    </row>
    <row r="38" spans="1:38" ht="15" customHeight="1" x14ac:dyDescent="0.3">
      <c r="A38" s="1">
        <v>36</v>
      </c>
      <c r="B38" s="1" t="s">
        <v>109</v>
      </c>
      <c r="C38" s="7" t="s">
        <v>110</v>
      </c>
      <c r="D38" s="7" t="s">
        <v>111</v>
      </c>
      <c r="E38" s="1" t="str">
        <f t="shared" si="0"/>
        <v>Usually Appropriate</v>
      </c>
      <c r="F38" s="1" t="s">
        <v>7</v>
      </c>
      <c r="G38" s="1" t="s">
        <v>7</v>
      </c>
      <c r="H38" s="1" t="s">
        <v>7</v>
      </c>
      <c r="I38" s="1" t="s">
        <v>7</v>
      </c>
      <c r="J38" s="1" t="s">
        <v>7</v>
      </c>
      <c r="K38" s="1" t="s">
        <v>7</v>
      </c>
      <c r="M38" s="1" t="s">
        <v>7</v>
      </c>
      <c r="N38" s="1" t="s">
        <v>7</v>
      </c>
      <c r="O38" s="1" t="s">
        <v>7</v>
      </c>
      <c r="P38" s="1" t="s">
        <v>7</v>
      </c>
      <c r="Q38" s="1" t="s">
        <v>7</v>
      </c>
      <c r="R38" s="1" t="s">
        <v>7</v>
      </c>
      <c r="T38" s="1" t="s">
        <v>7</v>
      </c>
      <c r="U38" s="1" t="s">
        <v>7</v>
      </c>
      <c r="V38" s="1" t="s">
        <v>7</v>
      </c>
      <c r="W38" s="1" t="s">
        <v>7</v>
      </c>
      <c r="X38" s="1" t="s">
        <v>7</v>
      </c>
      <c r="Y38" s="1" t="s">
        <v>24</v>
      </c>
      <c r="AA38" s="1" t="s">
        <v>7</v>
      </c>
      <c r="AB38" s="1" t="s">
        <v>7</v>
      </c>
      <c r="AC38" s="1" t="s">
        <v>7</v>
      </c>
      <c r="AD38" s="1" t="s">
        <v>7</v>
      </c>
      <c r="AE38" s="1" t="s">
        <v>7</v>
      </c>
      <c r="AF38" s="1" t="s">
        <v>7</v>
      </c>
      <c r="AG38" s="1">
        <f t="shared" si="1"/>
        <v>6</v>
      </c>
      <c r="AH38" s="1">
        <f t="shared" si="2"/>
        <v>0</v>
      </c>
      <c r="AI38" s="1">
        <f t="shared" si="3"/>
        <v>0</v>
      </c>
      <c r="AJ38" s="1">
        <f t="shared" si="4"/>
        <v>6</v>
      </c>
      <c r="AK38" s="1" t="str">
        <f t="shared" si="5"/>
        <v>Usually Appropriate</v>
      </c>
      <c r="AL38" s="1">
        <f t="shared" si="6"/>
        <v>1</v>
      </c>
    </row>
    <row r="39" spans="1:38" ht="15" customHeight="1" x14ac:dyDescent="0.3">
      <c r="A39" s="1">
        <v>37</v>
      </c>
      <c r="B39" s="1" t="s">
        <v>112</v>
      </c>
      <c r="C39" s="7" t="s">
        <v>113</v>
      </c>
      <c r="D39" s="7" t="s">
        <v>114</v>
      </c>
      <c r="E39" s="1" t="str">
        <f t="shared" si="0"/>
        <v>Usually Appropriate</v>
      </c>
      <c r="F39" s="1" t="s">
        <v>24</v>
      </c>
      <c r="G39" s="1" t="s">
        <v>7</v>
      </c>
      <c r="H39" s="1" t="s">
        <v>24</v>
      </c>
      <c r="I39" s="1" t="s">
        <v>24</v>
      </c>
      <c r="J39" s="1" t="s">
        <v>24</v>
      </c>
      <c r="K39" s="1" t="s">
        <v>24</v>
      </c>
      <c r="M39" s="1" t="s">
        <v>24</v>
      </c>
      <c r="N39" s="1" t="s">
        <v>24</v>
      </c>
      <c r="O39" s="1" t="s">
        <v>24</v>
      </c>
      <c r="P39" s="1" t="s">
        <v>24</v>
      </c>
      <c r="Q39" s="1" t="s">
        <v>24</v>
      </c>
      <c r="R39" s="1" t="s">
        <v>24</v>
      </c>
      <c r="T39" s="1" t="s">
        <v>24</v>
      </c>
      <c r="U39" s="1" t="s">
        <v>24</v>
      </c>
      <c r="V39" s="1" t="s">
        <v>24</v>
      </c>
      <c r="W39" s="1" t="s">
        <v>24</v>
      </c>
      <c r="X39" s="1" t="s">
        <v>24</v>
      </c>
      <c r="Y39" s="1" t="s">
        <v>24</v>
      </c>
      <c r="AA39" s="1" t="s">
        <v>24</v>
      </c>
      <c r="AB39" s="1" t="s">
        <v>24</v>
      </c>
      <c r="AC39" s="1" t="s">
        <v>24</v>
      </c>
      <c r="AD39" s="1" t="s">
        <v>24</v>
      </c>
      <c r="AE39" s="1" t="s">
        <v>24</v>
      </c>
      <c r="AF39" s="1" t="s">
        <v>24</v>
      </c>
      <c r="AG39" s="1">
        <f t="shared" si="1"/>
        <v>0</v>
      </c>
      <c r="AH39" s="1">
        <f t="shared" si="2"/>
        <v>0</v>
      </c>
      <c r="AI39" s="1">
        <f t="shared" si="3"/>
        <v>6</v>
      </c>
      <c r="AJ39" s="1">
        <f t="shared" si="4"/>
        <v>6</v>
      </c>
      <c r="AK39" s="1" t="str">
        <f t="shared" si="5"/>
        <v>Usually Not Appropriate</v>
      </c>
      <c r="AL39" s="1">
        <f t="shared" si="6"/>
        <v>0</v>
      </c>
    </row>
    <row r="40" spans="1:38" ht="15" customHeight="1" x14ac:dyDescent="0.3">
      <c r="A40" s="1">
        <v>38</v>
      </c>
      <c r="B40" s="1" t="s">
        <v>115</v>
      </c>
      <c r="C40" s="7" t="s">
        <v>116</v>
      </c>
      <c r="D40" s="7" t="s">
        <v>117</v>
      </c>
      <c r="E40" s="1" t="str">
        <f t="shared" si="0"/>
        <v>Usually Appropriate</v>
      </c>
      <c r="F40" s="1" t="s">
        <v>7</v>
      </c>
      <c r="G40" s="1" t="s">
        <v>30</v>
      </c>
      <c r="H40" s="1" t="s">
        <v>30</v>
      </c>
      <c r="I40" s="1" t="s">
        <v>7</v>
      </c>
      <c r="J40" s="1" t="s">
        <v>7</v>
      </c>
      <c r="K40" s="1" t="s">
        <v>7</v>
      </c>
      <c r="M40" s="1" t="s">
        <v>7</v>
      </c>
      <c r="N40" s="1" t="s">
        <v>7</v>
      </c>
      <c r="O40" s="1" t="s">
        <v>7</v>
      </c>
      <c r="P40" s="1" t="s">
        <v>7</v>
      </c>
      <c r="Q40" s="1" t="s">
        <v>7</v>
      </c>
      <c r="R40" s="1" t="s">
        <v>7</v>
      </c>
      <c r="T40" s="1" t="s">
        <v>7</v>
      </c>
      <c r="U40" s="1" t="s">
        <v>7</v>
      </c>
      <c r="V40" s="1" t="s">
        <v>7</v>
      </c>
      <c r="W40" s="1" t="s">
        <v>7</v>
      </c>
      <c r="X40" s="1" t="s">
        <v>7</v>
      </c>
      <c r="Y40" s="1" t="s">
        <v>7</v>
      </c>
      <c r="AA40" s="1" t="s">
        <v>24</v>
      </c>
      <c r="AB40" s="1" t="s">
        <v>24</v>
      </c>
      <c r="AC40" s="1" t="s">
        <v>24</v>
      </c>
      <c r="AD40" s="1" t="s">
        <v>24</v>
      </c>
      <c r="AE40" s="1" t="s">
        <v>7</v>
      </c>
      <c r="AF40" s="1" t="s">
        <v>24</v>
      </c>
      <c r="AG40" s="1">
        <f t="shared" si="1"/>
        <v>1</v>
      </c>
      <c r="AH40" s="1">
        <f t="shared" si="2"/>
        <v>0</v>
      </c>
      <c r="AI40" s="1">
        <f t="shared" si="3"/>
        <v>5</v>
      </c>
      <c r="AJ40" s="1">
        <f t="shared" si="4"/>
        <v>5</v>
      </c>
      <c r="AK40" s="1" t="str">
        <f t="shared" si="5"/>
        <v>Usually Not Appropriate</v>
      </c>
      <c r="AL40" s="1">
        <f t="shared" si="6"/>
        <v>0</v>
      </c>
    </row>
    <row r="41" spans="1:38" ht="15" customHeight="1" x14ac:dyDescent="0.3">
      <c r="A41" s="1">
        <v>39</v>
      </c>
      <c r="B41" s="1" t="s">
        <v>118</v>
      </c>
      <c r="C41" s="7" t="s">
        <v>119</v>
      </c>
      <c r="D41" s="7" t="s">
        <v>120</v>
      </c>
      <c r="E41" s="1" t="str">
        <f t="shared" si="0"/>
        <v>Usually Appropriate</v>
      </c>
      <c r="F41" s="1" t="s">
        <v>7</v>
      </c>
      <c r="G41" s="1" t="s">
        <v>7</v>
      </c>
      <c r="H41" s="1" t="s">
        <v>7</v>
      </c>
      <c r="I41" s="1" t="s">
        <v>7</v>
      </c>
      <c r="J41" s="1" t="s">
        <v>7</v>
      </c>
      <c r="K41" s="1" t="s">
        <v>7</v>
      </c>
      <c r="M41" s="1" t="s">
        <v>7</v>
      </c>
      <c r="N41" s="1" t="s">
        <v>7</v>
      </c>
      <c r="O41" s="1" t="s">
        <v>7</v>
      </c>
      <c r="P41" s="1" t="s">
        <v>7</v>
      </c>
      <c r="Q41" s="1" t="s">
        <v>7</v>
      </c>
      <c r="R41" s="1" t="s">
        <v>7</v>
      </c>
      <c r="T41" s="1" t="s">
        <v>7</v>
      </c>
      <c r="U41" s="1" t="s">
        <v>7</v>
      </c>
      <c r="V41" s="1" t="s">
        <v>7</v>
      </c>
      <c r="W41" s="1" t="s">
        <v>30</v>
      </c>
      <c r="X41" s="1" t="s">
        <v>30</v>
      </c>
      <c r="Y41" s="1" t="s">
        <v>7</v>
      </c>
      <c r="AA41" s="1" t="s">
        <v>7</v>
      </c>
      <c r="AB41" s="1" t="s">
        <v>7</v>
      </c>
      <c r="AC41" s="1" t="s">
        <v>7</v>
      </c>
      <c r="AD41" s="1" t="s">
        <v>7</v>
      </c>
      <c r="AE41" s="1" t="s">
        <v>7</v>
      </c>
      <c r="AF41" s="1" t="s">
        <v>7</v>
      </c>
      <c r="AG41" s="1">
        <f t="shared" si="1"/>
        <v>6</v>
      </c>
      <c r="AH41" s="1">
        <f t="shared" si="2"/>
        <v>0</v>
      </c>
      <c r="AI41" s="1">
        <f t="shared" si="3"/>
        <v>0</v>
      </c>
      <c r="AJ41" s="1">
        <f t="shared" si="4"/>
        <v>6</v>
      </c>
      <c r="AK41" s="1" t="str">
        <f t="shared" si="5"/>
        <v>Usually Appropriate</v>
      </c>
      <c r="AL41" s="1">
        <f t="shared" si="6"/>
        <v>1</v>
      </c>
    </row>
    <row r="42" spans="1:38" ht="15" customHeight="1" x14ac:dyDescent="0.3">
      <c r="A42" s="1">
        <v>40</v>
      </c>
      <c r="B42" s="1" t="s">
        <v>121</v>
      </c>
      <c r="C42" s="7" t="s">
        <v>122</v>
      </c>
      <c r="D42" s="7" t="s">
        <v>123</v>
      </c>
      <c r="E42" s="1" t="str">
        <f t="shared" si="0"/>
        <v>Usually Appropriate</v>
      </c>
      <c r="F42" s="1" t="s">
        <v>7</v>
      </c>
      <c r="G42" s="1" t="s">
        <v>7</v>
      </c>
      <c r="H42" s="1" t="s">
        <v>7</v>
      </c>
      <c r="I42" s="1" t="s">
        <v>7</v>
      </c>
      <c r="J42" s="1" t="s">
        <v>7</v>
      </c>
      <c r="K42" s="1" t="s">
        <v>7</v>
      </c>
      <c r="M42" s="1" t="s">
        <v>7</v>
      </c>
      <c r="N42" s="1" t="s">
        <v>7</v>
      </c>
      <c r="O42" s="1" t="s">
        <v>7</v>
      </c>
      <c r="P42" s="1" t="s">
        <v>7</v>
      </c>
      <c r="Q42" s="1" t="s">
        <v>30</v>
      </c>
      <c r="R42" s="1" t="s">
        <v>7</v>
      </c>
      <c r="T42" s="1" t="s">
        <v>30</v>
      </c>
      <c r="U42" s="1" t="s">
        <v>30</v>
      </c>
      <c r="V42" s="1" t="s">
        <v>7</v>
      </c>
      <c r="W42" s="1" t="s">
        <v>7</v>
      </c>
      <c r="X42" s="1" t="s">
        <v>30</v>
      </c>
      <c r="Y42" s="1" t="s">
        <v>7</v>
      </c>
      <c r="AA42" s="1" t="s">
        <v>7</v>
      </c>
      <c r="AB42" s="1" t="s">
        <v>7</v>
      </c>
      <c r="AC42" s="1" t="s">
        <v>7</v>
      </c>
      <c r="AD42" s="1" t="s">
        <v>7</v>
      </c>
      <c r="AE42" s="1" t="s">
        <v>7</v>
      </c>
      <c r="AF42" s="1" t="s">
        <v>7</v>
      </c>
      <c r="AG42" s="1">
        <f t="shared" si="1"/>
        <v>6</v>
      </c>
      <c r="AH42" s="1">
        <f t="shared" si="2"/>
        <v>0</v>
      </c>
      <c r="AI42" s="1">
        <f t="shared" si="3"/>
        <v>0</v>
      </c>
      <c r="AJ42" s="1">
        <f t="shared" si="4"/>
        <v>6</v>
      </c>
      <c r="AK42" s="1" t="str">
        <f t="shared" si="5"/>
        <v>Usually Appropriate</v>
      </c>
      <c r="AL42" s="1">
        <f t="shared" si="6"/>
        <v>1</v>
      </c>
    </row>
    <row r="43" spans="1:38" ht="15" customHeight="1" x14ac:dyDescent="0.3">
      <c r="A43" s="1">
        <v>41</v>
      </c>
      <c r="B43" s="1" t="s">
        <v>124</v>
      </c>
      <c r="C43" s="7" t="s">
        <v>125</v>
      </c>
      <c r="D43" s="7" t="s">
        <v>126</v>
      </c>
      <c r="E43" s="1" t="str">
        <f t="shared" si="0"/>
        <v>Usually Appropriate</v>
      </c>
      <c r="F43" s="1" t="s">
        <v>7</v>
      </c>
      <c r="G43" s="1" t="s">
        <v>24</v>
      </c>
      <c r="H43" s="1" t="s">
        <v>7</v>
      </c>
      <c r="I43" s="1" t="s">
        <v>7</v>
      </c>
      <c r="J43" s="1" t="s">
        <v>7</v>
      </c>
      <c r="K43" s="1" t="s">
        <v>7</v>
      </c>
      <c r="M43" s="1" t="s">
        <v>30</v>
      </c>
      <c r="N43" s="1" t="s">
        <v>30</v>
      </c>
      <c r="O43" s="1" t="s">
        <v>30</v>
      </c>
      <c r="P43" s="1" t="s">
        <v>30</v>
      </c>
      <c r="Q43" s="1" t="s">
        <v>30</v>
      </c>
      <c r="R43" s="1" t="s">
        <v>24</v>
      </c>
      <c r="T43" s="1" t="s">
        <v>7</v>
      </c>
      <c r="U43" s="1" t="s">
        <v>7</v>
      </c>
      <c r="V43" s="1" t="s">
        <v>7</v>
      </c>
      <c r="W43" s="1" t="s">
        <v>7</v>
      </c>
      <c r="X43" s="1" t="s">
        <v>7</v>
      </c>
      <c r="Y43" s="1" t="s">
        <v>7</v>
      </c>
      <c r="AA43" s="1" t="s">
        <v>24</v>
      </c>
      <c r="AB43" s="1" t="s">
        <v>24</v>
      </c>
      <c r="AC43" s="1" t="s">
        <v>24</v>
      </c>
      <c r="AD43" s="1" t="s">
        <v>24</v>
      </c>
      <c r="AE43" s="1" t="s">
        <v>24</v>
      </c>
      <c r="AF43" s="1" t="s">
        <v>24</v>
      </c>
      <c r="AG43" s="1">
        <f t="shared" si="1"/>
        <v>0</v>
      </c>
      <c r="AH43" s="1">
        <f t="shared" si="2"/>
        <v>0</v>
      </c>
      <c r="AI43" s="1">
        <f t="shared" si="3"/>
        <v>6</v>
      </c>
      <c r="AJ43" s="1">
        <f t="shared" si="4"/>
        <v>6</v>
      </c>
      <c r="AK43" s="1" t="str">
        <f t="shared" si="5"/>
        <v>Usually Not Appropriate</v>
      </c>
      <c r="AL43" s="1">
        <f t="shared" si="6"/>
        <v>0</v>
      </c>
    </row>
    <row r="44" spans="1:38" ht="15" customHeight="1" x14ac:dyDescent="0.3">
      <c r="A44" s="1">
        <v>42</v>
      </c>
      <c r="B44" s="1" t="s">
        <v>127</v>
      </c>
      <c r="C44" s="7" t="s">
        <v>128</v>
      </c>
      <c r="D44" s="7" t="s">
        <v>129</v>
      </c>
      <c r="E44" s="1" t="str">
        <f t="shared" si="0"/>
        <v>Usually Appropriate</v>
      </c>
      <c r="F44" s="1" t="s">
        <v>7</v>
      </c>
      <c r="G44" s="1" t="s">
        <v>24</v>
      </c>
      <c r="H44" s="1" t="s">
        <v>7</v>
      </c>
      <c r="I44" s="1" t="s">
        <v>7</v>
      </c>
      <c r="J44" s="1" t="s">
        <v>7</v>
      </c>
      <c r="K44" s="1" t="s">
        <v>7</v>
      </c>
      <c r="M44" s="1" t="s">
        <v>7</v>
      </c>
      <c r="N44" s="1" t="s">
        <v>7</v>
      </c>
      <c r="O44" s="1" t="s">
        <v>7</v>
      </c>
      <c r="P44" s="1" t="s">
        <v>7</v>
      </c>
      <c r="Q44" s="1" t="s">
        <v>7</v>
      </c>
      <c r="R44" s="1" t="s">
        <v>7</v>
      </c>
      <c r="T44" s="1" t="s">
        <v>7</v>
      </c>
      <c r="U44" s="1" t="s">
        <v>7</v>
      </c>
      <c r="V44" s="1" t="s">
        <v>7</v>
      </c>
      <c r="W44" s="1" t="s">
        <v>7</v>
      </c>
      <c r="X44" s="1" t="s">
        <v>7</v>
      </c>
      <c r="Y44" s="1" t="s">
        <v>7</v>
      </c>
      <c r="AA44" s="1" t="s">
        <v>7</v>
      </c>
      <c r="AB44" s="1" t="s">
        <v>7</v>
      </c>
      <c r="AC44" s="1" t="s">
        <v>7</v>
      </c>
      <c r="AD44" s="1" t="s">
        <v>7</v>
      </c>
      <c r="AE44" s="1" t="s">
        <v>7</v>
      </c>
      <c r="AF44" s="1" t="s">
        <v>7</v>
      </c>
      <c r="AG44" s="1">
        <f t="shared" si="1"/>
        <v>6</v>
      </c>
      <c r="AH44" s="1">
        <f t="shared" si="2"/>
        <v>0</v>
      </c>
      <c r="AI44" s="1">
        <f t="shared" si="3"/>
        <v>0</v>
      </c>
      <c r="AJ44" s="1">
        <f t="shared" si="4"/>
        <v>6</v>
      </c>
      <c r="AK44" s="1" t="str">
        <f t="shared" si="5"/>
        <v>Usually Appropriate</v>
      </c>
      <c r="AL44" s="1">
        <f t="shared" si="6"/>
        <v>1</v>
      </c>
    </row>
    <row r="45" spans="1:38" ht="15" customHeight="1" x14ac:dyDescent="0.3">
      <c r="A45" s="1">
        <v>43</v>
      </c>
      <c r="B45" s="1" t="s">
        <v>130</v>
      </c>
      <c r="C45" s="7" t="s">
        <v>131</v>
      </c>
      <c r="D45" s="7" t="s">
        <v>132</v>
      </c>
      <c r="E45" s="1" t="str">
        <f t="shared" si="0"/>
        <v>Usually Appropriate</v>
      </c>
      <c r="F45" s="1" t="s">
        <v>7</v>
      </c>
      <c r="G45" s="1" t="s">
        <v>30</v>
      </c>
      <c r="H45" s="1" t="s">
        <v>30</v>
      </c>
      <c r="I45" s="1" t="s">
        <v>30</v>
      </c>
      <c r="J45" s="1" t="s">
        <v>7</v>
      </c>
      <c r="K45" s="1" t="s">
        <v>30</v>
      </c>
      <c r="M45" s="1" t="s">
        <v>7</v>
      </c>
      <c r="N45" s="1" t="s">
        <v>30</v>
      </c>
      <c r="O45" s="1" t="s">
        <v>7</v>
      </c>
      <c r="P45" s="1" t="s">
        <v>7</v>
      </c>
      <c r="Q45" s="1" t="s">
        <v>30</v>
      </c>
      <c r="R45" s="1" t="s">
        <v>24</v>
      </c>
      <c r="T45" s="1" t="s">
        <v>7</v>
      </c>
      <c r="U45" s="1" t="s">
        <v>7</v>
      </c>
      <c r="V45" s="1" t="s">
        <v>7</v>
      </c>
      <c r="W45" s="1" t="s">
        <v>7</v>
      </c>
      <c r="X45" s="1" t="s">
        <v>7</v>
      </c>
      <c r="Y45" s="1" t="s">
        <v>7</v>
      </c>
      <c r="AA45" s="1" t="s">
        <v>7</v>
      </c>
      <c r="AB45" s="1" t="s">
        <v>7</v>
      </c>
      <c r="AC45" s="1" t="s">
        <v>7</v>
      </c>
      <c r="AD45" s="1" t="s">
        <v>7</v>
      </c>
      <c r="AE45" s="1" t="s">
        <v>7</v>
      </c>
      <c r="AF45" s="1" t="s">
        <v>7</v>
      </c>
      <c r="AG45" s="1">
        <f t="shared" si="1"/>
        <v>6</v>
      </c>
      <c r="AH45" s="1">
        <f t="shared" si="2"/>
        <v>0</v>
      </c>
      <c r="AI45" s="1">
        <f t="shared" si="3"/>
        <v>0</v>
      </c>
      <c r="AJ45" s="1">
        <f t="shared" si="4"/>
        <v>6</v>
      </c>
      <c r="AK45" s="1" t="str">
        <f t="shared" si="5"/>
        <v>Usually Appropriate</v>
      </c>
      <c r="AL45" s="1">
        <f t="shared" si="6"/>
        <v>1</v>
      </c>
    </row>
    <row r="46" spans="1:38" ht="15" customHeight="1" x14ac:dyDescent="0.3">
      <c r="A46" s="1">
        <v>44</v>
      </c>
      <c r="B46" s="1" t="s">
        <v>133</v>
      </c>
      <c r="C46" s="7" t="s">
        <v>134</v>
      </c>
      <c r="D46" s="7" t="s">
        <v>135</v>
      </c>
      <c r="E46" s="1" t="str">
        <f t="shared" si="0"/>
        <v>Usually Appropriate</v>
      </c>
      <c r="F46" s="1" t="s">
        <v>7</v>
      </c>
      <c r="G46" s="1" t="s">
        <v>7</v>
      </c>
      <c r="H46" s="1" t="s">
        <v>7</v>
      </c>
      <c r="I46" s="1" t="s">
        <v>24</v>
      </c>
      <c r="J46" s="1" t="s">
        <v>24</v>
      </c>
      <c r="K46" s="1" t="s">
        <v>24</v>
      </c>
      <c r="M46" s="1" t="s">
        <v>7</v>
      </c>
      <c r="N46" s="1" t="s">
        <v>7</v>
      </c>
      <c r="O46" s="1" t="s">
        <v>7</v>
      </c>
      <c r="P46" s="1" t="s">
        <v>7</v>
      </c>
      <c r="Q46" s="1" t="s">
        <v>7</v>
      </c>
      <c r="R46" s="1" t="s">
        <v>7</v>
      </c>
      <c r="T46" s="1" t="s">
        <v>7</v>
      </c>
      <c r="U46" s="1" t="s">
        <v>7</v>
      </c>
      <c r="V46" s="1" t="s">
        <v>7</v>
      </c>
      <c r="W46" s="1" t="s">
        <v>7</v>
      </c>
      <c r="X46" s="1" t="s">
        <v>24</v>
      </c>
      <c r="Y46" s="1" t="s">
        <v>7</v>
      </c>
      <c r="AA46" s="1" t="s">
        <v>7</v>
      </c>
      <c r="AB46" s="1" t="s">
        <v>7</v>
      </c>
      <c r="AC46" s="1" t="s">
        <v>7</v>
      </c>
      <c r="AD46" s="1" t="s">
        <v>7</v>
      </c>
      <c r="AE46" s="1" t="s">
        <v>7</v>
      </c>
      <c r="AF46" s="1" t="s">
        <v>7</v>
      </c>
      <c r="AG46" s="1">
        <f t="shared" si="1"/>
        <v>6</v>
      </c>
      <c r="AH46" s="1">
        <f t="shared" si="2"/>
        <v>0</v>
      </c>
      <c r="AI46" s="1">
        <f t="shared" si="3"/>
        <v>0</v>
      </c>
      <c r="AJ46" s="1">
        <f t="shared" si="4"/>
        <v>6</v>
      </c>
      <c r="AK46" s="1" t="str">
        <f t="shared" si="5"/>
        <v>Usually Appropriate</v>
      </c>
      <c r="AL46" s="1">
        <f t="shared" si="6"/>
        <v>1</v>
      </c>
    </row>
    <row r="47" spans="1:38" ht="15" customHeight="1" x14ac:dyDescent="0.3">
      <c r="A47" s="1">
        <v>45</v>
      </c>
      <c r="B47" s="1" t="s">
        <v>136</v>
      </c>
      <c r="C47" s="7" t="s">
        <v>137</v>
      </c>
      <c r="D47" s="7" t="s">
        <v>138</v>
      </c>
      <c r="E47" s="1" t="str">
        <f t="shared" si="0"/>
        <v>Usually Appropriate</v>
      </c>
      <c r="F47" s="1" t="s">
        <v>7</v>
      </c>
      <c r="G47" s="1" t="s">
        <v>7</v>
      </c>
      <c r="H47" s="1" t="s">
        <v>7</v>
      </c>
      <c r="I47" s="1" t="s">
        <v>7</v>
      </c>
      <c r="J47" s="1" t="s">
        <v>7</v>
      </c>
      <c r="K47" s="1" t="s">
        <v>7</v>
      </c>
      <c r="M47" s="1" t="s">
        <v>7</v>
      </c>
      <c r="N47" s="1" t="s">
        <v>30</v>
      </c>
      <c r="O47" s="1" t="s">
        <v>7</v>
      </c>
      <c r="P47" s="1" t="s">
        <v>7</v>
      </c>
      <c r="Q47" s="1" t="s">
        <v>7</v>
      </c>
      <c r="R47" s="1" t="s">
        <v>7</v>
      </c>
      <c r="T47" s="1" t="s">
        <v>7</v>
      </c>
      <c r="U47" s="1" t="s">
        <v>7</v>
      </c>
      <c r="V47" s="1" t="s">
        <v>7</v>
      </c>
      <c r="W47" s="1" t="s">
        <v>7</v>
      </c>
      <c r="X47" s="1" t="s">
        <v>7</v>
      </c>
      <c r="Y47" s="1" t="s">
        <v>7</v>
      </c>
      <c r="AA47" s="1" t="s">
        <v>7</v>
      </c>
      <c r="AB47" s="1" t="s">
        <v>7</v>
      </c>
      <c r="AC47" s="1" t="s">
        <v>7</v>
      </c>
      <c r="AD47" s="1" t="s">
        <v>7</v>
      </c>
      <c r="AE47" s="1" t="s">
        <v>7</v>
      </c>
      <c r="AF47" s="1" t="s">
        <v>7</v>
      </c>
      <c r="AG47" s="1">
        <f t="shared" si="1"/>
        <v>6</v>
      </c>
      <c r="AH47" s="1">
        <f t="shared" si="2"/>
        <v>0</v>
      </c>
      <c r="AI47" s="1">
        <f t="shared" si="3"/>
        <v>0</v>
      </c>
      <c r="AJ47" s="1">
        <f t="shared" si="4"/>
        <v>6</v>
      </c>
      <c r="AK47" s="1" t="str">
        <f t="shared" si="5"/>
        <v>Usually Appropriate</v>
      </c>
      <c r="AL47" s="1">
        <f t="shared" si="6"/>
        <v>1</v>
      </c>
    </row>
    <row r="48" spans="1:38" ht="15" customHeight="1" x14ac:dyDescent="0.3">
      <c r="A48" s="1">
        <v>46</v>
      </c>
      <c r="B48" s="1" t="s">
        <v>139</v>
      </c>
      <c r="C48" s="7" t="s">
        <v>140</v>
      </c>
      <c r="D48" s="7" t="s">
        <v>141</v>
      </c>
      <c r="E48" s="1" t="str">
        <f t="shared" si="0"/>
        <v>Usually Appropriate</v>
      </c>
      <c r="F48" s="1" t="s">
        <v>7</v>
      </c>
      <c r="G48" s="1" t="s">
        <v>24</v>
      </c>
      <c r="H48" s="1" t="s">
        <v>7</v>
      </c>
      <c r="I48" s="1" t="s">
        <v>24</v>
      </c>
      <c r="J48" s="1" t="s">
        <v>7</v>
      </c>
      <c r="K48" s="1" t="s">
        <v>24</v>
      </c>
      <c r="M48" s="1" t="s">
        <v>24</v>
      </c>
      <c r="N48" s="1" t="s">
        <v>30</v>
      </c>
      <c r="O48" s="1" t="s">
        <v>24</v>
      </c>
      <c r="P48" s="1" t="s">
        <v>24</v>
      </c>
      <c r="Q48" s="1" t="s">
        <v>24</v>
      </c>
      <c r="R48" s="1" t="s">
        <v>7</v>
      </c>
      <c r="T48" s="1" t="s">
        <v>7</v>
      </c>
      <c r="U48" s="1" t="s">
        <v>7</v>
      </c>
      <c r="V48" s="1" t="s">
        <v>7</v>
      </c>
      <c r="W48" s="1" t="s">
        <v>7</v>
      </c>
      <c r="X48" s="1" t="s">
        <v>7</v>
      </c>
      <c r="Y48" s="1" t="s">
        <v>7</v>
      </c>
      <c r="AA48" s="1" t="s">
        <v>7</v>
      </c>
      <c r="AB48" s="1" t="s">
        <v>7</v>
      </c>
      <c r="AC48" s="1" t="s">
        <v>7</v>
      </c>
      <c r="AD48" s="1" t="s">
        <v>24</v>
      </c>
      <c r="AE48" s="1" t="s">
        <v>7</v>
      </c>
      <c r="AF48" s="1" t="s">
        <v>7</v>
      </c>
      <c r="AG48" s="1">
        <f t="shared" si="1"/>
        <v>5</v>
      </c>
      <c r="AH48" s="1">
        <f t="shared" si="2"/>
        <v>0</v>
      </c>
      <c r="AI48" s="1">
        <f t="shared" si="3"/>
        <v>1</v>
      </c>
      <c r="AJ48" s="1">
        <f t="shared" si="4"/>
        <v>5</v>
      </c>
      <c r="AK48" s="1" t="str">
        <f t="shared" si="5"/>
        <v>Usually Appropriate</v>
      </c>
      <c r="AL48" s="1">
        <f t="shared" si="6"/>
        <v>1</v>
      </c>
    </row>
    <row r="49" spans="1:38" ht="15" customHeight="1" x14ac:dyDescent="0.3">
      <c r="A49" s="1">
        <v>47</v>
      </c>
      <c r="B49" s="1" t="s">
        <v>142</v>
      </c>
      <c r="C49" s="7" t="s">
        <v>100</v>
      </c>
      <c r="D49" s="7" t="s">
        <v>143</v>
      </c>
      <c r="E49" s="1" t="str">
        <f t="shared" si="0"/>
        <v>Usually Appropriate</v>
      </c>
      <c r="F49" s="1" t="s">
        <v>30</v>
      </c>
      <c r="G49" s="1" t="s">
        <v>7</v>
      </c>
      <c r="H49" s="1" t="s">
        <v>30</v>
      </c>
      <c r="I49" s="1" t="s">
        <v>7</v>
      </c>
      <c r="J49" s="1" t="s">
        <v>7</v>
      </c>
      <c r="K49" s="1" t="s">
        <v>7</v>
      </c>
      <c r="M49" s="1" t="s">
        <v>7</v>
      </c>
      <c r="N49" s="1" t="s">
        <v>7</v>
      </c>
      <c r="O49" s="1" t="s">
        <v>7</v>
      </c>
      <c r="P49" s="1" t="s">
        <v>7</v>
      </c>
      <c r="Q49" s="1" t="s">
        <v>7</v>
      </c>
      <c r="R49" s="1" t="s">
        <v>7</v>
      </c>
      <c r="T49" s="1" t="s">
        <v>7</v>
      </c>
      <c r="U49" s="1" t="s">
        <v>7</v>
      </c>
      <c r="V49" s="1" t="s">
        <v>7</v>
      </c>
      <c r="W49" s="1" t="s">
        <v>7</v>
      </c>
      <c r="X49" s="1" t="s">
        <v>7</v>
      </c>
      <c r="Y49" s="1" t="s">
        <v>7</v>
      </c>
      <c r="AA49" s="1" t="s">
        <v>7</v>
      </c>
      <c r="AB49" s="1" t="s">
        <v>7</v>
      </c>
      <c r="AC49" s="1" t="s">
        <v>7</v>
      </c>
      <c r="AD49" s="1" t="s">
        <v>7</v>
      </c>
      <c r="AE49" s="1" t="s">
        <v>7</v>
      </c>
      <c r="AF49" s="1" t="s">
        <v>7</v>
      </c>
      <c r="AG49" s="1">
        <f t="shared" si="1"/>
        <v>6</v>
      </c>
      <c r="AH49" s="1">
        <f t="shared" si="2"/>
        <v>0</v>
      </c>
      <c r="AI49" s="1">
        <f t="shared" si="3"/>
        <v>0</v>
      </c>
      <c r="AJ49" s="1">
        <f t="shared" si="4"/>
        <v>6</v>
      </c>
      <c r="AK49" s="1" t="str">
        <f t="shared" si="5"/>
        <v>Usually Appropriate</v>
      </c>
      <c r="AL49" s="1">
        <f t="shared" si="6"/>
        <v>1</v>
      </c>
    </row>
    <row r="50" spans="1:38" ht="15" customHeight="1" x14ac:dyDescent="0.3">
      <c r="A50" s="1">
        <v>48</v>
      </c>
      <c r="B50" s="1" t="s">
        <v>144</v>
      </c>
      <c r="C50" s="7" t="s">
        <v>145</v>
      </c>
      <c r="D50" s="7" t="s">
        <v>146</v>
      </c>
      <c r="E50" s="1" t="str">
        <f t="shared" si="0"/>
        <v>Usually Appropriate</v>
      </c>
      <c r="F50" s="1" t="s">
        <v>24</v>
      </c>
      <c r="G50" s="1" t="s">
        <v>24</v>
      </c>
      <c r="H50" s="1" t="s">
        <v>30</v>
      </c>
      <c r="I50" s="1" t="s">
        <v>7</v>
      </c>
      <c r="J50" s="1" t="s">
        <v>7</v>
      </c>
      <c r="K50" s="1" t="s">
        <v>7</v>
      </c>
      <c r="M50" s="1" t="s">
        <v>7</v>
      </c>
      <c r="N50" s="1" t="s">
        <v>7</v>
      </c>
      <c r="O50" s="1" t="s">
        <v>7</v>
      </c>
      <c r="P50" s="1" t="s">
        <v>7</v>
      </c>
      <c r="Q50" s="1" t="s">
        <v>7</v>
      </c>
      <c r="R50" s="1" t="s">
        <v>7</v>
      </c>
      <c r="T50" s="1" t="s">
        <v>7</v>
      </c>
      <c r="U50" s="1" t="s">
        <v>7</v>
      </c>
      <c r="V50" s="1" t="s">
        <v>7</v>
      </c>
      <c r="W50" s="1" t="s">
        <v>7</v>
      </c>
      <c r="X50" s="1" t="s">
        <v>7</v>
      </c>
      <c r="Y50" s="1" t="s">
        <v>7</v>
      </c>
      <c r="AA50" s="1" t="s">
        <v>7</v>
      </c>
      <c r="AB50" s="1" t="s">
        <v>7</v>
      </c>
      <c r="AC50" s="1" t="s">
        <v>7</v>
      </c>
      <c r="AD50" s="1" t="s">
        <v>7</v>
      </c>
      <c r="AE50" s="1" t="s">
        <v>7</v>
      </c>
      <c r="AF50" s="1" t="s">
        <v>7</v>
      </c>
      <c r="AG50" s="1">
        <f t="shared" si="1"/>
        <v>6</v>
      </c>
      <c r="AH50" s="1">
        <f t="shared" si="2"/>
        <v>0</v>
      </c>
      <c r="AI50" s="1">
        <f t="shared" si="3"/>
        <v>0</v>
      </c>
      <c r="AJ50" s="1">
        <f t="shared" si="4"/>
        <v>6</v>
      </c>
      <c r="AK50" s="1" t="str">
        <f t="shared" si="5"/>
        <v>Usually Appropriate</v>
      </c>
      <c r="AL50" s="1">
        <f t="shared" si="6"/>
        <v>1</v>
      </c>
    </row>
    <row r="51" spans="1:38" ht="15" customHeight="1" x14ac:dyDescent="0.3">
      <c r="A51" s="1">
        <v>49</v>
      </c>
      <c r="B51" s="1" t="s">
        <v>147</v>
      </c>
      <c r="C51" s="7" t="s">
        <v>148</v>
      </c>
      <c r="D51" s="7" t="s">
        <v>149</v>
      </c>
      <c r="E51" s="1" t="str">
        <f t="shared" si="0"/>
        <v>Usually Appropriate</v>
      </c>
      <c r="F51" s="1" t="s">
        <v>7</v>
      </c>
      <c r="G51" s="1" t="s">
        <v>7</v>
      </c>
      <c r="H51" s="1" t="s">
        <v>7</v>
      </c>
      <c r="I51" s="1" t="s">
        <v>7</v>
      </c>
      <c r="J51" s="1" t="s">
        <v>7</v>
      </c>
      <c r="K51" s="1" t="s">
        <v>7</v>
      </c>
      <c r="M51" s="1" t="s">
        <v>7</v>
      </c>
      <c r="N51" s="1" t="s">
        <v>7</v>
      </c>
      <c r="O51" s="1" t="s">
        <v>7</v>
      </c>
      <c r="P51" s="1" t="s">
        <v>7</v>
      </c>
      <c r="Q51" s="1" t="s">
        <v>7</v>
      </c>
      <c r="R51" s="1" t="s">
        <v>7</v>
      </c>
      <c r="T51" s="1" t="s">
        <v>7</v>
      </c>
      <c r="U51" s="1" t="s">
        <v>7</v>
      </c>
      <c r="V51" s="1" t="s">
        <v>7</v>
      </c>
      <c r="W51" s="1" t="s">
        <v>7</v>
      </c>
      <c r="X51" s="1" t="s">
        <v>7</v>
      </c>
      <c r="Y51" s="1" t="s">
        <v>7</v>
      </c>
      <c r="AA51" s="1" t="s">
        <v>7</v>
      </c>
      <c r="AB51" s="1" t="s">
        <v>7</v>
      </c>
      <c r="AC51" s="1" t="s">
        <v>7</v>
      </c>
      <c r="AD51" s="1" t="s">
        <v>7</v>
      </c>
      <c r="AE51" s="1" t="s">
        <v>7</v>
      </c>
      <c r="AF51" s="1" t="s">
        <v>7</v>
      </c>
      <c r="AG51" s="1">
        <f t="shared" si="1"/>
        <v>6</v>
      </c>
      <c r="AH51" s="1">
        <f t="shared" si="2"/>
        <v>0</v>
      </c>
      <c r="AI51" s="1">
        <f t="shared" si="3"/>
        <v>0</v>
      </c>
      <c r="AJ51" s="1">
        <f t="shared" si="4"/>
        <v>6</v>
      </c>
      <c r="AK51" s="1" t="str">
        <f t="shared" si="5"/>
        <v>Usually Appropriate</v>
      </c>
      <c r="AL51" s="1">
        <f t="shared" si="6"/>
        <v>1</v>
      </c>
    </row>
    <row r="52" spans="1:38" ht="15" customHeight="1" x14ac:dyDescent="0.3">
      <c r="A52" s="1">
        <v>50</v>
      </c>
      <c r="B52" s="1" t="s">
        <v>150</v>
      </c>
      <c r="C52" s="7" t="s">
        <v>151</v>
      </c>
      <c r="D52" s="7" t="s">
        <v>152</v>
      </c>
      <c r="E52" s="1" t="str">
        <f t="shared" si="0"/>
        <v>Usually Appropriate</v>
      </c>
      <c r="F52" s="1" t="s">
        <v>7</v>
      </c>
      <c r="G52" s="1" t="s">
        <v>7</v>
      </c>
      <c r="H52" s="1" t="s">
        <v>7</v>
      </c>
      <c r="I52" s="1" t="s">
        <v>7</v>
      </c>
      <c r="J52" s="1" t="s">
        <v>7</v>
      </c>
      <c r="K52" s="1" t="s">
        <v>7</v>
      </c>
      <c r="M52" s="1" t="s">
        <v>30</v>
      </c>
      <c r="N52" s="1" t="s">
        <v>30</v>
      </c>
      <c r="O52" s="1" t="s">
        <v>30</v>
      </c>
      <c r="P52" s="1" t="s">
        <v>30</v>
      </c>
      <c r="Q52" s="1" t="s">
        <v>30</v>
      </c>
      <c r="R52" s="1" t="s">
        <v>7</v>
      </c>
      <c r="T52" s="1" t="s">
        <v>30</v>
      </c>
      <c r="U52" s="1" t="s">
        <v>30</v>
      </c>
      <c r="V52" s="1" t="s">
        <v>30</v>
      </c>
      <c r="W52" s="1" t="s">
        <v>30</v>
      </c>
      <c r="X52" s="1" t="s">
        <v>30</v>
      </c>
      <c r="Y52" s="1" t="s">
        <v>7</v>
      </c>
      <c r="AA52" s="1" t="s">
        <v>30</v>
      </c>
      <c r="AB52" s="1" t="s">
        <v>30</v>
      </c>
      <c r="AC52" s="1" t="s">
        <v>30</v>
      </c>
      <c r="AD52" s="1" t="s">
        <v>7</v>
      </c>
      <c r="AE52" s="1" t="s">
        <v>30</v>
      </c>
      <c r="AF52" s="1" t="s">
        <v>24</v>
      </c>
      <c r="AG52" s="1">
        <f t="shared" si="1"/>
        <v>1</v>
      </c>
      <c r="AH52" s="1">
        <f t="shared" si="2"/>
        <v>4</v>
      </c>
      <c r="AI52" s="1">
        <f t="shared" si="3"/>
        <v>1</v>
      </c>
      <c r="AJ52" s="1">
        <f t="shared" si="4"/>
        <v>4</v>
      </c>
      <c r="AK52" s="1" t="str">
        <f t="shared" si="5"/>
        <v>May Be Appropriate</v>
      </c>
      <c r="AL52" s="1">
        <f t="shared" si="6"/>
        <v>0</v>
      </c>
    </row>
    <row r="54" spans="1:38" ht="15" customHeight="1" x14ac:dyDescent="0.3">
      <c r="AL54" s="1">
        <f>COUNTIF(AL3:AL52, TRUE)</f>
        <v>0</v>
      </c>
    </row>
  </sheetData>
  <phoneticPr fontId="1" type="noConversion"/>
  <conditionalFormatting sqref="L23">
    <cfRule type="colorScale" priority="1">
      <colorScale>
        <cfvo type="min"/>
        <cfvo type="percentile" val="50"/>
        <cfvo type="max"/>
        <color rgb="FFF8696B"/>
        <color rgb="FFFFEB84"/>
        <color rgb="FF63BE7B"/>
      </colorScale>
    </cfRule>
  </conditionalFormatting>
  <conditionalFormatting sqref="L24:L52 L3:L22">
    <cfRule type="colorScale" priority="4">
      <colorScale>
        <cfvo type="min"/>
        <cfvo type="percentile" val="50"/>
        <cfvo type="max"/>
        <color rgb="FFF8696B"/>
        <color rgb="FFFFEB84"/>
        <color rgb="FF63BE7B"/>
      </colorScale>
    </cfRule>
  </conditionalFormatting>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C327C-B5E2-4B00-92C6-7E21CEE2D138}">
  <dimension ref="A1:Q13"/>
  <sheetViews>
    <sheetView workbookViewId="0">
      <selection activeCell="O13" sqref="O13"/>
    </sheetView>
  </sheetViews>
  <sheetFormatPr defaultRowHeight="14.5" x14ac:dyDescent="0.35"/>
  <cols>
    <col min="2" max="2" width="14.6328125" customWidth="1"/>
  </cols>
  <sheetData>
    <row r="1" spans="1:17" x14ac:dyDescent="0.35">
      <c r="B1" t="s">
        <v>169</v>
      </c>
      <c r="H1" t="s">
        <v>169</v>
      </c>
      <c r="N1" t="s">
        <v>170</v>
      </c>
    </row>
    <row r="2" spans="1:17" x14ac:dyDescent="0.35">
      <c r="A2" s="9"/>
      <c r="B2" s="9"/>
      <c r="C2" s="9" t="s">
        <v>161</v>
      </c>
      <c r="D2" s="9"/>
      <c r="E2" s="9"/>
      <c r="G2" s="9"/>
      <c r="H2" s="9"/>
      <c r="I2" s="9" t="s">
        <v>161</v>
      </c>
      <c r="J2" s="9"/>
      <c r="K2" s="9"/>
      <c r="M2" s="9"/>
      <c r="N2" s="9"/>
      <c r="O2" s="9" t="s">
        <v>161</v>
      </c>
      <c r="P2" s="9"/>
      <c r="Q2" s="9"/>
    </row>
    <row r="3" spans="1:17" x14ac:dyDescent="0.35">
      <c r="A3" s="9" t="s">
        <v>162</v>
      </c>
      <c r="B3" s="9" t="s">
        <v>163</v>
      </c>
      <c r="C3" s="9" t="s">
        <v>164</v>
      </c>
      <c r="D3" s="9" t="s">
        <v>165</v>
      </c>
      <c r="E3" s="9" t="s">
        <v>166</v>
      </c>
      <c r="G3" s="9" t="s">
        <v>162</v>
      </c>
      <c r="H3" s="9" t="s">
        <v>163</v>
      </c>
      <c r="I3" s="9" t="s">
        <v>164</v>
      </c>
      <c r="J3" s="9" t="s">
        <v>165</v>
      </c>
      <c r="K3" s="9" t="s">
        <v>166</v>
      </c>
      <c r="M3" s="9" t="s">
        <v>162</v>
      </c>
      <c r="N3" s="9" t="s">
        <v>163</v>
      </c>
      <c r="O3" s="9" t="s">
        <v>164</v>
      </c>
      <c r="P3" s="9" t="s">
        <v>165</v>
      </c>
      <c r="Q3" s="9" t="s">
        <v>166</v>
      </c>
    </row>
    <row r="4" spans="1:17" x14ac:dyDescent="0.35">
      <c r="A4" s="9">
        <v>2</v>
      </c>
      <c r="B4" s="9" t="s">
        <v>25</v>
      </c>
      <c r="C4" s="11" t="s">
        <v>164</v>
      </c>
      <c r="D4" s="9"/>
      <c r="E4" s="12" t="s">
        <v>164</v>
      </c>
      <c r="G4" s="9">
        <v>2</v>
      </c>
      <c r="H4" s="9" t="s">
        <v>25</v>
      </c>
      <c r="I4" s="11" t="s">
        <v>164</v>
      </c>
      <c r="J4" s="9"/>
      <c r="K4" s="11" t="s">
        <v>166</v>
      </c>
      <c r="M4" s="9">
        <v>2</v>
      </c>
      <c r="N4" s="9" t="s">
        <v>25</v>
      </c>
      <c r="O4" s="11" t="s">
        <v>164</v>
      </c>
      <c r="P4" s="9"/>
      <c r="Q4" s="11" t="s">
        <v>166</v>
      </c>
    </row>
    <row r="5" spans="1:17" x14ac:dyDescent="0.35">
      <c r="A5" s="9">
        <v>7</v>
      </c>
      <c r="B5" s="9" t="s">
        <v>38</v>
      </c>
      <c r="C5" s="11" t="s">
        <v>164</v>
      </c>
      <c r="D5" s="9"/>
      <c r="E5" s="11" t="s">
        <v>166</v>
      </c>
      <c r="G5" s="9">
        <v>7</v>
      </c>
      <c r="H5" s="9" t="s">
        <v>38</v>
      </c>
      <c r="I5" s="11" t="s">
        <v>164</v>
      </c>
      <c r="J5" s="9"/>
      <c r="K5" s="11" t="s">
        <v>166</v>
      </c>
      <c r="M5" s="9">
        <v>7</v>
      </c>
      <c r="N5" s="9" t="s">
        <v>38</v>
      </c>
      <c r="O5" s="11" t="s">
        <v>164</v>
      </c>
      <c r="P5" s="9"/>
      <c r="Q5" s="11" t="s">
        <v>166</v>
      </c>
    </row>
    <row r="6" spans="1:17" x14ac:dyDescent="0.35">
      <c r="A6" s="9">
        <v>13</v>
      </c>
      <c r="B6" s="9" t="s">
        <v>53</v>
      </c>
      <c r="C6" s="11" t="s">
        <v>164</v>
      </c>
      <c r="D6" s="9"/>
      <c r="E6" s="12" t="s">
        <v>164</v>
      </c>
      <c r="G6" s="9">
        <v>13</v>
      </c>
      <c r="H6" s="9" t="s">
        <v>53</v>
      </c>
      <c r="I6" s="11" t="s">
        <v>164</v>
      </c>
      <c r="J6" s="9"/>
      <c r="K6" s="12" t="s">
        <v>164</v>
      </c>
      <c r="M6" s="9">
        <v>13</v>
      </c>
      <c r="N6" s="9" t="s">
        <v>53</v>
      </c>
      <c r="O6" s="11" t="s">
        <v>164</v>
      </c>
      <c r="P6" s="9"/>
      <c r="Q6" s="12" t="s">
        <v>164</v>
      </c>
    </row>
    <row r="7" spans="1:17" x14ac:dyDescent="0.35">
      <c r="A7" s="9">
        <v>14</v>
      </c>
      <c r="B7" s="9" t="s">
        <v>55</v>
      </c>
      <c r="C7" s="11" t="s">
        <v>164</v>
      </c>
      <c r="D7" s="9"/>
      <c r="E7" s="11" t="s">
        <v>166</v>
      </c>
      <c r="G7" s="9">
        <v>14</v>
      </c>
      <c r="H7" s="9" t="s">
        <v>55</v>
      </c>
      <c r="I7" s="11" t="s">
        <v>164</v>
      </c>
      <c r="J7" s="9"/>
      <c r="K7" s="11" t="s">
        <v>166</v>
      </c>
      <c r="M7" s="9">
        <v>14</v>
      </c>
      <c r="N7" s="9" t="s">
        <v>55</v>
      </c>
      <c r="O7" s="11" t="s">
        <v>164</v>
      </c>
      <c r="P7" s="9"/>
      <c r="Q7" s="11" t="s">
        <v>166</v>
      </c>
    </row>
    <row r="8" spans="1:17" x14ac:dyDescent="0.35">
      <c r="A8" s="9">
        <v>27</v>
      </c>
      <c r="B8" s="9" t="s">
        <v>85</v>
      </c>
      <c r="C8" s="11" t="s">
        <v>164</v>
      </c>
      <c r="D8" s="9"/>
      <c r="E8" s="11" t="s">
        <v>166</v>
      </c>
      <c r="G8" s="9">
        <v>27</v>
      </c>
      <c r="H8" s="9" t="s">
        <v>85</v>
      </c>
      <c r="I8" s="11" t="s">
        <v>164</v>
      </c>
      <c r="J8" s="9"/>
      <c r="K8" s="11" t="s">
        <v>166</v>
      </c>
      <c r="M8" s="9">
        <v>27</v>
      </c>
      <c r="N8" s="9" t="s">
        <v>85</v>
      </c>
      <c r="O8" s="11" t="s">
        <v>164</v>
      </c>
      <c r="P8" s="9"/>
      <c r="Q8" s="11" t="s">
        <v>166</v>
      </c>
    </row>
    <row r="9" spans="1:17" x14ac:dyDescent="0.35">
      <c r="A9" s="9">
        <v>32</v>
      </c>
      <c r="B9" s="9" t="s">
        <v>99</v>
      </c>
      <c r="C9" s="11" t="s">
        <v>164</v>
      </c>
      <c r="D9" s="11" t="s">
        <v>165</v>
      </c>
      <c r="E9" s="12" t="s">
        <v>164</v>
      </c>
      <c r="G9" s="9">
        <v>32</v>
      </c>
      <c r="H9" s="9" t="s">
        <v>99</v>
      </c>
      <c r="I9" s="11" t="s">
        <v>164</v>
      </c>
      <c r="J9" s="12" t="s">
        <v>166</v>
      </c>
      <c r="K9" s="12" t="s">
        <v>165</v>
      </c>
      <c r="M9" s="9">
        <v>32</v>
      </c>
      <c r="N9" s="9" t="s">
        <v>99</v>
      </c>
      <c r="O9" s="11" t="s">
        <v>164</v>
      </c>
      <c r="P9" s="12" t="s">
        <v>166</v>
      </c>
      <c r="Q9" s="11" t="s">
        <v>166</v>
      </c>
    </row>
    <row r="10" spans="1:17" x14ac:dyDescent="0.35">
      <c r="A10" s="9">
        <v>47</v>
      </c>
      <c r="B10" s="9" t="s">
        <v>167</v>
      </c>
      <c r="C10" s="11" t="s">
        <v>164</v>
      </c>
      <c r="D10" s="12" t="s">
        <v>164</v>
      </c>
      <c r="E10" s="12" t="s">
        <v>164</v>
      </c>
      <c r="G10" s="9">
        <v>47</v>
      </c>
      <c r="H10" s="9" t="s">
        <v>167</v>
      </c>
      <c r="I10" s="12" t="s">
        <v>165</v>
      </c>
      <c r="J10" s="12" t="s">
        <v>164</v>
      </c>
      <c r="K10" s="11" t="s">
        <v>166</v>
      </c>
      <c r="M10" s="9">
        <v>47</v>
      </c>
      <c r="N10" s="9" t="s">
        <v>167</v>
      </c>
      <c r="O10" s="11" t="s">
        <v>164</v>
      </c>
      <c r="P10" s="11" t="s">
        <v>165</v>
      </c>
      <c r="Q10" s="11" t="s">
        <v>166</v>
      </c>
    </row>
    <row r="11" spans="1:17" x14ac:dyDescent="0.35">
      <c r="A11" s="9"/>
      <c r="B11" s="9"/>
      <c r="C11" s="9"/>
      <c r="D11" s="9"/>
      <c r="E11" s="9"/>
      <c r="G11" s="9"/>
      <c r="H11" s="9"/>
      <c r="I11" s="9"/>
      <c r="J11" s="9"/>
      <c r="K11" s="9"/>
      <c r="M11" s="9"/>
      <c r="N11" s="9"/>
      <c r="O11" s="9"/>
      <c r="P11" s="9"/>
      <c r="Q11" s="9"/>
    </row>
    <row r="12" spans="1:17" x14ac:dyDescent="0.35">
      <c r="A12" s="9"/>
      <c r="B12" s="9" t="s">
        <v>159</v>
      </c>
      <c r="C12" s="10">
        <f>COUNTIF(C4:C10,C3) / COUNTA(C4:C10)</f>
        <v>1</v>
      </c>
      <c r="D12" s="10">
        <f>COUNTIF(D4:D10,D3) / COUNTA(D4:D10)</f>
        <v>0.5</v>
      </c>
      <c r="E12" s="10">
        <f>COUNTIF(E4:E10,E3) / COUNTA(E4:E10)</f>
        <v>0.42857142857142855</v>
      </c>
      <c r="G12" s="9"/>
      <c r="H12" s="9" t="s">
        <v>159</v>
      </c>
      <c r="I12" s="10">
        <f>COUNTIF(I4:I10,I3) / COUNTA(I4:I10)</f>
        <v>0.8571428571428571</v>
      </c>
      <c r="J12" s="10">
        <f>COUNTIF(J4:J10,J3) / COUNTA(J4:J10)</f>
        <v>0</v>
      </c>
      <c r="K12" s="10">
        <f>COUNTIF(K4:K10,K3) / COUNTA(K4:K10)</f>
        <v>0.7142857142857143</v>
      </c>
      <c r="M12" s="9"/>
      <c r="N12" s="9" t="s">
        <v>159</v>
      </c>
      <c r="O12" s="10">
        <f>COUNTIF(O4:O10,O3) / COUNTA(O4:O10)</f>
        <v>1</v>
      </c>
      <c r="P12" s="10">
        <f>COUNTIF(P4:P10,P3) / COUNTA(P4:P10)</f>
        <v>0.5</v>
      </c>
      <c r="Q12" s="10">
        <f>COUNTIF(Q4:Q10,Q3) / COUNTA(Q4:Q10)</f>
        <v>0.8571428571428571</v>
      </c>
    </row>
    <row r="13" spans="1:17" x14ac:dyDescent="0.35">
      <c r="A13" s="9"/>
      <c r="B13" s="9" t="s">
        <v>168</v>
      </c>
      <c r="C13" s="10">
        <f>(COUNTIF(C4:C10,C3) + COUNTIF(D4:D10,D3) + COUNTIF(E4:E10,E3)) / (COUNTA(C4:C10)+COUNTA(D4:D10)+COUNTA(E4:E10))</f>
        <v>0.6875</v>
      </c>
      <c r="D13" s="9"/>
      <c r="E13" s="9"/>
      <c r="G13" s="9"/>
      <c r="H13" s="9" t="s">
        <v>168</v>
      </c>
      <c r="I13" s="10">
        <f>(COUNTIF(I4:I10,I3) + COUNTIF(J4:J10,J3) + COUNTIF(K4:K10,K3)) / (COUNTA(I4:I10)+COUNTA(J4:J10)+COUNTA(K4:K10))</f>
        <v>0.6875</v>
      </c>
      <c r="J13" s="9"/>
      <c r="K13" s="9"/>
      <c r="M13" s="9"/>
      <c r="N13" s="9" t="s">
        <v>168</v>
      </c>
      <c r="O13" s="10">
        <f>(COUNTIF(O4:O10,O3) + COUNTIF(P4:P10,P3) + COUNTIF(Q4:Q10,Q3)) / (COUNTA(O4:O10)+COUNTA(P4:P10)+COUNTA(Q4:Q10))</f>
        <v>0.875</v>
      </c>
      <c r="P13" s="9"/>
      <c r="Q13" s="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134A0-8B6A-45C0-86E3-599868E7E0EE}">
  <dimension ref="A1:J51"/>
  <sheetViews>
    <sheetView tabSelected="1" workbookViewId="0">
      <selection activeCell="H11" sqref="H11"/>
    </sheetView>
  </sheetViews>
  <sheetFormatPr defaultRowHeight="14.5" x14ac:dyDescent="0.35"/>
  <cols>
    <col min="1" max="1" width="22.26953125" customWidth="1"/>
    <col min="2" max="2" width="22.7265625" bestFit="1" customWidth="1"/>
    <col min="5" max="5" width="14.1796875" customWidth="1"/>
    <col min="6" max="6" width="24.26953125" customWidth="1"/>
    <col min="7" max="7" width="21.7265625" customWidth="1"/>
    <col min="8" max="8" width="22.81640625" bestFit="1" customWidth="1"/>
    <col min="9" max="9" width="20.1796875" customWidth="1"/>
    <col min="10" max="10" width="22.81640625" bestFit="1" customWidth="1"/>
    <col min="11" max="11" width="24" bestFit="1" customWidth="1"/>
    <col min="12" max="12" width="24.7265625" bestFit="1" customWidth="1"/>
    <col min="13" max="13" width="22.81640625" bestFit="1" customWidth="1"/>
    <col min="14" max="14" width="27.81640625" bestFit="1" customWidth="1"/>
    <col min="15" max="15" width="11.26953125" bestFit="1" customWidth="1"/>
  </cols>
  <sheetData>
    <row r="1" spans="1:10" x14ac:dyDescent="0.35">
      <c r="A1" t="s">
        <v>153</v>
      </c>
      <c r="B1" t="s">
        <v>154</v>
      </c>
      <c r="C1" t="s">
        <v>156</v>
      </c>
    </row>
    <row r="2" spans="1:10" x14ac:dyDescent="0.35">
      <c r="A2" t="s">
        <v>7</v>
      </c>
      <c r="B2" t="s">
        <v>7</v>
      </c>
      <c r="C2">
        <v>1</v>
      </c>
      <c r="H2" t="s">
        <v>157</v>
      </c>
    </row>
    <row r="3" spans="1:10" x14ac:dyDescent="0.35">
      <c r="A3" t="s">
        <v>7</v>
      </c>
      <c r="B3" t="s">
        <v>24</v>
      </c>
      <c r="C3">
        <v>0</v>
      </c>
      <c r="G3" t="s">
        <v>7</v>
      </c>
      <c r="H3" t="s">
        <v>30</v>
      </c>
      <c r="I3" t="s">
        <v>24</v>
      </c>
      <c r="J3" s="15" t="s">
        <v>159</v>
      </c>
    </row>
    <row r="4" spans="1:10" x14ac:dyDescent="0.35">
      <c r="A4" t="s">
        <v>7</v>
      </c>
      <c r="B4" t="s">
        <v>7</v>
      </c>
      <c r="C4">
        <v>1</v>
      </c>
      <c r="F4" t="s">
        <v>7</v>
      </c>
      <c r="G4">
        <f t="shared" ref="G4:I6" si="0">COUNTIFS($A$2:$A$51, $F4, $B$2:$B$51, G$3)</f>
        <v>38</v>
      </c>
      <c r="H4">
        <f t="shared" si="0"/>
        <v>1</v>
      </c>
      <c r="I4">
        <f t="shared" si="0"/>
        <v>5</v>
      </c>
      <c r="J4" s="16">
        <f>G4/SUM($G4:$I4)</f>
        <v>0.86363636363636365</v>
      </c>
    </row>
    <row r="5" spans="1:10" x14ac:dyDescent="0.35">
      <c r="A5" t="s">
        <v>7</v>
      </c>
      <c r="B5" t="s">
        <v>7</v>
      </c>
      <c r="C5">
        <v>1</v>
      </c>
      <c r="E5" t="s">
        <v>158</v>
      </c>
      <c r="F5" t="s">
        <v>30</v>
      </c>
      <c r="G5">
        <f t="shared" si="0"/>
        <v>1</v>
      </c>
      <c r="H5">
        <f t="shared" si="0"/>
        <v>0</v>
      </c>
      <c r="I5">
        <f t="shared" si="0"/>
        <v>0</v>
      </c>
      <c r="J5" s="16">
        <f>H5/SUM($G5:$I5)</f>
        <v>0</v>
      </c>
    </row>
    <row r="6" spans="1:10" x14ac:dyDescent="0.35">
      <c r="A6" t="s">
        <v>7</v>
      </c>
      <c r="B6" t="s">
        <v>7</v>
      </c>
      <c r="C6">
        <v>1</v>
      </c>
      <c r="F6" t="s">
        <v>24</v>
      </c>
      <c r="G6">
        <f t="shared" si="0"/>
        <v>3</v>
      </c>
      <c r="H6">
        <f t="shared" si="0"/>
        <v>0</v>
      </c>
      <c r="I6">
        <f t="shared" si="0"/>
        <v>2</v>
      </c>
      <c r="J6" s="16">
        <f>I6/SUM($G6:$I6)</f>
        <v>0.4</v>
      </c>
    </row>
    <row r="7" spans="1:10" x14ac:dyDescent="0.35">
      <c r="A7" t="s">
        <v>24</v>
      </c>
      <c r="B7" t="s">
        <v>24</v>
      </c>
      <c r="C7">
        <v>1</v>
      </c>
      <c r="F7" s="13" t="s">
        <v>160</v>
      </c>
      <c r="G7" s="14">
        <f>G4/SUM(G$4:G$6)</f>
        <v>0.90476190476190477</v>
      </c>
      <c r="H7" s="14">
        <f>H5/SUM(H$4:H$6)</f>
        <v>0</v>
      </c>
      <c r="I7" s="14">
        <f>I6/SUM(I$4:I$6)</f>
        <v>0.2857142857142857</v>
      </c>
      <c r="J7" s="8"/>
    </row>
    <row r="8" spans="1:10" x14ac:dyDescent="0.35">
      <c r="A8" t="s">
        <v>7</v>
      </c>
      <c r="B8" t="s">
        <v>7</v>
      </c>
      <c r="C8">
        <v>1</v>
      </c>
    </row>
    <row r="9" spans="1:10" x14ac:dyDescent="0.35">
      <c r="A9" t="s">
        <v>24</v>
      </c>
      <c r="B9" t="s">
        <v>7</v>
      </c>
      <c r="C9">
        <v>0</v>
      </c>
    </row>
    <row r="10" spans="1:10" x14ac:dyDescent="0.35">
      <c r="A10" t="s">
        <v>7</v>
      </c>
      <c r="B10" t="s">
        <v>7</v>
      </c>
      <c r="C10">
        <v>1</v>
      </c>
    </row>
    <row r="11" spans="1:10" x14ac:dyDescent="0.35">
      <c r="A11" t="s">
        <v>7</v>
      </c>
      <c r="B11" t="s">
        <v>7</v>
      </c>
      <c r="C11">
        <v>1</v>
      </c>
    </row>
    <row r="12" spans="1:10" x14ac:dyDescent="0.35">
      <c r="A12" t="s">
        <v>7</v>
      </c>
      <c r="B12" t="s">
        <v>7</v>
      </c>
      <c r="C12">
        <v>1</v>
      </c>
    </row>
    <row r="13" spans="1:10" x14ac:dyDescent="0.35">
      <c r="A13" t="s">
        <v>7</v>
      </c>
      <c r="B13" t="s">
        <v>7</v>
      </c>
      <c r="C13">
        <v>1</v>
      </c>
    </row>
    <row r="14" spans="1:10" x14ac:dyDescent="0.35">
      <c r="A14" t="s">
        <v>7</v>
      </c>
      <c r="B14" t="s">
        <v>7</v>
      </c>
      <c r="C14">
        <v>1</v>
      </c>
    </row>
    <row r="15" spans="1:10" x14ac:dyDescent="0.35">
      <c r="A15" t="s">
        <v>7</v>
      </c>
      <c r="B15" t="s">
        <v>7</v>
      </c>
      <c r="C15">
        <v>1</v>
      </c>
    </row>
    <row r="16" spans="1:10" x14ac:dyDescent="0.35">
      <c r="A16" t="s">
        <v>7</v>
      </c>
      <c r="B16" t="s">
        <v>7</v>
      </c>
      <c r="C16">
        <v>1</v>
      </c>
    </row>
    <row r="17" spans="1:3" x14ac:dyDescent="0.35">
      <c r="A17" t="s">
        <v>24</v>
      </c>
      <c r="B17" t="s">
        <v>7</v>
      </c>
      <c r="C17">
        <v>0</v>
      </c>
    </row>
    <row r="18" spans="1:3" x14ac:dyDescent="0.35">
      <c r="A18" t="s">
        <v>7</v>
      </c>
      <c r="B18" t="s">
        <v>7</v>
      </c>
      <c r="C18">
        <v>1</v>
      </c>
    </row>
    <row r="19" spans="1:3" x14ac:dyDescent="0.35">
      <c r="A19" t="s">
        <v>7</v>
      </c>
      <c r="B19" t="s">
        <v>7</v>
      </c>
      <c r="C19">
        <v>1</v>
      </c>
    </row>
    <row r="20" spans="1:3" x14ac:dyDescent="0.35">
      <c r="A20" t="s">
        <v>7</v>
      </c>
      <c r="B20" t="s">
        <v>7</v>
      </c>
      <c r="C20">
        <v>1</v>
      </c>
    </row>
    <row r="21" spans="1:3" x14ac:dyDescent="0.35">
      <c r="A21" t="s">
        <v>7</v>
      </c>
      <c r="B21" t="s">
        <v>24</v>
      </c>
      <c r="C21">
        <v>0</v>
      </c>
    </row>
    <row r="22" spans="1:3" x14ac:dyDescent="0.35">
      <c r="A22" t="s">
        <v>7</v>
      </c>
      <c r="B22" t="s">
        <v>7</v>
      </c>
      <c r="C22">
        <v>1</v>
      </c>
    </row>
    <row r="23" spans="1:3" x14ac:dyDescent="0.35">
      <c r="A23" t="s">
        <v>30</v>
      </c>
      <c r="B23" t="s">
        <v>7</v>
      </c>
      <c r="C23">
        <v>0</v>
      </c>
    </row>
    <row r="24" spans="1:3" x14ac:dyDescent="0.35">
      <c r="A24" t="s">
        <v>24</v>
      </c>
      <c r="B24" t="s">
        <v>7</v>
      </c>
      <c r="C24">
        <v>0</v>
      </c>
    </row>
    <row r="25" spans="1:3" x14ac:dyDescent="0.35">
      <c r="A25" t="s">
        <v>7</v>
      </c>
      <c r="B25" t="s">
        <v>7</v>
      </c>
      <c r="C25">
        <v>1</v>
      </c>
    </row>
    <row r="26" spans="1:3" x14ac:dyDescent="0.35">
      <c r="A26" t="s">
        <v>7</v>
      </c>
      <c r="B26" t="s">
        <v>7</v>
      </c>
      <c r="C26">
        <v>1</v>
      </c>
    </row>
    <row r="27" spans="1:3" x14ac:dyDescent="0.35">
      <c r="A27" t="s">
        <v>7</v>
      </c>
      <c r="B27" t="s">
        <v>7</v>
      </c>
      <c r="C27">
        <v>1</v>
      </c>
    </row>
    <row r="28" spans="1:3" x14ac:dyDescent="0.35">
      <c r="A28" t="s">
        <v>7</v>
      </c>
      <c r="B28" t="s">
        <v>7</v>
      </c>
      <c r="C28">
        <v>1</v>
      </c>
    </row>
    <row r="29" spans="1:3" x14ac:dyDescent="0.35">
      <c r="A29" t="s">
        <v>7</v>
      </c>
      <c r="B29" t="s">
        <v>7</v>
      </c>
      <c r="C29">
        <v>1</v>
      </c>
    </row>
    <row r="30" spans="1:3" x14ac:dyDescent="0.35">
      <c r="A30" t="s">
        <v>7</v>
      </c>
      <c r="B30" t="s">
        <v>7</v>
      </c>
      <c r="C30">
        <v>1</v>
      </c>
    </row>
    <row r="31" spans="1:3" x14ac:dyDescent="0.35">
      <c r="A31" t="s">
        <v>7</v>
      </c>
      <c r="B31" t="s">
        <v>7</v>
      </c>
      <c r="C31">
        <v>1</v>
      </c>
    </row>
    <row r="32" spans="1:3" x14ac:dyDescent="0.35">
      <c r="A32" t="s">
        <v>7</v>
      </c>
      <c r="B32" t="s">
        <v>7</v>
      </c>
      <c r="C32">
        <v>1</v>
      </c>
    </row>
    <row r="33" spans="1:3" x14ac:dyDescent="0.35">
      <c r="A33" t="s">
        <v>7</v>
      </c>
      <c r="B33" t="s">
        <v>7</v>
      </c>
      <c r="C33">
        <v>1</v>
      </c>
    </row>
    <row r="34" spans="1:3" x14ac:dyDescent="0.35">
      <c r="A34" t="s">
        <v>7</v>
      </c>
      <c r="B34" t="s">
        <v>7</v>
      </c>
      <c r="C34">
        <v>1</v>
      </c>
    </row>
    <row r="35" spans="1:3" x14ac:dyDescent="0.35">
      <c r="A35" t="s">
        <v>7</v>
      </c>
      <c r="B35" t="s">
        <v>7</v>
      </c>
      <c r="C35">
        <v>1</v>
      </c>
    </row>
    <row r="36" spans="1:3" x14ac:dyDescent="0.35">
      <c r="A36" t="s">
        <v>24</v>
      </c>
      <c r="B36" t="s">
        <v>24</v>
      </c>
      <c r="C36">
        <v>1</v>
      </c>
    </row>
    <row r="37" spans="1:3" x14ac:dyDescent="0.35">
      <c r="A37" t="s">
        <v>7</v>
      </c>
      <c r="B37" t="s">
        <v>7</v>
      </c>
      <c r="C37">
        <v>1</v>
      </c>
    </row>
    <row r="38" spans="1:3" x14ac:dyDescent="0.35">
      <c r="A38" t="s">
        <v>7</v>
      </c>
      <c r="B38" t="s">
        <v>24</v>
      </c>
      <c r="C38">
        <v>0</v>
      </c>
    </row>
    <row r="39" spans="1:3" x14ac:dyDescent="0.35">
      <c r="A39" t="s">
        <v>7</v>
      </c>
      <c r="B39" t="s">
        <v>24</v>
      </c>
      <c r="C39">
        <v>0</v>
      </c>
    </row>
    <row r="40" spans="1:3" x14ac:dyDescent="0.35">
      <c r="A40" t="s">
        <v>7</v>
      </c>
      <c r="B40" t="s">
        <v>7</v>
      </c>
      <c r="C40">
        <v>1</v>
      </c>
    </row>
    <row r="41" spans="1:3" x14ac:dyDescent="0.35">
      <c r="A41" t="s">
        <v>7</v>
      </c>
      <c r="B41" t="s">
        <v>7</v>
      </c>
      <c r="C41">
        <v>1</v>
      </c>
    </row>
    <row r="42" spans="1:3" x14ac:dyDescent="0.35">
      <c r="A42" t="s">
        <v>7</v>
      </c>
      <c r="B42" t="s">
        <v>24</v>
      </c>
      <c r="C42">
        <v>0</v>
      </c>
    </row>
    <row r="43" spans="1:3" x14ac:dyDescent="0.35">
      <c r="A43" t="s">
        <v>7</v>
      </c>
      <c r="B43" t="s">
        <v>7</v>
      </c>
      <c r="C43">
        <v>1</v>
      </c>
    </row>
    <row r="44" spans="1:3" x14ac:dyDescent="0.35">
      <c r="A44" t="s">
        <v>7</v>
      </c>
      <c r="B44" t="s">
        <v>7</v>
      </c>
      <c r="C44">
        <v>1</v>
      </c>
    </row>
    <row r="45" spans="1:3" x14ac:dyDescent="0.35">
      <c r="A45" t="s">
        <v>7</v>
      </c>
      <c r="B45" t="s">
        <v>7</v>
      </c>
      <c r="C45">
        <v>1</v>
      </c>
    </row>
    <row r="46" spans="1:3" x14ac:dyDescent="0.35">
      <c r="A46" t="s">
        <v>7</v>
      </c>
      <c r="B46" t="s">
        <v>7</v>
      </c>
      <c r="C46">
        <v>1</v>
      </c>
    </row>
    <row r="47" spans="1:3" x14ac:dyDescent="0.35">
      <c r="A47" t="s">
        <v>7</v>
      </c>
      <c r="B47" t="s">
        <v>7</v>
      </c>
      <c r="C47">
        <v>1</v>
      </c>
    </row>
    <row r="48" spans="1:3" x14ac:dyDescent="0.35">
      <c r="A48" t="s">
        <v>7</v>
      </c>
      <c r="B48" t="s">
        <v>7</v>
      </c>
      <c r="C48">
        <v>1</v>
      </c>
    </row>
    <row r="49" spans="1:3" x14ac:dyDescent="0.35">
      <c r="A49" t="s">
        <v>7</v>
      </c>
      <c r="B49" t="s">
        <v>7</v>
      </c>
      <c r="C49">
        <v>1</v>
      </c>
    </row>
    <row r="50" spans="1:3" x14ac:dyDescent="0.35">
      <c r="A50" t="s">
        <v>7</v>
      </c>
      <c r="B50" t="s">
        <v>7</v>
      </c>
      <c r="C50">
        <v>1</v>
      </c>
    </row>
    <row r="51" spans="1:3" x14ac:dyDescent="0.35">
      <c r="A51" t="s">
        <v>7</v>
      </c>
      <c r="B51" t="s">
        <v>30</v>
      </c>
      <c r="C51">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CEEEF77440D434397B11D234A3C0666" ma:contentTypeVersion="3" ma:contentTypeDescription="Create a new document." ma:contentTypeScope="" ma:versionID="764b98f89b68f68afb6b1ea58395ca5a">
  <xsd:schema xmlns:xsd="http://www.w3.org/2001/XMLSchema" xmlns:xs="http://www.w3.org/2001/XMLSchema" xmlns:p="http://schemas.microsoft.com/office/2006/metadata/properties" xmlns:ns2="fe441f26-4b36-49cc-abfa-9d179400f66c" targetNamespace="http://schemas.microsoft.com/office/2006/metadata/properties" ma:root="true" ma:fieldsID="29f3d3129c4f059a908802a6d0dc4d90" ns2:_="">
    <xsd:import namespace="fe441f26-4b36-49cc-abfa-9d179400f66c"/>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e441f26-4b36-49cc-abfa-9d179400f66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1B5B1AF-15CA-4CBA-9702-247D59ED169F}">
  <ds:schemaRefs>
    <ds:schemaRef ds:uri="http://schemas.microsoft.com/sharepoint/v3/contenttype/forms"/>
  </ds:schemaRefs>
</ds:datastoreItem>
</file>

<file path=customXml/itemProps2.xml><?xml version="1.0" encoding="utf-8"?>
<ds:datastoreItem xmlns:ds="http://schemas.openxmlformats.org/officeDocument/2006/customXml" ds:itemID="{6521EE88-5745-40B3-BB06-B80D04331E4D}">
  <ds:schemaRefs>
    <ds:schemaRef ds:uri="http://schemas.microsoft.com/office/2006/metadata/contentType"/>
    <ds:schemaRef ds:uri="http://schemas.microsoft.com/office/2006/metadata/properties/metaAttributes"/>
    <ds:schemaRef ds:uri="http://www.w3.org/2000/xmlns/"/>
    <ds:schemaRef ds:uri="http://www.w3.org/2001/XMLSchema"/>
    <ds:schemaRef ds:uri="fe441f26-4b36-49cc-abfa-9d179400f66c"/>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9091613-1865-4BF2-A2AF-094AF8A48468}">
  <ds:schemaRefs>
    <ds:schemaRef ds:uri="http://schemas.microsoft.com/office/2006/metadata/properties"/>
    <ds:schemaRef ds:uri="http://www.w3.org/2000/xmln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Rau Testcases</vt:lpstr>
      <vt:lpstr>Rerun</vt:lpstr>
      <vt:lpstr>Analysis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Max</dc:creator>
  <cp:keywords/>
  <dc:description/>
  <cp:lastModifiedBy>LE Quan</cp:lastModifiedBy>
  <cp:revision/>
  <dcterms:created xsi:type="dcterms:W3CDTF">2023-05-18T09:50:00Z</dcterms:created>
  <dcterms:modified xsi:type="dcterms:W3CDTF">2023-10-31T07:32:19Z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0x0101008CEEEF77440D434397B11D234A3C0666</vt:lpwstr>
  </property>
</Properties>
</file>