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kumente\GitHub\2015_Data_Analyst_Project_1\"/>
    </mc:Choice>
  </mc:AlternateContent>
  <bookViews>
    <workbookView xWindow="0" yWindow="0" windowWidth="25200" windowHeight="12048" activeTab="1"/>
  </bookViews>
  <sheets>
    <sheet name="1st_try" sheetId="1" r:id="rId1"/>
    <sheet name="2nd_try" sheetId="2" r:id="rId2"/>
  </sheets>
  <calcPr calcId="152511"/>
  <pivotCaches>
    <pivotCache cacheId="6" r:id="rId3"/>
    <pivotCache cacheId="18" r:id="rId4"/>
    <pivotCache cacheId="19" r:id="rId5"/>
  </pivotCaches>
</workbook>
</file>

<file path=xl/calcChain.xml><?xml version="1.0" encoding="utf-8"?>
<calcChain xmlns="http://schemas.openxmlformats.org/spreadsheetml/2006/main">
  <c r="H31" i="2" l="1"/>
  <c r="H16" i="2" s="1"/>
  <c r="H30" i="2"/>
  <c r="E31" i="2"/>
  <c r="E30" i="2"/>
  <c r="D25" i="1"/>
  <c r="E25" i="1"/>
  <c r="B28" i="1"/>
  <c r="D3" i="1" s="1"/>
  <c r="B29" i="1"/>
  <c r="E7" i="2" l="1"/>
  <c r="H11" i="2"/>
  <c r="H26" i="2"/>
  <c r="H19" i="2"/>
  <c r="H9" i="2"/>
  <c r="H5" i="2"/>
  <c r="H4" i="2"/>
  <c r="H18" i="2"/>
  <c r="H6" i="2"/>
  <c r="H27" i="2"/>
  <c r="H22" i="2"/>
  <c r="H23" i="2"/>
  <c r="H17" i="2"/>
  <c r="H8" i="2"/>
  <c r="H13" i="2"/>
  <c r="H12" i="2"/>
  <c r="H25" i="2"/>
  <c r="H15" i="2"/>
  <c r="H10" i="2"/>
  <c r="H21" i="2"/>
  <c r="H24" i="2"/>
  <c r="H7" i="2"/>
  <c r="H14" i="2"/>
  <c r="H20" i="2"/>
  <c r="E14" i="2"/>
  <c r="E25" i="2"/>
  <c r="E19" i="2"/>
  <c r="E6" i="2"/>
  <c r="E17" i="2"/>
  <c r="E10" i="2"/>
  <c r="E8" i="2"/>
  <c r="E16" i="2"/>
  <c r="E22" i="2"/>
  <c r="E21" i="2"/>
  <c r="E13" i="2"/>
  <c r="E11" i="2"/>
  <c r="E20" i="2"/>
  <c r="E5" i="2"/>
  <c r="E4" i="2"/>
  <c r="E15" i="2"/>
  <c r="E23" i="2"/>
  <c r="E12" i="2"/>
  <c r="E26" i="2"/>
  <c r="E9" i="2"/>
  <c r="E24" i="2"/>
  <c r="E27" i="2"/>
  <c r="E18" i="2"/>
  <c r="D24" i="1"/>
  <c r="D16" i="1"/>
  <c r="D8" i="1"/>
  <c r="D23" i="1"/>
  <c r="D15" i="1"/>
  <c r="D7" i="1"/>
  <c r="D20" i="1"/>
  <c r="D12" i="1"/>
  <c r="D4" i="1"/>
  <c r="D19" i="1"/>
  <c r="D11" i="1"/>
  <c r="D22" i="1"/>
  <c r="D18" i="1"/>
  <c r="D14" i="1"/>
  <c r="D10" i="1"/>
  <c r="D6" i="1"/>
  <c r="D2" i="1"/>
  <c r="D21" i="1"/>
  <c r="D17" i="1"/>
  <c r="D13" i="1"/>
  <c r="D9" i="1"/>
  <c r="D5" i="1"/>
  <c r="C29" i="1"/>
  <c r="B32" i="1" s="1"/>
  <c r="B33" i="1" s="1"/>
  <c r="C28" i="1"/>
  <c r="B31" i="1" l="1"/>
  <c r="E5" i="1"/>
  <c r="E9" i="1"/>
  <c r="E13" i="1"/>
  <c r="E17" i="1"/>
  <c r="E21" i="1"/>
  <c r="E2" i="1"/>
  <c r="E3" i="1"/>
  <c r="E7" i="1"/>
  <c r="E11" i="1"/>
  <c r="E15" i="1"/>
  <c r="E23" i="1"/>
  <c r="E4" i="1"/>
  <c r="E12" i="1"/>
  <c r="E20" i="1"/>
  <c r="E6" i="1"/>
  <c r="E10" i="1"/>
  <c r="E14" i="1"/>
  <c r="E18" i="1"/>
  <c r="E22" i="1"/>
  <c r="E19" i="1"/>
  <c r="E8" i="1"/>
  <c r="E16" i="1"/>
  <c r="E24" i="1"/>
  <c r="B35" i="1"/>
</calcChain>
</file>

<file path=xl/sharedStrings.xml><?xml version="1.0" encoding="utf-8"?>
<sst xmlns="http://schemas.openxmlformats.org/spreadsheetml/2006/main" count="91" uniqueCount="42">
  <si>
    <t>Congruent</t>
  </si>
  <si>
    <t>Incongruent</t>
  </si>
  <si>
    <t>Mean</t>
  </si>
  <si>
    <t>Sample Standard Deviation</t>
  </si>
  <si>
    <t>Spalte1</t>
  </si>
  <si>
    <t>Measure</t>
  </si>
  <si>
    <t>Bin Upper Bound</t>
  </si>
  <si>
    <t>Mean Difference</t>
  </si>
  <si>
    <t>Combined Standard Deviation</t>
  </si>
  <si>
    <t>Standard Error</t>
  </si>
  <si>
    <t>df</t>
  </si>
  <si>
    <t>t</t>
  </si>
  <si>
    <t>ND Congruent</t>
  </si>
  <si>
    <t>ND Incongruent</t>
  </si>
  <si>
    <t>Zeilenbeschriftungen</t>
  </si>
  <si>
    <t>Gesamtergebnis</t>
  </si>
  <si>
    <t>8-10</t>
  </si>
  <si>
    <t>10-12</t>
  </si>
  <si>
    <t>12-14</t>
  </si>
  <si>
    <t>14-16</t>
  </si>
  <si>
    <t>16-18</t>
  </si>
  <si>
    <t>18-20</t>
  </si>
  <si>
    <t>22-24</t>
  </si>
  <si>
    <t>Anzahl von Congruent</t>
  </si>
  <si>
    <t>Anzahl von Congruent2</t>
  </si>
  <si>
    <t>20-22</t>
  </si>
  <si>
    <t>24-26</t>
  </si>
  <si>
    <t>26-28</t>
  </si>
  <si>
    <t>34-36</t>
  </si>
  <si>
    <t>&lt;0</t>
  </si>
  <si>
    <t>0-2</t>
  </si>
  <si>
    <t>2-4</t>
  </si>
  <si>
    <t>4-6</t>
  </si>
  <si>
    <t>6-8</t>
  </si>
  <si>
    <t>28-30</t>
  </si>
  <si>
    <t>30-32</t>
  </si>
  <si>
    <t>32-34</t>
  </si>
  <si>
    <t>&gt;36</t>
  </si>
  <si>
    <t>Distribution "Congruent"</t>
  </si>
  <si>
    <t>Distribution "Incongruent"</t>
  </si>
  <si>
    <t>Histogram "Congruent"</t>
  </si>
  <si>
    <t>Histogram "Incongruent"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</si>
</sst>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Fill="1" applyBorder="1" applyAlignment="1"/>
    <xf numFmtId="2" fontId="0" fillId="0" borderId="0" xfId="0" applyNumberFormat="1"/>
    <xf numFmtId="0" fontId="16" fillId="0" borderId="0" xfId="0" applyFont="1"/>
    <xf numFmtId="0" fontId="13" fillId="33" borderId="10" xfId="0" applyFont="1" applyFill="1" applyBorder="1"/>
    <xf numFmtId="0" fontId="0" fillId="34" borderId="10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34" borderId="12" xfId="0" applyFont="1" applyFill="1" applyBorder="1"/>
    <xf numFmtId="0" fontId="0" fillId="0" borderId="12" xfId="0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0" fontId="13" fillId="33" borderId="15" xfId="0" applyFont="1" applyFill="1" applyBorder="1"/>
    <xf numFmtId="0" fontId="0" fillId="34" borderId="13" xfId="0" applyFont="1" applyFill="1" applyBorder="1"/>
    <xf numFmtId="0" fontId="0" fillId="34" borderId="14" xfId="0" applyFont="1" applyFill="1" applyBorder="1"/>
    <xf numFmtId="0" fontId="0" fillId="34" borderId="15" xfId="0" applyFont="1" applyFill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14" xfId="0" applyNumberFormat="1" applyFont="1" applyBorder="1"/>
    <xf numFmtId="0" fontId="0" fillId="0" borderId="14" xfId="0" applyFont="1" applyBorder="1"/>
    <xf numFmtId="165" fontId="0" fillId="34" borderId="14" xfId="0" applyNumberFormat="1" applyFont="1" applyFill="1" applyBorder="1"/>
    <xf numFmtId="165" fontId="0" fillId="0" borderId="14" xfId="0" applyNumberFormat="1" applyFont="1" applyBorder="1"/>
    <xf numFmtId="165" fontId="0" fillId="0" borderId="0" xfId="0" applyNumberFormat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Histogram</a:t>
            </a:r>
            <a:r>
              <a:rPr lang="de-DE" baseline="0"/>
              <a:t> for Sample Distributions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'1st_try'!$H$1</c:f>
              <c:strCache>
                <c:ptCount val="1"/>
                <c:pt idx="0">
                  <c:v>Congruent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'1st_try'!$G$2:$G$9</c:f>
              <c:numCache>
                <c:formatCode>0.00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'1st_try'!$H$2:$H$9</c:f>
              <c:numCache>
                <c:formatCode>General</c:formatCode>
                <c:ptCount val="8"/>
                <c:pt idx="0" formatCode="0.0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11</c:v>
                </c:pt>
                <c:pt idx="4">
                  <c:v>8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'1st_try'!$I$1</c:f>
              <c:strCache>
                <c:ptCount val="1"/>
                <c:pt idx="0">
                  <c:v>Incongruent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'1st_try'!$G$2:$G$9</c:f>
              <c:numCache>
                <c:formatCode>0.00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'1st_try'!$I$2:$I$9</c:f>
              <c:numCache>
                <c:formatCode>General</c:formatCode>
                <c:ptCount val="8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12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98304"/>
        <c:axId val="375399872"/>
      </c:barChart>
      <c:catAx>
        <c:axId val="37539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/>
                  <a:t>Lower Bound for Histogram Bin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399872"/>
        <c:crosses val="autoZero"/>
        <c:auto val="1"/>
        <c:lblAlgn val="ctr"/>
        <c:lblOffset val="100"/>
        <c:noMultiLvlLbl val="0"/>
      </c:catAx>
      <c:valAx>
        <c:axId val="3753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Samples</a:t>
                </a:r>
                <a:r>
                  <a:rPr lang="de-DE" baseline="0"/>
                  <a:t> in Bin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3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</a:t>
            </a:r>
            <a:r>
              <a:rPr lang="de-DE" baseline="0"/>
              <a:t> of Experiment Results for each Subject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tockChart>
        <c:ser>
          <c:idx val="0"/>
          <c:order val="0"/>
          <c:tx>
            <c:strRef>
              <c:f>'1st_try'!$O$1</c:f>
              <c:strCache>
                <c:ptCount val="1"/>
                <c:pt idx="0">
                  <c:v>Congruent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'1st_try'!$O$2:$O$24</c:f>
              <c:numCache>
                <c:formatCode>General</c:formatCode>
                <c:ptCount val="23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'1st_try'!$P$1</c:f>
              <c:strCache>
                <c:ptCount val="1"/>
                <c:pt idx="0">
                  <c:v>Spalte1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'1st_try'!$P$2:$P$24</c:f>
              <c:numCache>
                <c:formatCode>General</c:formatCode>
                <c:ptCount val="23"/>
              </c:numCache>
            </c:numRef>
          </c:val>
          <c:smooth val="0"/>
        </c:ser>
        <c:ser>
          <c:idx val="2"/>
          <c:order val="2"/>
          <c:tx>
            <c:strRef>
              <c:f>'1st_try'!$Q$1</c:f>
              <c:strCache>
                <c:ptCount val="1"/>
                <c:pt idx="0">
                  <c:v>Incongruent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'1st_try'!$Q$2:$Q$24</c:f>
              <c:numCache>
                <c:formatCode>General</c:formatCode>
                <c:ptCount val="23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47625" cap="rnd" cmpd="sng" algn="ctr">
              <a:gradFill>
                <a:gsLst>
                  <a:gs pos="0">
                    <a:schemeClr val="accent2"/>
                  </a:gs>
                  <a:gs pos="100000">
                    <a:schemeClr val="accent1"/>
                  </a:gs>
                </a:gsLst>
                <a:lin ang="5400000" scaled="1"/>
              </a:gradFill>
              <a:bevel/>
            </a:ln>
            <a:effectLst/>
          </c:spPr>
        </c:hiLowLines>
        <c:axId val="375400264"/>
        <c:axId val="375403008"/>
      </c:stockChart>
      <c:catAx>
        <c:axId val="375400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Subject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403008"/>
        <c:crosses val="autoZero"/>
        <c:auto val="1"/>
        <c:lblAlgn val="ctr"/>
        <c:lblOffset val="100"/>
        <c:noMultiLvlLbl val="0"/>
      </c:catAx>
      <c:valAx>
        <c:axId val="3754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to Complete the Experiment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40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1"/>
        <c:delete val="1"/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</a:t>
            </a:r>
            <a:r>
              <a:rPr lang="de-DE" baseline="0"/>
              <a:t> of Experiment Results for each Subject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tockChart>
        <c:ser>
          <c:idx val="0"/>
          <c:order val="0"/>
          <c:tx>
            <c:strRef>
              <c:f>'2nd_try'!$A$3</c:f>
              <c:strCache>
                <c:ptCount val="1"/>
                <c:pt idx="0">
                  <c:v>Congruent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'2nd_try'!$A$4:$A$27</c:f>
              <c:numCache>
                <c:formatCode>General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'2nd_try'!$B$3</c:f>
              <c:strCache>
                <c:ptCount val="1"/>
                <c:pt idx="0">
                  <c:v>Incongruent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'2nd_try'!$B$4:$B$27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47625" cap="rnd" cmpd="sng" algn="ctr">
              <a:gradFill>
                <a:gsLst>
                  <a:gs pos="0">
                    <a:schemeClr val="accent2"/>
                  </a:gs>
                  <a:gs pos="100000">
                    <a:schemeClr val="accent1"/>
                  </a:gs>
                </a:gsLst>
                <a:lin ang="5400000" scaled="1"/>
              </a:gradFill>
              <a:bevel/>
            </a:ln>
            <a:effectLst/>
          </c:spPr>
        </c:hiLowLines>
        <c:axId val="458410936"/>
        <c:axId val="458411328"/>
      </c:stockChart>
      <c:catAx>
        <c:axId val="458410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Subject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8411328"/>
        <c:crosses val="autoZero"/>
        <c:auto val="1"/>
        <c:lblAlgn val="ctr"/>
        <c:lblOffset val="100"/>
        <c:noMultiLvlLbl val="0"/>
      </c:catAx>
      <c:valAx>
        <c:axId val="4584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to Complete the Experiment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841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Histogram</a:t>
            </a:r>
            <a:r>
              <a:rPr lang="de-DE" baseline="0"/>
              <a:t> for Sample Distributions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8893110389173376E-2"/>
          <c:y val="0.17345077303293294"/>
          <c:w val="0.82489629792779395"/>
          <c:h val="0.63849953062436537"/>
        </c:manualLayout>
      </c:layout>
      <c:barChart>
        <c:barDir val="col"/>
        <c:grouping val="clustered"/>
        <c:varyColors val="0"/>
        <c:ser>
          <c:idx val="0"/>
          <c:order val="2"/>
          <c:tx>
            <c:strRef>
              <c:f>'2nd_try'!$E$33</c:f>
              <c:strCache>
                <c:ptCount val="1"/>
                <c:pt idx="0">
                  <c:v>Histogram "Congruent"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'2nd_try'!$D$34:$D$53</c:f>
              <c:strCache>
                <c:ptCount val="20"/>
                <c:pt idx="0">
                  <c:v>&lt;0</c:v>
                </c:pt>
                <c:pt idx="1">
                  <c:v>0-2</c:v>
                </c:pt>
                <c:pt idx="2">
                  <c:v>2-4</c:v>
                </c:pt>
                <c:pt idx="3">
                  <c:v>4-6</c:v>
                </c:pt>
                <c:pt idx="4">
                  <c:v>6-8</c:v>
                </c:pt>
                <c:pt idx="5">
                  <c:v>8-10</c:v>
                </c:pt>
                <c:pt idx="6">
                  <c:v>10-12</c:v>
                </c:pt>
                <c:pt idx="7">
                  <c:v>12-14</c:v>
                </c:pt>
                <c:pt idx="8">
                  <c:v>14-16</c:v>
                </c:pt>
                <c:pt idx="9">
                  <c:v>16-18</c:v>
                </c:pt>
                <c:pt idx="10">
                  <c:v>18-20</c:v>
                </c:pt>
                <c:pt idx="11">
                  <c:v>20-22</c:v>
                </c:pt>
                <c:pt idx="12">
                  <c:v>22-24</c:v>
                </c:pt>
                <c:pt idx="13">
                  <c:v>24-26</c:v>
                </c:pt>
                <c:pt idx="14">
                  <c:v>26-28</c:v>
                </c:pt>
                <c:pt idx="15">
                  <c:v>28-30</c:v>
                </c:pt>
                <c:pt idx="16">
                  <c:v>30-32</c:v>
                </c:pt>
                <c:pt idx="17">
                  <c:v>32-34</c:v>
                </c:pt>
                <c:pt idx="18">
                  <c:v>34-36</c:v>
                </c:pt>
                <c:pt idx="19">
                  <c:v>&gt;36</c:v>
                </c:pt>
              </c:strCache>
            </c:strRef>
          </c:cat>
          <c:val>
            <c:numRef>
              <c:f>'2nd_try'!$E$34:$E$53</c:f>
              <c:numCache>
                <c:formatCode>General</c:formatCode>
                <c:ptCount val="20"/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2">
                  <c:v>1</c:v>
                </c:pt>
              </c:numCache>
            </c:numRef>
          </c:val>
        </c:ser>
        <c:ser>
          <c:idx val="1"/>
          <c:order val="3"/>
          <c:tx>
            <c:strRef>
              <c:f>'2nd_try'!$H$33</c:f>
              <c:strCache>
                <c:ptCount val="1"/>
                <c:pt idx="0">
                  <c:v>Histogram "Incongruent"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'2nd_try'!$D$34:$D$53</c:f>
              <c:strCache>
                <c:ptCount val="20"/>
                <c:pt idx="0">
                  <c:v>&lt;0</c:v>
                </c:pt>
                <c:pt idx="1">
                  <c:v>0-2</c:v>
                </c:pt>
                <c:pt idx="2">
                  <c:v>2-4</c:v>
                </c:pt>
                <c:pt idx="3">
                  <c:v>4-6</c:v>
                </c:pt>
                <c:pt idx="4">
                  <c:v>6-8</c:v>
                </c:pt>
                <c:pt idx="5">
                  <c:v>8-10</c:v>
                </c:pt>
                <c:pt idx="6">
                  <c:v>10-12</c:v>
                </c:pt>
                <c:pt idx="7">
                  <c:v>12-14</c:v>
                </c:pt>
                <c:pt idx="8">
                  <c:v>14-16</c:v>
                </c:pt>
                <c:pt idx="9">
                  <c:v>16-18</c:v>
                </c:pt>
                <c:pt idx="10">
                  <c:v>18-20</c:v>
                </c:pt>
                <c:pt idx="11">
                  <c:v>20-22</c:v>
                </c:pt>
                <c:pt idx="12">
                  <c:v>22-24</c:v>
                </c:pt>
                <c:pt idx="13">
                  <c:v>24-26</c:v>
                </c:pt>
                <c:pt idx="14">
                  <c:v>26-28</c:v>
                </c:pt>
                <c:pt idx="15">
                  <c:v>28-30</c:v>
                </c:pt>
                <c:pt idx="16">
                  <c:v>30-32</c:v>
                </c:pt>
                <c:pt idx="17">
                  <c:v>32-34</c:v>
                </c:pt>
                <c:pt idx="18">
                  <c:v>34-36</c:v>
                </c:pt>
                <c:pt idx="19">
                  <c:v>&gt;36</c:v>
                </c:pt>
              </c:strCache>
            </c:strRef>
          </c:cat>
          <c:val>
            <c:numRef>
              <c:f>'2nd_try'!$H$34:$H$53</c:f>
              <c:numCache>
                <c:formatCode>General</c:formatCode>
                <c:ptCount val="20"/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8874384"/>
        <c:axId val="448875168"/>
      </c:barChart>
      <c:scatterChart>
        <c:scatterStyle val="smoothMarker"/>
        <c:varyColors val="0"/>
        <c:ser>
          <c:idx val="2"/>
          <c:order val="0"/>
          <c:tx>
            <c:strRef>
              <c:f>'2nd_try'!$E$3</c:f>
              <c:strCache>
                <c:ptCount val="1"/>
                <c:pt idx="0">
                  <c:v>Distribution "Congruent"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'2nd_try'!$D$4:$D$27</c:f>
              <c:numCache>
                <c:formatCode>0.0000</c:formatCode>
                <c:ptCount val="24"/>
                <c:pt idx="0">
                  <c:v>8.6300000000000008</c:v>
                </c:pt>
                <c:pt idx="1">
                  <c:v>8.9870000000000001</c:v>
                </c:pt>
                <c:pt idx="2">
                  <c:v>9.4009999999999998</c:v>
                </c:pt>
                <c:pt idx="3">
                  <c:v>9.5640000000000001</c:v>
                </c:pt>
                <c:pt idx="4">
                  <c:v>10.638999999999999</c:v>
                </c:pt>
                <c:pt idx="5">
                  <c:v>11.343999999999999</c:v>
                </c:pt>
                <c:pt idx="6">
                  <c:v>12.079000000000001</c:v>
                </c:pt>
                <c:pt idx="7">
                  <c:v>12.13</c:v>
                </c:pt>
                <c:pt idx="8">
                  <c:v>12.238</c:v>
                </c:pt>
                <c:pt idx="9">
                  <c:v>12.369</c:v>
                </c:pt>
                <c:pt idx="10">
                  <c:v>12.944000000000001</c:v>
                </c:pt>
                <c:pt idx="11">
                  <c:v>14.233000000000001</c:v>
                </c:pt>
                <c:pt idx="12">
                  <c:v>14.48</c:v>
                </c:pt>
                <c:pt idx="13">
                  <c:v>14.669</c:v>
                </c:pt>
                <c:pt idx="14">
                  <c:v>14.692</c:v>
                </c:pt>
                <c:pt idx="15">
                  <c:v>15.073</c:v>
                </c:pt>
                <c:pt idx="16">
                  <c:v>15.298</c:v>
                </c:pt>
                <c:pt idx="17">
                  <c:v>16.004000000000001</c:v>
                </c:pt>
                <c:pt idx="18">
                  <c:v>16.791</c:v>
                </c:pt>
                <c:pt idx="19">
                  <c:v>16.928999999999998</c:v>
                </c:pt>
                <c:pt idx="20">
                  <c:v>18.2</c:v>
                </c:pt>
                <c:pt idx="21">
                  <c:v>18.495000000000001</c:v>
                </c:pt>
                <c:pt idx="22">
                  <c:v>19.71</c:v>
                </c:pt>
                <c:pt idx="23">
                  <c:v>22.327999999999999</c:v>
                </c:pt>
              </c:numCache>
            </c:numRef>
          </c:xVal>
          <c:yVal>
            <c:numRef>
              <c:f>'2nd_try'!$E$4:$E$27</c:f>
              <c:numCache>
                <c:formatCode>General</c:formatCode>
                <c:ptCount val="24"/>
                <c:pt idx="0">
                  <c:v>3.353830201946869E-2</c:v>
                </c:pt>
                <c:pt idx="1">
                  <c:v>3.9276155137901697E-2</c:v>
                </c:pt>
                <c:pt idx="2">
                  <c:v>4.6539233558148506E-2</c:v>
                </c:pt>
                <c:pt idx="3">
                  <c:v>4.9557481752519318E-2</c:v>
                </c:pt>
                <c:pt idx="4">
                  <c:v>7.0909419149573535E-2</c:v>
                </c:pt>
                <c:pt idx="5">
                  <c:v>8.5065089521935033E-2</c:v>
                </c:pt>
                <c:pt idx="6">
                  <c:v>9.8348849231329E-2</c:v>
                </c:pt>
                <c:pt idx="7">
                  <c:v>9.9176197315901757E-2</c:v>
                </c:pt>
                <c:pt idx="8">
                  <c:v>0.10087816321201472</c:v>
                </c:pt>
                <c:pt idx="9">
                  <c:v>0.10284588866696108</c:v>
                </c:pt>
                <c:pt idx="10">
                  <c:v>0.11004592602913879</c:v>
                </c:pt>
                <c:pt idx="11">
                  <c:v>0.11572496033899676</c:v>
                </c:pt>
                <c:pt idx="12">
                  <c:v>0.11499074696706647</c:v>
                </c:pt>
                <c:pt idx="13">
                  <c:v>0.11403493469751469</c:v>
                </c:pt>
                <c:pt idx="14">
                  <c:v>0.11389572926449731</c:v>
                </c:pt>
                <c:pt idx="15">
                  <c:v>0.11089183580022376</c:v>
                </c:pt>
                <c:pt idx="16">
                  <c:v>0.10852909225212969</c:v>
                </c:pt>
                <c:pt idx="17">
                  <c:v>9.8662862671132015E-2</c:v>
                </c:pt>
                <c:pt idx="18">
                  <c:v>8.4427262520711741E-2</c:v>
                </c:pt>
                <c:pt idx="19">
                  <c:v>8.1710465389809334E-2</c:v>
                </c:pt>
                <c:pt idx="20">
                  <c:v>5.6057473351176272E-2</c:v>
                </c:pt>
                <c:pt idx="21">
                  <c:v>5.0371726943487953E-2</c:v>
                </c:pt>
                <c:pt idx="22">
                  <c:v>3.0010477791097129E-2</c:v>
                </c:pt>
                <c:pt idx="23">
                  <c:v>6.4383469180793662E-3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'2nd_try'!$H$3</c:f>
              <c:strCache>
                <c:ptCount val="1"/>
                <c:pt idx="0">
                  <c:v>Distribution "Incongruent"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'2nd_try'!$G$4:$G$27</c:f>
              <c:numCache>
                <c:formatCode>0.0000</c:formatCode>
                <c:ptCount val="24"/>
                <c:pt idx="0">
                  <c:v>15.686999999999999</c:v>
                </c:pt>
                <c:pt idx="1">
                  <c:v>17.393999999999998</c:v>
                </c:pt>
                <c:pt idx="2">
                  <c:v>17.425000000000001</c:v>
                </c:pt>
                <c:pt idx="3">
                  <c:v>17.510000000000002</c:v>
                </c:pt>
                <c:pt idx="4">
                  <c:v>17.96</c:v>
                </c:pt>
                <c:pt idx="5">
                  <c:v>18.643999999999998</c:v>
                </c:pt>
                <c:pt idx="6">
                  <c:v>18.741</c:v>
                </c:pt>
                <c:pt idx="7">
                  <c:v>19.277999999999999</c:v>
                </c:pt>
                <c:pt idx="8">
                  <c:v>20.329999999999998</c:v>
                </c:pt>
                <c:pt idx="9">
                  <c:v>20.428999999999998</c:v>
                </c:pt>
                <c:pt idx="10">
                  <c:v>20.762</c:v>
                </c:pt>
                <c:pt idx="11">
                  <c:v>20.878</c:v>
                </c:pt>
                <c:pt idx="12">
                  <c:v>21.157</c:v>
                </c:pt>
                <c:pt idx="13">
                  <c:v>21.213999999999999</c:v>
                </c:pt>
                <c:pt idx="14">
                  <c:v>22.058</c:v>
                </c:pt>
                <c:pt idx="15">
                  <c:v>22.158000000000001</c:v>
                </c:pt>
                <c:pt idx="16">
                  <c:v>22.803000000000001</c:v>
                </c:pt>
                <c:pt idx="17">
                  <c:v>23.893999999999998</c:v>
                </c:pt>
                <c:pt idx="18">
                  <c:v>24.524000000000001</c:v>
                </c:pt>
                <c:pt idx="19">
                  <c:v>24.571999999999999</c:v>
                </c:pt>
                <c:pt idx="20">
                  <c:v>25.138999999999999</c:v>
                </c:pt>
                <c:pt idx="21">
                  <c:v>26.282</c:v>
                </c:pt>
                <c:pt idx="22">
                  <c:v>34.287999999999997</c:v>
                </c:pt>
                <c:pt idx="23">
                  <c:v>35.255000000000003</c:v>
                </c:pt>
              </c:numCache>
            </c:numRef>
          </c:xVal>
          <c:yVal>
            <c:numRef>
              <c:f>'2nd_try'!$H$4:$H$27</c:f>
              <c:numCache>
                <c:formatCode>General</c:formatCode>
                <c:ptCount val="24"/>
                <c:pt idx="0">
                  <c:v>3.4324579733501934E-2</c:v>
                </c:pt>
                <c:pt idx="1">
                  <c:v>5.2335602361301317E-2</c:v>
                </c:pt>
                <c:pt idx="2">
                  <c:v>5.2673973890945316E-2</c:v>
                </c:pt>
                <c:pt idx="3">
                  <c:v>5.3601104852603297E-2</c:v>
                </c:pt>
                <c:pt idx="4">
                  <c:v>5.8469772442118012E-2</c:v>
                </c:pt>
                <c:pt idx="5">
                  <c:v>6.5572482458456247E-2</c:v>
                </c:pt>
                <c:pt idx="6">
                  <c:v>6.6533458845392413E-2</c:v>
                </c:pt>
                <c:pt idx="7">
                  <c:v>7.1562123458211044E-2</c:v>
                </c:pt>
                <c:pt idx="8">
                  <c:v>7.9486091651150156E-2</c:v>
                </c:pt>
                <c:pt idx="9">
                  <c:v>8.0069376028407913E-2</c:v>
                </c:pt>
                <c:pt idx="10">
                  <c:v>8.1796969533541528E-2</c:v>
                </c:pt>
                <c:pt idx="11">
                  <c:v>8.231069115290926E-2</c:v>
                </c:pt>
                <c:pt idx="12">
                  <c:v>8.3351992661658603E-2</c:v>
                </c:pt>
                <c:pt idx="13">
                  <c:v>8.3530239710131113E-2</c:v>
                </c:pt>
                <c:pt idx="14">
                  <c:v>8.4747804749712052E-2</c:v>
                </c:pt>
                <c:pt idx="15">
                  <c:v>8.4712592745461945E-2</c:v>
                </c:pt>
                <c:pt idx="16">
                  <c:v>8.3574678618203141E-2</c:v>
                </c:pt>
                <c:pt idx="17">
                  <c:v>7.8267111043015175E-2</c:v>
                </c:pt>
                <c:pt idx="18">
                  <c:v>7.3535851761636975E-2</c:v>
                </c:pt>
                <c:pt idx="19">
                  <c:v>7.3133598747374309E-2</c:v>
                </c:pt>
                <c:pt idx="20">
                  <c:v>6.8008016169297955E-2</c:v>
                </c:pt>
                <c:pt idx="21">
                  <c:v>5.6207095728603926E-2</c:v>
                </c:pt>
                <c:pt idx="22">
                  <c:v>2.8328737961119538E-3</c:v>
                </c:pt>
                <c:pt idx="23">
                  <c:v>1.6235596631898142E-3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33600"/>
        <c:axId val="456365520"/>
      </c:scatterChart>
      <c:catAx>
        <c:axId val="44887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/>
                  <a:t>Lower Bound for Histogram Bin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875168"/>
        <c:crosses val="autoZero"/>
        <c:auto val="1"/>
        <c:lblAlgn val="ctr"/>
        <c:lblOffset val="100"/>
        <c:noMultiLvlLbl val="0"/>
      </c:catAx>
      <c:valAx>
        <c:axId val="4488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Samples</a:t>
                </a:r>
                <a:r>
                  <a:rPr lang="de-DE" baseline="0"/>
                  <a:t> in Bin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874384"/>
        <c:crosses val="autoZero"/>
        <c:crossBetween val="between"/>
      </c:valAx>
      <c:valAx>
        <c:axId val="456365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bg1">
                        <a:lumMod val="65000"/>
                      </a:schemeClr>
                    </a:solidFill>
                  </a:rPr>
                  <a:t>Relative</a:t>
                </a:r>
                <a:r>
                  <a:rPr lang="de-DE" baseline="0">
                    <a:solidFill>
                      <a:schemeClr val="bg1">
                        <a:lumMod val="65000"/>
                      </a:schemeClr>
                    </a:solidFill>
                  </a:rPr>
                  <a:t> Frequency in Distribution</a:t>
                </a:r>
                <a:endParaRPr lang="de-DE">
                  <a:solidFill>
                    <a:schemeClr val="bg1">
                      <a:lumMod val="65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5533600"/>
        <c:crosses val="max"/>
        <c:crossBetween val="midCat"/>
      </c:valAx>
      <c:valAx>
        <c:axId val="525533600"/>
        <c:scaling>
          <c:orientation val="minMax"/>
          <c:max val="38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bg1">
                        <a:lumMod val="65000"/>
                      </a:schemeClr>
                    </a:solidFill>
                  </a:rPr>
                  <a:t>Value for Distribution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365520"/>
        <c:crosses val="max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12</xdr:row>
      <xdr:rowOff>0</xdr:rowOff>
    </xdr:from>
    <xdr:to>
      <xdr:col>12</xdr:col>
      <xdr:colOff>83820</xdr:colOff>
      <xdr:row>33</xdr:row>
      <xdr:rowOff>68580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735330</xdr:colOff>
      <xdr:row>24</xdr:row>
      <xdr:rowOff>38100</xdr:rowOff>
    </xdr:from>
    <xdr:to>
      <xdr:col>20</xdr:col>
      <xdr:colOff>289560</xdr:colOff>
      <xdr:row>44</xdr:row>
      <xdr:rowOff>87630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175260</xdr:rowOff>
    </xdr:from>
    <xdr:to>
      <xdr:col>17</xdr:col>
      <xdr:colOff>45720</xdr:colOff>
      <xdr:row>25</xdr:row>
      <xdr:rowOff>83820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28</xdr:row>
      <xdr:rowOff>152400</xdr:rowOff>
    </xdr:from>
    <xdr:to>
      <xdr:col>17</xdr:col>
      <xdr:colOff>426720</xdr:colOff>
      <xdr:row>57</xdr:row>
      <xdr:rowOff>68580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jamin Söllner" refreshedDate="42206.88621527778" createdVersion="5" refreshedVersion="5" minRefreshableVersion="3" recordCount="24">
  <cacheSource type="worksheet">
    <worksheetSource name="Tabelle1"/>
  </cacheSource>
  <cacheFields count="4">
    <cacheField name="Congruent" numFmtId="0">
      <sharedItems containsSemiMixedTypes="0" containsString="0" containsNumber="1" minValue="8.6300000000000008" maxValue="22.327999999999999" count="24">
        <n v="12.079000000000001"/>
        <n v="16.791"/>
        <n v="9.5640000000000001"/>
        <n v="8.6300000000000008"/>
        <n v="14.669"/>
        <n v="12.238"/>
        <n v="14.692"/>
        <n v="8.9870000000000001"/>
        <n v="9.4009999999999998"/>
        <n v="14.48"/>
        <n v="22.327999999999999"/>
        <n v="15.298"/>
        <n v="15.073"/>
        <n v="16.928999999999998"/>
        <n v="18.2"/>
        <n v="12.13"/>
        <n v="18.495000000000001"/>
        <n v="10.638999999999999"/>
        <n v="11.343999999999999"/>
        <n v="12.369"/>
        <n v="12.944000000000001"/>
        <n v="14.233000000000001"/>
        <n v="19.71"/>
        <n v="16.004000000000001"/>
      </sharedItems>
      <fieldGroup base="0">
        <rangePr autoStart="0" autoEnd="0" startNum="0" endNum="24" groupInterval="2"/>
        <groupItems count="14">
          <s v="&lt;0"/>
          <s v="0-2"/>
          <s v="2-4"/>
          <s v="4-6"/>
          <s v="6-8"/>
          <s v="8-10"/>
          <s v="10-12"/>
          <s v="12-14"/>
          <s v="14-16"/>
          <s v="16-18"/>
          <s v="18-20"/>
          <s v="20-22"/>
          <s v="22-24"/>
          <s v="&gt;24"/>
        </groupItems>
      </fieldGroup>
    </cacheField>
    <cacheField name="Incongruent" numFmtId="0">
      <sharedItems containsSemiMixedTypes="0" containsString="0" containsNumber="1" minValue="15.686999999999999" maxValue="35.255000000000003" count="24">
        <n v="19.277999999999999"/>
        <n v="18.741"/>
        <n v="21.213999999999999"/>
        <n v="15.686999999999999"/>
        <n v="22.803000000000001"/>
        <n v="20.878"/>
        <n v="24.571999999999999"/>
        <n v="17.393999999999998"/>
        <n v="20.762"/>
        <n v="26.282"/>
        <n v="24.524000000000001"/>
        <n v="18.643999999999998"/>
        <n v="17.510000000000002"/>
        <n v="20.329999999999998"/>
        <n v="35.255000000000003"/>
        <n v="22.158000000000001"/>
        <n v="25.138999999999999"/>
        <n v="20.428999999999998"/>
        <n v="17.425000000000001"/>
        <n v="34.287999999999997"/>
        <n v="23.893999999999998"/>
        <n v="17.96"/>
        <n v="22.058"/>
        <n v="21.157"/>
      </sharedItems>
    </cacheField>
    <cacheField name="ND Congruent" numFmtId="0">
      <sharedItems containsSemiMixedTypes="0" containsString="0" containsNumber="1" minValue="8.0152171861375982E-3" maxValue="0.11025073139101826"/>
    </cacheField>
    <cacheField name="ND Incongruent" numFmtId="0">
      <sharedItems containsSemiMixedTypes="0" containsString="0" containsNumber="1" minValue="1.8449849468141742E-3" maxValue="8.316076273879005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enjamin Söllner" refreshedDate="42206.893098958331" createdVersion="5" refreshedVersion="5" minRefreshableVersion="3" recordCount="24">
  <cacheSource type="worksheet">
    <worksheetSource name="Tabelle6"/>
  </cacheSource>
  <cacheFields count="2">
    <cacheField name="Congruent" numFmtId="165">
      <sharedItems containsSemiMixedTypes="0" containsString="0" containsNumber="1" minValue="8.6300000000000008" maxValue="22.327999999999999" count="24">
        <n v="8.6300000000000008"/>
        <n v="8.9870000000000001"/>
        <n v="9.4009999999999998"/>
        <n v="9.5640000000000001"/>
        <n v="10.638999999999999"/>
        <n v="11.343999999999999"/>
        <n v="12.079000000000001"/>
        <n v="12.13"/>
        <n v="12.238"/>
        <n v="12.369"/>
        <n v="12.944000000000001"/>
        <n v="14.233000000000001"/>
        <n v="14.48"/>
        <n v="14.669"/>
        <n v="14.692"/>
        <n v="15.073"/>
        <n v="15.298"/>
        <n v="16.004000000000001"/>
        <n v="16.791"/>
        <n v="16.928999999999998"/>
        <n v="18.2"/>
        <n v="18.495000000000001"/>
        <n v="19.71"/>
        <n v="22.327999999999999"/>
      </sharedItems>
      <fieldGroup base="0">
        <rangePr autoStart="0" autoEnd="0" startNum="0" endNum="36" groupInterval="2"/>
        <groupItems count="20">
          <s v="&lt;0"/>
          <s v="0-2"/>
          <s v="2-4"/>
          <s v="4-6"/>
          <s v="6-8"/>
          <s v="8-10"/>
          <s v="10-12"/>
          <s v="12-14"/>
          <s v="14-16"/>
          <s v="16-18"/>
          <s v="18-20"/>
          <s v="20-22"/>
          <s v="22-24"/>
          <s v="24-26"/>
          <s v="26-28"/>
          <s v="28-30"/>
          <s v="30-32"/>
          <s v="32-34"/>
          <s v="34-36"/>
          <s v="&gt;36"/>
        </groupItems>
      </fieldGroup>
    </cacheField>
    <cacheField name="ND Congruent" numFmtId="0">
      <sharedItems containsSemiMixedTypes="0" containsString="0" containsNumber="1" minValue="6.4383469180793662E-3" maxValue="0.115724960338996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enjamin Söllner" refreshedDate="42206.893554050926" createdVersion="5" refreshedVersion="5" minRefreshableVersion="3" recordCount="24">
  <cacheSource type="worksheet">
    <worksheetSource name="Tabelle7"/>
  </cacheSource>
  <cacheFields count="2">
    <cacheField name="Incongruent" numFmtId="165">
      <sharedItems containsSemiMixedTypes="0" containsString="0" containsNumber="1" minValue="15.686999999999999" maxValue="35.255000000000003" count="24">
        <n v="15.686999999999999"/>
        <n v="17.393999999999998"/>
        <n v="17.425000000000001"/>
        <n v="17.510000000000002"/>
        <n v="17.96"/>
        <n v="18.643999999999998"/>
        <n v="18.741"/>
        <n v="19.277999999999999"/>
        <n v="20.329999999999998"/>
        <n v="20.428999999999998"/>
        <n v="20.762"/>
        <n v="20.878"/>
        <n v="21.157"/>
        <n v="21.213999999999999"/>
        <n v="22.058"/>
        <n v="22.158000000000001"/>
        <n v="22.803000000000001"/>
        <n v="23.893999999999998"/>
        <n v="24.524000000000001"/>
        <n v="24.571999999999999"/>
        <n v="25.138999999999999"/>
        <n v="26.282"/>
        <n v="34.287999999999997"/>
        <n v="35.255000000000003"/>
      </sharedItems>
      <fieldGroup base="0">
        <rangePr autoStart="0" autoEnd="0" startNum="0" endNum="36" groupInterval="2"/>
        <groupItems count="20">
          <s v="&lt;0"/>
          <s v="0-2"/>
          <s v="2-4"/>
          <s v="4-6"/>
          <s v="6-8"/>
          <s v="8-10"/>
          <s v="10-12"/>
          <s v="12-14"/>
          <s v="14-16"/>
          <s v="16-18"/>
          <s v="18-20"/>
          <s v="20-22"/>
          <s v="22-24"/>
          <s v="24-26"/>
          <s v="26-28"/>
          <s v="28-30"/>
          <s v="30-32"/>
          <s v="32-34"/>
          <s v="34-36"/>
          <s v="&gt;36"/>
        </groupItems>
      </fieldGroup>
    </cacheField>
    <cacheField name="ND Incongruent" numFmtId="0">
      <sharedItems containsSemiMixedTypes="0" containsString="0" containsNumber="1" minValue="1.6235596631898142E-3" maxValue="8.474780474971205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9.511892810077037E-2"/>
    <n v="7.0664036973794364E-2"/>
  </r>
  <r>
    <x v="1"/>
    <x v="1"/>
    <n v="8.2816869086706255E-2"/>
    <n v="6.5876339588045021E-2"/>
  </r>
  <r>
    <x v="2"/>
    <x v="2"/>
    <n v="5.1070669927964239E-2"/>
    <n v="8.2010022699725446E-2"/>
  </r>
  <r>
    <x v="3"/>
    <x v="3"/>
    <n v="3.5834897851503338E-2"/>
    <n v="3.4830522469336045E-2"/>
  </r>
  <r>
    <x v="4"/>
    <x v="4"/>
    <n v="0.10878875791688437"/>
    <n v="8.2052033506612707E-2"/>
  </r>
  <r>
    <x v="5"/>
    <x v="5"/>
    <n v="9.7336023364572047E-2"/>
    <n v="8.0856783897292034E-2"/>
  </r>
  <r>
    <x v="6"/>
    <x v="6"/>
    <n v="0.10866824781192784"/>
    <n v="7.2157607944818861E-2"/>
  </r>
  <r>
    <x v="7"/>
    <x v="7"/>
    <n v="4.1356380135800327E-2"/>
    <n v="5.2282285550301053E-2"/>
  </r>
  <r>
    <x v="8"/>
    <x v="8"/>
    <n v="4.8240158813218588E-2"/>
    <n v="8.0370805262481887E-2"/>
  </r>
  <r>
    <x v="9"/>
    <x v="9"/>
    <n v="0.10961583741477098"/>
    <n v="5.6001342670473485E-2"/>
  </r>
  <r>
    <x v="10"/>
    <x v="10"/>
    <n v="8.0152171861375982E-3"/>
    <n v="7.2539727250388431E-2"/>
  </r>
  <r>
    <x v="11"/>
    <x v="11"/>
    <n v="0.10401177387866775"/>
    <n v="6.4959912862976685E-2"/>
  </r>
  <r>
    <x v="12"/>
    <x v="12"/>
    <n v="0.10606442421073572"/>
    <n v="5.3499048010558881E-2"/>
  </r>
  <r>
    <x v="13"/>
    <x v="13"/>
    <n v="8.0395035842131285E-2"/>
    <n v="7.8183312357594292E-2"/>
  </r>
  <r>
    <x v="14"/>
    <x v="14"/>
    <n v="5.7113562994744446E-2"/>
    <n v="1.8449849468141742E-3"/>
  </r>
  <r>
    <x v="15"/>
    <x v="15"/>
    <n v="9.5844722934267268E-2"/>
    <n v="8.3127491970809569E-2"/>
  </r>
  <r>
    <x v="16"/>
    <x v="16"/>
    <n v="5.1831496357364386E-2"/>
    <n v="6.728158601129057E-2"/>
  </r>
  <r>
    <x v="17"/>
    <x v="17"/>
    <n v="7.0689918971588342E-2"/>
    <n v="7.873567336318181E-2"/>
  </r>
  <r>
    <x v="18"/>
    <x v="18"/>
    <n v="8.338439290701774E-2"/>
    <n v="5.2607730769702252E-2"/>
  </r>
  <r>
    <x v="19"/>
    <x v="19"/>
    <n v="9.905728900888279E-2"/>
    <n v="3.1534156898833632E-3"/>
  </r>
  <r>
    <x v="20"/>
    <x v="20"/>
    <n v="0.10533000399309589"/>
    <n v="7.7028470137146254E-2"/>
  </r>
  <r>
    <x v="21"/>
    <x v="21"/>
    <n v="0.11025073139101826"/>
    <n v="5.8170487126872089E-2"/>
  </r>
  <r>
    <x v="22"/>
    <x v="22"/>
    <n v="3.2397228442977835E-2"/>
    <n v="8.3160762738790056E-2"/>
  </r>
  <r>
    <x v="23"/>
    <x v="23"/>
    <n v="9.5394464125250308E-2"/>
    <n v="8.1841506567369549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n v="3.353830201946869E-2"/>
  </r>
  <r>
    <x v="1"/>
    <n v="3.9276155137901697E-2"/>
  </r>
  <r>
    <x v="2"/>
    <n v="4.6539233558148506E-2"/>
  </r>
  <r>
    <x v="3"/>
    <n v="4.9557481752519318E-2"/>
  </r>
  <r>
    <x v="4"/>
    <n v="7.0909419149573535E-2"/>
  </r>
  <r>
    <x v="5"/>
    <n v="8.5065089521935033E-2"/>
  </r>
  <r>
    <x v="6"/>
    <n v="9.8348849231329E-2"/>
  </r>
  <r>
    <x v="7"/>
    <n v="9.9176197315901757E-2"/>
  </r>
  <r>
    <x v="8"/>
    <n v="0.10087816321201472"/>
  </r>
  <r>
    <x v="9"/>
    <n v="0.10284588866696108"/>
  </r>
  <r>
    <x v="10"/>
    <n v="0.11004592602913879"/>
  </r>
  <r>
    <x v="11"/>
    <n v="0.11572496033899676"/>
  </r>
  <r>
    <x v="12"/>
    <n v="0.11499074696706647"/>
  </r>
  <r>
    <x v="13"/>
    <n v="0.11403493469751469"/>
  </r>
  <r>
    <x v="14"/>
    <n v="0.11389572926449731"/>
  </r>
  <r>
    <x v="15"/>
    <n v="0.11089183580022376"/>
  </r>
  <r>
    <x v="16"/>
    <n v="0.10852909225212969"/>
  </r>
  <r>
    <x v="17"/>
    <n v="9.8662862671132015E-2"/>
  </r>
  <r>
    <x v="18"/>
    <n v="8.4427262520711741E-2"/>
  </r>
  <r>
    <x v="19"/>
    <n v="8.1710465389809334E-2"/>
  </r>
  <r>
    <x v="20"/>
    <n v="5.6057473351176272E-2"/>
  </r>
  <r>
    <x v="21"/>
    <n v="5.0371726943487953E-2"/>
  </r>
  <r>
    <x v="22"/>
    <n v="3.0010477791097129E-2"/>
  </r>
  <r>
    <x v="23"/>
    <n v="6.4383469180793662E-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">
  <r>
    <x v="0"/>
    <n v="3.4324579733501934E-2"/>
  </r>
  <r>
    <x v="1"/>
    <n v="5.2335602361301317E-2"/>
  </r>
  <r>
    <x v="2"/>
    <n v="5.2673973890945316E-2"/>
  </r>
  <r>
    <x v="3"/>
    <n v="5.3601104852603297E-2"/>
  </r>
  <r>
    <x v="4"/>
    <n v="5.8469772442118012E-2"/>
  </r>
  <r>
    <x v="5"/>
    <n v="6.5572482458456247E-2"/>
  </r>
  <r>
    <x v="6"/>
    <n v="6.6533458845392413E-2"/>
  </r>
  <r>
    <x v="7"/>
    <n v="7.1562123458211044E-2"/>
  </r>
  <r>
    <x v="8"/>
    <n v="7.9486091651150156E-2"/>
  </r>
  <r>
    <x v="9"/>
    <n v="8.0069376028407913E-2"/>
  </r>
  <r>
    <x v="10"/>
    <n v="8.1796969533541528E-2"/>
  </r>
  <r>
    <x v="11"/>
    <n v="8.231069115290926E-2"/>
  </r>
  <r>
    <x v="12"/>
    <n v="8.3351992661658603E-2"/>
  </r>
  <r>
    <x v="13"/>
    <n v="8.3530239710131113E-2"/>
  </r>
  <r>
    <x v="14"/>
    <n v="8.4747804749712052E-2"/>
  </r>
  <r>
    <x v="15"/>
    <n v="8.4712592745461945E-2"/>
  </r>
  <r>
    <x v="16"/>
    <n v="8.3574678618203141E-2"/>
  </r>
  <r>
    <x v="17"/>
    <n v="7.8267111043015175E-2"/>
  </r>
  <r>
    <x v="18"/>
    <n v="7.3535851761636975E-2"/>
  </r>
  <r>
    <x v="19"/>
    <n v="7.3133598747374309E-2"/>
  </r>
  <r>
    <x v="20"/>
    <n v="6.8008016169297955E-2"/>
  </r>
  <r>
    <x v="21"/>
    <n v="5.6207095728603926E-2"/>
  </r>
  <r>
    <x v="22"/>
    <n v="2.8328737961119538E-3"/>
  </r>
  <r>
    <x v="23"/>
    <n v="1.6235596631898142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E38:G46" firstHeaderRow="0" firstDataRow="1" firstDataCol="1"/>
  <pivotFields count="4"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</pivotFields>
  <rowFields count="1">
    <field x="0"/>
  </rowFields>
  <rowItems count="8">
    <i>
      <x v="5"/>
    </i>
    <i>
      <x v="6"/>
    </i>
    <i>
      <x v="7"/>
    </i>
    <i>
      <x v="8"/>
    </i>
    <i>
      <x v="9"/>
    </i>
    <i>
      <x v="10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Anzahl von Congruent" fld="0" subtotal="count" baseField="0" baseItem="0"/>
    <dataField name="Anzahl von Congruent2" fld="0" subtotal="count" showDataAs="percentOfTotal" baseField="0" baseItem="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G33:H54" firstHeaderRow="1" firstDataRow="1" firstDataCol="1"/>
  <pivotFields count="2">
    <pivotField axis="axisRow" dataField="1" numFmtId="165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Histogram &quot;Incongruent&quot;" fld="0" subtotal="count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D33:E54" firstHeaderRow="1" firstDataRow="1" firstDataCol="1"/>
  <pivotFields count="2">
    <pivotField axis="axisRow" dataField="1" numFmtId="165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Histogram &quot;Congruent&quot;" fld="0" subtotal="count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le1" displayName="Tabelle1" ref="B1:E25" totalsRowShown="0">
  <autoFilter ref="B1:E25"/>
  <tableColumns count="4">
    <tableColumn id="1" name="Congruent"/>
    <tableColumn id="2" name="Incongruent"/>
    <tableColumn id="3" name="ND Congruent" dataDxfId="9">
      <calculatedColumnFormula>_xlfn.NORM.DIST(Tabelle1[[#This Row],[Congruent]],B$28,B$29,FALSE)</calculatedColumnFormula>
    </tableColumn>
    <tableColumn id="4" name="ND Incongruent">
      <calculatedColumnFormula>_xlfn.NORM.DIST(Tabelle1[[#This Row],[Incongruent]],C$28,C$29,FALSE)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elle4" displayName="Tabelle4" ref="G1:I9" totalsRowShown="0" headerRowDxfId="14" dataDxfId="13">
  <autoFilter ref="G1:I9"/>
  <tableColumns count="3">
    <tableColumn id="1" name="Bin Upper Bound" dataDxfId="12"/>
    <tableColumn id="2" name="Congruent" dataDxfId="11"/>
    <tableColumn id="3" name="Incongruent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elle16" displayName="Tabelle16" ref="O1:Q24" totalsRowShown="0">
  <autoFilter ref="O1:Q24"/>
  <tableColumns count="3">
    <tableColumn id="1" name="Congruent"/>
    <tableColumn id="3" name="Spalte1"/>
    <tableColumn id="2" name="Incongru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elle6" displayName="Tabelle6" ref="D3:E27" totalsRowShown="0" headerRowDxfId="6" dataDxfId="7" tableBorderDxfId="8">
  <autoFilter ref="D3:E27"/>
  <tableColumns count="2">
    <tableColumn id="1" name="Congruent" dataDxfId="2"/>
    <tableColumn id="2" name="Distribution &quot;Congruent&quot;" dataDxfId="3">
      <calculatedColumnFormula>_xlfn.NORM.DIST('2nd_try'!$D4,E$30,E$31,FALSE)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elle7" displayName="Tabelle7" ref="G3:H27" totalsRowShown="0" headerRowDxfId="4" tableBorderDxfId="5">
  <autoFilter ref="G3:H27"/>
  <tableColumns count="2">
    <tableColumn id="1" name="Incongruent" dataDxfId="0"/>
    <tableColumn id="2" name="Distribution &quot;Incongruent&quot;" dataDxfId="1">
      <calculatedColumnFormula>_xlfn.NORM.DIST('2nd_try'!$G4,H$30,H$31,FALSE)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B1" sqref="B1:C25"/>
    </sheetView>
  </sheetViews>
  <sheetFormatPr baseColWidth="10" defaultRowHeight="14.4" x14ac:dyDescent="0.3"/>
  <cols>
    <col min="1" max="1" width="25.88671875" customWidth="1"/>
    <col min="2" max="2" width="11.77734375" customWidth="1"/>
    <col min="3" max="4" width="13.21875" customWidth="1"/>
    <col min="5" max="5" width="21" bestFit="1" customWidth="1"/>
    <col min="6" max="6" width="19.77734375" bestFit="1" customWidth="1"/>
    <col min="7" max="7" width="20.77734375" style="2" customWidth="1"/>
    <col min="8" max="9" width="11.5546875" style="2"/>
  </cols>
  <sheetData>
    <row r="1" spans="2:17" x14ac:dyDescent="0.3">
      <c r="B1" t="s">
        <v>0</v>
      </c>
      <c r="C1" t="s">
        <v>1</v>
      </c>
      <c r="D1" t="s">
        <v>12</v>
      </c>
      <c r="E1" t="s">
        <v>13</v>
      </c>
      <c r="G1" s="2" t="s">
        <v>6</v>
      </c>
      <c r="H1" s="2" t="s">
        <v>0</v>
      </c>
      <c r="I1" s="2" t="s">
        <v>1</v>
      </c>
      <c r="K1" s="2"/>
      <c r="N1" s="2"/>
      <c r="O1" t="s">
        <v>0</v>
      </c>
      <c r="P1" t="s">
        <v>4</v>
      </c>
      <c r="Q1" t="s">
        <v>1</v>
      </c>
    </row>
    <row r="2" spans="2:17" x14ac:dyDescent="0.3">
      <c r="B2">
        <v>12.079000000000001</v>
      </c>
      <c r="C2">
        <v>19.277999999999999</v>
      </c>
      <c r="D2">
        <f>_xlfn.NORM.DIST(Tabelle1[[#This Row],[Congruent]],B$28,B$29,FALSE)</f>
        <v>9.511892810077037E-2</v>
      </c>
      <c r="E2">
        <f>_xlfn.NORM.DIST(Tabelle1[[#This Row],[Incongruent]],C$28,C$29,FALSE)</f>
        <v>7.0664036973794364E-2</v>
      </c>
      <c r="G2" s="2">
        <v>0</v>
      </c>
      <c r="H2" s="2">
        <v>0</v>
      </c>
      <c r="I2" s="2">
        <v>0</v>
      </c>
      <c r="K2" s="2"/>
      <c r="N2" s="2"/>
      <c r="O2">
        <v>12.079000000000001</v>
      </c>
      <c r="Q2">
        <v>19.277999999999999</v>
      </c>
    </row>
    <row r="3" spans="2:17" x14ac:dyDescent="0.3">
      <c r="B3">
        <v>16.791</v>
      </c>
      <c r="C3">
        <v>18.741</v>
      </c>
      <c r="D3">
        <f>_xlfn.NORM.DIST(Tabelle1[[#This Row],[Congruent]],B$28,B$29,FALSE)</f>
        <v>8.2816869086706255E-2</v>
      </c>
      <c r="E3">
        <f>_xlfn.NORM.DIST(Tabelle1[[#This Row],[Incongruent]],C$28,C$29,FALSE)</f>
        <v>6.5876339588045021E-2</v>
      </c>
      <c r="G3" s="2">
        <v>5</v>
      </c>
      <c r="H3" s="1">
        <v>0</v>
      </c>
      <c r="I3" s="1">
        <v>0</v>
      </c>
      <c r="K3" s="2"/>
      <c r="N3" s="2"/>
      <c r="O3">
        <v>16.791</v>
      </c>
      <c r="Q3">
        <v>18.741</v>
      </c>
    </row>
    <row r="4" spans="2:17" x14ac:dyDescent="0.3">
      <c r="B4">
        <v>9.5640000000000001</v>
      </c>
      <c r="C4">
        <v>21.213999999999999</v>
      </c>
      <c r="D4">
        <f>_xlfn.NORM.DIST(Tabelle1[[#This Row],[Congruent]],B$28,B$29,FALSE)</f>
        <v>5.1070669927964239E-2</v>
      </c>
      <c r="E4">
        <f>_xlfn.NORM.DIST(Tabelle1[[#This Row],[Incongruent]],C$28,C$29,FALSE)</f>
        <v>8.2010022699725446E-2</v>
      </c>
      <c r="G4" s="2">
        <v>10</v>
      </c>
      <c r="H4" s="1">
        <v>4</v>
      </c>
      <c r="I4" s="1">
        <v>0</v>
      </c>
      <c r="K4" s="2"/>
      <c r="N4" s="2"/>
      <c r="O4">
        <v>9.5640000000000001</v>
      </c>
      <c r="Q4">
        <v>21.213999999999999</v>
      </c>
    </row>
    <row r="5" spans="2:17" x14ac:dyDescent="0.3">
      <c r="B5">
        <v>8.6300000000000008</v>
      </c>
      <c r="C5">
        <v>15.686999999999999</v>
      </c>
      <c r="D5">
        <f>_xlfn.NORM.DIST(Tabelle1[[#This Row],[Congruent]],B$28,B$29,FALSE)</f>
        <v>3.5834897851503338E-2</v>
      </c>
      <c r="E5">
        <f>_xlfn.NORM.DIST(Tabelle1[[#This Row],[Incongruent]],C$28,C$29,FALSE)</f>
        <v>3.4830522469336045E-2</v>
      </c>
      <c r="G5" s="2">
        <v>15</v>
      </c>
      <c r="H5" s="1">
        <v>11</v>
      </c>
      <c r="I5" s="1">
        <v>0</v>
      </c>
      <c r="K5" s="2"/>
      <c r="N5" s="2"/>
      <c r="O5">
        <v>8.6300000000000008</v>
      </c>
      <c r="Q5">
        <v>15.686999999999999</v>
      </c>
    </row>
    <row r="6" spans="2:17" x14ac:dyDescent="0.3">
      <c r="B6">
        <v>14.669</v>
      </c>
      <c r="C6">
        <v>22.803000000000001</v>
      </c>
      <c r="D6">
        <f>_xlfn.NORM.DIST(Tabelle1[[#This Row],[Congruent]],B$28,B$29,FALSE)</f>
        <v>0.10878875791688437</v>
      </c>
      <c r="E6">
        <f>_xlfn.NORM.DIST(Tabelle1[[#This Row],[Incongruent]],C$28,C$29,FALSE)</f>
        <v>8.2052033506612707E-2</v>
      </c>
      <c r="G6" s="2">
        <v>20</v>
      </c>
      <c r="H6" s="1">
        <v>8</v>
      </c>
      <c r="I6" s="1">
        <v>8</v>
      </c>
      <c r="K6" s="2"/>
      <c r="N6" s="2"/>
      <c r="O6">
        <v>14.669</v>
      </c>
      <c r="Q6">
        <v>22.803000000000001</v>
      </c>
    </row>
    <row r="7" spans="2:17" x14ac:dyDescent="0.3">
      <c r="B7">
        <v>12.238</v>
      </c>
      <c r="C7">
        <v>20.878</v>
      </c>
      <c r="D7">
        <f>_xlfn.NORM.DIST(Tabelle1[[#This Row],[Congruent]],B$28,B$29,FALSE)</f>
        <v>9.7336023364572047E-2</v>
      </c>
      <c r="E7">
        <f>_xlfn.NORM.DIST(Tabelle1[[#This Row],[Incongruent]],C$28,C$29,FALSE)</f>
        <v>8.0856783897292034E-2</v>
      </c>
      <c r="G7" s="2">
        <v>25</v>
      </c>
      <c r="H7" s="1">
        <v>1</v>
      </c>
      <c r="I7" s="1">
        <v>12</v>
      </c>
      <c r="K7" s="2"/>
      <c r="N7" s="2"/>
      <c r="O7">
        <v>12.238</v>
      </c>
      <c r="Q7">
        <v>20.878</v>
      </c>
    </row>
    <row r="8" spans="2:17" x14ac:dyDescent="0.3">
      <c r="B8">
        <v>14.692</v>
      </c>
      <c r="C8">
        <v>24.571999999999999</v>
      </c>
      <c r="D8">
        <f>_xlfn.NORM.DIST(Tabelle1[[#This Row],[Congruent]],B$28,B$29,FALSE)</f>
        <v>0.10866824781192784</v>
      </c>
      <c r="E8">
        <f>_xlfn.NORM.DIST(Tabelle1[[#This Row],[Incongruent]],C$28,C$29,FALSE)</f>
        <v>7.2157607944818861E-2</v>
      </c>
      <c r="G8" s="2">
        <v>30</v>
      </c>
      <c r="H8" s="1">
        <v>0</v>
      </c>
      <c r="I8" s="1">
        <v>2</v>
      </c>
      <c r="K8" s="2"/>
      <c r="N8" s="2"/>
      <c r="O8">
        <v>14.692</v>
      </c>
      <c r="Q8">
        <v>24.571999999999999</v>
      </c>
    </row>
    <row r="9" spans="2:17" x14ac:dyDescent="0.3">
      <c r="B9">
        <v>8.9870000000000001</v>
      </c>
      <c r="C9">
        <v>17.393999999999998</v>
      </c>
      <c r="D9">
        <f>_xlfn.NORM.DIST(Tabelle1[[#This Row],[Congruent]],B$28,B$29,FALSE)</f>
        <v>4.1356380135800327E-2</v>
      </c>
      <c r="E9">
        <f>_xlfn.NORM.DIST(Tabelle1[[#This Row],[Incongruent]],C$28,C$29,FALSE)</f>
        <v>5.2282285550301053E-2</v>
      </c>
      <c r="G9" s="2">
        <v>35</v>
      </c>
      <c r="H9" s="1">
        <v>0</v>
      </c>
      <c r="I9" s="1">
        <v>1</v>
      </c>
      <c r="K9" s="2"/>
      <c r="N9" s="2"/>
      <c r="O9">
        <v>8.9870000000000001</v>
      </c>
      <c r="Q9">
        <v>17.393999999999998</v>
      </c>
    </row>
    <row r="10" spans="2:17" x14ac:dyDescent="0.3">
      <c r="B10">
        <v>9.4009999999999998</v>
      </c>
      <c r="C10">
        <v>20.762</v>
      </c>
      <c r="D10">
        <f>_xlfn.NORM.DIST(Tabelle1[[#This Row],[Congruent]],B$28,B$29,FALSE)</f>
        <v>4.8240158813218588E-2</v>
      </c>
      <c r="E10">
        <f>_xlfn.NORM.DIST(Tabelle1[[#This Row],[Incongruent]],C$28,C$29,FALSE)</f>
        <v>8.0370805262481887E-2</v>
      </c>
      <c r="K10" s="2"/>
      <c r="N10" s="2"/>
      <c r="O10">
        <v>9.4009999999999998</v>
      </c>
      <c r="Q10">
        <v>20.762</v>
      </c>
    </row>
    <row r="11" spans="2:17" x14ac:dyDescent="0.3">
      <c r="B11">
        <v>14.48</v>
      </c>
      <c r="C11">
        <v>26.282</v>
      </c>
      <c r="D11">
        <f>_xlfn.NORM.DIST(Tabelle1[[#This Row],[Congruent]],B$28,B$29,FALSE)</f>
        <v>0.10961583741477098</v>
      </c>
      <c r="E11">
        <f>_xlfn.NORM.DIST(Tabelle1[[#This Row],[Incongruent]],C$28,C$29,FALSE)</f>
        <v>5.6001342670473485E-2</v>
      </c>
      <c r="K11" s="2"/>
      <c r="N11" s="2"/>
      <c r="O11">
        <v>14.48</v>
      </c>
      <c r="Q11">
        <v>26.282</v>
      </c>
    </row>
    <row r="12" spans="2:17" x14ac:dyDescent="0.3">
      <c r="B12">
        <v>22.327999999999999</v>
      </c>
      <c r="C12">
        <v>24.524000000000001</v>
      </c>
      <c r="D12">
        <f>_xlfn.NORM.DIST(Tabelle1[[#This Row],[Congruent]],B$28,B$29,FALSE)</f>
        <v>8.0152171861375982E-3</v>
      </c>
      <c r="E12">
        <f>_xlfn.NORM.DIST(Tabelle1[[#This Row],[Incongruent]],C$28,C$29,FALSE)</f>
        <v>7.2539727250388431E-2</v>
      </c>
      <c r="K12" s="2"/>
      <c r="N12" s="2"/>
      <c r="O12">
        <v>22.327999999999999</v>
      </c>
      <c r="Q12">
        <v>24.524000000000001</v>
      </c>
    </row>
    <row r="13" spans="2:17" x14ac:dyDescent="0.3">
      <c r="B13">
        <v>15.298</v>
      </c>
      <c r="C13">
        <v>18.643999999999998</v>
      </c>
      <c r="D13">
        <f>_xlfn.NORM.DIST(Tabelle1[[#This Row],[Congruent]],B$28,B$29,FALSE)</f>
        <v>0.10401177387866775</v>
      </c>
      <c r="E13">
        <f>_xlfn.NORM.DIST(Tabelle1[[#This Row],[Incongruent]],C$28,C$29,FALSE)</f>
        <v>6.4959912862976685E-2</v>
      </c>
      <c r="O13">
        <v>15.298</v>
      </c>
      <c r="Q13">
        <v>18.643999999999998</v>
      </c>
    </row>
    <row r="14" spans="2:17" x14ac:dyDescent="0.3">
      <c r="B14">
        <v>15.073</v>
      </c>
      <c r="C14">
        <v>17.510000000000002</v>
      </c>
      <c r="D14">
        <f>_xlfn.NORM.DIST(Tabelle1[[#This Row],[Congruent]],B$28,B$29,FALSE)</f>
        <v>0.10606442421073572</v>
      </c>
      <c r="E14">
        <f>_xlfn.NORM.DIST(Tabelle1[[#This Row],[Incongruent]],C$28,C$29,FALSE)</f>
        <v>5.3499048010558881E-2</v>
      </c>
      <c r="O14">
        <v>15.073</v>
      </c>
      <c r="Q14">
        <v>17.510000000000002</v>
      </c>
    </row>
    <row r="15" spans="2:17" x14ac:dyDescent="0.3">
      <c r="B15">
        <v>16.928999999999998</v>
      </c>
      <c r="C15">
        <v>20.329999999999998</v>
      </c>
      <c r="D15">
        <f>_xlfn.NORM.DIST(Tabelle1[[#This Row],[Congruent]],B$28,B$29,FALSE)</f>
        <v>8.0395035842131285E-2</v>
      </c>
      <c r="E15">
        <f>_xlfn.NORM.DIST(Tabelle1[[#This Row],[Incongruent]],C$28,C$29,FALSE)</f>
        <v>7.8183312357594292E-2</v>
      </c>
      <c r="O15">
        <v>16.928999999999998</v>
      </c>
      <c r="Q15">
        <v>20.329999999999998</v>
      </c>
    </row>
    <row r="16" spans="2:17" x14ac:dyDescent="0.3">
      <c r="B16">
        <v>18.2</v>
      </c>
      <c r="C16">
        <v>35.255000000000003</v>
      </c>
      <c r="D16">
        <f>_xlfn.NORM.DIST(Tabelle1[[#This Row],[Congruent]],B$28,B$29,FALSE)</f>
        <v>5.7113562994744446E-2</v>
      </c>
      <c r="E16">
        <f>_xlfn.NORM.DIST(Tabelle1[[#This Row],[Incongruent]],C$28,C$29,FALSE)</f>
        <v>1.8449849468141742E-3</v>
      </c>
      <c r="O16">
        <v>18.2</v>
      </c>
      <c r="Q16">
        <v>35.255000000000003</v>
      </c>
    </row>
    <row r="17" spans="1:17" x14ac:dyDescent="0.3">
      <c r="B17">
        <v>12.13</v>
      </c>
      <c r="C17">
        <v>22.158000000000001</v>
      </c>
      <c r="D17">
        <f>_xlfn.NORM.DIST(Tabelle1[[#This Row],[Congruent]],B$28,B$29,FALSE)</f>
        <v>9.5844722934267268E-2</v>
      </c>
      <c r="E17">
        <f>_xlfn.NORM.DIST(Tabelle1[[#This Row],[Incongruent]],C$28,C$29,FALSE)</f>
        <v>8.3127491970809569E-2</v>
      </c>
      <c r="O17">
        <v>12.13</v>
      </c>
      <c r="Q17">
        <v>22.158000000000001</v>
      </c>
    </row>
    <row r="18" spans="1:17" x14ac:dyDescent="0.3">
      <c r="B18">
        <v>18.495000000000001</v>
      </c>
      <c r="C18">
        <v>25.138999999999999</v>
      </c>
      <c r="D18">
        <f>_xlfn.NORM.DIST(Tabelle1[[#This Row],[Congruent]],B$28,B$29,FALSE)</f>
        <v>5.1831496357364386E-2</v>
      </c>
      <c r="E18">
        <f>_xlfn.NORM.DIST(Tabelle1[[#This Row],[Incongruent]],C$28,C$29,FALSE)</f>
        <v>6.728158601129057E-2</v>
      </c>
      <c r="O18">
        <v>18.495000000000001</v>
      </c>
      <c r="Q18">
        <v>25.138999999999999</v>
      </c>
    </row>
    <row r="19" spans="1:17" x14ac:dyDescent="0.3">
      <c r="B19">
        <v>10.638999999999999</v>
      </c>
      <c r="C19">
        <v>20.428999999999998</v>
      </c>
      <c r="D19">
        <f>_xlfn.NORM.DIST(Tabelle1[[#This Row],[Congruent]],B$28,B$29,FALSE)</f>
        <v>7.0689918971588342E-2</v>
      </c>
      <c r="E19">
        <f>_xlfn.NORM.DIST(Tabelle1[[#This Row],[Incongruent]],C$28,C$29,FALSE)</f>
        <v>7.873567336318181E-2</v>
      </c>
      <c r="O19">
        <v>10.638999999999999</v>
      </c>
      <c r="Q19">
        <v>20.428999999999998</v>
      </c>
    </row>
    <row r="20" spans="1:17" x14ac:dyDescent="0.3">
      <c r="B20">
        <v>11.343999999999999</v>
      </c>
      <c r="C20">
        <v>17.425000000000001</v>
      </c>
      <c r="D20">
        <f>_xlfn.NORM.DIST(Tabelle1[[#This Row],[Congruent]],B$28,B$29,FALSE)</f>
        <v>8.338439290701774E-2</v>
      </c>
      <c r="E20">
        <f>_xlfn.NORM.DIST(Tabelle1[[#This Row],[Incongruent]],C$28,C$29,FALSE)</f>
        <v>5.2607730769702252E-2</v>
      </c>
      <c r="O20">
        <v>11.343999999999999</v>
      </c>
      <c r="Q20">
        <v>17.425000000000001</v>
      </c>
    </row>
    <row r="21" spans="1:17" x14ac:dyDescent="0.3">
      <c r="B21">
        <v>12.369</v>
      </c>
      <c r="C21">
        <v>34.287999999999997</v>
      </c>
      <c r="D21">
        <f>_xlfn.NORM.DIST(Tabelle1[[#This Row],[Congruent]],B$28,B$29,FALSE)</f>
        <v>9.905728900888279E-2</v>
      </c>
      <c r="E21">
        <f>_xlfn.NORM.DIST(Tabelle1[[#This Row],[Incongruent]],C$28,C$29,FALSE)</f>
        <v>3.1534156898833632E-3</v>
      </c>
      <c r="O21">
        <v>12.369</v>
      </c>
      <c r="Q21">
        <v>34.287999999999997</v>
      </c>
    </row>
    <row r="22" spans="1:17" x14ac:dyDescent="0.3">
      <c r="B22">
        <v>12.944000000000001</v>
      </c>
      <c r="C22">
        <v>23.893999999999998</v>
      </c>
      <c r="D22">
        <f>_xlfn.NORM.DIST(Tabelle1[[#This Row],[Congruent]],B$28,B$29,FALSE)</f>
        <v>0.10533000399309589</v>
      </c>
      <c r="E22">
        <f>_xlfn.NORM.DIST(Tabelle1[[#This Row],[Incongruent]],C$28,C$29,FALSE)</f>
        <v>7.7028470137146254E-2</v>
      </c>
      <c r="O22">
        <v>12.944000000000001</v>
      </c>
      <c r="Q22">
        <v>23.893999999999998</v>
      </c>
    </row>
    <row r="23" spans="1:17" x14ac:dyDescent="0.3">
      <c r="B23">
        <v>14.233000000000001</v>
      </c>
      <c r="C23">
        <v>17.96</v>
      </c>
      <c r="D23">
        <f>_xlfn.NORM.DIST(Tabelle1[[#This Row],[Congruent]],B$28,B$29,FALSE)</f>
        <v>0.11025073139101826</v>
      </c>
      <c r="E23">
        <f>_xlfn.NORM.DIST(Tabelle1[[#This Row],[Incongruent]],C$28,C$29,FALSE)</f>
        <v>5.8170487126872089E-2</v>
      </c>
      <c r="O23">
        <v>14.233000000000001</v>
      </c>
      <c r="Q23">
        <v>17.96</v>
      </c>
    </row>
    <row r="24" spans="1:17" x14ac:dyDescent="0.3">
      <c r="B24">
        <v>19.71</v>
      </c>
      <c r="C24">
        <v>22.058</v>
      </c>
      <c r="D24">
        <f>_xlfn.NORM.DIST(Tabelle1[[#This Row],[Congruent]],B$28,B$29,FALSE)</f>
        <v>3.2397228442977835E-2</v>
      </c>
      <c r="E24">
        <f>_xlfn.NORM.DIST(Tabelle1[[#This Row],[Incongruent]],C$28,C$29,FALSE)</f>
        <v>8.3160762738790056E-2</v>
      </c>
      <c r="O24">
        <v>19.71</v>
      </c>
      <c r="Q24">
        <v>22.058</v>
      </c>
    </row>
    <row r="25" spans="1:17" x14ac:dyDescent="0.3">
      <c r="B25">
        <v>16.004000000000001</v>
      </c>
      <c r="C25">
        <v>21.157</v>
      </c>
      <c r="D25" s="18">
        <f>_xlfn.NORM.DIST(Tabelle1[[#This Row],[Congruent]],B$28,B$29,FALSE)</f>
        <v>9.5394464125250308E-2</v>
      </c>
      <c r="E25">
        <f>_xlfn.NORM.DIST(Tabelle1[[#This Row],[Incongruent]],C$28,C$29,FALSE)</f>
        <v>8.1841506567369549E-2</v>
      </c>
      <c r="O25">
        <v>16.004000000000001</v>
      </c>
      <c r="Q25">
        <v>21.157</v>
      </c>
    </row>
    <row r="27" spans="1:17" x14ac:dyDescent="0.3">
      <c r="A27" s="11" t="s">
        <v>5</v>
      </c>
      <c r="B27" s="12" t="s">
        <v>0</v>
      </c>
      <c r="C27" s="13" t="s">
        <v>1</v>
      </c>
    </row>
    <row r="28" spans="1:17" x14ac:dyDescent="0.3">
      <c r="A28" s="14" t="s">
        <v>2</v>
      </c>
      <c r="B28" s="15">
        <f>AVERAGE(B2:B25)</f>
        <v>14.051125000000001</v>
      </c>
      <c r="C28" s="16">
        <f>AVERAGE(C2:C25)</f>
        <v>22.015916666666669</v>
      </c>
    </row>
    <row r="29" spans="1:17" x14ac:dyDescent="0.3">
      <c r="A29" s="6" t="s">
        <v>3</v>
      </c>
      <c r="B29" s="9">
        <f>_xlfn.STDEV.S(B3:B26)</f>
        <v>3.6139206398735824</v>
      </c>
      <c r="C29" s="7">
        <f>_xlfn.STDEV.S(C2:C25)</f>
        <v>4.7970571224691367</v>
      </c>
    </row>
    <row r="31" spans="1:17" x14ac:dyDescent="0.3">
      <c r="A31" s="3" t="s">
        <v>7</v>
      </c>
      <c r="B31">
        <f>C28-B28</f>
        <v>7.9647916666666685</v>
      </c>
    </row>
    <row r="32" spans="1:17" x14ac:dyDescent="0.3">
      <c r="A32" s="3" t="s">
        <v>8</v>
      </c>
      <c r="B32">
        <f>SQRT(B29^2+C29^2)</f>
        <v>6.0060119403424563</v>
      </c>
    </row>
    <row r="33" spans="1:7" x14ac:dyDescent="0.3">
      <c r="A33" s="3" t="s">
        <v>9</v>
      </c>
      <c r="B33">
        <f>B32/SQRT(COUNT(B2:B25))</f>
        <v>1.2259720535751784</v>
      </c>
    </row>
    <row r="34" spans="1:7" x14ac:dyDescent="0.3">
      <c r="A34" s="3" t="s">
        <v>10</v>
      </c>
      <c r="B34">
        <v>23</v>
      </c>
    </row>
    <row r="35" spans="1:7" x14ac:dyDescent="0.3">
      <c r="A35" s="3" t="s">
        <v>11</v>
      </c>
      <c r="B35">
        <f>B31/B33</f>
        <v>6.4967155192810075</v>
      </c>
    </row>
    <row r="38" spans="1:7" x14ac:dyDescent="0.3">
      <c r="E38" s="19" t="s">
        <v>14</v>
      </c>
      <c r="F38" t="s">
        <v>23</v>
      </c>
      <c r="G38" t="s">
        <v>24</v>
      </c>
    </row>
    <row r="39" spans="1:7" x14ac:dyDescent="0.3">
      <c r="E39" s="20" t="s">
        <v>16</v>
      </c>
      <c r="F39" s="18">
        <v>4</v>
      </c>
      <c r="G39" s="21">
        <v>0.16666666666666666</v>
      </c>
    </row>
    <row r="40" spans="1:7" x14ac:dyDescent="0.3">
      <c r="E40" s="20" t="s">
        <v>17</v>
      </c>
      <c r="F40" s="18">
        <v>2</v>
      </c>
      <c r="G40" s="21">
        <v>8.3333333333333329E-2</v>
      </c>
    </row>
    <row r="41" spans="1:7" x14ac:dyDescent="0.3">
      <c r="E41" s="20" t="s">
        <v>18</v>
      </c>
      <c r="F41" s="18">
        <v>5</v>
      </c>
      <c r="G41" s="21">
        <v>0.20833333333333334</v>
      </c>
    </row>
    <row r="42" spans="1:7" x14ac:dyDescent="0.3">
      <c r="E42" s="20" t="s">
        <v>19</v>
      </c>
      <c r="F42" s="18">
        <v>6</v>
      </c>
      <c r="G42" s="21">
        <v>0.25</v>
      </c>
    </row>
    <row r="43" spans="1:7" x14ac:dyDescent="0.3">
      <c r="E43" s="20" t="s">
        <v>20</v>
      </c>
      <c r="F43" s="18">
        <v>3</v>
      </c>
      <c r="G43" s="21">
        <v>0.125</v>
      </c>
    </row>
    <row r="44" spans="1:7" x14ac:dyDescent="0.3">
      <c r="E44" s="20" t="s">
        <v>21</v>
      </c>
      <c r="F44" s="18">
        <v>3</v>
      </c>
      <c r="G44" s="21">
        <v>0.125</v>
      </c>
    </row>
    <row r="45" spans="1:7" x14ac:dyDescent="0.3">
      <c r="E45" s="20" t="s">
        <v>22</v>
      </c>
      <c r="F45" s="18">
        <v>1</v>
      </c>
      <c r="G45" s="21">
        <v>4.1666666666666664E-2</v>
      </c>
    </row>
    <row r="46" spans="1:7" x14ac:dyDescent="0.3">
      <c r="E46" s="20" t="s">
        <v>15</v>
      </c>
      <c r="F46" s="18">
        <v>24</v>
      </c>
      <c r="G46" s="21">
        <v>1</v>
      </c>
    </row>
    <row r="47" spans="1:7" x14ac:dyDescent="0.3">
      <c r="G47"/>
    </row>
    <row r="48" spans="1:7" x14ac:dyDescent="0.3">
      <c r="G48"/>
    </row>
    <row r="49" spans="7:7" x14ac:dyDescent="0.3">
      <c r="G49"/>
    </row>
    <row r="50" spans="7:7" x14ac:dyDescent="0.3">
      <c r="G50"/>
    </row>
    <row r="51" spans="7:7" x14ac:dyDescent="0.3">
      <c r="G51"/>
    </row>
    <row r="52" spans="7:7" x14ac:dyDescent="0.3">
      <c r="G52"/>
    </row>
    <row r="53" spans="7:7" x14ac:dyDescent="0.3">
      <c r="G53"/>
    </row>
    <row r="54" spans="7:7" x14ac:dyDescent="0.3">
      <c r="G54"/>
    </row>
    <row r="55" spans="7:7" x14ac:dyDescent="0.3">
      <c r="G55"/>
    </row>
  </sheetData>
  <sortState ref="M2:M10">
    <sortCondition ref="M2"/>
  </sortState>
  <pageMargins left="0.7" right="0.7" top="0.78740157499999996" bottom="0.78740157499999996" header="0.3" footer="0.3"/>
  <pageSetup paperSize="9" orientation="portrait" r:id="rId2"/>
  <drawing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4"/>
  <sheetViews>
    <sheetView tabSelected="1" topLeftCell="H22" workbookViewId="0">
      <selection activeCell="J26" sqref="J26"/>
    </sheetView>
  </sheetViews>
  <sheetFormatPr baseColWidth="10" defaultRowHeight="14.4" x14ac:dyDescent="0.3"/>
  <cols>
    <col min="4" max="4" width="21" customWidth="1"/>
    <col min="5" max="5" width="19.77734375" customWidth="1"/>
    <col min="7" max="7" width="21" customWidth="1"/>
    <col min="8" max="8" width="21.33203125" customWidth="1"/>
  </cols>
  <sheetData>
    <row r="3" spans="1:8" x14ac:dyDescent="0.3">
      <c r="A3" s="4" t="s">
        <v>0</v>
      </c>
      <c r="B3" s="10" t="s">
        <v>1</v>
      </c>
      <c r="D3" s="17" t="s">
        <v>0</v>
      </c>
      <c r="E3" s="17" t="s">
        <v>38</v>
      </c>
      <c r="G3" s="17" t="s">
        <v>1</v>
      </c>
      <c r="H3" s="17" t="s">
        <v>39</v>
      </c>
    </row>
    <row r="4" spans="1:8" x14ac:dyDescent="0.3">
      <c r="A4" s="5">
        <v>12.079000000000001</v>
      </c>
      <c r="B4" s="8">
        <v>19.277999999999999</v>
      </c>
      <c r="D4" s="24">
        <v>8.6300000000000008</v>
      </c>
      <c r="E4" s="15">
        <f>_xlfn.NORM.DIST('2nd_try'!$D4,E$30,E$31,FALSE)</f>
        <v>3.353830201946869E-2</v>
      </c>
      <c r="G4" s="24">
        <v>15.686999999999999</v>
      </c>
      <c r="H4" s="15">
        <f>_xlfn.NORM.DIST('2nd_try'!$G4,H$30,H$31,FALSE)</f>
        <v>3.4324579733501934E-2</v>
      </c>
    </row>
    <row r="5" spans="1:8" x14ac:dyDescent="0.3">
      <c r="A5" s="6">
        <v>16.791</v>
      </c>
      <c r="B5" s="9">
        <v>18.741</v>
      </c>
      <c r="D5" s="25">
        <v>8.9870000000000001</v>
      </c>
      <c r="E5" s="23">
        <f>_xlfn.NORM.DIST('2nd_try'!$D5,E$30,E$31,FALSE)</f>
        <v>3.9276155137901697E-2</v>
      </c>
      <c r="G5" s="25">
        <v>17.393999999999998</v>
      </c>
      <c r="H5" s="23">
        <f>_xlfn.NORM.DIST('2nd_try'!$G5,H$30,H$31,FALSE)</f>
        <v>5.2335602361301317E-2</v>
      </c>
    </row>
    <row r="6" spans="1:8" x14ac:dyDescent="0.3">
      <c r="A6" s="5">
        <v>9.5640000000000001</v>
      </c>
      <c r="B6" s="8">
        <v>21.213999999999999</v>
      </c>
      <c r="D6" s="24">
        <v>9.4009999999999998</v>
      </c>
      <c r="E6" s="15">
        <f>_xlfn.NORM.DIST('2nd_try'!$D6,E$30,E$31,FALSE)</f>
        <v>4.6539233558148506E-2</v>
      </c>
      <c r="G6" s="24">
        <v>17.425000000000001</v>
      </c>
      <c r="H6" s="15">
        <f>_xlfn.NORM.DIST('2nd_try'!$G6,H$30,H$31,FALSE)</f>
        <v>5.2673973890945316E-2</v>
      </c>
    </row>
    <row r="7" spans="1:8" x14ac:dyDescent="0.3">
      <c r="A7" s="6">
        <v>8.6300000000000008</v>
      </c>
      <c r="B7" s="9">
        <v>15.686999999999999</v>
      </c>
      <c r="D7" s="24">
        <v>9.5640000000000001</v>
      </c>
      <c r="E7" s="15">
        <f>_xlfn.NORM.DIST('2nd_try'!$D7,E$30,E$31,FALSE)</f>
        <v>4.9557481752519318E-2</v>
      </c>
      <c r="G7" s="24">
        <v>17.510000000000002</v>
      </c>
      <c r="H7" s="23">
        <f>_xlfn.NORM.DIST('2nd_try'!$G7,H$30,H$31,FALSE)</f>
        <v>5.3601104852603297E-2</v>
      </c>
    </row>
    <row r="8" spans="1:8" x14ac:dyDescent="0.3">
      <c r="A8" s="5">
        <v>14.669</v>
      </c>
      <c r="B8" s="8">
        <v>22.803000000000001</v>
      </c>
      <c r="D8" s="24">
        <v>10.638999999999999</v>
      </c>
      <c r="E8" s="15">
        <f>_xlfn.NORM.DIST('2nd_try'!$D8,E$30,E$31,FALSE)</f>
        <v>7.0909419149573535E-2</v>
      </c>
      <c r="G8" s="24">
        <v>17.96</v>
      </c>
      <c r="H8" s="15">
        <f>_xlfn.NORM.DIST('2nd_try'!$G8,H$30,H$31,FALSE)</f>
        <v>5.8469772442118012E-2</v>
      </c>
    </row>
    <row r="9" spans="1:8" x14ac:dyDescent="0.3">
      <c r="A9" s="6">
        <v>12.238</v>
      </c>
      <c r="B9" s="9">
        <v>20.878</v>
      </c>
      <c r="D9" s="24">
        <v>11.343999999999999</v>
      </c>
      <c r="E9" s="15">
        <f>_xlfn.NORM.DIST('2nd_try'!$D9,E$30,E$31,FALSE)</f>
        <v>8.5065089521935033E-2</v>
      </c>
      <c r="G9" s="25">
        <v>18.643999999999998</v>
      </c>
      <c r="H9" s="23">
        <f>_xlfn.NORM.DIST('2nd_try'!$G9,H$30,H$31,FALSE)</f>
        <v>6.5572482458456247E-2</v>
      </c>
    </row>
    <row r="10" spans="1:8" x14ac:dyDescent="0.3">
      <c r="A10" s="5">
        <v>14.692</v>
      </c>
      <c r="B10" s="8">
        <v>24.571999999999999</v>
      </c>
      <c r="D10" s="24">
        <v>12.079000000000001</v>
      </c>
      <c r="E10" s="15">
        <f>_xlfn.NORM.DIST('2nd_try'!$D10,E$30,E$31,FALSE)</f>
        <v>9.8348849231329E-2</v>
      </c>
      <c r="G10" s="24">
        <v>18.741</v>
      </c>
      <c r="H10" s="15">
        <f>_xlfn.NORM.DIST('2nd_try'!$G10,H$30,H$31,FALSE)</f>
        <v>6.6533458845392413E-2</v>
      </c>
    </row>
    <row r="11" spans="1:8" x14ac:dyDescent="0.3">
      <c r="A11" s="6">
        <v>8.9870000000000001</v>
      </c>
      <c r="B11" s="9">
        <v>17.393999999999998</v>
      </c>
      <c r="D11" s="25">
        <v>12.13</v>
      </c>
      <c r="E11" s="23">
        <f>_xlfn.NORM.DIST('2nd_try'!$D11,E$30,E$31,FALSE)</f>
        <v>9.9176197315901757E-2</v>
      </c>
      <c r="G11" s="24">
        <v>19.277999999999999</v>
      </c>
      <c r="H11" s="23">
        <f>_xlfn.NORM.DIST('2nd_try'!$G11,H$30,H$31,FALSE)</f>
        <v>7.1562123458211044E-2</v>
      </c>
    </row>
    <row r="12" spans="1:8" x14ac:dyDescent="0.3">
      <c r="A12" s="5">
        <v>9.4009999999999998</v>
      </c>
      <c r="B12" s="8">
        <v>20.762</v>
      </c>
      <c r="D12" s="24">
        <v>12.238</v>
      </c>
      <c r="E12" s="15">
        <f>_xlfn.NORM.DIST('2nd_try'!$D12,E$30,E$31,FALSE)</f>
        <v>0.10087816321201472</v>
      </c>
      <c r="G12" s="24">
        <v>20.329999999999998</v>
      </c>
      <c r="H12" s="15">
        <f>_xlfn.NORM.DIST('2nd_try'!$G12,H$30,H$31,FALSE)</f>
        <v>7.9486091651150156E-2</v>
      </c>
    </row>
    <row r="13" spans="1:8" x14ac:dyDescent="0.3">
      <c r="A13" s="6">
        <v>14.48</v>
      </c>
      <c r="B13" s="9">
        <v>26.282</v>
      </c>
      <c r="D13" s="25">
        <v>12.369</v>
      </c>
      <c r="E13" s="23">
        <f>_xlfn.NORM.DIST('2nd_try'!$D13,E$30,E$31,FALSE)</f>
        <v>0.10284588866696108</v>
      </c>
      <c r="G13" s="25">
        <v>20.428999999999998</v>
      </c>
      <c r="H13" s="23">
        <f>_xlfn.NORM.DIST('2nd_try'!$G13,H$30,H$31,FALSE)</f>
        <v>8.0069376028407913E-2</v>
      </c>
    </row>
    <row r="14" spans="1:8" x14ac:dyDescent="0.3">
      <c r="A14" s="5">
        <v>22.327999999999999</v>
      </c>
      <c r="B14" s="8">
        <v>24.524000000000001</v>
      </c>
      <c r="D14" s="24">
        <v>12.944000000000001</v>
      </c>
      <c r="E14" s="15">
        <f>_xlfn.NORM.DIST('2nd_try'!$D14,E$30,E$31,FALSE)</f>
        <v>0.11004592602913879</v>
      </c>
      <c r="G14" s="24">
        <v>20.762</v>
      </c>
      <c r="H14" s="15">
        <f>_xlfn.NORM.DIST('2nd_try'!$G14,H$30,H$31,FALSE)</f>
        <v>8.1796969533541528E-2</v>
      </c>
    </row>
    <row r="15" spans="1:8" x14ac:dyDescent="0.3">
      <c r="A15" s="6">
        <v>15.298</v>
      </c>
      <c r="B15" s="9">
        <v>18.643999999999998</v>
      </c>
      <c r="D15" s="25">
        <v>14.233000000000001</v>
      </c>
      <c r="E15" s="23">
        <f>_xlfn.NORM.DIST('2nd_try'!$D15,E$30,E$31,FALSE)</f>
        <v>0.11572496033899676</v>
      </c>
      <c r="G15" s="25">
        <v>20.878</v>
      </c>
      <c r="H15" s="23">
        <f>_xlfn.NORM.DIST('2nd_try'!$G15,H$30,H$31,FALSE)</f>
        <v>8.231069115290926E-2</v>
      </c>
    </row>
    <row r="16" spans="1:8" x14ac:dyDescent="0.3">
      <c r="A16" s="5">
        <v>15.073</v>
      </c>
      <c r="B16" s="8">
        <v>17.510000000000002</v>
      </c>
      <c r="D16" s="24">
        <v>14.48</v>
      </c>
      <c r="E16" s="15">
        <f>_xlfn.NORM.DIST('2nd_try'!$D16,E$30,E$31,FALSE)</f>
        <v>0.11499074696706647</v>
      </c>
      <c r="G16" s="24">
        <v>21.157</v>
      </c>
      <c r="H16" s="15">
        <f>_xlfn.NORM.DIST('2nd_try'!$G16,H$30,H$31,FALSE)</f>
        <v>8.3351992661658603E-2</v>
      </c>
    </row>
    <row r="17" spans="1:8" x14ac:dyDescent="0.3">
      <c r="A17" s="6">
        <v>16.928999999999998</v>
      </c>
      <c r="B17" s="9">
        <v>20.329999999999998</v>
      </c>
      <c r="D17" s="24">
        <v>14.669</v>
      </c>
      <c r="E17" s="15">
        <f>_xlfn.NORM.DIST('2nd_try'!$D17,E$30,E$31,FALSE)</f>
        <v>0.11403493469751469</v>
      </c>
      <c r="G17" s="24">
        <v>21.213999999999999</v>
      </c>
      <c r="H17" s="23">
        <f>_xlfn.NORM.DIST('2nd_try'!$G17,H$30,H$31,FALSE)</f>
        <v>8.3530239710131113E-2</v>
      </c>
    </row>
    <row r="18" spans="1:8" x14ac:dyDescent="0.3">
      <c r="A18" s="5">
        <v>18.2</v>
      </c>
      <c r="B18" s="8">
        <v>35.255000000000003</v>
      </c>
      <c r="D18" s="24">
        <v>14.692</v>
      </c>
      <c r="E18" s="15">
        <f>_xlfn.NORM.DIST('2nd_try'!$D18,E$30,E$31,FALSE)</f>
        <v>0.11389572926449731</v>
      </c>
      <c r="G18" s="24">
        <v>22.058</v>
      </c>
      <c r="H18" s="15">
        <f>_xlfn.NORM.DIST('2nd_try'!$G18,H$30,H$31,FALSE)</f>
        <v>8.4747804749712052E-2</v>
      </c>
    </row>
    <row r="19" spans="1:8" x14ac:dyDescent="0.3">
      <c r="A19" s="6">
        <v>12.13</v>
      </c>
      <c r="B19" s="9">
        <v>22.158000000000001</v>
      </c>
      <c r="D19" s="24">
        <v>15.073</v>
      </c>
      <c r="E19" s="15">
        <f>_xlfn.NORM.DIST('2nd_try'!$D19,E$30,E$31,FALSE)</f>
        <v>0.11089183580022376</v>
      </c>
      <c r="G19" s="25">
        <v>22.158000000000001</v>
      </c>
      <c r="H19" s="23">
        <f>_xlfn.NORM.DIST('2nd_try'!$G19,H$30,H$31,FALSE)</f>
        <v>8.4712592745461945E-2</v>
      </c>
    </row>
    <row r="20" spans="1:8" x14ac:dyDescent="0.3">
      <c r="A20" s="5">
        <v>18.495000000000001</v>
      </c>
      <c r="B20" s="8">
        <v>25.138999999999999</v>
      </c>
      <c r="D20" s="24">
        <v>15.298</v>
      </c>
      <c r="E20" s="15">
        <f>_xlfn.NORM.DIST('2nd_try'!$D20,E$30,E$31,FALSE)</f>
        <v>0.10852909225212969</v>
      </c>
      <c r="G20" s="24">
        <v>22.803000000000001</v>
      </c>
      <c r="H20" s="15">
        <f>_xlfn.NORM.DIST('2nd_try'!$G20,H$30,H$31,FALSE)</f>
        <v>8.3574678618203141E-2</v>
      </c>
    </row>
    <row r="21" spans="1:8" x14ac:dyDescent="0.3">
      <c r="A21" s="6">
        <v>10.638999999999999</v>
      </c>
      <c r="B21" s="9">
        <v>20.428999999999998</v>
      </c>
      <c r="D21" s="25">
        <v>16.004000000000001</v>
      </c>
      <c r="E21" s="22">
        <f>_xlfn.NORM.DIST('2nd_try'!$D21,E$30,E$31,FALSE)</f>
        <v>9.8662862671132015E-2</v>
      </c>
      <c r="G21" s="24">
        <v>23.893999999999998</v>
      </c>
      <c r="H21" s="23">
        <f>_xlfn.NORM.DIST('2nd_try'!$G21,H$30,H$31,FALSE)</f>
        <v>7.8267111043015175E-2</v>
      </c>
    </row>
    <row r="22" spans="1:8" x14ac:dyDescent="0.3">
      <c r="A22" s="5">
        <v>11.343999999999999</v>
      </c>
      <c r="B22" s="8">
        <v>17.425000000000001</v>
      </c>
      <c r="D22" s="24">
        <v>16.791</v>
      </c>
      <c r="E22" s="15">
        <f>_xlfn.NORM.DIST('2nd_try'!$D22,E$30,E$31,FALSE)</f>
        <v>8.4427262520711741E-2</v>
      </c>
      <c r="G22" s="24">
        <v>24.524000000000001</v>
      </c>
      <c r="H22" s="15">
        <f>_xlfn.NORM.DIST('2nd_try'!$G22,H$30,H$31,FALSE)</f>
        <v>7.3535851761636975E-2</v>
      </c>
    </row>
    <row r="23" spans="1:8" x14ac:dyDescent="0.3">
      <c r="A23" s="6">
        <v>12.369</v>
      </c>
      <c r="B23" s="9">
        <v>34.287999999999997</v>
      </c>
      <c r="D23" s="25">
        <v>16.928999999999998</v>
      </c>
      <c r="E23" s="23">
        <f>_xlfn.NORM.DIST('2nd_try'!$D23,E$30,E$31,FALSE)</f>
        <v>8.1710465389809334E-2</v>
      </c>
      <c r="G23" s="24">
        <v>24.571999999999999</v>
      </c>
      <c r="H23" s="23">
        <f>_xlfn.NORM.DIST('2nd_try'!$G23,H$30,H$31,FALSE)</f>
        <v>7.3133598747374309E-2</v>
      </c>
    </row>
    <row r="24" spans="1:8" x14ac:dyDescent="0.3">
      <c r="A24" s="5">
        <v>12.944000000000001</v>
      </c>
      <c r="B24" s="8">
        <v>23.893999999999998</v>
      </c>
      <c r="D24" s="24">
        <v>18.2</v>
      </c>
      <c r="E24" s="15">
        <f>_xlfn.NORM.DIST('2nd_try'!$D24,E$30,E$31,FALSE)</f>
        <v>5.6057473351176272E-2</v>
      </c>
      <c r="G24" s="24">
        <v>25.138999999999999</v>
      </c>
      <c r="H24" s="15">
        <f>_xlfn.NORM.DIST('2nd_try'!$G24,H$30,H$31,FALSE)</f>
        <v>6.8008016169297955E-2</v>
      </c>
    </row>
    <row r="25" spans="1:8" x14ac:dyDescent="0.3">
      <c r="A25" s="6">
        <v>14.233000000000001</v>
      </c>
      <c r="B25" s="9">
        <v>17.96</v>
      </c>
      <c r="D25" s="24">
        <v>18.495000000000001</v>
      </c>
      <c r="E25" s="15">
        <f>_xlfn.NORM.DIST('2nd_try'!$D25,E$30,E$31,FALSE)</f>
        <v>5.0371726943487953E-2</v>
      </c>
      <c r="G25" s="25">
        <v>26.282</v>
      </c>
      <c r="H25" s="23">
        <f>_xlfn.NORM.DIST('2nd_try'!$G25,H$30,H$31,FALSE)</f>
        <v>5.6207095728603926E-2</v>
      </c>
    </row>
    <row r="26" spans="1:8" x14ac:dyDescent="0.3">
      <c r="A26" s="5">
        <v>19.71</v>
      </c>
      <c r="B26" s="8">
        <v>22.058</v>
      </c>
      <c r="D26" s="24">
        <v>19.71</v>
      </c>
      <c r="E26" s="15">
        <f>_xlfn.NORM.DIST('2nd_try'!$D26,E$30,E$31,FALSE)</f>
        <v>3.0010477791097129E-2</v>
      </c>
      <c r="G26" s="24">
        <v>34.287999999999997</v>
      </c>
      <c r="H26" s="15">
        <f>_xlfn.NORM.DIST('2nd_try'!$G26,H$30,H$31,FALSE)</f>
        <v>2.8328737961119538E-3</v>
      </c>
    </row>
    <row r="27" spans="1:8" x14ac:dyDescent="0.3">
      <c r="A27" s="6">
        <v>16.004000000000001</v>
      </c>
      <c r="B27" s="9">
        <v>21.157</v>
      </c>
      <c r="D27" s="24">
        <v>22.327999999999999</v>
      </c>
      <c r="E27" s="15">
        <f>_xlfn.NORM.DIST('2nd_try'!$D27,E$30,E$31,FALSE)</f>
        <v>6.4383469180793662E-3</v>
      </c>
      <c r="G27" s="24">
        <v>35.255000000000003</v>
      </c>
      <c r="H27" s="23">
        <f>_xlfn.NORM.DIST('2nd_try'!$G27,H$30,H$31,FALSE)</f>
        <v>1.6235596631898142E-3</v>
      </c>
    </row>
    <row r="29" spans="1:8" x14ac:dyDescent="0.3">
      <c r="D29" s="11" t="s">
        <v>5</v>
      </c>
      <c r="E29" s="12" t="s">
        <v>0</v>
      </c>
      <c r="G29" s="11" t="s">
        <v>5</v>
      </c>
      <c r="H29" s="12" t="s">
        <v>0</v>
      </c>
    </row>
    <row r="30" spans="1:8" x14ac:dyDescent="0.3">
      <c r="D30" s="14" t="s">
        <v>2</v>
      </c>
      <c r="E30" s="15">
        <f>AVERAGE(D4:D27)</f>
        <v>14.051124999999997</v>
      </c>
      <c r="G30" s="14" t="s">
        <v>2</v>
      </c>
      <c r="H30" s="15">
        <f>AVERAGE(G4:G27)</f>
        <v>22.015916666666669</v>
      </c>
    </row>
    <row r="31" spans="1:8" x14ac:dyDescent="0.3">
      <c r="D31" s="6" t="s">
        <v>3</v>
      </c>
      <c r="E31" s="9">
        <f>_xlfn.STDEV.S(D5:D28)</f>
        <v>3.4425235676512056</v>
      </c>
      <c r="G31" s="6" t="s">
        <v>3</v>
      </c>
      <c r="H31" s="9">
        <f>_xlfn.STDEV.S(G5:G28)</f>
        <v>4.7072173589947743</v>
      </c>
    </row>
    <row r="33" spans="4:8" x14ac:dyDescent="0.3">
      <c r="D33" s="19" t="s">
        <v>14</v>
      </c>
      <c r="E33" t="s">
        <v>40</v>
      </c>
      <c r="G33" s="19" t="s">
        <v>14</v>
      </c>
      <c r="H33" t="s">
        <v>41</v>
      </c>
    </row>
    <row r="34" spans="4:8" x14ac:dyDescent="0.3">
      <c r="D34" s="26" t="s">
        <v>29</v>
      </c>
      <c r="E34" s="18"/>
      <c r="G34" s="26" t="s">
        <v>29</v>
      </c>
      <c r="H34" s="18"/>
    </row>
    <row r="35" spans="4:8" x14ac:dyDescent="0.3">
      <c r="D35" s="26" t="s">
        <v>30</v>
      </c>
      <c r="E35" s="18"/>
      <c r="G35" s="26" t="s">
        <v>30</v>
      </c>
      <c r="H35" s="18"/>
    </row>
    <row r="36" spans="4:8" x14ac:dyDescent="0.3">
      <c r="D36" s="26" t="s">
        <v>31</v>
      </c>
      <c r="E36" s="18"/>
      <c r="G36" s="26" t="s">
        <v>31</v>
      </c>
      <c r="H36" s="18"/>
    </row>
    <row r="37" spans="4:8" x14ac:dyDescent="0.3">
      <c r="D37" s="26" t="s">
        <v>32</v>
      </c>
      <c r="E37" s="18"/>
      <c r="G37" s="26" t="s">
        <v>32</v>
      </c>
      <c r="H37" s="18"/>
    </row>
    <row r="38" spans="4:8" x14ac:dyDescent="0.3">
      <c r="D38" s="26" t="s">
        <v>33</v>
      </c>
      <c r="E38" s="18"/>
      <c r="G38" s="26" t="s">
        <v>33</v>
      </c>
      <c r="H38" s="18"/>
    </row>
    <row r="39" spans="4:8" x14ac:dyDescent="0.3">
      <c r="D39" s="26" t="s">
        <v>16</v>
      </c>
      <c r="E39" s="18">
        <v>4</v>
      </c>
      <c r="G39" s="26" t="s">
        <v>16</v>
      </c>
      <c r="H39" s="18"/>
    </row>
    <row r="40" spans="4:8" x14ac:dyDescent="0.3">
      <c r="D40" s="26" t="s">
        <v>17</v>
      </c>
      <c r="E40" s="18">
        <v>2</v>
      </c>
      <c r="G40" s="26" t="s">
        <v>17</v>
      </c>
      <c r="H40" s="18"/>
    </row>
    <row r="41" spans="4:8" x14ac:dyDescent="0.3">
      <c r="D41" s="26" t="s">
        <v>18</v>
      </c>
      <c r="E41" s="18">
        <v>5</v>
      </c>
      <c r="G41" s="26" t="s">
        <v>18</v>
      </c>
      <c r="H41" s="18"/>
    </row>
    <row r="42" spans="4:8" x14ac:dyDescent="0.3">
      <c r="D42" s="26" t="s">
        <v>19</v>
      </c>
      <c r="E42" s="18">
        <v>6</v>
      </c>
      <c r="G42" s="26" t="s">
        <v>19</v>
      </c>
      <c r="H42" s="18">
        <v>1</v>
      </c>
    </row>
    <row r="43" spans="4:8" x14ac:dyDescent="0.3">
      <c r="D43" s="26" t="s">
        <v>20</v>
      </c>
      <c r="E43" s="18">
        <v>3</v>
      </c>
      <c r="G43" s="26" t="s">
        <v>20</v>
      </c>
      <c r="H43" s="18">
        <v>4</v>
      </c>
    </row>
    <row r="44" spans="4:8" x14ac:dyDescent="0.3">
      <c r="D44" s="26" t="s">
        <v>21</v>
      </c>
      <c r="E44" s="18">
        <v>3</v>
      </c>
      <c r="G44" s="26" t="s">
        <v>21</v>
      </c>
      <c r="H44" s="18">
        <v>3</v>
      </c>
    </row>
    <row r="45" spans="4:8" x14ac:dyDescent="0.3">
      <c r="D45" s="26" t="s">
        <v>25</v>
      </c>
      <c r="E45" s="18"/>
      <c r="G45" s="26" t="s">
        <v>25</v>
      </c>
      <c r="H45" s="18">
        <v>6</v>
      </c>
    </row>
    <row r="46" spans="4:8" x14ac:dyDescent="0.3">
      <c r="D46" s="26" t="s">
        <v>22</v>
      </c>
      <c r="E46" s="18">
        <v>1</v>
      </c>
      <c r="G46" s="26" t="s">
        <v>22</v>
      </c>
      <c r="H46" s="18">
        <v>4</v>
      </c>
    </row>
    <row r="47" spans="4:8" x14ac:dyDescent="0.3">
      <c r="D47" s="26" t="s">
        <v>26</v>
      </c>
      <c r="E47" s="18"/>
      <c r="G47" s="26" t="s">
        <v>26</v>
      </c>
      <c r="H47" s="18">
        <v>3</v>
      </c>
    </row>
    <row r="48" spans="4:8" x14ac:dyDescent="0.3">
      <c r="D48" s="26" t="s">
        <v>27</v>
      </c>
      <c r="E48" s="18"/>
      <c r="G48" s="26" t="s">
        <v>27</v>
      </c>
      <c r="H48" s="18">
        <v>1</v>
      </c>
    </row>
    <row r="49" spans="4:8" x14ac:dyDescent="0.3">
      <c r="D49" s="26" t="s">
        <v>34</v>
      </c>
      <c r="E49" s="18"/>
      <c r="G49" s="26" t="s">
        <v>34</v>
      </c>
      <c r="H49" s="18"/>
    </row>
    <row r="50" spans="4:8" x14ac:dyDescent="0.3">
      <c r="D50" s="26" t="s">
        <v>35</v>
      </c>
      <c r="E50" s="18"/>
      <c r="G50" s="26" t="s">
        <v>35</v>
      </c>
      <c r="H50" s="18"/>
    </row>
    <row r="51" spans="4:8" x14ac:dyDescent="0.3">
      <c r="D51" s="26" t="s">
        <v>36</v>
      </c>
      <c r="E51" s="18"/>
      <c r="G51" s="26" t="s">
        <v>36</v>
      </c>
      <c r="H51" s="18"/>
    </row>
    <row r="52" spans="4:8" x14ac:dyDescent="0.3">
      <c r="D52" s="26" t="s">
        <v>28</v>
      </c>
      <c r="E52" s="18"/>
      <c r="G52" s="26" t="s">
        <v>28</v>
      </c>
      <c r="H52" s="18">
        <v>2</v>
      </c>
    </row>
    <row r="53" spans="4:8" x14ac:dyDescent="0.3">
      <c r="D53" s="26" t="s">
        <v>37</v>
      </c>
      <c r="E53" s="18"/>
      <c r="G53" s="26" t="s">
        <v>37</v>
      </c>
      <c r="H53" s="18"/>
    </row>
    <row r="54" spans="4:8" x14ac:dyDescent="0.3">
      <c r="D54" s="26" t="s">
        <v>15</v>
      </c>
      <c r="E54" s="18">
        <v>24</v>
      </c>
      <c r="G54" s="26" t="s">
        <v>15</v>
      </c>
      <c r="H54" s="18">
        <v>24</v>
      </c>
    </row>
  </sheetData>
  <pageMargins left="0.7" right="0.7" top="0.78740157499999996" bottom="0.78740157499999996" header="0.3" footer="0.3"/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1st_try</vt:lpstr>
      <vt:lpstr>2nd_try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Söllner</dc:creator>
  <cp:lastModifiedBy>Benjamin Söllner</cp:lastModifiedBy>
  <dcterms:created xsi:type="dcterms:W3CDTF">2015-07-12T18:19:04Z</dcterms:created>
  <dcterms:modified xsi:type="dcterms:W3CDTF">2015-07-21T20:27:56Z</dcterms:modified>
</cp:coreProperties>
</file>