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12"/>
  <workbookPr/>
  <mc:AlternateContent xmlns:mc="http://schemas.openxmlformats.org/markup-compatibility/2006">
    <mc:Choice Requires="x15">
      <x15ac:absPath xmlns:x15ac="http://schemas.microsoft.com/office/spreadsheetml/2010/11/ac" url="C:\Users\fernando.arenas\Desktop\"/>
    </mc:Choice>
  </mc:AlternateContent>
  <xr:revisionPtr revIDLastSave="0" documentId="8_{6B3116EF-9B86-4305-B2AC-77B0DE778764}" xr6:coauthVersionLast="47" xr6:coauthVersionMax="47" xr10:uidLastSave="{00000000-0000-0000-0000-000000000000}"/>
  <bookViews>
    <workbookView xWindow="-80" yWindow="-80" windowWidth="19360" windowHeight="10240" tabRatio="500" firstSheet="2" activeTab="2" xr2:uid="{00000000-000D-0000-FFFF-FFFF00000000}"/>
  </bookViews>
  <sheets>
    <sheet name="MULTAS" sheetId="1" r:id="rId1"/>
    <sheet name="Tickets" sheetId="24" r:id="rId2"/>
    <sheet name="Item 12" sheetId="2" r:id="rId3"/>
    <sheet name="Item 13" sheetId="3" r:id="rId4"/>
    <sheet name="Item 14" sheetId="4" r:id="rId5"/>
    <sheet name="Item 43" sheetId="5" r:id="rId6"/>
    <sheet name="Item 18" sheetId="6" r:id="rId7"/>
    <sheet name="Item 19" sheetId="7" r:id="rId8"/>
    <sheet name="Item 30" sheetId="8" r:id="rId9"/>
    <sheet name="Item 32" sheetId="9" r:id="rId10"/>
    <sheet name="Item 33" sheetId="10" r:id="rId11"/>
    <sheet name="Item 34" sheetId="11" r:id="rId12"/>
    <sheet name="Item 35" sheetId="12" r:id="rId13"/>
    <sheet name="Item 37" sheetId="13" r:id="rId14"/>
    <sheet name="Item 15" sheetId="14" r:id="rId15"/>
    <sheet name="Item 16" sheetId="15" r:id="rId16"/>
    <sheet name="Item 17" sheetId="16" r:id="rId17"/>
    <sheet name="Item 21" sheetId="17" r:id="rId18"/>
    <sheet name="Item 22" sheetId="18" r:id="rId19"/>
    <sheet name="Item 23" sheetId="19" r:id="rId20"/>
    <sheet name="Item 24" sheetId="20" r:id="rId21"/>
    <sheet name="Item 25" sheetId="21" r:id="rId22"/>
    <sheet name="Item 26" sheetId="22" r:id="rId23"/>
    <sheet name="Item 40" sheetId="23" r:id="rId24"/>
  </sheets>
  <definedNames>
    <definedName name="_xlnm._FilterDatabase" localSheetId="2" hidden="1">'Item 12'!$A$1:$I$151</definedName>
    <definedName name="_xlnm._FilterDatabase" localSheetId="1" hidden="1">Tickets!$A$1:$AK$410</definedName>
  </definedNames>
  <calcPr calcId="191028"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K3" i="2" l="1"/>
  <c r="K4" i="2"/>
  <c r="K6" i="2"/>
  <c r="K7" i="2"/>
  <c r="K8" i="2"/>
  <c r="K9" i="2"/>
  <c r="K10" i="2"/>
  <c r="K11" i="2"/>
  <c r="K12" i="2"/>
  <c r="K13" i="2"/>
  <c r="K14" i="2"/>
  <c r="K15" i="2"/>
  <c r="K16" i="2"/>
  <c r="K17" i="2"/>
  <c r="K18" i="2"/>
  <c r="K19" i="2"/>
  <c r="K20" i="2"/>
  <c r="K21" i="2"/>
  <c r="K22" i="2"/>
  <c r="K23" i="2"/>
  <c r="K24" i="2"/>
  <c r="K25" i="2"/>
  <c r="K26" i="2"/>
  <c r="K27" i="2"/>
  <c r="K28" i="2"/>
  <c r="M29" i="2"/>
  <c r="N30" i="2"/>
  <c r="K31" i="2"/>
  <c r="K32" i="2"/>
  <c r="N33" i="2"/>
  <c r="N34" i="2"/>
  <c r="K35" i="2"/>
  <c r="K36" i="2"/>
  <c r="K37" i="2"/>
  <c r="K38" i="2"/>
  <c r="K39" i="2"/>
  <c r="K40" i="2"/>
  <c r="K41" i="2"/>
  <c r="K42" i="2"/>
  <c r="K43" i="2"/>
  <c r="K44" i="2"/>
  <c r="K45" i="2"/>
  <c r="N46" i="2"/>
  <c r="N47" i="2"/>
  <c r="K48" i="2"/>
  <c r="K49" i="2"/>
  <c r="K50" i="2"/>
  <c r="K51" i="2"/>
  <c r="K52" i="2"/>
  <c r="K53" i="2"/>
  <c r="K54" i="2"/>
  <c r="K55" i="2"/>
  <c r="K56" i="2"/>
  <c r="K57" i="2"/>
  <c r="K58" i="2"/>
  <c r="K59" i="2"/>
  <c r="K60" i="2"/>
  <c r="K61" i="2"/>
  <c r="N62" i="2"/>
  <c r="K63" i="2"/>
  <c r="K64" i="2"/>
  <c r="N65" i="2"/>
  <c r="N66" i="2"/>
  <c r="K67" i="2"/>
  <c r="K68" i="2"/>
  <c r="K69" i="2"/>
  <c r="K70" i="2"/>
  <c r="K71" i="2"/>
  <c r="K72" i="2"/>
  <c r="K73" i="2"/>
  <c r="K74" i="2"/>
  <c r="K75" i="2"/>
  <c r="K76" i="2"/>
  <c r="K77" i="2"/>
  <c r="N78" i="2"/>
  <c r="N79" i="2"/>
  <c r="K80" i="2"/>
  <c r="N81" i="2"/>
  <c r="N82" i="2"/>
  <c r="K83" i="2"/>
  <c r="K84" i="2"/>
  <c r="K85" i="2"/>
  <c r="K86" i="2"/>
  <c r="K87" i="2"/>
  <c r="K89" i="2"/>
  <c r="K90" i="2"/>
  <c r="K91" i="2"/>
  <c r="K92" i="2"/>
  <c r="M93" i="2"/>
  <c r="K94" i="2"/>
  <c r="K95" i="2"/>
  <c r="K96" i="2"/>
  <c r="N97" i="2"/>
  <c r="N98" i="2"/>
  <c r="K99" i="2"/>
  <c r="K100" i="2"/>
  <c r="K101" i="2"/>
  <c r="K102" i="2"/>
  <c r="K103" i="2"/>
  <c r="K104" i="2"/>
  <c r="K105" i="2"/>
  <c r="K106" i="2"/>
  <c r="K107" i="2"/>
  <c r="K108" i="2"/>
  <c r="K109" i="2"/>
  <c r="K110" i="2"/>
  <c r="K111" i="2"/>
  <c r="K113" i="2"/>
  <c r="K114" i="2"/>
  <c r="K115" i="2"/>
  <c r="K116" i="2"/>
  <c r="K117" i="2"/>
  <c r="K118" i="2"/>
  <c r="K119" i="2"/>
  <c r="K120" i="2"/>
  <c r="K121" i="2"/>
  <c r="K122" i="2"/>
  <c r="K123" i="2"/>
  <c r="K124" i="2"/>
  <c r="K125" i="2"/>
  <c r="N126" i="2"/>
  <c r="N127" i="2"/>
  <c r="N128" i="2"/>
  <c r="N129" i="2"/>
  <c r="K130" i="2"/>
  <c r="K131" i="2"/>
  <c r="K132" i="2"/>
  <c r="K133" i="2"/>
  <c r="K134" i="2"/>
  <c r="K135" i="2"/>
  <c r="K136" i="2"/>
  <c r="K137" i="2"/>
  <c r="K138" i="2"/>
  <c r="K139" i="2"/>
  <c r="K140" i="2"/>
  <c r="K141" i="2"/>
  <c r="K142" i="2"/>
  <c r="K143" i="2"/>
  <c r="K144" i="2"/>
  <c r="K145" i="2"/>
  <c r="K146" i="2"/>
  <c r="K147" i="2"/>
  <c r="K148" i="2"/>
  <c r="K149" i="2"/>
  <c r="K150" i="2"/>
  <c r="K151" i="2"/>
  <c r="K2" i="2"/>
  <c r="L8" i="2"/>
  <c r="B12" i="5"/>
  <c r="E8" i="5" s="1"/>
  <c r="Q7" i="2"/>
  <c r="T7" i="2"/>
  <c r="T6" i="2"/>
  <c r="U6" i="2" s="1"/>
  <c r="T4" i="2"/>
  <c r="T2" i="2"/>
  <c r="U2" i="2" s="1"/>
  <c r="Q4" i="2"/>
  <c r="T3" i="2"/>
  <c r="Q3" i="2"/>
  <c r="U3" i="2" s="1"/>
  <c r="D9" i="5"/>
  <c r="Q2" i="2"/>
  <c r="I5" i="5"/>
  <c r="I3" i="5"/>
  <c r="E3" i="5"/>
  <c r="E4" i="5" s="1"/>
  <c r="F3" i="5" s="1"/>
  <c r="D3" i="5"/>
  <c r="L62" i="1"/>
  <c r="N112" i="2" l="1"/>
  <c r="K112" i="2"/>
  <c r="K88" i="2"/>
  <c r="N88" i="2"/>
  <c r="P88" i="2" s="1"/>
  <c r="K5" i="2"/>
  <c r="N5" i="2"/>
  <c r="P5" i="2" s="1"/>
  <c r="M66" i="2"/>
  <c r="K98" i="2"/>
  <c r="P98" i="2" s="1"/>
  <c r="N77" i="2"/>
  <c r="P77" i="2" s="1"/>
  <c r="M146" i="2"/>
  <c r="O146" i="2" s="1"/>
  <c r="M65" i="2"/>
  <c r="K97" i="2"/>
  <c r="P97" i="2" s="1"/>
  <c r="N76" i="2"/>
  <c r="P76" i="2" s="1"/>
  <c r="M145" i="2"/>
  <c r="O145" i="2" s="1"/>
  <c r="M64" i="2"/>
  <c r="O64" i="2" s="1"/>
  <c r="K81" i="2"/>
  <c r="P81" i="2" s="1"/>
  <c r="N72" i="2"/>
  <c r="P72" i="2" s="1"/>
  <c r="M144" i="2"/>
  <c r="O144" i="2" s="1"/>
  <c r="M50" i="2"/>
  <c r="O50" i="2" s="1"/>
  <c r="K34" i="2"/>
  <c r="P34" i="2" s="1"/>
  <c r="N61" i="2"/>
  <c r="P61" i="2" s="1"/>
  <c r="M130" i="2"/>
  <c r="O130" i="2" s="1"/>
  <c r="M49" i="2"/>
  <c r="O49" i="2" s="1"/>
  <c r="K33" i="2"/>
  <c r="P33" i="2" s="1"/>
  <c r="N60" i="2"/>
  <c r="P60" i="2" s="1"/>
  <c r="M129" i="2"/>
  <c r="M48" i="2"/>
  <c r="O48" i="2" s="1"/>
  <c r="K30" i="2"/>
  <c r="P30" i="2" s="1"/>
  <c r="N56" i="2"/>
  <c r="P56" i="2" s="1"/>
  <c r="M128" i="2"/>
  <c r="M34" i="2"/>
  <c r="N2" i="2"/>
  <c r="P2" i="2" s="1"/>
  <c r="N45" i="2"/>
  <c r="P45" i="2" s="1"/>
  <c r="M114" i="2"/>
  <c r="O114" i="2" s="1"/>
  <c r="M33" i="2"/>
  <c r="N141" i="2"/>
  <c r="P141" i="2" s="1"/>
  <c r="N44" i="2"/>
  <c r="P44" i="2" s="1"/>
  <c r="M113" i="2"/>
  <c r="O113" i="2" s="1"/>
  <c r="M32" i="2"/>
  <c r="O32" i="2" s="1"/>
  <c r="N140" i="2"/>
  <c r="P140" i="2" s="1"/>
  <c r="N40" i="2"/>
  <c r="P40" i="2" s="1"/>
  <c r="M112" i="2"/>
  <c r="O112" i="2" s="1"/>
  <c r="M18" i="2"/>
  <c r="O18" i="2" s="1"/>
  <c r="N125" i="2"/>
  <c r="P125" i="2" s="1"/>
  <c r="N29" i="2"/>
  <c r="M98" i="2"/>
  <c r="M17" i="2"/>
  <c r="O17" i="2" s="1"/>
  <c r="N124" i="2"/>
  <c r="P124" i="2" s="1"/>
  <c r="N28" i="2"/>
  <c r="P28" i="2" s="1"/>
  <c r="M97" i="2"/>
  <c r="O97" i="2" s="1"/>
  <c r="M16" i="2"/>
  <c r="O16" i="2" s="1"/>
  <c r="N109" i="2"/>
  <c r="P109" i="2" s="1"/>
  <c r="N24" i="2"/>
  <c r="P24" i="2" s="1"/>
  <c r="M96" i="2"/>
  <c r="O96" i="2" s="1"/>
  <c r="M15" i="2"/>
  <c r="O15" i="2" s="1"/>
  <c r="N108" i="2"/>
  <c r="P108" i="2" s="1"/>
  <c r="N13" i="2"/>
  <c r="P13" i="2" s="1"/>
  <c r="M82" i="2"/>
  <c r="M14" i="2"/>
  <c r="O14" i="2" s="1"/>
  <c r="N93" i="2"/>
  <c r="N12" i="2"/>
  <c r="P12" i="2" s="1"/>
  <c r="M81" i="2"/>
  <c r="M13" i="2"/>
  <c r="O13" i="2" s="1"/>
  <c r="N92" i="2"/>
  <c r="P92" i="2" s="1"/>
  <c r="N8" i="2"/>
  <c r="P8" i="2" s="1"/>
  <c r="M80" i="2"/>
  <c r="O80" i="2" s="1"/>
  <c r="M12" i="2"/>
  <c r="O12" i="2" s="1"/>
  <c r="K93" i="2"/>
  <c r="O93" i="2" s="1"/>
  <c r="K29" i="2"/>
  <c r="O29" i="2" s="1"/>
  <c r="N138" i="2"/>
  <c r="P138" i="2" s="1"/>
  <c r="N122" i="2"/>
  <c r="P122" i="2" s="1"/>
  <c r="N106" i="2"/>
  <c r="P106" i="2" s="1"/>
  <c r="N90" i="2"/>
  <c r="P90" i="2" s="1"/>
  <c r="N74" i="2"/>
  <c r="P74" i="2" s="1"/>
  <c r="N58" i="2"/>
  <c r="P58" i="2" s="1"/>
  <c r="N42" i="2"/>
  <c r="P42" i="2" s="1"/>
  <c r="N26" i="2"/>
  <c r="P26" i="2" s="1"/>
  <c r="N10" i="2"/>
  <c r="P10" i="2" s="1"/>
  <c r="M143" i="2"/>
  <c r="O143" i="2" s="1"/>
  <c r="M127" i="2"/>
  <c r="M111" i="2"/>
  <c r="O111" i="2" s="1"/>
  <c r="M95" i="2"/>
  <c r="O95" i="2" s="1"/>
  <c r="M79" i="2"/>
  <c r="M63" i="2"/>
  <c r="O63" i="2" s="1"/>
  <c r="M47" i="2"/>
  <c r="M31" i="2"/>
  <c r="O31" i="2" s="1"/>
  <c r="K82" i="2"/>
  <c r="P82" i="2" s="1"/>
  <c r="M2" i="2"/>
  <c r="O2" i="2" s="1"/>
  <c r="N137" i="2"/>
  <c r="P137" i="2" s="1"/>
  <c r="N121" i="2"/>
  <c r="P121" i="2" s="1"/>
  <c r="N105" i="2"/>
  <c r="P105" i="2" s="1"/>
  <c r="N89" i="2"/>
  <c r="P89" i="2" s="1"/>
  <c r="N73" i="2"/>
  <c r="P73" i="2" s="1"/>
  <c r="N57" i="2"/>
  <c r="P57" i="2" s="1"/>
  <c r="N41" i="2"/>
  <c r="P41" i="2" s="1"/>
  <c r="N25" i="2"/>
  <c r="P25" i="2" s="1"/>
  <c r="N9" i="2"/>
  <c r="P9" i="2" s="1"/>
  <c r="M142" i="2"/>
  <c r="O142" i="2" s="1"/>
  <c r="M126" i="2"/>
  <c r="M110" i="2"/>
  <c r="O110" i="2" s="1"/>
  <c r="M94" i="2"/>
  <c r="O94" i="2" s="1"/>
  <c r="M78" i="2"/>
  <c r="M62" i="2"/>
  <c r="M46" i="2"/>
  <c r="M30" i="2"/>
  <c r="O30" i="2" s="1"/>
  <c r="M141" i="2"/>
  <c r="O141" i="2" s="1"/>
  <c r="M125" i="2"/>
  <c r="O125" i="2" s="1"/>
  <c r="M109" i="2"/>
  <c r="O109" i="2" s="1"/>
  <c r="M77" i="2"/>
  <c r="O77" i="2" s="1"/>
  <c r="M61" i="2"/>
  <c r="O61" i="2" s="1"/>
  <c r="M45" i="2"/>
  <c r="O45" i="2" s="1"/>
  <c r="K79" i="2"/>
  <c r="P79" i="2" s="1"/>
  <c r="N151" i="2"/>
  <c r="P151" i="2" s="1"/>
  <c r="N135" i="2"/>
  <c r="P135" i="2" s="1"/>
  <c r="N119" i="2"/>
  <c r="P119" i="2" s="1"/>
  <c r="N103" i="2"/>
  <c r="P103" i="2" s="1"/>
  <c r="N87" i="2"/>
  <c r="P87" i="2" s="1"/>
  <c r="N71" i="2"/>
  <c r="P71" i="2" s="1"/>
  <c r="N55" i="2"/>
  <c r="P55" i="2" s="1"/>
  <c r="N39" i="2"/>
  <c r="P39" i="2" s="1"/>
  <c r="N23" i="2"/>
  <c r="P23" i="2" s="1"/>
  <c r="N7" i="2"/>
  <c r="P7" i="2" s="1"/>
  <c r="M140" i="2"/>
  <c r="O140" i="2" s="1"/>
  <c r="M124" i="2"/>
  <c r="O124" i="2" s="1"/>
  <c r="M108" i="2"/>
  <c r="O108" i="2" s="1"/>
  <c r="M92" i="2"/>
  <c r="O92" i="2" s="1"/>
  <c r="M76" i="2"/>
  <c r="O76" i="2" s="1"/>
  <c r="M60" i="2"/>
  <c r="O60" i="2" s="1"/>
  <c r="M44" i="2"/>
  <c r="O44" i="2" s="1"/>
  <c r="M28" i="2"/>
  <c r="O28" i="2" s="1"/>
  <c r="N123" i="2"/>
  <c r="P123" i="2" s="1"/>
  <c r="K78" i="2"/>
  <c r="P78" i="2" s="1"/>
  <c r="N150" i="2"/>
  <c r="P150" i="2" s="1"/>
  <c r="N134" i="2"/>
  <c r="P134" i="2" s="1"/>
  <c r="N118" i="2"/>
  <c r="P118" i="2" s="1"/>
  <c r="N102" i="2"/>
  <c r="P102" i="2" s="1"/>
  <c r="N86" i="2"/>
  <c r="P86" i="2" s="1"/>
  <c r="N70" i="2"/>
  <c r="P70" i="2" s="1"/>
  <c r="N54" i="2"/>
  <c r="P54" i="2" s="1"/>
  <c r="N38" i="2"/>
  <c r="P38" i="2" s="1"/>
  <c r="N22" i="2"/>
  <c r="P22" i="2" s="1"/>
  <c r="N6" i="2"/>
  <c r="P6" i="2" s="1"/>
  <c r="M139" i="2"/>
  <c r="O139" i="2" s="1"/>
  <c r="M123" i="2"/>
  <c r="O123" i="2" s="1"/>
  <c r="M107" i="2"/>
  <c r="O107" i="2" s="1"/>
  <c r="M91" i="2"/>
  <c r="O91" i="2" s="1"/>
  <c r="M75" i="2"/>
  <c r="O75" i="2" s="1"/>
  <c r="M59" i="2"/>
  <c r="O59" i="2" s="1"/>
  <c r="M43" i="2"/>
  <c r="O43" i="2" s="1"/>
  <c r="M27" i="2"/>
  <c r="O27" i="2" s="1"/>
  <c r="M11" i="2"/>
  <c r="O11" i="2" s="1"/>
  <c r="N149" i="2"/>
  <c r="P149" i="2" s="1"/>
  <c r="N133" i="2"/>
  <c r="P133" i="2" s="1"/>
  <c r="N117" i="2"/>
  <c r="P117" i="2" s="1"/>
  <c r="N101" i="2"/>
  <c r="P101" i="2" s="1"/>
  <c r="N85" i="2"/>
  <c r="P85" i="2" s="1"/>
  <c r="N69" i="2"/>
  <c r="P69" i="2" s="1"/>
  <c r="N53" i="2"/>
  <c r="P53" i="2" s="1"/>
  <c r="N37" i="2"/>
  <c r="P37" i="2" s="1"/>
  <c r="N21" i="2"/>
  <c r="P21" i="2" s="1"/>
  <c r="M138" i="2"/>
  <c r="O138" i="2" s="1"/>
  <c r="M122" i="2"/>
  <c r="O122" i="2" s="1"/>
  <c r="M106" i="2"/>
  <c r="O106" i="2" s="1"/>
  <c r="M90" i="2"/>
  <c r="O90" i="2" s="1"/>
  <c r="M74" i="2"/>
  <c r="O74" i="2" s="1"/>
  <c r="M58" i="2"/>
  <c r="O58" i="2" s="1"/>
  <c r="M42" i="2"/>
  <c r="O42" i="2" s="1"/>
  <c r="M26" i="2"/>
  <c r="O26" i="2" s="1"/>
  <c r="M10" i="2"/>
  <c r="O10" i="2" s="1"/>
  <c r="N136" i="2"/>
  <c r="P136" i="2" s="1"/>
  <c r="K129" i="2"/>
  <c r="P129" i="2" s="1"/>
  <c r="K66" i="2"/>
  <c r="P66" i="2" s="1"/>
  <c r="N148" i="2"/>
  <c r="P148" i="2" s="1"/>
  <c r="N132" i="2"/>
  <c r="P132" i="2" s="1"/>
  <c r="N116" i="2"/>
  <c r="P116" i="2" s="1"/>
  <c r="N100" i="2"/>
  <c r="P100" i="2" s="1"/>
  <c r="N84" i="2"/>
  <c r="P84" i="2" s="1"/>
  <c r="N68" i="2"/>
  <c r="P68" i="2" s="1"/>
  <c r="N52" i="2"/>
  <c r="P52" i="2" s="1"/>
  <c r="N36" i="2"/>
  <c r="P36" i="2" s="1"/>
  <c r="N20" i="2"/>
  <c r="P20" i="2" s="1"/>
  <c r="N4" i="2"/>
  <c r="P4" i="2" s="1"/>
  <c r="M137" i="2"/>
  <c r="O137" i="2" s="1"/>
  <c r="M121" i="2"/>
  <c r="O121" i="2" s="1"/>
  <c r="M105" i="2"/>
  <c r="O105" i="2" s="1"/>
  <c r="M89" i="2"/>
  <c r="O89" i="2" s="1"/>
  <c r="M73" i="2"/>
  <c r="O73" i="2" s="1"/>
  <c r="M57" i="2"/>
  <c r="O57" i="2" s="1"/>
  <c r="M41" i="2"/>
  <c r="O41" i="2" s="1"/>
  <c r="M25" i="2"/>
  <c r="O25" i="2" s="1"/>
  <c r="M9" i="2"/>
  <c r="O9" i="2" s="1"/>
  <c r="N139" i="2"/>
  <c r="P139" i="2" s="1"/>
  <c r="N107" i="2"/>
  <c r="P107" i="2" s="1"/>
  <c r="N75" i="2"/>
  <c r="P75" i="2" s="1"/>
  <c r="N59" i="2"/>
  <c r="P59" i="2" s="1"/>
  <c r="N27" i="2"/>
  <c r="P27" i="2" s="1"/>
  <c r="N11" i="2"/>
  <c r="P11" i="2" s="1"/>
  <c r="K128" i="2"/>
  <c r="P128" i="2" s="1"/>
  <c r="K65" i="2"/>
  <c r="P65" i="2" s="1"/>
  <c r="N147" i="2"/>
  <c r="P147" i="2" s="1"/>
  <c r="N131" i="2"/>
  <c r="P131" i="2" s="1"/>
  <c r="N115" i="2"/>
  <c r="P115" i="2" s="1"/>
  <c r="N99" i="2"/>
  <c r="P99" i="2" s="1"/>
  <c r="N83" i="2"/>
  <c r="P83" i="2" s="1"/>
  <c r="N67" i="2"/>
  <c r="P67" i="2" s="1"/>
  <c r="N51" i="2"/>
  <c r="P51" i="2" s="1"/>
  <c r="N35" i="2"/>
  <c r="P35" i="2" s="1"/>
  <c r="N19" i="2"/>
  <c r="P19" i="2" s="1"/>
  <c r="N3" i="2"/>
  <c r="P3" i="2" s="1"/>
  <c r="M136" i="2"/>
  <c r="O136" i="2" s="1"/>
  <c r="M120" i="2"/>
  <c r="O120" i="2" s="1"/>
  <c r="M104" i="2"/>
  <c r="O104" i="2" s="1"/>
  <c r="M88" i="2"/>
  <c r="O88" i="2" s="1"/>
  <c r="M72" i="2"/>
  <c r="O72" i="2" s="1"/>
  <c r="M56" i="2"/>
  <c r="O56" i="2" s="1"/>
  <c r="M40" i="2"/>
  <c r="O40" i="2" s="1"/>
  <c r="M24" i="2"/>
  <c r="O24" i="2" s="1"/>
  <c r="M8" i="2"/>
  <c r="O8" i="2" s="1"/>
  <c r="N104" i="2"/>
  <c r="P104" i="2" s="1"/>
  <c r="K127" i="2"/>
  <c r="P127" i="2" s="1"/>
  <c r="K62" i="2"/>
  <c r="P62" i="2" s="1"/>
  <c r="N146" i="2"/>
  <c r="P146" i="2" s="1"/>
  <c r="N130" i="2"/>
  <c r="P130" i="2" s="1"/>
  <c r="N114" i="2"/>
  <c r="P114" i="2" s="1"/>
  <c r="N50" i="2"/>
  <c r="P50" i="2" s="1"/>
  <c r="N18" i="2"/>
  <c r="P18" i="2" s="1"/>
  <c r="M151" i="2"/>
  <c r="O151" i="2" s="1"/>
  <c r="M135" i="2"/>
  <c r="O135" i="2" s="1"/>
  <c r="M119" i="2"/>
  <c r="O119" i="2" s="1"/>
  <c r="M103" i="2"/>
  <c r="O103" i="2" s="1"/>
  <c r="M87" i="2"/>
  <c r="O87" i="2" s="1"/>
  <c r="M71" i="2"/>
  <c r="O71" i="2" s="1"/>
  <c r="M55" i="2"/>
  <c r="O55" i="2" s="1"/>
  <c r="M39" i="2"/>
  <c r="O39" i="2" s="1"/>
  <c r="M23" i="2"/>
  <c r="O23" i="2" s="1"/>
  <c r="M7" i="2"/>
  <c r="O7" i="2" s="1"/>
  <c r="N91" i="2"/>
  <c r="P91" i="2" s="1"/>
  <c r="N43" i="2"/>
  <c r="P43" i="2" s="1"/>
  <c r="K126" i="2"/>
  <c r="P126" i="2" s="1"/>
  <c r="N145" i="2"/>
  <c r="P145" i="2" s="1"/>
  <c r="N113" i="2"/>
  <c r="P113" i="2" s="1"/>
  <c r="N49" i="2"/>
  <c r="P49" i="2" s="1"/>
  <c r="N17" i="2"/>
  <c r="P17" i="2" s="1"/>
  <c r="M150" i="2"/>
  <c r="O150" i="2" s="1"/>
  <c r="M134" i="2"/>
  <c r="O134" i="2" s="1"/>
  <c r="M118" i="2"/>
  <c r="O118" i="2" s="1"/>
  <c r="M102" i="2"/>
  <c r="O102" i="2" s="1"/>
  <c r="M86" i="2"/>
  <c r="O86" i="2" s="1"/>
  <c r="M70" i="2"/>
  <c r="O70" i="2" s="1"/>
  <c r="M54" i="2"/>
  <c r="O54" i="2" s="1"/>
  <c r="M38" i="2"/>
  <c r="O38" i="2" s="1"/>
  <c r="M22" i="2"/>
  <c r="O22" i="2" s="1"/>
  <c r="M6" i="2"/>
  <c r="O6" i="2" s="1"/>
  <c r="N120" i="2"/>
  <c r="P120" i="2" s="1"/>
  <c r="K47" i="2"/>
  <c r="P47" i="2" s="1"/>
  <c r="N144" i="2"/>
  <c r="P144" i="2" s="1"/>
  <c r="N96" i="2"/>
  <c r="P96" i="2" s="1"/>
  <c r="N80" i="2"/>
  <c r="P80" i="2" s="1"/>
  <c r="N64" i="2"/>
  <c r="P64" i="2" s="1"/>
  <c r="N48" i="2"/>
  <c r="P48" i="2" s="1"/>
  <c r="N32" i="2"/>
  <c r="P32" i="2" s="1"/>
  <c r="N16" i="2"/>
  <c r="P16" i="2" s="1"/>
  <c r="M149" i="2"/>
  <c r="O149" i="2" s="1"/>
  <c r="M133" i="2"/>
  <c r="O133" i="2" s="1"/>
  <c r="M117" i="2"/>
  <c r="O117" i="2" s="1"/>
  <c r="M101" i="2"/>
  <c r="O101" i="2" s="1"/>
  <c r="M85" i="2"/>
  <c r="O85" i="2" s="1"/>
  <c r="M69" i="2"/>
  <c r="O69" i="2" s="1"/>
  <c r="M53" i="2"/>
  <c r="O53" i="2" s="1"/>
  <c r="M37" i="2"/>
  <c r="O37" i="2" s="1"/>
  <c r="M21" i="2"/>
  <c r="O21" i="2" s="1"/>
  <c r="M5" i="2"/>
  <c r="O5" i="2" s="1"/>
  <c r="K46" i="2"/>
  <c r="P46" i="2" s="1"/>
  <c r="N143" i="2"/>
  <c r="P143" i="2" s="1"/>
  <c r="N111" i="2"/>
  <c r="P111" i="2" s="1"/>
  <c r="N95" i="2"/>
  <c r="P95" i="2" s="1"/>
  <c r="N63" i="2"/>
  <c r="P63" i="2" s="1"/>
  <c r="N31" i="2"/>
  <c r="P31" i="2" s="1"/>
  <c r="N15" i="2"/>
  <c r="P15" i="2" s="1"/>
  <c r="M148" i="2"/>
  <c r="O148" i="2" s="1"/>
  <c r="M132" i="2"/>
  <c r="O132" i="2" s="1"/>
  <c r="M116" i="2"/>
  <c r="O116" i="2" s="1"/>
  <c r="M100" i="2"/>
  <c r="O100" i="2" s="1"/>
  <c r="M84" i="2"/>
  <c r="O84" i="2" s="1"/>
  <c r="M68" i="2"/>
  <c r="O68" i="2" s="1"/>
  <c r="M52" i="2"/>
  <c r="O52" i="2" s="1"/>
  <c r="M36" i="2"/>
  <c r="O36" i="2" s="1"/>
  <c r="M20" i="2"/>
  <c r="O20" i="2" s="1"/>
  <c r="M3" i="2"/>
  <c r="O3" i="2" s="1"/>
  <c r="N142" i="2"/>
  <c r="P142" i="2" s="1"/>
  <c r="N110" i="2"/>
  <c r="P110" i="2" s="1"/>
  <c r="N94" i="2"/>
  <c r="P94" i="2" s="1"/>
  <c r="N14" i="2"/>
  <c r="P14" i="2" s="1"/>
  <c r="M147" i="2"/>
  <c r="O147" i="2" s="1"/>
  <c r="M131" i="2"/>
  <c r="O131" i="2" s="1"/>
  <c r="M115" i="2"/>
  <c r="O115" i="2" s="1"/>
  <c r="M99" i="2"/>
  <c r="O99" i="2" s="1"/>
  <c r="M83" i="2"/>
  <c r="O83" i="2" s="1"/>
  <c r="M67" i="2"/>
  <c r="O67" i="2" s="1"/>
  <c r="M51" i="2"/>
  <c r="O51" i="2" s="1"/>
  <c r="M35" i="2"/>
  <c r="O35" i="2" s="1"/>
  <c r="M19" i="2"/>
  <c r="O19" i="2" s="1"/>
  <c r="M4" i="2"/>
  <c r="O4" i="2" s="1"/>
  <c r="U4" i="2"/>
  <c r="U7" i="2"/>
  <c r="E5" i="23"/>
  <c r="F4" i="22"/>
  <c r="F4" i="21"/>
  <c r="H4" i="20"/>
  <c r="F4" i="19"/>
  <c r="F4" i="18"/>
  <c r="H4" i="17"/>
  <c r="H4" i="16"/>
  <c r="I4" i="15"/>
  <c r="I4" i="14"/>
  <c r="G8" i="13"/>
  <c r="G19" i="12"/>
  <c r="H18" i="11"/>
  <c r="I5" i="10"/>
  <c r="H4" i="9"/>
  <c r="I11" i="8"/>
  <c r="F177" i="7"/>
  <c r="H154" i="6"/>
  <c r="H32" i="4"/>
  <c r="I111" i="3"/>
  <c r="I154" i="2"/>
  <c r="K62" i="1"/>
  <c r="E9" i="5"/>
  <c r="E10" i="5" s="1"/>
  <c r="F9" i="5" s="1"/>
  <c r="O46" i="2" l="1"/>
  <c r="O62" i="2"/>
  <c r="O78" i="2"/>
  <c r="O126" i="2"/>
  <c r="O47" i="2"/>
  <c r="O79" i="2"/>
  <c r="O127" i="2"/>
  <c r="O66" i="2"/>
  <c r="P112" i="2"/>
  <c r="O33" i="2"/>
  <c r="O34" i="2"/>
  <c r="O81" i="2"/>
  <c r="O98" i="2"/>
  <c r="O128" i="2"/>
  <c r="P29" i="2"/>
  <c r="P93" i="2"/>
  <c r="O65" i="2"/>
  <c r="O82" i="2"/>
  <c r="O129" i="2"/>
</calcChain>
</file>

<file path=xl/sharedStrings.xml><?xml version="1.0" encoding="utf-8"?>
<sst xmlns="http://schemas.openxmlformats.org/spreadsheetml/2006/main" count="11570" uniqueCount="3231">
  <si>
    <t xml:space="preserve">    Cálculo de multas | Carrier: </t>
  </si>
  <si>
    <t>GTD</t>
  </si>
  <si>
    <t>N°</t>
  </si>
  <si>
    <t>Indicador</t>
  </si>
  <si>
    <t>Definicion del Alcance</t>
  </si>
  <si>
    <t>Nivel de Servicio</t>
  </si>
  <si>
    <t>Tiempo de Medicion</t>
  </si>
  <si>
    <t>%</t>
  </si>
  <si>
    <t>Base</t>
  </si>
  <si>
    <t>Alerta de Incumplimiento</t>
  </si>
  <si>
    <t>Incumplimiento Grave</t>
  </si>
  <si>
    <t>Multa UF</t>
  </si>
  <si>
    <t>Multa UF GTD</t>
  </si>
  <si>
    <t>Servicios de Apoyo</t>
  </si>
  <si>
    <t>Atencion de Llamadas</t>
  </si>
  <si>
    <t>Llamadas contestadas antes de los 30 segundos</t>
  </si>
  <si>
    <t>&gt;=98%</t>
  </si>
  <si>
    <t>Mensual</t>
  </si>
  <si>
    <t>Renta Total Mensual</t>
  </si>
  <si>
    <t>&lt;=50%</t>
  </si>
  <si>
    <t>Si algunos de los SLA del N°1 al 11 son observados como alerta de incumplimiento durante 3 meses seguidos</t>
  </si>
  <si>
    <t>Generacion de Tickets</t>
  </si>
  <si>
    <t>Generacion de ticket maximo 15 min despues de la recepcion de correo</t>
  </si>
  <si>
    <t>Atencion de Tickets</t>
  </si>
  <si>
    <t>Avances de incidentes, Update de ticket cada 2 horas</t>
  </si>
  <si>
    <t>Gestión de Reportes</t>
  </si>
  <si>
    <t>Entrega de Informes</t>
  </si>
  <si>
    <t>Entrega dentro de los primeros 5 dias habiles del mes siguiente - Informes del contrato</t>
  </si>
  <si>
    <t>Entrega &gt;10 dias habiles</t>
  </si>
  <si>
    <t>Informe incidentes y mejora continua</t>
  </si>
  <si>
    <t xml:space="preserve"> Informe de incidentes TOP 20 en interrupcion de servicio con propuesta de  mejora continua para esos puntos</t>
  </si>
  <si>
    <t>Informe Incidencias</t>
  </si>
  <si>
    <t>Entrega de informe maximo 48 hrs posterior a la solucion del incidente. Esta asociado a la afectación de la incidencia tales como: localidad, cantidad, tiempo, periodicidad.</t>
  </si>
  <si>
    <t>Evento</t>
  </si>
  <si>
    <t>&gt; 48 Hrs</t>
  </si>
  <si>
    <t>Informe Borrado Equipo</t>
  </si>
  <si>
    <t>Se debe entegrar el primer dia o semana del mes.</t>
  </si>
  <si>
    <t>Informe Seguridad</t>
  </si>
  <si>
    <t>Informe que describe todas las buenas practicas y mitigacion de vulnerabilidades de seguridad que se deben aplicar durante el periodo de vigencia del contrato.</t>
  </si>
  <si>
    <t>Semestral</t>
  </si>
  <si>
    <t>&gt;= Quincena de Enero y Quincena de Julio</t>
  </si>
  <si>
    <t>Trabajos Programados</t>
  </si>
  <si>
    <t>Si la afectacion excede el impacto declarado en tiempo y servicios informados, la actividad será categorizada como Incidente, aplicando multas y SLA definidos para este tipo de eventos.</t>
  </si>
  <si>
    <t>NA</t>
  </si>
  <si>
    <t>0,1  UF por cada enlace no informado en impacto</t>
  </si>
  <si>
    <t>&gt;=2 eventos mes</t>
  </si>
  <si>
    <t>Informe de Inventario y Obsolescencia Red ATM.</t>
  </si>
  <si>
    <t xml:space="preserve">Informe periodico con estado de obsolescencia de todos los equipos de la Red ATM </t>
  </si>
  <si>
    <t>Trimestral</t>
  </si>
  <si>
    <t>&gt;= 15to dia mes</t>
  </si>
  <si>
    <t>Entrega de Informe Causa/Raiz</t>
  </si>
  <si>
    <t>Informe debe contener falla que lo provoca, Analisis y Tshooting, Mitigacion, Plan de Correccion. El tiempo de entrega será 72 hrs hábiles posterior a mitigacion de la falla.</t>
  </si>
  <si>
    <t>&gt; 72 Hrs</t>
  </si>
  <si>
    <t>Disponibilidad ATM</t>
  </si>
  <si>
    <t>ATM con enlaces simples</t>
  </si>
  <si>
    <t>Servicios Criticos Sensibles</t>
  </si>
  <si>
    <t>Disponibilidad enlaces ATM</t>
  </si>
  <si>
    <t>Disponibilidad individual por enlaces ATM</t>
  </si>
  <si>
    <t>&gt;=98,6%</t>
  </si>
  <si>
    <t xml:space="preserve">Renta mensual por el enlace en que no cumpla este umbral </t>
  </si>
  <si>
    <t>&lt;=98%</t>
  </si>
  <si>
    <t>Si algunos de los SLA del N°12 al 14 son observados como alerta de incumplimiento durante 3 meses seguidos</t>
  </si>
  <si>
    <t>Disponibilidad de enlaces por Comuna</t>
  </si>
  <si>
    <t>Disponibilidad de los Enlaces de una Comuna</t>
  </si>
  <si>
    <t>Diario</t>
  </si>
  <si>
    <t>Renta mensual por cada enlaces de la comuna afectada</t>
  </si>
  <si>
    <t>Disponibilidad por grupos de enlaces por falla masiva</t>
  </si>
  <si>
    <t>a.	 200 o más enlaces ATM de manera simultanea, o
b.	 El 20% de la base total instalada por el proveedor, o
c.	 El 50% de los enlaces ATM de una misma comuna o Región, o
d.	 Afectación del enlace troncal hacia los Datacenter de Paine y/o Liray a través del cual esté operando el Servicio.</t>
  </si>
  <si>
    <t>Renta mensual por cada enlace en que no se cumpla este umbral</t>
  </si>
  <si>
    <t>Disponibilidad Global de enlaces calculando  el promedio de las disponibilidades individuales de cada enlace</t>
  </si>
  <si>
    <t>&gt;=99,5%</t>
  </si>
  <si>
    <t>ATM con enlaces Duales</t>
  </si>
  <si>
    <t>Disponibilidad individual por ATM con enlaces duales</t>
  </si>
  <si>
    <t xml:space="preserve">de la renta del mes por el enlace en que no cumpla este umbral </t>
  </si>
  <si>
    <t>Si algunos de los SLA del N°15 al 17 son observados como alerta de incumplimiento durante 3 meses seguidos</t>
  </si>
  <si>
    <t>Disponibilidad de ATM con enlaces duales por comuna</t>
  </si>
  <si>
    <t>de la renta mensual de la comuna afectada</t>
  </si>
  <si>
    <t>Evento mes</t>
  </si>
  <si>
    <t>de la renta por enlace en que no se cumpla este umbral</t>
  </si>
  <si>
    <t>Reparación ATM</t>
  </si>
  <si>
    <t>ATM  con enlaces simples</t>
  </si>
  <si>
    <t>Tiempo Promedio de Reparación por enlace</t>
  </si>
  <si>
    <r>
      <rPr>
        <sz val="11"/>
        <color rgb="FF44546A"/>
        <rFont val="Calibri"/>
        <family val="2"/>
        <charset val="1"/>
      </rPr>
      <t xml:space="preserve">Tiempo promedio de reparación de un enlace ATM que haya presentado indisponibilidad a nivel de servicio y que NO esté catalogado como </t>
    </r>
    <r>
      <rPr>
        <b/>
        <sz val="11"/>
        <color rgb="FF44546A"/>
        <rFont val="Calibri"/>
        <family val="2"/>
        <charset val="1"/>
      </rPr>
      <t>Fuerza Mayor</t>
    </r>
  </si>
  <si>
    <t>8 hrs</t>
  </si>
  <si>
    <t xml:space="preserve">0,2 UF por cada enlace que superó el tiempo promedio de reparación </t>
  </si>
  <si>
    <t>&gt;=12 horas</t>
  </si>
  <si>
    <t>Si algunos de los SLA del N°18 al 20 son observados como alerta de incumplimiento durante 3 meses seguidos</t>
  </si>
  <si>
    <t>Tiempo Máximo de Reparación por enlace</t>
  </si>
  <si>
    <r>
      <rPr>
        <sz val="11"/>
        <color rgb="FF44546A"/>
        <rFont val="Calibri"/>
        <family val="2"/>
        <charset val="1"/>
      </rPr>
      <t xml:space="preserve">Tiempo Máximo de reparación de un enlace ATM que haya presentado indisponibilidad a nivel de servicio y que NO esté catalogado como </t>
    </r>
    <r>
      <rPr>
        <b/>
        <sz val="11"/>
        <color rgb="FF44546A"/>
        <rFont val="Calibri"/>
        <family val="2"/>
        <charset val="1"/>
      </rPr>
      <t>Fuerza Mayor</t>
    </r>
  </si>
  <si>
    <t>12 hrs</t>
  </si>
  <si>
    <t>0,2 UF por cada enlace que haya superado el tiempo máximo de reparación.</t>
  </si>
  <si>
    <t>&gt;=16 horas</t>
  </si>
  <si>
    <t>Tiempo Máximo de Repación por enlace catalogado como Fuerza Mayor</t>
  </si>
  <si>
    <r>
      <rPr>
        <sz val="11"/>
        <color rgb="FF44546A"/>
        <rFont val="Calibri"/>
        <family val="2"/>
        <charset val="1"/>
      </rPr>
      <t xml:space="preserve">Tiempo Máximo de reparación de un enlace ATM que haya presentado indisponibilidad a nivel de servicio y que SI esté catalogado como </t>
    </r>
    <r>
      <rPr>
        <b/>
        <sz val="11"/>
        <color rgb="FF44546A"/>
        <rFont val="Calibri"/>
        <family val="2"/>
        <charset val="1"/>
      </rPr>
      <t>Fuerza Mayor</t>
    </r>
  </si>
  <si>
    <t>48 hrs</t>
  </si>
  <si>
    <t>0,3 UF por cada enlace que haya superado el tiempo máximo de reparación.</t>
  </si>
  <si>
    <t>&gt;= 52 horas</t>
  </si>
  <si>
    <r>
      <rPr>
        <sz val="11"/>
        <color rgb="FF44546A"/>
        <rFont val="Calibri"/>
        <family val="2"/>
        <charset val="1"/>
      </rPr>
      <t xml:space="preserve">Tiempo Promedio de Reparación por enlace </t>
    </r>
    <r>
      <rPr>
        <b/>
        <sz val="11"/>
        <color rgb="FF44546A"/>
        <rFont val="Calibri"/>
        <family val="2"/>
        <charset val="1"/>
      </rPr>
      <t>(Indisponibilidad parcial)</t>
    </r>
  </si>
  <si>
    <r>
      <rPr>
        <sz val="11"/>
        <color rgb="FF44546A"/>
        <rFont val="Calibri"/>
        <family val="2"/>
        <charset val="1"/>
      </rPr>
      <t xml:space="preserve">Tiempo promedio de reparación por enlace ATM que haya presentado indisponibilidad parcial a nivel de servicio y que NO esté catalogado como </t>
    </r>
    <r>
      <rPr>
        <b/>
        <sz val="11"/>
        <color rgb="FF44546A"/>
        <rFont val="Calibri"/>
        <family val="2"/>
        <charset val="1"/>
      </rPr>
      <t>Fuerza Mayor</t>
    </r>
  </si>
  <si>
    <t>30 hrs</t>
  </si>
  <si>
    <t>&gt;=36 horas</t>
  </si>
  <si>
    <t>Si algunos de los SLA del N°21 al 27 son observados como alerta de incumplimiento durante 3 meses seguidos</t>
  </si>
  <si>
    <r>
      <rPr>
        <sz val="11"/>
        <color rgb="FF44546A"/>
        <rFont val="Calibri"/>
        <family val="2"/>
        <charset val="1"/>
      </rPr>
      <t xml:space="preserve">Tiempo Máximo de Reparación por enlace            </t>
    </r>
    <r>
      <rPr>
        <b/>
        <sz val="11"/>
        <color rgb="FF44546A"/>
        <rFont val="Calibri"/>
        <family val="2"/>
        <charset val="1"/>
      </rPr>
      <t xml:space="preserve"> (Indisponibilidad parcial)</t>
    </r>
  </si>
  <si>
    <r>
      <rPr>
        <sz val="11"/>
        <color rgb="FF44546A"/>
        <rFont val="Calibri"/>
        <family val="2"/>
        <charset val="1"/>
      </rPr>
      <t xml:space="preserve">Tiempo Máximo de reparación de un enlace ATM que haya presentado indisponibilidad parcial a nivel de servicio y que NO esté catalogado como </t>
    </r>
    <r>
      <rPr>
        <b/>
        <sz val="11"/>
        <color rgb="FF44546A"/>
        <rFont val="Calibri"/>
        <family val="2"/>
        <charset val="1"/>
      </rPr>
      <t>Fuerza Mayor</t>
    </r>
  </si>
  <si>
    <t>54 hrs</t>
  </si>
  <si>
    <t>&gt;=60 horas</t>
  </si>
  <si>
    <r>
      <rPr>
        <sz val="11"/>
        <color rgb="FF44546A"/>
        <rFont val="Calibri"/>
        <family val="2"/>
        <charset val="1"/>
      </rPr>
      <t xml:space="preserve">Tiempo Máximo de Repación por enlace catalogado como Fuerza Mayor      </t>
    </r>
    <r>
      <rPr>
        <b/>
        <sz val="11"/>
        <color rgb="FF44546A"/>
        <rFont val="Calibri"/>
        <family val="2"/>
        <charset val="1"/>
      </rPr>
      <t>(Indisponibilidad parcial)</t>
    </r>
  </si>
  <si>
    <r>
      <rPr>
        <sz val="11"/>
        <color rgb="FF44546A"/>
        <rFont val="Calibri"/>
        <family val="2"/>
        <charset val="1"/>
      </rPr>
      <t xml:space="preserve">Tiempo Máximo de reparación de un enlace ATM que haya presentado indisponibilidad parcial a nivel de servicio y que SI esté catalogado como </t>
    </r>
    <r>
      <rPr>
        <b/>
        <sz val="11"/>
        <color rgb="FF44546A"/>
        <rFont val="Calibri"/>
        <family val="2"/>
        <charset val="1"/>
      </rPr>
      <t>Fuerza Mayor</t>
    </r>
  </si>
  <si>
    <t>72 hrs</t>
  </si>
  <si>
    <t>&gt;=76 horas</t>
  </si>
  <si>
    <r>
      <rPr>
        <sz val="11"/>
        <color rgb="FF44546A"/>
        <rFont val="Calibri"/>
        <family val="2"/>
        <charset val="1"/>
      </rPr>
      <t xml:space="preserve">Tiempo Promedio de Reparación por enlace </t>
    </r>
    <r>
      <rPr>
        <b/>
        <sz val="11"/>
        <color rgb="FF44546A"/>
        <rFont val="Calibri"/>
        <family val="2"/>
        <charset val="1"/>
      </rPr>
      <t>(Indisponibilidad Total)</t>
    </r>
  </si>
  <si>
    <r>
      <rPr>
        <sz val="11"/>
        <color rgb="FF44546A"/>
        <rFont val="Calibri"/>
        <family val="2"/>
        <charset val="1"/>
      </rPr>
      <t xml:space="preserve">Tiempo promedio de reparación por enlace ATM que haya presentado indisponibilidad total a nivel de servicio y que NO esté catalogado como </t>
    </r>
    <r>
      <rPr>
        <b/>
        <sz val="11"/>
        <color rgb="FF44546A"/>
        <rFont val="Calibri"/>
        <family val="2"/>
        <charset val="1"/>
      </rPr>
      <t>Fuerza Mayor</t>
    </r>
  </si>
  <si>
    <t>&gt;= 12 horas</t>
  </si>
  <si>
    <r>
      <rPr>
        <sz val="11"/>
        <color rgb="FF44546A"/>
        <rFont val="Calibri"/>
        <family val="2"/>
        <charset val="1"/>
      </rPr>
      <t>Tiempo Máximo de Reparación por enlace</t>
    </r>
    <r>
      <rPr>
        <b/>
        <sz val="11"/>
        <color rgb="FF44546A"/>
        <rFont val="Calibri"/>
        <family val="2"/>
        <charset val="1"/>
      </rPr>
      <t xml:space="preserve">             (Indisponibilidad Total)</t>
    </r>
  </si>
  <si>
    <r>
      <rPr>
        <sz val="11"/>
        <color rgb="FF44546A"/>
        <rFont val="Calibri"/>
        <family val="2"/>
        <charset val="1"/>
      </rPr>
      <t xml:space="preserve">Tiempo Máximo de reparación de un enlace ATM que haya presentado indisponibilidad total a nivel de servicio y que NO esté catalogado como </t>
    </r>
    <r>
      <rPr>
        <b/>
        <sz val="11"/>
        <color rgb="FF44546A"/>
        <rFont val="Calibri"/>
        <family val="2"/>
        <charset val="1"/>
      </rPr>
      <t>Fuerza Mayor</t>
    </r>
  </si>
  <si>
    <r>
      <rPr>
        <sz val="11"/>
        <color rgb="FF44546A"/>
        <rFont val="Calibri"/>
        <family val="2"/>
        <charset val="1"/>
      </rPr>
      <t xml:space="preserve">Tiempo Máximo de Repación por enlace catalogado como Fuerza Mayor      </t>
    </r>
    <r>
      <rPr>
        <b/>
        <sz val="11"/>
        <color rgb="FF44546A"/>
        <rFont val="Calibri"/>
        <family val="2"/>
        <charset val="1"/>
      </rPr>
      <t>(Indisponibilidad Total)</t>
    </r>
  </si>
  <si>
    <r>
      <rPr>
        <sz val="11"/>
        <color rgb="FF44546A"/>
        <rFont val="Calibri"/>
        <family val="2"/>
        <charset val="1"/>
      </rPr>
      <t xml:space="preserve">Tiempo Máximo de reparación de un enlace ATM que haya presentado indisponibilidad total a nivel de servicio y que SI esté catalogado como </t>
    </r>
    <r>
      <rPr>
        <b/>
        <sz val="11"/>
        <color rgb="FF44546A"/>
        <rFont val="Calibri"/>
        <family val="2"/>
        <charset val="1"/>
      </rPr>
      <t>Fuerza Mayor</t>
    </r>
  </si>
  <si>
    <t>&gt;=52 horas</t>
  </si>
  <si>
    <t>Tiempo maximo Reparacion de Enlaces Troncales</t>
  </si>
  <si>
    <r>
      <rPr>
        <sz val="11"/>
        <color rgb="FF44546A"/>
        <rFont val="Calibri"/>
        <family val="2"/>
        <charset val="1"/>
      </rPr>
      <t xml:space="preserve">El tiempo máximo de reparación de cada enlace troncal debe ser menor a 8 horas corridas, en fallas  de planta externa.
</t>
    </r>
    <r>
      <rPr>
        <b/>
        <sz val="11"/>
        <color rgb="FF44546A"/>
        <rFont val="Calibri"/>
        <family val="2"/>
        <charset val="1"/>
      </rPr>
      <t>No esté considerado como Fuerza Mayor</t>
    </r>
  </si>
  <si>
    <t>0,1 UF por cada enlace que haya superado el tiempo máximo de reparación.</t>
  </si>
  <si>
    <r>
      <rPr>
        <sz val="11"/>
        <color rgb="FF44546A"/>
        <rFont val="Calibri"/>
        <family val="2"/>
        <charset val="1"/>
      </rPr>
      <t xml:space="preserve">El tiempo máximo de reparación de cada enlace troncal no debe ser mayor a 8 horas corridas, </t>
    </r>
    <r>
      <rPr>
        <b/>
        <sz val="11"/>
        <color rgb="FF44546A"/>
        <rFont val="Calibri"/>
        <family val="2"/>
        <charset val="1"/>
      </rPr>
      <t>Si esté catalogado como Fuerza Mayor.</t>
    </r>
  </si>
  <si>
    <t>Soporte Local ATM</t>
  </si>
  <si>
    <t>Falla equipo de comunicaciones, partes o piezas</t>
  </si>
  <si>
    <t>Tiempo Reemplazo de HW Centrales ATM</t>
  </si>
  <si>
    <t>Inicia posterior a Tshoot. Opera en paralelo de analisis causa/falla.
Tiempo de reemplazo de equipo por RMA no debe superar 8 horas corridas, 24x7x365</t>
  </si>
  <si>
    <t>Renta mensual  total de enlaces asociado al equipo afectado.</t>
  </si>
  <si>
    <t>Si algunos de los SLA del N°28 al 29  son observados como alerta de incumplimiento durante 3 meses seguidos</t>
  </si>
  <si>
    <t>Tiempo Reemplazo de HW Router ATM</t>
  </si>
  <si>
    <t>Inicia posterior a Tshoot. Opera en paralelo de analisis causa/falla.
Tiempo de reemplazo de equipo por RMA no debe superar 6 horas corridas, 24x7x365</t>
  </si>
  <si>
    <t xml:space="preserve">Renta mensual por el enlace ATM en que no cumpla este umbral </t>
  </si>
  <si>
    <t>&gt;=10 horas</t>
  </si>
  <si>
    <t>Disponibilidad RBI/RSF</t>
  </si>
  <si>
    <t>Enlaces RBI/RSF</t>
  </si>
  <si>
    <t>Disponibilidad enlaces RBI/RSF</t>
  </si>
  <si>
    <t>Disponibilidad individual por enlaces RBI/RSF duales</t>
  </si>
  <si>
    <t>&lt;=98,0%</t>
  </si>
  <si>
    <t>Si algunos de los SLA del N°30 al 33 son observados como alerta de incumplimiento durante 3 meses seguidos</t>
  </si>
  <si>
    <t>Grupos de enlaces RBI/RSF</t>
  </si>
  <si>
    <t>10 o más enlaces RBI/RSF</t>
  </si>
  <si>
    <t>&gt;=99,0%</t>
  </si>
  <si>
    <t>a.	 10 o más Enlaces RBI/RSF de manera simultanea, o
b.	 El 10% de la base total instalada por el proveedor.
c.	 Afectación de cualquier tramo indicado en el Anexo “4” de las presentes Bases de Licitación; en el aparte denominado Enlaces INTERSITE</t>
  </si>
  <si>
    <t>Disponibilidad Global</t>
  </si>
  <si>
    <t>Reparación Enlaces RBI/RSF/Troncales</t>
  </si>
  <si>
    <t>Enlaces RBI/RSF/Troncales</t>
  </si>
  <si>
    <r>
      <rPr>
        <sz val="11"/>
        <color rgb="FF44546A"/>
        <rFont val="Calibri"/>
        <family val="2"/>
        <charset val="1"/>
      </rPr>
      <t xml:space="preserve">Tiempo promedio de reparación por enlace que hayan presentado indisponibilidad a nivel de servicio y que NO esté catalogado como </t>
    </r>
    <r>
      <rPr>
        <b/>
        <sz val="11"/>
        <color rgb="FF44546A"/>
        <rFont val="Calibri"/>
        <family val="2"/>
        <charset val="1"/>
      </rPr>
      <t>Fuerza Mayor</t>
    </r>
  </si>
  <si>
    <t>6 hrs</t>
  </si>
  <si>
    <t>&gt;=8 horas</t>
  </si>
  <si>
    <t>Si algunos de los SLA del N°34 al 37 son observados como alerta de incumplimiento durante 3 meses seguidos</t>
  </si>
  <si>
    <r>
      <rPr>
        <sz val="11"/>
        <color rgb="FF44546A"/>
        <rFont val="Calibri"/>
        <family val="2"/>
        <charset val="1"/>
      </rPr>
      <t xml:space="preserve">Tiempo Máximo de reparación de un enlace que hayan presentado indisponibilidad a nivel de servicio y que NO esté catalogado como </t>
    </r>
    <r>
      <rPr>
        <b/>
        <sz val="11"/>
        <color rgb="FF44546A"/>
        <rFont val="Calibri"/>
        <family val="2"/>
        <charset val="1"/>
      </rPr>
      <t>Fuerza Mayor</t>
    </r>
  </si>
  <si>
    <t>10 hrs</t>
  </si>
  <si>
    <r>
      <rPr>
        <sz val="11"/>
        <color rgb="FF44546A"/>
        <rFont val="Calibri"/>
        <family val="2"/>
        <charset val="1"/>
      </rPr>
      <t xml:space="preserve">Tiempo Máximo de reparación de un enlace que haya presentado indisponibilidad a nivel de servicio y que SI esté catalogado como </t>
    </r>
    <r>
      <rPr>
        <b/>
        <sz val="11"/>
        <color rgb="FF44546A"/>
        <rFont val="Calibri"/>
        <family val="2"/>
        <charset val="1"/>
      </rPr>
      <t>Fuerza Mayor</t>
    </r>
  </si>
  <si>
    <t>Tiempo Máximo de Repación por troncal</t>
  </si>
  <si>
    <r>
      <rPr>
        <sz val="11"/>
        <color rgb="FF44546A"/>
        <rFont val="Calibri"/>
        <family val="2"/>
        <charset val="1"/>
      </rPr>
      <t xml:space="preserve">Tiempo Máximo de reparación de una troncal que haya presentado indisponibilidad a nivel de servicio y que NO esté catalogado como </t>
    </r>
    <r>
      <rPr>
        <b/>
        <sz val="11"/>
        <color rgb="FF44546A"/>
        <rFont val="Calibri"/>
        <family val="2"/>
        <charset val="1"/>
      </rPr>
      <t>Fuerza Mayor</t>
    </r>
  </si>
  <si>
    <t>0,1 UF por cada enlace RBI/RSF que se haya visto afectado y haya superado el tiempo maximo de reparación.</t>
  </si>
  <si>
    <r>
      <rPr>
        <sz val="11"/>
        <color rgb="FF44546A"/>
        <rFont val="Calibri"/>
        <family val="2"/>
        <charset val="1"/>
      </rPr>
      <t xml:space="preserve">Tiempo Máximo de reparación de una troncal que haya presentado indisponibilidad a nivel de servicio y que SI esté catalogado como </t>
    </r>
    <r>
      <rPr>
        <b/>
        <sz val="11"/>
        <color rgb="FF44546A"/>
        <rFont val="Calibri"/>
        <family val="2"/>
        <charset val="1"/>
      </rPr>
      <t>Fuerza Mayor</t>
    </r>
  </si>
  <si>
    <t>&gt;=14 horas</t>
  </si>
  <si>
    <t>Soporte Local RBI/RSF</t>
  </si>
  <si>
    <t>Tiempo Reemplazo de HW Router RBI/RSF</t>
  </si>
  <si>
    <t>1 UF por cada equipo que haya superado el tiempo máximo de RMA.</t>
  </si>
  <si>
    <t>Si el SLA es observado como alerta de incumplimiento durante 3 meses seguidos</t>
  </si>
  <si>
    <t>Intermitencias</t>
  </si>
  <si>
    <t>Intermitencias en enlaces RBI/RSF/TRONCALES</t>
  </si>
  <si>
    <t>3 o mas intermitencias en un período de 2 meses seguidos, el proveedor deberá hacer las mejoras y correcciones respectivas a costo del proveedor.</t>
  </si>
  <si>
    <t>2 meses</t>
  </si>
  <si>
    <t>NC</t>
  </si>
  <si>
    <t>&gt;=3 intermitencias en 3 meses</t>
  </si>
  <si>
    <t>Si el SLA es observado como incumplimiento durante 2 períodos de 2 meses en un año calendario</t>
  </si>
  <si>
    <t>Habilitación de Nuevos Servicios</t>
  </si>
  <si>
    <t>Enlaces ATM/RBI/RSF/Troncales</t>
  </si>
  <si>
    <t>Enlaces ATM</t>
  </si>
  <si>
    <t>El tiempo máximo de instalación medido desde que se aprueba la cotización por la 
instalación al proveedor no debe exceder 10 días corridos.</t>
  </si>
  <si>
    <t>0,1 UF por cada día que excede el plazo de instalación.</t>
  </si>
  <si>
    <t>&lt;= 90%</t>
  </si>
  <si>
    <t>Si algunos de los SLA del N°40 y 41 son observados como alerta de incumplimiento durante un período de 3 meses.</t>
  </si>
  <si>
    <t>El tiempo máximo de instalación medido desde que se aprueba la cotización por la instalación al proveedor no debe exceder los 45 días corridos</t>
  </si>
  <si>
    <t>TOTAL MULTA EN UF</t>
  </si>
  <si>
    <t>ID Ticket</t>
  </si>
  <si>
    <t>Nombre cliente</t>
  </si>
  <si>
    <t>Tipo Ticket</t>
  </si>
  <si>
    <t>ID Ticket Masivo</t>
  </si>
  <si>
    <t>Estado Ticket</t>
  </si>
  <si>
    <t>Grupo asignado</t>
  </si>
  <si>
    <t>Ticket - Descripción</t>
  </si>
  <si>
    <t>BPI - Razón</t>
  </si>
  <si>
    <t>BPI Padre</t>
  </si>
  <si>
    <t>BPI - Nombre</t>
  </si>
  <si>
    <t>BPI - Codigo Servicio</t>
  </si>
  <si>
    <t>Causa</t>
  </si>
  <si>
    <t>Area o elemento</t>
  </si>
  <si>
    <t>Solución</t>
  </si>
  <si>
    <t>Responsable</t>
  </si>
  <si>
    <t>Cerrado por</t>
  </si>
  <si>
    <t>Código Servicio Cliente</t>
  </si>
  <si>
    <t>Clasificación</t>
  </si>
  <si>
    <t>Categoria Cliente</t>
  </si>
  <si>
    <t>Categoria</t>
  </si>
  <si>
    <t>Prioridad</t>
  </si>
  <si>
    <t>Creado Cuando</t>
  </si>
  <si>
    <t>Resuelto cuando</t>
  </si>
  <si>
    <t>Cerrado Cuando</t>
  </si>
  <si>
    <t>Cancelado - Fecha</t>
  </si>
  <si>
    <t>Minutos por Mes</t>
  </si>
  <si>
    <t>Pausado Cuando</t>
  </si>
  <si>
    <t>Fecha Reanudación</t>
  </si>
  <si>
    <t>Zona</t>
  </si>
  <si>
    <t>Creado por</t>
  </si>
  <si>
    <t>Contacto Adicional - Email</t>
  </si>
  <si>
    <t>Hold Time</t>
  </si>
  <si>
    <t xml:space="preserve">Indisponibilidad % </t>
  </si>
  <si>
    <t>Indisponibilidad % 2</t>
  </si>
  <si>
    <t>Minutos Cerrados Totales Indisponibilidad</t>
  </si>
  <si>
    <t>Minutos Resuelto Totales</t>
  </si>
  <si>
    <t>Tiempo Real Indisponibilidad</t>
  </si>
  <si>
    <t>2024 000146</t>
  </si>
  <si>
    <t>REDBANC S.A.</t>
  </si>
  <si>
    <t>Customer Problem Ticket</t>
  </si>
  <si>
    <t>Cerrado</t>
  </si>
  <si>
    <t>Grupo de Nivel 1</t>
  </si>
  <si>
    <t>caida total ASR datos y video 1 y 2 de paine y lairay</t>
  </si>
  <si>
    <t>Punto a Punto Ethernet #38474</t>
  </si>
  <si>
    <t>P2PETH495264</t>
  </si>
  <si>
    <t>Bloqueo de equipos</t>
  </si>
  <si>
    <t>Equipamiento por lado de cliente</t>
  </si>
  <si>
    <t>Reinicio de equipamiento</t>
  </si>
  <si>
    <t>GTD-TELSUR</t>
  </si>
  <si>
    <t>tlopez@grupogtd.com</t>
  </si>
  <si>
    <t>GTD-TELSUR-Bloqueo de equipos-Reinicio de equipamiento</t>
  </si>
  <si>
    <t>Corporaciones</t>
  </si>
  <si>
    <t>Transmisión de Datos</t>
  </si>
  <si>
    <t>Medium</t>
  </si>
  <si>
    <t>MSS</t>
  </si>
  <si>
    <t>ggonzalez@grupogtd.com</t>
  </si>
  <si>
    <t>2024 000233</t>
  </si>
  <si>
    <t>Grupo de Soporte Terreno Telsur</t>
  </si>
  <si>
    <t>ATM	3878
Falla	Enlace caido
CS:	CS-10344844 / BPI-2808700
IP	10.10.134.56
Direccion	Avenida Caupolicán 1041
Comuna	Temuco
Local	Petrobras Caupolicán</t>
  </si>
  <si>
    <t>Enlace MPLS FO #0002808700</t>
  </si>
  <si>
    <t>EnMPLSFO_010344844_3878</t>
  </si>
  <si>
    <t>Bloqueo de servicio y/o equipo</t>
  </si>
  <si>
    <t>Switch de datos L2</t>
  </si>
  <si>
    <t>se reinicia equipo</t>
  </si>
  <si>
    <t>JABarra@ext.grupogtd.com</t>
  </si>
  <si>
    <t>ATM 3878</t>
  </si>
  <si>
    <t>GTD-TELSUR-Bloqueo de servicio y/o equipo-se reinicia equipo</t>
  </si>
  <si>
    <t>TMCO</t>
  </si>
  <si>
    <t>2024 000242</t>
  </si>
  <si>
    <t>ATM	5208
Falla	Enlace caido
CS:	CS-10367709 / BPI-3256862
IP	10.10.115.5
Direccion	Pedro Montt 148 - 166
Comuna	San Antonio
Local	Supermercado M10 San Antonio</t>
  </si>
  <si>
    <t>Enlace MPLS-FO #0003256862</t>
  </si>
  <si>
    <t>EnMPLS-FO_010367709_5208</t>
  </si>
  <si>
    <t>Equipo cliente y/o administrado por cliente</t>
  </si>
  <si>
    <t>Bloqueo en Host de destino</t>
  </si>
  <si>
    <t>CLIENTE</t>
  </si>
  <si>
    <t>patricio.soto@grupogtd.com</t>
  </si>
  <si>
    <t>ATM 5208</t>
  </si>
  <si>
    <t>CLIENTE-Bloqueo de servicio y/o equipo-Bloqueo en Host de destino</t>
  </si>
  <si>
    <t>VALPO</t>
  </si>
  <si>
    <t>2024 000284</t>
  </si>
  <si>
    <t>#DZS
ATM	5788
Falla	Enlace caido
CS:	CS-10336049 / BPI-3113834
IP	1.010.147.202
Direccion	Ruta 5 Sur Kilometro 195 Coma 2 Lado Poniente
Comuna	Sagrada Familia
Local	Pronto Copec Sagrada Familia N2</t>
  </si>
  <si>
    <t>Internet Satelital #33797</t>
  </si>
  <si>
    <t>INTSATELITDL_371643</t>
  </si>
  <si>
    <t>Otro responsabilidad De terceros</t>
  </si>
  <si>
    <t>Medio de Transmisión</t>
  </si>
  <si>
    <t>Reparación de enlace</t>
  </si>
  <si>
    <t>TERCEROS</t>
  </si>
  <si>
    <t>luis.arcos@grupogtd.com</t>
  </si>
  <si>
    <t>ATM 3784</t>
  </si>
  <si>
    <t>TERCEROS-Otro responsabilidad De terceros-Reparación de enlace</t>
  </si>
  <si>
    <t>Multiservicio</t>
  </si>
  <si>
    <t>TLCA</t>
  </si>
  <si>
    <t>Enlace MPLS FO #0003113834</t>
  </si>
  <si>
    <t>VLRC</t>
  </si>
  <si>
    <t>2024 000289</t>
  </si>
  <si>
    <t>Grupo de Soporte Terreno</t>
  </si>
  <si>
    <t>ATM	1752
Falla	Enlace caido
CS:	CS-505131 / BPI-38406
IP	10.10.109.16
Direccion	Calle Volcán Licancabur 391
Comuna	Pudahuel
Local	Parque Industrial Lo Boza</t>
  </si>
  <si>
    <t>Enlace MPLS FO #38406</t>
  </si>
  <si>
    <t>EnMPLSFODF_505131</t>
  </si>
  <si>
    <t>Conversor o modem en Cliente</t>
  </si>
  <si>
    <t>jalvarezg@grupogtd.com</t>
  </si>
  <si>
    <t>MNC</t>
  </si>
  <si>
    <t>2024 000365</t>
  </si>
  <si>
    <t>Cancelado</t>
  </si>
  <si>
    <t>T103195/1-5
103195 7
REDBANC: 3794_MPLSFO_RM_Banco-Chile_Easy_Cerrillos_CS-010467384:ATM Down
Estimados Mesa de Soporte,
Se informa que se detecta el siguiente incidente en plataforma de monitoreo, por favor gestionar creación de ticket de Reclamo para la revision del servicio:
Notificacion de Incidente
Camino Melipilla 10939, Cerrillos
RUT:96.521.680-4
RESUMEN
Nombre host
Direccion IP
Alerta
Severidad
Fecha y Hora de Incio
CS Equipo
:3794_MPLSFO_RM_Banco-Chile_Easy_Cerrillos_CS-010467384
:10.113.20.188
:ATM Down
:High
:2024.05.28 | 15:36:15
:ROUTRGEN_010397158_3794
CONTACTO PARA VALIDAR SERVICIO
Escalamiento
:Operador de Monitoreo de turno | Correo: monitoreo@netmetrix.cl
BITACORA
Registros de Actualizacion
:
www.netmetrix.cl
Centro de Monitoreo Netmetrix
https://apps.mypurecloud.com/directory/#/engage/admin/interactions/bdeace0f-c754-4412-9934-e5abaecd7e29</t>
  </si>
  <si>
    <t>Enlace MPLS FO #0008660415</t>
  </si>
  <si>
    <t>EnMPLSFO_010467384_3794</t>
  </si>
  <si>
    <t>ATM 3794</t>
  </si>
  <si>
    <t>ccorrea@ext.grupogtd.com</t>
  </si>
  <si>
    <t>2024 000368</t>
  </si>
  <si>
    <t xml:space="preserve">
#DZS
ATM 5788
Falla Enlace caido
CS: CS-10336049 / BPI-3113834
IP 1.010.147.202
Direccion Ruta 5 Sur Kilometro 195 Coma 2 Lado Poniente
Comuna Sagrada Familia
Local Pronto Copec Sagrada Familia N2</t>
  </si>
  <si>
    <t>Access Point</t>
  </si>
  <si>
    <t>cambio de configuración</t>
  </si>
  <si>
    <t>Alexis.Rodriguez@grupogtd.com</t>
  </si>
  <si>
    <t>GTD-TELSUR-Bloqueo de servicio y/o equipo-cambio de configuración</t>
  </si>
  <si>
    <t>Internet</t>
  </si>
  <si>
    <t>2024 000556</t>
  </si>
  <si>
    <t>Fibra	10.10.122.25	172.45.101.161	ATM 5426	172.45.101.162	172.45.101.167	172.45.101.161	255.255.255.248 	172.45.101.0/24	10.10.122.25	10.10.122.25	Transaccional+DS222	Grp-2	Freya	Santander	Ruta 7 Carretera Austral N 1050	Punto Copec La Junta EDS 20574	Cisnes	15.- XI Region	Servicentro	CS-10547289 / BPI-3384396	C1111-8P</t>
  </si>
  <si>
    <t>Conexión Privada #0003513120</t>
  </si>
  <si>
    <t>RedPriv_010547289_5426</t>
  </si>
  <si>
    <t>Cable dañado, cortado o atenuado</t>
  </si>
  <si>
    <t>Cable de fibra óptica</t>
  </si>
  <si>
    <t>se corrige empalme en mufa</t>
  </si>
  <si>
    <t>FESoto@ext.grupogtd.com</t>
  </si>
  <si>
    <t>ATM 5426</t>
  </si>
  <si>
    <t>GTD-TELSUR-Cable dañado, cortado o atenuado-se corrige empalme en mufa</t>
  </si>
  <si>
    <t>CYHQ</t>
  </si>
  <si>
    <t>2024 000558</t>
  </si>
  <si>
    <t>Fibra	10.10.107.14	163.250.126.73	ATM 3798	163.250.126.74	163.250.126.79	163.250.126.73	255.255.255.248 	163.250.126.0/24	10.10.107.14	10.10.107.14	Transaccional+DS222	Grp-3	Odin	Chile	Calle Mar Tirreno 3349	Mall Paseo Quilín	Peñalolen	07.- Region Metropolitana	Centro Comercial	CS-516662 / BPI-38872	CISCO1941/K9	15.2(4)M7	2 Mbps</t>
  </si>
  <si>
    <t>Conexión Privada #30970</t>
  </si>
  <si>
    <t>RedPrivDL_516662</t>
  </si>
  <si>
    <t>ATM 3798</t>
  </si>
  <si>
    <t>MSC</t>
  </si>
  <si>
    <t>2024 000572</t>
  </si>
  <si>
    <t>Fibra	10.10.116.58	163.250.89.185	ATM 5645	163.250.89.186	163.250.89.191	163.250.89.185	255.255.255.248 	163.250.89.0/24	10.10.116.58	10.10.116.58	Transaccional+DS222	Grp-1	Freya	Chile	Calle El Llano Subercaseaux 3519	Jumbo Portal El Llano N 5	San Miguel	07.- Region Metropolitana	Supermercado	CS-551162 / BPI-38907	CISCO1941/K9	15.2(4)M7	2 Mbps	GTD	Vlan-825	PAINE</t>
  </si>
  <si>
    <t>Conexión Privada #31175</t>
  </si>
  <si>
    <t>RedPrivDL_551162</t>
  </si>
  <si>
    <t>se corrige empalme en cabecera en nodo</t>
  </si>
  <si>
    <t>ale-fort@grupogtd.com</t>
  </si>
  <si>
    <t>ATM 5645</t>
  </si>
  <si>
    <t>GTD-TELSUR-Cable dañado, cortado o atenuado-se corrige empalme en cabecera en nodo</t>
  </si>
  <si>
    <t>2024 000706</t>
  </si>
  <si>
    <t xml:space="preserve">Asunto: INCIDENT REDBANC: 1897_MPLSFO_RM_Banco-Santander_MALL_PUENTE ALTO_CS-010474393:ATM Down
Estimados Mesa de Soporte,
Se informa que se detecta el siguiente incidente en plataforma de monitoreo, por favor gestionar creación de ticket de Reclamo para la revision del servicio:
Notificacion de Incidente
AVENIDA CONCHA Y TORO 1149, PUENTE ALTO
RUT:96.521.680-4
RESUMEN
Nombre host:1897_MPLSFO_RM_Banco-Santander_MALL_PUENTE ALTO_CS-010474393
Direccion IP:10.113.21.47
Alerta:ATM Down
Severidad:High
Fecha y Hora de Incio:2024.05.29 | 06:16:14
CS Equipo :ROUTRGEN_010407169_1897
CONTACTO PARA VALIDAR SERVICIO
Escalamiento:Operador de Monitoreo de turno | Correo: monitoreo@netmetrix.cl
BITACORA
Registros de Actualizacion:
www.netmetrix.cl
Centro de Monitoreo Netmetrix
https://apps.mypurecloud.com/directory/#/engage/admin/interactions/db419f37-2458-4830-81f2-6cc1e9f77940
</t>
  </si>
  <si>
    <t>Equipamiento #38044</t>
  </si>
  <si>
    <t>EQUIPAM342045</t>
  </si>
  <si>
    <t>TV, Video y Otros</t>
  </si>
  <si>
    <t>Lbarrera@contratistasgtd.com</t>
  </si>
  <si>
    <t>2024 000846</t>
  </si>
  <si>
    <t xml:space="preserve">RV: INCIDENT REDBANC: 3578_MPLSFODF_RM_Banco-Credito_Sucursal_Santiago_CS-398031:Private 1 - Down
Estimados Mesa de Soporte,
Se informa que se detecta el siguiente incidente en plataforma de monitoreo, por favor gestionar creación de ticket de Reclamo para la revision del servicio:
Notificacion de Incidente
Nataniel Cox 27, Santiago
RUT:96.521.680-4
RESUMEN
Nombre host: :3578_MPLSFODF_RM_Banco-Credito_Sucursal_Santiago_CS-398031
Direccion IP :10.113.20.8
Alerta: Private 1 - Down
Severidad :Warning
Fecha y Hora de Incio :2024.05.29 | 08:56:06
CS Equipo ::ROUTRGEN_010392330_3578/EnMPLSFODF_398031
CONTACTO PARA VALIDAR SERVICIO
Escalamiento
:Operador de Monitoreo de turno | Correo: monitoreo@netmetrix.cl
https://apps.mypurecloud.com/directory/#/engage/admin/interactions/948b691d-4f16-442e-af1e-075c3177dff0
</t>
  </si>
  <si>
    <t>Enlace MPLS FO #38668</t>
  </si>
  <si>
    <t>EnMPLSFODF_398031</t>
  </si>
  <si>
    <t>Problema de hardware</t>
  </si>
  <si>
    <t>cambio de tarjeta</t>
  </si>
  <si>
    <t>Richard.Lopez@grupogtd.com</t>
  </si>
  <si>
    <t>ATM 3578</t>
  </si>
  <si>
    <t>GTD-TELSUR-Problema de hardware-cambio de tarjeta</t>
  </si>
  <si>
    <t>m.pena@contratistasgtd.com</t>
  </si>
  <si>
    <t>2024 000974</t>
  </si>
  <si>
    <t xml:space="preserve">IP 10.10.103.54  atm 3934
Se solicita generar folio por enlace con pérdidas de paquetes WAN
Evidencia:
Avenida Concha y Toro 3854	Supermercado Jumbo 	Puente Alto
Atento a sus comentarios.
</t>
  </si>
  <si>
    <t>Enlace MPLS-FO #38542</t>
  </si>
  <si>
    <t>EnMPLSFODF_549441</t>
  </si>
  <si>
    <t>Sube sin intervención de GTD-TELSUR</t>
  </si>
  <si>
    <t>sin intervención de GTD-TELSUR</t>
  </si>
  <si>
    <t>GTD-TELSUR-Bloqueo de servicio y/o equipo-sin intervención de GTD-TELSUR</t>
  </si>
  <si>
    <t>CHLL</t>
  </si>
  <si>
    <t>2024 000981</t>
  </si>
  <si>
    <t xml:space="preserve">Estimados, buena tarde
Agradeceré de vuestra ayuda generando ticket, ya que Router no tiene configurada la Vlan 20, ni puertos asociados a éste. Se adjuntan datos y evidencia.
ATM	PROVEEDOR	CS	BANCO	IP WAN	IP LAN	VLAN222	VLAN / VRF	DIRECCIÓN	COMUNA	UBICACIÓN
2801	GTD	10474829 / CS-4G-10213047 / BPI-8803483	Santander	10.172.4.50 / 100.72.65.79	172.45.110.25	10.120.195.105	Vlan-834	Avenida Ramón Freire 1790 	Maipú	Espacio Urbano Maipú III                    
Quedamos atentos.
Saluda,
</t>
  </si>
  <si>
    <t>Enlace MPLS FO #0008803483</t>
  </si>
  <si>
    <t>EnMPLSFO_010474829_2801</t>
  </si>
  <si>
    <t>ATM 2801</t>
  </si>
  <si>
    <t>2024 001212</t>
  </si>
  <si>
    <t>ATM 4032	
10.10.119.100	
CAMINO MELIPILLA 16860	MAIPU	13 REGION METROPOLITANA	SUPERMERCADO	SUPERMERCADO UNIMARC	CS-10536196 / BPI-3248347</t>
  </si>
  <si>
    <t>Enlace MPLS FO #0003248347</t>
  </si>
  <si>
    <t>EnMPLSFO_010367351_4032</t>
  </si>
  <si>
    <t>Romualdo.Henriquez@grupogtd.com</t>
  </si>
  <si>
    <t>ATM 4032</t>
  </si>
  <si>
    <t>Normal</t>
  </si>
  <si>
    <t>Sebastian.Hernandez@grupogtd.com</t>
  </si>
  <si>
    <t>2024 001223</t>
  </si>
  <si>
    <t>ATM 5711
10.10.105.23	
CALLE PRESIDENTE IBANEZ 1118 ESQUINA SANTA INES	PUERTO MONTT	10 X REGION	SERVICENTRO	PUNTO COPEC PUERTO MONTT I	CS-10372334 / BPI-3371118</t>
  </si>
  <si>
    <t>Enlace MPLS FO #0003371118</t>
  </si>
  <si>
    <t>EnMPLSFO_010372334_5711</t>
  </si>
  <si>
    <t>felipe.parra@grupogtd.com</t>
  </si>
  <si>
    <t>ATM 5711</t>
  </si>
  <si>
    <t>PMTT</t>
  </si>
  <si>
    <t>2024 001260</t>
  </si>
  <si>
    <t>ATM 5713	
10.10.112.20	
CALLE PRESIDENTE IBANEZ 1118 ESQUINA SANTA INES	PUERTO MONTT	10 X REGION	SERVICENTRO	PUNTO COPEC PUERTO MONTT II	CS-10372333 / BPI-3371119</t>
  </si>
  <si>
    <t>Enlace MPLS FO #0003371119</t>
  </si>
  <si>
    <t>EnMPLSFO_010372333_5713</t>
  </si>
  <si>
    <t>ATM 5713</t>
  </si>
  <si>
    <t>2024 001293</t>
  </si>
  <si>
    <t>ATM 2143	
10.10.125.27	
CALLE GENERAL JOFRE 462	SANTIAGO	13 REGION METROPOLITANA	UNIVERSIDAD	UNIV.R.S.HENRIQUEZ	CS-114429 / BPI-38992</t>
  </si>
  <si>
    <t>Enlace MPLS FO #38992</t>
  </si>
  <si>
    <t>EnMPLSFODF_114429</t>
  </si>
  <si>
    <t>ATM 2143</t>
  </si>
  <si>
    <t>2024 001350</t>
  </si>
  <si>
    <t>ATM 8785	10.10.143.162	CALLE CASTELLON 597	COELEMU	16 XVI REGION	SUPERMERCADO	SUPERMERCADO UNIMARC	CS-242152 / BPI-31931</t>
  </si>
  <si>
    <t>Enlace Satelital #31931</t>
  </si>
  <si>
    <t>ENSATDF_542152</t>
  </si>
  <si>
    <t>2024 001390</t>
  </si>
  <si>
    <t xml:space="preserve"> *** ENLACE REFERENCIAL **
*** CS INDICADO POR CLIENTE NO SE MUESTRA EN EL SISTEMA ***
Estimados Mesa de Soporte,
Se informa que se detecta el siguiente incidente en plataforma de monitoreo, por favor gestionar creación de ticket de Reclamo para la revision del servicio:
Notificacion de Incidente
AVENIDA LIBERTADOR BERNARDO OHIGGINS 5091, ESTACION CENTRAL
RUT:96.521.680-4
RESUMEN
Nombre host
Direccion IP
Alerta
Severidad
Fecha y Hora de Incio
CS Equipo
:2526_MPLSFO_RM_Banco-Santander_MALL_ESTACION CENTRAL_CS-010474408
:10.113.21.50
:ATM Down
:High
:2024.05.29 | 17:46:03
:ROUTRGEN_010407175_2526
CONTACTO PARA VALIDAR SERVICIO
Escalamiento
:Operador de Monitoreo de turno | Correo: monitoreo@netmetrix.cl
https://apps.mypurecloud.com/directory/#/engage/admin/interactions/c16907ac-e3a0-4ca8-8f6d-c1cd73fb29ab</t>
  </si>
  <si>
    <t>Enlace MPLS FO #0008822074</t>
  </si>
  <si>
    <t>EnMPLSFO_010475427_2555</t>
  </si>
  <si>
    <t>ATM 2555</t>
  </si>
  <si>
    <t>bbriceno@contratistasgtd.com</t>
  </si>
  <si>
    <t>2024 001397</t>
  </si>
  <si>
    <t xml:space="preserve">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:2024.05.29 | 18:36:41
:ROUTRGEN_010417151_550
CONTACTO PARA VALIDAR SERVICIO
Escalamiento
:Operador de Monitoreo de turno | Correo: monitoreo@netmetrix.cl
BITACORA
Registros de Actualización
https://apps.mypurecloud.com/directory/#/engage/admin/interactions/c54bfad6-6676-4ab9-90c8-07cb67a5f9db
</t>
  </si>
  <si>
    <t>Enlace MPLS FO #0008871148</t>
  </si>
  <si>
    <t>EnMPLSFO_010477542_550</t>
  </si>
  <si>
    <t>ATM 550</t>
  </si>
  <si>
    <t>2024 001633</t>
  </si>
  <si>
    <t>+++103195 7++
ATM	3794
Falla	Enlace caido
CS:	CS-10467384 / CS-4G-10203071 / BPI-8660415
IP	10.172.8.166 / 100.72.65.40
Direccion	Camino Melipilla 10939
Comuna	Cerrillos
Local	Easy Cerrillos</t>
  </si>
  <si>
    <t>2024 001664</t>
  </si>
  <si>
    <t xml:space="preserve">+++ ASR datos Liray 2+++
Estimados,
Favor abrir folio para revisar caída de ASR Liray 2
CS: 423734
Saludos,
Rodrigo Tobar Díaz
Technology Consultant I – Analista Observabilidad
+56 9 2 2674 6880
</t>
  </si>
  <si>
    <t>Enlace MPLS FO #38957</t>
  </si>
  <si>
    <t>EnMPLSFODF_423734</t>
  </si>
  <si>
    <t>Conversor o Equipo en Nodo</t>
  </si>
  <si>
    <t>Andres.Mancilla@grupogtd.com</t>
  </si>
  <si>
    <t>MNN</t>
  </si>
  <si>
    <t>2024 001696</t>
  </si>
  <si>
    <t>ATM	4187
Falla	Enlace caido
CS:	CS-51082 / BPI-32987
IP	10.172.4.202
Direccion	Av Presidente Riesco 5711
Comuna	Las Condes
Local	Sucursal</t>
  </si>
  <si>
    <t>Enlace MPLS FO #0006523040</t>
  </si>
  <si>
    <t>EnMPLSFO_010419414_4187</t>
  </si>
  <si>
    <t>Pedro.Uribe@grupogtd.com</t>
  </si>
  <si>
    <t>ATM 4187</t>
  </si>
  <si>
    <t>MSO</t>
  </si>
  <si>
    <t>2024 002084</t>
  </si>
  <si>
    <t>HOST: 470_ENSAT_RM_Banco-Chile_Estacion-De-Servicio-Shell_San Bernardo_CS-010107002 - IP: 10.113.50.3 - CS ROUTER: ROUTRGEN_010364047_470/ENSAT_010107002_470 -</t>
  </si>
  <si>
    <t>Enlace Satelital #0000314109</t>
  </si>
  <si>
    <t>ENSAT_010107002_470</t>
  </si>
  <si>
    <t>Problema en el ingreso del ticket</t>
  </si>
  <si>
    <t>Ticket</t>
  </si>
  <si>
    <t>ticket duplicado</t>
  </si>
  <si>
    <t>ATM 470</t>
  </si>
  <si>
    <t>GTD-TELSUR-Problema en el ingreso del ticket-ticket duplicado</t>
  </si>
  <si>
    <t>user_cpm</t>
  </si>
  <si>
    <t>sgonzalez@grupogtd.com</t>
  </si>
  <si>
    <t>2024 002088</t>
  </si>
  <si>
    <t xml:space="preserve">//REDBANC: 470_ENSAT_RM_Banco-Chile_Estacion-De-Servicio-Shell_San Bernardo_CS-010107002:ATM Down//
Estimados Mesa de Soporte,
Se informa que se detecta el siguiente incidente en plataforma de monitoreo, por favor gestionar creación de ticket de Reclamo para la revision del servicio:
NOMBRE HOST: 470_ENSAT_RM_Banco-Chile_Estacion-De-Servicio-Shell_San Bernardo_CS-010107002
DIRECCION IP: 10.113.50.3
ALERTA: ATM Down
SEVERIDAD: High
INICIO DE FALLA: 2024.05.30 | 18:15:22
CS EQUIPO: ROUTRGEN_010364047_470/ENSAT_010107002_470.
//CONTACTO PARA VALIDAR SERVICIO//
ESCALAMIENTO: Operador de Monitoreo de turno | Correo: monitoreo@netmetrix.cl
</t>
  </si>
  <si>
    <t>BBarahona@contratistasgtd.com</t>
  </si>
  <si>
    <t>2024 002172</t>
  </si>
  <si>
    <t>De: monitoreo@netmetrix.cl &lt;monitoreo@netmetrix.cl&gt;
Enviado el: viernes, 31 de mayo de 2024 7:12
Para: mhenriquez@netmetrix.cl; aespinoza@netmetrix.cl; cbarahona@netmetrix.cl; monitoreo@netmetrix.cl
Asunto: INCIDENT REDBANC: 550_MPLSFO_RM_Banco-Chile_OK-Market_Providencia_CS-010477542:ATM Down
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:2024.05.31 | 07:06:42
:ROUTRGEN_010417151_550
CONTACTO PARA VALIDAR SERVICIO
Escalamiento
:Operador de Monitoreo de turno | Correo: monitoreo@netmetrix.cl
BITACORA
Registros d
 Actualizacion
:
https://apps.mypurecloud.com/directory/#/engage/admin/interactions/fd9b8a2f-ee08-4627-bdee-2d6062eedf5f</t>
  </si>
  <si>
    <t>Eagusti@contratistasgtd.com</t>
  </si>
  <si>
    <t>2024 002178</t>
  </si>
  <si>
    <t>HOST: 100_VSAT_RM_San-Bernardo_Estacion-de-Servicio-Shell_CS-472504 - IP: 10.113.50.2 - CS ROUTER: ROUTRGEN_010382320_100 -</t>
  </si>
  <si>
    <t>Enlace Satelital #38736</t>
  </si>
  <si>
    <t>ENSATDF_472504</t>
  </si>
  <si>
    <t>ATM 100</t>
  </si>
  <si>
    <t>2024 002202</t>
  </si>
  <si>
    <t>ATM	6920
Falla	Enlace caido
CS:	CS-97309 / BPI-38139
IP	10.172.5.190
Direccion	Av Luis Pasteur 5840
Comuna	Vitacura
Local	Of. Luis Pasteur</t>
  </si>
  <si>
    <t>Enlace MPLS FO #38139</t>
  </si>
  <si>
    <t>EnMPLSFODF_97309</t>
  </si>
  <si>
    <t>cambio cruzada en D/C</t>
  </si>
  <si>
    <t>ATM 6920</t>
  </si>
  <si>
    <t>GTD-TELSUR-Cable dañado, cortado o atenuado-cambio cruzada en D/C</t>
  </si>
  <si>
    <t>2024 002384</t>
  </si>
  <si>
    <t>ATM	3448
Falla	Enlace caido
CS:	CS-10299665 / BPI-1333100
IP	10.10.129.55
Direccion	Avenida Manquehue Sur 31
Comuna	Las Condes
Local	Apumanque Patio de Comidas</t>
  </si>
  <si>
    <t>Enlace MPLS FO #0001333100</t>
  </si>
  <si>
    <t>EnMPLSFO_010299665_3448</t>
  </si>
  <si>
    <t>ATM 3448</t>
  </si>
  <si>
    <t>2024 002422</t>
  </si>
  <si>
    <t>ATM	823
Falla	Enlace caido
CS:	CS-10621415
IP	10.10.108.29
Direccion	Avenida Nueva Providencia 2671
Comuna	Providencia
Local	Ok Market Tobalaba</t>
  </si>
  <si>
    <t>Conexión Privada #0008627682</t>
  </si>
  <si>
    <t>RedPriv_010621415_823</t>
  </si>
  <si>
    <t>ncortes@grupogtd.com</t>
  </si>
  <si>
    <t>ATM 823</t>
  </si>
  <si>
    <t>2024 002430</t>
  </si>
  <si>
    <t>ATM	5796
Falla	Enlace caido
CS:	CS-10373115
IP	10.10.106.34
Direccion	Calle 21 De Mayo 1500 Esquina Trebulco I
Comuna	Talagante
Local	Copec Punto Talagante I</t>
  </si>
  <si>
    <t>Enlace MPLS FO #0003400607</t>
  </si>
  <si>
    <t>EnMPLSFO_010373115_5796</t>
  </si>
  <si>
    <t>Jumper de FO</t>
  </si>
  <si>
    <t>se cambia elemento en cliente</t>
  </si>
  <si>
    <t>ATM 5796</t>
  </si>
  <si>
    <t>GTD-TELSUR-Cable dañado, cortado o atenuado-se cambia elemento en cliente</t>
  </si>
  <si>
    <t>2024 002463</t>
  </si>
  <si>
    <t>ATM	4889
Falla	Enlace caido
CS:	CS-10372533 / BPI-3377809
IP	10.10.123.8
Direccion	Av. Manquehue Norte 674
Comuna	Las Condes
Local	Pronto Copec Manquehue I</t>
  </si>
  <si>
    <t>Enlace MPLS FO #0003377809</t>
  </si>
  <si>
    <t>EnMPLSFO_010372533_4889</t>
  </si>
  <si>
    <t>Problema de energía o climatización</t>
  </si>
  <si>
    <t>Oficina o Rack de cliente</t>
  </si>
  <si>
    <t>se informa a cliente GTD</t>
  </si>
  <si>
    <t>ATM 4889</t>
  </si>
  <si>
    <t>CLIENTE-Problema de energía o climatización-se informa a cliente GTD</t>
  </si>
  <si>
    <t>2024 002510</t>
  </si>
  <si>
    <t>ATM	5230
Falla	Enlace caido
CS:	CS-549545 / BPI-29401
IP	10.10.123.7
Direccion	Avenida Presidente Kennedy 9001
Comuna	Las Condes
Local	Jumbo Mall Alto Las Condes N 2</t>
  </si>
  <si>
    <t>Enlace MPLS FO #0000029401</t>
  </si>
  <si>
    <t>EnMPLSFO_549545</t>
  </si>
  <si>
    <t>ATM 5230</t>
  </si>
  <si>
    <t>2024 002538</t>
  </si>
  <si>
    <t>#DZS
ATM	388
Falla	Enlace caido
CS:	CS-156749 / BPI-38254
IP	10.10.111.45
Direccion	Ruta 5 Sur 2053
Comuna	Castro
Local	Casino Enjoy Castro</t>
  </si>
  <si>
    <t>Enlace MPLS-CU #38254</t>
  </si>
  <si>
    <t>EnMPLSCUDF_156749</t>
  </si>
  <si>
    <t>DSLAM</t>
  </si>
  <si>
    <t>re-asignar recurso</t>
  </si>
  <si>
    <t>ATM 388</t>
  </si>
  <si>
    <t>GTD-TELSUR-Bloqueo de servicio y/o equipo-re-asignar recurso</t>
  </si>
  <si>
    <t>CHLE</t>
  </si>
  <si>
    <t>2024 002604</t>
  </si>
  <si>
    <t xml:space="preserve">Asunto: REDBANC: 1135_MPLSFO_RM_Banco-Chile__Santiago_CS-010478274:ATM Down
***NOTA : se toma dirección de referencia: 
SAN DIEGO 2270, SANTIAGO,  y enlace de referencia****
Estimados Mesa de Soporte,
Se informa que se detecta el siguiente incidente en plataforma de monitoreo, por favor gestionar creación de ticket de Reclamo para la revision del servicio:
Notificacion de Incidente
Calle Franklin 840 Local 427 Ex 674, Santiago
RUT:
RESUMEN
Nombre host
Direccion IP
Alerta
Severidad
Fecha y Hora de Incio
CS Equipo
:1135_MPLSFO_RM_Banco-Chile__Santiago_CS-010478274
:10.113.21.70
:ATM Down
:High
:2024.05.31 | 16:56:30
:ROUTRGEN_010421151_1135
CONTACTO PARA VALIDAR SERVICIO
Escalamiento
:Operador de Monitoreo de turno | Correo: monitoreo@netmetrix.cl
BITACORA
Registros de Actualizacion
www.netmetrix.cl
Centro de Monitoreo Netmetrix
https://apps.mypurecloud.com/directory/#/engage/admin/interactions/9df0ab36-566e-4a67-88bf-06c3d065cb30
</t>
  </si>
  <si>
    <t>SE_Monitoreo Proactivo_172481 #36524</t>
  </si>
  <si>
    <t>SERV_ESP172481_10001002</t>
  </si>
  <si>
    <t>ATM 289</t>
  </si>
  <si>
    <t>lpino@contratistasgtd.com</t>
  </si>
  <si>
    <t>2024 002632</t>
  </si>
  <si>
    <t xml:space="preserve">REDBANC: 1897_MPLSFO_RM_Banco-Santander_MALL_PUENTE ALTO_CS-010474393:ATM Down
Notificacion de Incidente
AVENIDA CONCHA Y TORO 1149, PUENTE ALTO
RUT:96.521.680-4
RESUMEN
Nombre host:1897_MPLSFO_RM_Banco-Santander_MALL_PUENTE ALTO_CS-010474393
Direccion IP:10.113.21.47
Alerta: ATM Down
Severidad: High
Fecha y Hora de Incio: :2024.05.31 | 18:26:16
CS Equipo:ROUTRGEN_010407169_1897
CONTACTO PARA VALIDAR SERVICIO
Escalamiento
:Operador de Monitoreo de turno | Correo: monitoreo@netmetrix.cl
https://apps.mypurecloud.com/directory/#/engage/admin/interactions/de5ee235-22fa-4e9a-a49a-46462f820002
</t>
  </si>
  <si>
    <t>2024 002658</t>
  </si>
  <si>
    <t>ATM	933
Falla	Enlace caido
CS:	CS-456872 / BPI-38367
IP	10.10.124.16
Direccion	Vitacura 6737
Comuna	Vitacura
Local	Workcafe</t>
  </si>
  <si>
    <t>Enlace MPLS FO #38367</t>
  </si>
  <si>
    <t>EnMPLSFODF_456872</t>
  </si>
  <si>
    <t>ATM 933</t>
  </si>
  <si>
    <t>2024 002663</t>
  </si>
  <si>
    <t>#DZS
ATM	3859
Falla	Enlace caido
CS:	CS-177515 / BPI-39045
IP	10.10.115.26
Direccion	Pedro Montt 198
Comuna	Osorno
Local	Sucursal Purranque</t>
  </si>
  <si>
    <t>Enlace MPLS-CU #39045</t>
  </si>
  <si>
    <t>EnMPLSCUDF_177515</t>
  </si>
  <si>
    <t>ATM 3859</t>
  </si>
  <si>
    <t>OSRN</t>
  </si>
  <si>
    <t>2024 002664</t>
  </si>
  <si>
    <t>REDBANC: rbc-paine-atm-gtd-cEdge-2:[HIGH] Interface TenGigabitEthernet0/0/3 down
Notificacion de Incidente
AVENIDA PRESIDENTE PRIETO 226, PAINE
RUT:96.521.680-4
RESUMEN
Nombre host  :rbc-paine-atm-gtd-cEdge-2
Direccion IP :10.113.255.4
Alerta :Disaster
Severidad 
Fecha y Hora de Inicio :2024.05.31 | 19:30:53
CS Equipo :ROUTRGEN_010344035 / FOOTELCO_010379004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https://apps.mypurecloud.com/directory/#/engage/admin/interactions/9ab944e9-0022-40d7-b7b3-93aeb7d6ee2c</t>
  </si>
  <si>
    <t>Fibra Óptica Oscura #0006053550</t>
  </si>
  <si>
    <t>FOOTELCO_010379004</t>
  </si>
  <si>
    <t>alvaro.vasquez@grupogtd.com</t>
  </si>
  <si>
    <t>c.araya@contratistasgtd.com</t>
  </si>
  <si>
    <t>2024 002666</t>
  </si>
  <si>
    <t>tras la certificación el enlace continúa con problema degradaciones pide que se haga urgente la reparación y los siguientes cambios:
cambio de conversores de  medio en el tramo i cruzado, la habilitación link los y que se fuercen los convectores a 100 megas full duplex.
Fijo de operaciones 233225703 numero directo
https://apps.mypurecloud.com/directory/#/engage/admin/interactions/06e2f6ad-c5b9-43b8-975a-f8b0a1932945</t>
  </si>
  <si>
    <t>Costo de Acceso #0008385025</t>
  </si>
  <si>
    <t>CostoAcc_010392002</t>
  </si>
  <si>
    <t>ovasquez@grupogtd.com</t>
  </si>
  <si>
    <t>2024 002675</t>
  </si>
  <si>
    <t>2024 003269</t>
  </si>
  <si>
    <t xml:space="preserve">A ESPERA DE VALIDACION
Cable 303243 Fibra 23
Estimados 
Buenas tardes favor generar folio para enlace rbc-paine-atm-gtd-cEdge-2 
Se visualizan interfaces caídas:
CS: ROUTRGEN_010344035/FOOTELCO_010379004
Saludos,
Sebastián Gómez Valladares
Technology Consultant II – Analista Observabilidad
+56 9 2 2674 6880
</t>
  </si>
  <si>
    <t>Corte o atenuación de cable</t>
  </si>
  <si>
    <t>Vandalismo/robo</t>
  </si>
  <si>
    <t>se repara problema de cable</t>
  </si>
  <si>
    <t>TERCEROS-Corte o atenuación de cable-se repara problema de cable</t>
  </si>
  <si>
    <t>2024 985618</t>
  </si>
  <si>
    <t xml:space="preserve">Apertura ticket | RBC | rbc-diebold-cedge-1 - Nodo down | CS: 344421
VG
Vergara, Gabriel
Para soportet@grupogtd.com
29 de abril de 2024, 11:38
Estimados, Favor realizar apertura de ticket por el siguiente CS: 344421 [cid:49d820fc-ce7f-4d
VG
Vergara, Gabriel
Para soportet@grupogtd.com, MesaTecnicaNivel1@grupogtd.com
29 de abril de 2024, 12:21
Estimados @soportet@grupogtd.com&lt;mailto:soportet@grupogtd.com&gt; @Mesa Tecnica Nivel 1&lt;mailto:MesaTecn
S
soportet
Para MesaTecnicaNivel1@grupogtd.com, gabriel.vergara@dxc.com
29 de abril de 2024, 13:07
Estimado Cliente, buenas tardes: Le comunicamos que se ha creado el ticket 983725 para atender su s
VG
Vergara, Gabriel
Para soportet@grupogtd.com, MesaTecnicaNivel1@grupogtd.com
29 de abril de 2024, 13:16
Estimado equipo GTD, Informo que se apertura ticket vía telefónica producto de la demora vía co
S
soportet
Para MesaTecnicaNivel1@grupogtd.com, gabriel.vergara@dxc.com
29 de abril de 2024, 14:41
Estimado cliente, buen día: El estado de los tickets reportados es el siguiente: TICKET: 983693 CE
EN
Encina, Nelson
Para soportet@grupogtd.com
Cc gno_chile@dxc.com, ddiaz@redbanc.cl, gruiz@redbanc.cl, furbina@redbanc.cl, avasquez@redbanc.cl, CLNOCRBC@dxc.com
Hoy 8:08
Estimados,
Favor realizar apertura de ticket por el siguiente CS: 344421
Saludos Cordiales.
Nelson Encina M.
Operations Network Engineer, NDM / GNO L1
Work Number: +56233225703 
DXC Technology
Mariano Sanchez Fontecilla, 310 – Birmann Building 11° floor
Las Condes, Santiago, Chile
https://apps.mypurecloud.com/directory/#/engage/admin/interactions/76067d7c-a2ba-46d6-a405-2a50c18b7fee
</t>
  </si>
  <si>
    <t>Enlace MPLS FO #0000422100</t>
  </si>
  <si>
    <t>EnMPLSFO_010231617_344421</t>
  </si>
  <si>
    <t>Requerimiento o solicitud de otro área</t>
  </si>
  <si>
    <t>CarolinaAndrea.Sanchez@grupogtd.com</t>
  </si>
  <si>
    <t>GTD-TELSUR-Problema en el ingreso del ticket-Requerimiento o solicitud de otro área</t>
  </si>
  <si>
    <t>copazo@contratistasgtd.com</t>
  </si>
  <si>
    <t>2024 985619</t>
  </si>
  <si>
    <t xml:space="preserve">ATM	3727
Falla	Enlace Caido
CS:	CS-493344 / BPI-37723
IP	10.10.112.28
Direccion	Av. Arturo Prat 1656
Comuna	Estación de servicio Time Market
Local	Servicentro
</t>
  </si>
  <si>
    <t>Enlace MPLS-FO #37723</t>
  </si>
  <si>
    <t>EnMPLSFODF_493344</t>
  </si>
  <si>
    <t>Problema de configuración</t>
  </si>
  <si>
    <t>Implementación</t>
  </si>
  <si>
    <t>GTD-TELSUR-Problema de configuración-cambio de configuración</t>
  </si>
  <si>
    <t>TPCA</t>
  </si>
  <si>
    <t>2024 985620</t>
  </si>
  <si>
    <t>Grupo de Datacenter</t>
  </si>
  <si>
    <t>Apertura ticket | RBC | rbc-diebold-cedge-1 - Nodo down | CS: 344421
VG
Vergara, Gabriel
Para soportet@grupogtd.com
29 de abril de 2024, 11:38
Estimados, Favor realizar apertura de ticket por el siguiente CS: 344421 [cid:49d820fc-ce7f-4d
VG
Vergara, Gabriel
Para soportet@grupogtd.com, MesaTecnicaNivel1@grupogtd.com</t>
  </si>
  <si>
    <t>Punto a Punto Ethernet #0000476527</t>
  </si>
  <si>
    <t>P2PETH_344421</t>
  </si>
  <si>
    <t>Se repara/cambia IFI</t>
  </si>
  <si>
    <t>Sebastian.Calfueque@grupogtd.com</t>
  </si>
  <si>
    <t>CLIENTE-Cable dañado, cortado o atenuado-Se repara/cambia IFI</t>
  </si>
  <si>
    <t>2024 985621</t>
  </si>
  <si>
    <t xml:space="preserve">Apertura de ticket | RBC | rbc-matikard-pri Node down | Folio GTD: pendiente | CS: 538142
VG
Vergara, Gabriel
Para soportet@grupogtd.com
Cc gno_chile@dxc.com, gruiz@redbanc.cl, ddiaz@redbanc.cl, avasquez@redbanc.cl, furbina@redbanc.cl, CLNOCRBC@dxc.com
Hoy 9:37
Estimados,
Favor realizar apertura de ticket por el siguiente CS Caido:
CS: 538142
Saludos,
Gabriel Vergara R
Operations Network Engineer, NDM / GNO L1
+56233225703
DXC Technology
Apoquindo 5950, Piso 21, Las Condes - Santiago, Chile
Las Condes, Santiago, Chile
https://apps.mypurecloud.com/directory/#/engage/admin/interactions/16cfef91-db51-4c0c-9913-1d7257f44410
</t>
  </si>
  <si>
    <t>"Proyecto RBI, Migración Lidice 1 a Lidice 2"</t>
  </si>
  <si>
    <t>Punto a Punto Ethernet #0000026147</t>
  </si>
  <si>
    <t>P2PETH_538142</t>
  </si>
  <si>
    <t>mcabello@grupogtd.com</t>
  </si>
  <si>
    <t>2024 985623</t>
  </si>
  <si>
    <t xml:space="preserve">ATM 6449  / Sin enlace
IP WAN
10.10.140.14
DIRECCION
Camino Longitudinal Sur Km.90 - Gultro
COMUNA
Rancagua
TIPO LOCAL
Servicentro
CODIGO
CS-10346041 / BPI-3651208
</t>
  </si>
  <si>
    <t>Enlace Satelital #0003651208</t>
  </si>
  <si>
    <t>ENSAT_010346041_6449</t>
  </si>
  <si>
    <t>ATM 6449</t>
  </si>
  <si>
    <t>RNGA</t>
  </si>
  <si>
    <t>2024 985625</t>
  </si>
  <si>
    <t xml:space="preserve">RV: INCIDENT REDBANC: 3969_MPLS-FO_XIV_Banco-Chile_Supermercado-Puritan_Valdivia_CS-010468256:Private 1 - Down
M
Para soportet@grupogtd.com
Cc mpalacios@redbanc.cl, czamorano@redbanc.cl, Oscar.Orellana@dxc.com, clnocrbc@dxc.com, CLNOCRBC@dxc.com, elopez@redbanc.cl, avasquez@redbanc.cl, monitoreo@netmetrix.cl, jhoan.saa@grupogtd.com
Hoy 10:06
Buen día estimados, favor su apoyo en revisión de alerta que se encuentra informada en correo de arrastre
Saludos cordiales
--
cidimage004.png@01D6749B.2B8DE240
YUSDARI AMARILLO.
Analista de Monitoreo
Sotero del Rio N° 541 Of. 727 - Santiago
Celular: +56 9 50300887
Mail: yamarillo@netmetrix.cl
De: monitoreo@netmetrix.cl &lt;monitoreo@netmetrix.cl&gt;
Enviado el: martes, 30 de abril de 2024 23:21
Para: mhenriquez@netmetrix.cl; aespinoza@netmetrix.cl; cbarahona@netmetrix.cl; monitoreo@netmetrix.cl
Asunto: INCIDENT REDBANC: 3969_MPLS-FO_XIV_Banco-Chile_Supermercado-Puritan_Valdivia_CS-010468256:Private 1 - Down
Estimados Mesa de Soporte,
Se informa que se detecta el siguiente incidente en plataforma de monitoreo, por favor gestionar creación de ticket de Reclamo para la revision del servicio:
Notificacion de Incidente
Av. Luis Damann Asenjo 963 , Valdivia
RUT:
RESUMEN
Nombre host
Direccion IP
Alerta
Severidad
Fecha y Hora de Incio
CS Equipo
:3969_MPLS-FO_XIV_Banco-Chile_Supermercado-Puritan_Valdivia_CS-010468256
:10.113.20.180
:Private 1 - Down
:Warning
:2024.04.30 | 23:16:15
:ROUTRGEN_010399226_3969/EnMPLS-FO_010468256_3969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1 adjunto
https://apps.mypurecloud.com/directory/#/engage/admin/interactions/1895d502-2ac4-41b4-9c91-93cc8a564474
</t>
  </si>
  <si>
    <t>Enlace MPLS-FO #0008698102</t>
  </si>
  <si>
    <t>EnMPLS-FO_010468256_3969</t>
  </si>
  <si>
    <t>ATM 3969</t>
  </si>
  <si>
    <t>VLDV</t>
  </si>
  <si>
    <t>2024 985641</t>
  </si>
  <si>
    <t xml:space="preserve">DERIVADO A DC.
Estimados @soportet@grupogtd.com.
Favor realizar apertura ticket por caída de enlace con CS: P2P_ETH_010411088.
name
carrier
circuit id.
type
site 1
region/group
LINE_Habitat_Primary
GTD
P2P_ETH_010411088
Optical Fiber
Clientes RedBanc
REDBANC
Saludos.
Antonio Gonzalez Rodriguez.
Operations Network Engineer, NDM / GNO L1
T: +56 2 3322 5703
Mail: gno_chile@dxc.com
DXC Technology
Apoquindo 5950, Piso 21, Las Condes - Santiago, Chile
 </t>
  </si>
  <si>
    <t>Enlace Punto a Punto Eth #0003816232</t>
  </si>
  <si>
    <t>P2P-ETH_010411088</t>
  </si>
  <si>
    <t>oleiva@grupogtd.com</t>
  </si>
  <si>
    <t>2024 985643</t>
  </si>
  <si>
    <t xml:space="preserve"> ATM 5424, 
IP WAN
10.10.114.52
DIRECCION
Av Pajarito 3333
COMUNA
Maipu
UBICACION
Servicentro Copec
CODIGO
CS-10363655 / BPI-3220990
</t>
  </si>
  <si>
    <t>Enlace MPLS FO #0003220990</t>
  </si>
  <si>
    <t>EnMPLSFO_010363655_5424</t>
  </si>
  <si>
    <t>ATM 5424</t>
  </si>
  <si>
    <t>2024 985654</t>
  </si>
  <si>
    <t>Estimados GTD.
              Se solicita generar folio para ASR GTD Paine 1 Datos
Se aprecia protocolo EIGRP fuera, enlaces atms, conmutaron a Paine 2
cs 495264</t>
  </si>
  <si>
    <t>2024 985680</t>
  </si>
  <si>
    <t xml:space="preserve">Estimados, 
Favor su apoyo con apertura de ticket por el siguiente enlace caído, gracias,
name
carrier
circuit id.
type
site 1
region/group
Kb/s
bandwidth
LINE_Prosegur S.A._Primary
GTD
18261
Optical Fiber
Clientes RedBanc
REDBANC
10000
10000 Kb/s
Saludos.
Bastián Rodríguez Lorca.
Operations Network Engineer, NDM / GNO L1
Turno NOC L1: +56 2 3322 5703
W: +56 9 9007 9295
Mail: gno_chile@dxc.com
DXC Technology
Apoquindo 5950, Piso 21, Las Condes - Santiago, Chile
https://apps.mypurecloud.com/directory/#/engage/admin/interactions/8b31d075-aa7e-489d-98ed-6c13f4a8e816
</t>
  </si>
  <si>
    <t>Punto a Punto Ethernet #0000454619</t>
  </si>
  <si>
    <t>P2PETH_18261</t>
  </si>
  <si>
    <t>Corte de energía en masivo sector/región</t>
  </si>
  <si>
    <t>Transmisión Inalámbrica</t>
  </si>
  <si>
    <t>ST se reestablece energía en sector</t>
  </si>
  <si>
    <t>darinka.olmos@grupogtd.com</t>
  </si>
  <si>
    <t>TERCEROS-Corte de energía en masivo sector/región-ST se reestablece energía en sector</t>
  </si>
  <si>
    <t>2024 986047</t>
  </si>
  <si>
    <t>Asunto: RV: INCIDENT REDBANC: 1846_MPLS-FO_V_Banco-Santander_METRO_Vina del Mar_CS-010440385:ATM Down
Buen día estimados, favor su apoyo en revisión de alerta presente, informada en correo de arrastre
Saludos cordiales
Yusdari Amarillo.
Analista de Monitoreo
Sotero del Rio N° 541 Of. 727 - Santiago
Celular: +56 9 50300887
Mail: yamarillo@netmetrix.cl
De: monitoreo@netmetrix.cl &lt;monitoreo@netmetrix.cl&gt; 
Enviado el: jueves, 2 de mayo de 2024 10:51
Para: mhenriquez@netmetrix.cl; aespinoza@netmetrix.cl; cbarahona@netmetrix.cl; monitoreo@netmetrix.cl
Asunto: INCIDENT REDBANC: 1846_MPLS-FO_V_Banco-Santander_METRO_Vina del Mar_CS-010440385:ATM Down
Estimados Mesa de Soporte,
Se informa que se detecta el siguiente incidente en plataforma de monitoreo, por favor gestionar creación de ticket de Reclamo para la revision del servicio:
Notificacion de Incidente
Avenida Viana 1420, Viña del Mar
RUT:
RESUMEN
Nombre host
Direccion IP
Alerta
Severidad
Fecha y Hora de Incio
CS Equipo
:1846_MPLS-FO_V_Banco-Santander_METRO_Vina del Mar_CS-010440385
:10.113.21.63
:ATM Down
:High
:2024.05.02 | 10:46:16
:ROUTRGEN_010364050_1846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https://apps.mypurecloud.com/directory/#/engage/admin/interactions/8d3d18de-34a6-43b7-8565-5a13e98e5c99
 </t>
  </si>
  <si>
    <t>Enlace MPLS-FO #0008213604</t>
  </si>
  <si>
    <t>EnMPLS-FO_010440385_1846</t>
  </si>
  <si>
    <t>ATM 1846</t>
  </si>
  <si>
    <t>2024 986105</t>
  </si>
  <si>
    <t>GTD-Liray	Fibra	10.10.103.62	ATM 6651	163.250.166.218	Santander	Ruta 5 Sur Km. 27	Pronto Copec Nos	San Bernardo	CS-10393651 / BPI-3723899</t>
  </si>
  <si>
    <t>Enlace MPLS FO #0003723899</t>
  </si>
  <si>
    <t xml:space="preserve">EnMPLSFO_010393651_6651 </t>
  </si>
  <si>
    <t xml:space="preserve">ATM 6651 </t>
  </si>
  <si>
    <t>2024 986107</t>
  </si>
  <si>
    <t>GTD-Liray	SDW-Mpls	10.172.4.162	ATM 4090	163.250.104.186	Chile	Av Santa Maria 6750	Sucursal Santa Maria Manquehue	Vitacura	CS-122029 / BPI-1117355</t>
  </si>
  <si>
    <t>Cambio de medio por alta incidencia</t>
  </si>
  <si>
    <t>Conexión Privada #3566577</t>
  </si>
  <si>
    <t>RedPrivDL_122029</t>
  </si>
  <si>
    <t>ATM 4090</t>
  </si>
  <si>
    <t>2024 986136</t>
  </si>
  <si>
    <t xml:space="preserve">GTD-Paine	Fibra	10.10.105.17	ATM 1141	163.250.120.98	Chile	Avenida Pedro Aguirre Cerda 8450	Estación De Servicio Shell	Antofagasta	CS-10275410 / BPI-1128783
</t>
  </si>
  <si>
    <t>Enlace MPLS-FO #0001128783</t>
  </si>
  <si>
    <t>EnMPLS-FO_010275410_1141</t>
  </si>
  <si>
    <t>Luis.Navarro@grupogtd.com</t>
  </si>
  <si>
    <t>ATM 1141</t>
  </si>
  <si>
    <t>ANTOF</t>
  </si>
  <si>
    <t>2024 986218</t>
  </si>
  <si>
    <t xml:space="preserve">ATM 184
Modulo
TECNOLOGIA
IP WAN
ATM
IP Addres
BANCO
DIRECCION
UBICACION
COMUNA
CODIGO
GTD-Liray
SDW-LTE
100.72.65.44
184
163.250.113.242
Chile
avenida padre hurtado 10670 
Farmacia lifepharmacy 
El Bosque
CS-10474418 / BPI-8770466
</t>
  </si>
  <si>
    <t>Enlace MPLS FO #0008770466</t>
  </si>
  <si>
    <t>EnMPLSFO_010474418_184</t>
  </si>
  <si>
    <t>fmadariaga@grupogtd.com</t>
  </si>
  <si>
    <t>ATM 184</t>
  </si>
  <si>
    <t>2024 986288</t>
  </si>
  <si>
    <t>Vsat	10.10.149.174	ATM 332	163.250.107.106	Credito	Avenida El Morro 840	Oficina de Turismo Bahía Inglesa	Caldera	CS-10625888 / BPI-8694138</t>
  </si>
  <si>
    <t>Conexión Privada #0008694120</t>
  </si>
  <si>
    <t xml:space="preserve">RedPriv_010625888_332 </t>
  </si>
  <si>
    <t xml:space="preserve">ATM 332 </t>
  </si>
  <si>
    <t>ATCMA</t>
  </si>
  <si>
    <t>2024 986324</t>
  </si>
  <si>
    <t>10.172.10.142	ATM 1318	172.45.113.154	172.45.113.153	255.255.255.248 	Bice	Isidora Goyenechea 3120	Sucursal	Vitacura	07.- Region Metropolitana	Sucursal	CS-10419371</t>
  </si>
  <si>
    <t>Enlace MPLS FO #0006461331</t>
  </si>
  <si>
    <t>EnMPLSFO_010419371_1318</t>
  </si>
  <si>
    <t>Se cambia pigtail en cliente</t>
  </si>
  <si>
    <t>ATM 1318</t>
  </si>
  <si>
    <t>GTD-TELSUR-Cable dañado, cortado o atenuado-Se cambia pigtail en cliente</t>
  </si>
  <si>
    <t>2024 986360</t>
  </si>
  <si>
    <t>Estimados @soportet@grupogtd.com
Favor realizar apertura ticket por caída de enlace con CS: P2P_ETH_010411088.
name
carrier
circuit id.
type
site 1
region/group
LINE_Habitat_Primary
GTD
P2P_ETH_010411088
Optical Fiber
Clientes RedBanc
REDBANC 
Saludos.
Bastián Rodríguez Lorca.
Operations Network Engineer, NDM / GNO L1
Turno NOC L1: +56 2 3322 5703
W: +56 9 9007 9295
Mail: gno_chile@dxc.com
DXC Technology
Apoquindo 5950, Piso 21, Las Condes - Santiago, Chile
https://apps.mypurecloud.com/directory/#/engage/admin/interactions/49877a04-7025-4b7d-a7d9-a3ff14abd1ad</t>
  </si>
  <si>
    <t>rmardones@grupogtd.com</t>
  </si>
  <si>
    <t>2024 986379</t>
  </si>
  <si>
    <t>10.172.4.90	ATM 559	163.250.165.74	163.250.165.73	255.255.255.248 	Chile	Nicasio Retamales 44	Terminal De Buses	Estacion Central	07.- Region Metropolitana	Terminal de Buses	CS-470849 / BPI-38738</t>
  </si>
  <si>
    <t>Conexión Privada #30578</t>
  </si>
  <si>
    <t>RedPrivDL_470849</t>
  </si>
  <si>
    <t>ATM 559</t>
  </si>
  <si>
    <t>2024 986507</t>
  </si>
  <si>
    <t>#DZS
GTD-Liray	Fibra	10.10.107.51	ATM 711	163.250.127.130	163.250.127.129	Santander	Avenida 2 Sur Sitio 9 Manzana 8 Zona Franca	Workcafe Punta Arenas Zona Franca	Punta Arenas	16.- XII Region	Sucursal	CS-10448841 / BPI-8317978	CISCO1941/K9	15.2(4)M7	#REF!	GTD</t>
  </si>
  <si>
    <t>Enlace MPLS-FO #0008317978</t>
  </si>
  <si>
    <t>EnMPLS-FO_010448841_711</t>
  </si>
  <si>
    <t>Falla red Transporte</t>
  </si>
  <si>
    <t>OTN</t>
  </si>
  <si>
    <t>Corte de FO</t>
  </si>
  <si>
    <t xml:space="preserve">ATM 711 </t>
  </si>
  <si>
    <t>TERCEROS-Falla red Transporte-Corte de FO</t>
  </si>
  <si>
    <t>2024 986537</t>
  </si>
  <si>
    <t xml:space="preserve">
#DZS
GTD-Liray	SDW-LTE	100.72.80.12	ATM 3902	172.45.144.114	172.45.144.113	Chile	Januario Espinoza 1183	Easy Linares	Linares	09.- VII Region	Centro Comercial	CS-1020309 / BPI-8661973	C1121X-8PLTEP	17.09.03	#REF!	GTD</t>
  </si>
  <si>
    <t>Enlace MPLS-FO #0008661973</t>
  </si>
  <si>
    <t>EnMPLS-FO_010467427_3902</t>
  </si>
  <si>
    <t>ATM 3902</t>
  </si>
  <si>
    <t>2024 986576</t>
  </si>
  <si>
    <t>GTD-Liray	Fibra	10.10.120.33	ATM 943	163.250.241.56	163.250.241.1	Santander	Calle Miraflores 222	Workcafe Bellas Artes	Santiago	07.- Region Metropolitana	Sucursal	CS-492970 / BPI-37715</t>
  </si>
  <si>
    <t>Conexión Privada #30615</t>
  </si>
  <si>
    <t>RedPrivDL_492970</t>
  </si>
  <si>
    <t>ATM 943</t>
  </si>
  <si>
    <t>2024 986776</t>
  </si>
  <si>
    <t xml:space="preserve">#DZS
INCIDENT REDBANC: 596_MPLS-FO__Banco-Chile_Supermercado-el-9_Yerbas Buenas_CS-010467678:Private 1 - Down
M
Para soportet@grupogtd.com
Cc mpalacios@redbanc.cl, czamorano@redbanc.cl, Oscar.Orellana@dxc.com, clnocrbc@dxc.com, clnocrbc@dxc.com, elopez@redbanc.cl, avasquez@redbanc.cl, jhoan.saa@grupogtd.com
Hoy 13:22
Estimados Mesa de Soporte,
Se informa que se detecta el siguiente incidente en plataforma de monitoreo, por favor gestionar creación de ticket de Reclamo para la revision del servicio:
Notificacion de Incidente
Av. Centenario 48, Yerbas Buenas
RUT:
RESUMEN
Nombre host
Direccion IP
Alerta
Severidad
Fecha y Hora de Incio
CS Equipo
:596_MPLS-FO__Banco-Chile_Supermercado-el-9_Yerbas Buenas_CS-010467678
:10.113.20.196
:Private 1 - Down
:Warning
:2024.05.03 | 13:00
:ROUTRGEN_010399179_596
CONTACTO PARA VALIDAR SERVICIO
Escalamiento
:
BITACORA
Registros de Actualizacion
:
www.netmetrix.cl
Centro de Monitoreo Netmetrix
https://apps.mypurecloud.com/directory/#/engage/admin/interactions/500c6062-388b-452b-a9bc-acc7931d7635
</t>
  </si>
  <si>
    <t>Enlace MPLS-FO #0008673318</t>
  </si>
  <si>
    <t>EnMPLS-FO_010467678_596</t>
  </si>
  <si>
    <t>MQuichel@ext.grupogtd.com</t>
  </si>
  <si>
    <t>ATM 596</t>
  </si>
  <si>
    <t>JPena@contratistasgtd.com</t>
  </si>
  <si>
    <t>2024 986777</t>
  </si>
  <si>
    <t>#DZS
INCIDENT REDBANC: 948_MPLS-FO_VII_Banco-Santander_MALL_LINARES_CS-010474414:Private 1 - Down
M
Para soportet@grupogtd.com
Cc mpalacios@redbanc.cl, czamorano@redbanc.cl, Oscar.Orellana@dxc.com, clnocrbc@dxc.com, clnocrbc@dxc.com, elopez@redbanc.cl, avasquez@redbanc.cl, jhoan.saa@grupogtd.com
Hoy 13:24
Estimados Mesa de Soporte,
Se informa que se detecta el siguiente incidente en plataforma de monitoreo, por favor gestionar creación de ticket de Reclamo para la revision del servicio:
Notificacion de Incidente
CALLE ANIBAL LEÓN BUSTOS 0280, LINARES
RUT:
RESUMEN
Nombre host
Direccion IP
Alerta
Severidad
Fecha y Hora de Incio
CS Equipo
:948_MPLS-FO_VII_Banco-Santander_MALL_LINARES_CS-010474414
:10.113.20.230
:Private 1 - Down
:Warning
:2024.05.03 | 01:20:39
:ROUTRGEN_010407179_948
CONTACTO PARA VALIDAR SERVICIO
Escalamiento
:
BITACORA
Registros de Actualizacion
:
www.netmetrix.cl
Centro de Monitoreo Netme
https://apps.mypurecloud.com/directory/#/engage/admin/interactions/d12b6a25-b18f-43be-b30b-b466eceacc54</t>
  </si>
  <si>
    <t>2024 986815</t>
  </si>
  <si>
    <t>2024 986719</t>
  </si>
  <si>
    <t>#DZS
10.172.33.242 / 100.72.65.56	ATM 1740	Santander	calle anibal león bustos 0280	espacio urbano linares III	linares	09.- VII Region	Centro Comercial	CS-10474413 / CS-4G-10212113 / BPI-8770256</t>
  </si>
  <si>
    <t>Enlace MPLS-FO #0008770256</t>
  </si>
  <si>
    <t>EnMPLS-FO_010474413_1740</t>
  </si>
  <si>
    <t>Corte de cable por trabajo de terceros</t>
  </si>
  <si>
    <t>Hector.Mancilla@grupogtd.com</t>
  </si>
  <si>
    <t>ATM 1740</t>
  </si>
  <si>
    <t>TERCEROS-Cable dañado, cortado o atenuado-Corte de cable por trabajo de terceros</t>
  </si>
  <si>
    <t>2024 986835</t>
  </si>
  <si>
    <t>##DZS
GTD-Paine	Fibra	10.10.110.45	ATM 8569	163.250.106.82	163.250.106.81	Chile	Avenida Circunvalación 418 Segundo Piso	Centro Comercial Portofino	Linares	09.- VII Region	Centro Comercial	CS-10403329 / BPI-4147189	CISCO1941/K9</t>
  </si>
  <si>
    <t>Enlace MPLS-FO #0004147189</t>
  </si>
  <si>
    <t xml:space="preserve">EnMPLS-FO_010403329_8569 </t>
  </si>
  <si>
    <t xml:space="preserve">ATM 8569 </t>
  </si>
  <si>
    <t>2024 986912</t>
  </si>
  <si>
    <t>2024 986925</t>
  </si>
  <si>
    <t xml:space="preserve">#DZS
ATM
IP WAN
Inicio Ticket
Fin Ticket
Comuna
Region
Codigo Servicio
3759
10.10.134.5
03-05-2024 15:29
PUERTO MONTT
10 X REGION
CS-151414 / BPI-39237
8523
10.10.128.27
03-05-2024 15:29
PUERTO MONTT
10 X REGION
CS-340824 / BPI-33046
4250
10.10.100.51
03-05-2024 15:29
PUERTO MONTT
10 X REGION
CS-541328 / BPI-12358
1081
10.10.103.23
03-05-2024 15:29
PUERTO MONTT
10 X REGION
CS-363572 / BPI-38205
3970
10.10.120.51
03-05-2024 15:29
PUERTO MONTT
10 X REGION
CS-10259467 / BPI-1014716
3985
10.10.122.18
03-05-2024 15:29
PUERTO MONTT
10 X REGION
CS-10259466 / BPI-1014717
5704
10.10.113.11
03-05-2024 15:29
PUERTO MONTT
10 X REGION
CS-10372525 / BPI 3377565
3177
10.10.124.49
03-05-2024 15:29
PUERTO MONTT
10 X REGION
CS-10258563 / BPI-1005896
1169
10.10.124.7
03-05-2024 15:29
PUERTO MONTT
10 X REGION
CS-318630 / BPI-38832
1008
10.10.114.40
03-05-2024 15:29
PUERTO MONTT
10 X REGION
CS-318636 / BPI-38797
5843
10.10.103.36
03-05-2024 15:29
PUERTO MONTT
10 X REGION
CS-341025 / BPI-38276
8895
10.10.113.21
03-05-2024 15:29
PUERTO MONTT
10 X REGION
CS-341156 / BPI-39093
2947
10.10.113.29
03-05-2024 15:29
PUERTO MONTT
10 X REGION
CS-325429 / BPI-38207
5047
10.10.105.12
03-05-2024 15:29
PUERTO MONTT
10 X REGION
CS-10372524 / BPI-3377562
5054
10.10.134.21
03-05-2024 15:29
PUERTO MONTT
10 X REGION
CS-10373676 / BPI-3424515
4993
10.10.134.58
03-05-2024 15:29
PUERTO MONTT
10 X REGION
CS-10367527 / BPI-3251679
5723
10.172.33.198
03-05-2024 15:29
PUERTO MONTT
10 X REGION
CS-10419727
1307
10.172.33.194
03-05-2024 15:29
PUERTO MONTT
10 X REGION
CS-10419368
3694
10.10.122.55
03-05-2024 15:29
PUERTO MONTT
10 X REGION
CS-10340674 / BPI-2529153
494
10.10.104.16
03-05-2024 15:29
PUERTO MONTT
10 X REGION
CS-10360782 / BPI-3159263
310
10.65.3.187
03-05-2024 15:29
PUERTO MONTT
10 X REGION
CS-151531 / BPI-32888
 </t>
  </si>
  <si>
    <t>Enlace MPLS-CU #39237</t>
  </si>
  <si>
    <t>EnMPLSCUDF_151414</t>
  </si>
  <si>
    <t>Switch Mpls</t>
  </si>
  <si>
    <t>cambio de configuración de VPLS</t>
  </si>
  <si>
    <t>Carlos.Figueroa@grupogtd.com</t>
  </si>
  <si>
    <t>ATM 3759</t>
  </si>
  <si>
    <t>GTD-TELSUR-Problema de configuración-cambio de configuración de VPLS</t>
  </si>
  <si>
    <t>2024 987046</t>
  </si>
  <si>
    <t>#DZS
10.10.143.202	ATM 5444	Santander	Camino Longitudinal Sur Km 187	Copec Pronto Romeral	Romeral	09.- VII Region	Servicentro	CS-10546257 / BPI-3505079</t>
  </si>
  <si>
    <t>Conexión Privada #0003505082</t>
  </si>
  <si>
    <t>RedPriv_010546257_5444</t>
  </si>
  <si>
    <t>ATM 5444</t>
  </si>
  <si>
    <t>2024 987050</t>
  </si>
  <si>
    <t xml:space="preserve">#DZS
Asunto: ATM 2978 sin enlace
Estimados muy buenas tardes, favor de su ayuda para generar folio para revisión de ATM 2978 que se encuentra sin enlace.
DIRECCION
UBICACION
COMUNA
REGION
TIPO LOCAL
CODIGO
Las Violetas 1292
Estación de Servicio Shell
San Pedro De La Paz
11.- VIII Region
Servicentro
CS-438953 / BPI-38356
Saludos.
Jose Parada P.-
Analista Observabilidad
+56 9 226746880
DXC Technology
Av. Apoquindo 5950, 22° floor
Las Condes, Santiago, Chile
https://apps.mypurecloud.com/directory/#/engage/admin/interactions/da9370ff-e818-4e2b-88a4-0543d051ae31
</t>
  </si>
  <si>
    <t>Conexión Privada #30502</t>
  </si>
  <si>
    <t>RedPrivDL_438953</t>
  </si>
  <si>
    <t>ATM 2978</t>
  </si>
  <si>
    <t>CNCP</t>
  </si>
  <si>
    <t>2024 987056</t>
  </si>
  <si>
    <t xml:space="preserve">Equipamiento #34216 se toma enlace de ref ya que la dirección indicada tiene todos los productos con activación en progreso.
ATM 2536 sin enlace
lio para revisión de ATM 2526 que se encuentra sin enlace.
 DIRECCION
UBICACION
COMUNA
REGION
TIPO LOCAL
CODIGO
avenida libertador bernardo ohiggins 5091
espacio urbano las rejas II
Estacion Central
07.- Region Metropolitana
Centro Comercial
CS-10475428 / CS-10214055 / BPI-8821946
Saludos.
Jose Parada P.-
Analista Observabilidad
+56 9 226746880
jose.parada@dxc.com
DXC Technology
Av. Apoquindo 5950, 22° floor
Las Condes, Santiago, Chile
https://apps.mypurecloud.com/directory/#/engage/admin/interactions/bbbb6d73-0f4b-4fd7-a7e3-6a33cbc10179
</t>
  </si>
  <si>
    <t>Equipamiento #34216</t>
  </si>
  <si>
    <t>EQUIPAM338503</t>
  </si>
  <si>
    <t>2024 987189</t>
  </si>
  <si>
    <t>GTD-Liray	Fibra	10.10.121.65	ATM 6625	163.250.242.24	Santander	AVENIDA TOBALABA 11567	COPEC PRONTO PENALOLEN	Peñalolen	CS-3373273 / BPI-3373275</t>
  </si>
  <si>
    <t>Enlace MPLS FO #0003373275</t>
  </si>
  <si>
    <t>EnMPLSFO_010372398_6625</t>
  </si>
  <si>
    <t>se cambia elemento en nodo</t>
  </si>
  <si>
    <t>ATM 6625</t>
  </si>
  <si>
    <t>GTD-TELSUR-Cable dañado, cortado o atenuado-se cambia elemento en nodo</t>
  </si>
  <si>
    <t>2024 987258</t>
  </si>
  <si>
    <t>10.172.4.110	ATM 8704	172.45.119.82	172.45.119.81	255.255.255.248 	Chile	San Luis de Macul 5171	Supermercado Mayorista 10	Macul	07.- Region Metropolitana	Supermercado	CS-10269482 / BPI-1090976</t>
  </si>
  <si>
    <t>Enlace MPLS FO #0001090976</t>
  </si>
  <si>
    <t>EnMPLSFO_010269482_2705</t>
  </si>
  <si>
    <t>ATM 2705</t>
  </si>
  <si>
    <t>2024 987301</t>
  </si>
  <si>
    <t>#DZS
GTD-VSAT-Paine	Vsat	10.10.145.66	ATM 5472	163.250.107.130	163.250.107.129	Santander	Ruta 5 Sur Km 66,5 sector Poniente	Copec Pronto Mostazal Poniente I	San Francisco Mostazal	08.- VI Region	Servicentro	CS-10557300 / BPI-3718920	CISCO1941/K9	15.2(4)M7	Vsat 1 Mbps	GTD</t>
  </si>
  <si>
    <t>Conexión Privada #0003718920</t>
  </si>
  <si>
    <t>RedPriv_010557300_5472</t>
  </si>
  <si>
    <t>ATM 5472</t>
  </si>
  <si>
    <t>2024 987305</t>
  </si>
  <si>
    <t>#DZS
TELSUR-Paine	Fibra	10.63.1.171	ATM 4175	163.250.221.210	Chile	Beuacheff 765	Clinica Alemana	Valdivia	CS-339986 / BPI-33064</t>
  </si>
  <si>
    <t>Conexión Privada #30388</t>
  </si>
  <si>
    <t>RedPrivDL_339986</t>
  </si>
  <si>
    <t>andrea.subiabre@grupogtd.com</t>
  </si>
  <si>
    <t>ATM 4175</t>
  </si>
  <si>
    <t>2024 987329</t>
  </si>
  <si>
    <t>GTD-VSAT-Paine	Vsat	10.10.145.66	ATM 5472	163.250.107.130	163.250.107.129	Santander	Ruta 5 Sur Km 66,5 sector Poniente	Copec Pronto Mostazal Poniente I	San Francisco Mostazal	08.- VI Region	Servicentro	CS-10557300 / BPI-3718920	CISCO1941/K9	15.2(4)M7	Vsat 1 Mbps	GTD</t>
  </si>
  <si>
    <t>RTapia@ext.grupogtd.com</t>
  </si>
  <si>
    <t>2024 987522</t>
  </si>
  <si>
    <t>#DZS
10.63.1.3	ATM 3053	163.250.67.98	163.250.67.97	255.255.255.248 	Credito	Martinez De Rosas894	Sucursal Credito	Panguipulli	13.- XIV Region	Sucursal	CS-D000073382 / BPI-39234</t>
  </si>
  <si>
    <t>Enlace MPLS-CU #39234</t>
  </si>
  <si>
    <t>EnMPLSCUDF_151281</t>
  </si>
  <si>
    <t>ATM 3053</t>
  </si>
  <si>
    <t>2024 987538</t>
  </si>
  <si>
    <t>#DZS
10.63.1.59	ATM 6141	163.250.67.170	163.250.67.169	255.255.255.248 	Credito	Las Encinas 111 Esquina Los Laureles	Of. Isla Teja	Valdivia	13.- XIV Region	Sucursal	CS-D000033570 / BPI-39228</t>
  </si>
  <si>
    <t>Enlace MPLS-CU #39228</t>
  </si>
  <si>
    <t>EnMPLSCUDF_151084</t>
  </si>
  <si>
    <t>ATM 6141</t>
  </si>
  <si>
    <t>2024 987549</t>
  </si>
  <si>
    <t>10.10.112.61	ATM 3514	163.250.112.210	163.250.112.209	255.255.255.248 	Credito	Antonio Varas 3	Sucursal	Providencia	07.- Region Metropolitana	Sucursal	CS-59038 / BPI-38917</t>
  </si>
  <si>
    <t>Conexión Privada #33676</t>
  </si>
  <si>
    <t>RedPrivDL_59038</t>
  </si>
  <si>
    <t>UPS</t>
  </si>
  <si>
    <t>se reconecta energía</t>
  </si>
  <si>
    <t>erick.bustamante@grupogtd.com</t>
  </si>
  <si>
    <t>CLIENTE-Problema de energía o climatización-se reconecta energía</t>
  </si>
  <si>
    <t>2024 987602</t>
  </si>
  <si>
    <t>intermitencia.
Estimados muy buenos días favor generar folio para revisión de enlace en ASR Paine datos.</t>
  </si>
  <si>
    <t>2024 987757</t>
  </si>
  <si>
    <t>10.10.137.158	ATM 4730	172.45.185.226	172.45.185.225	255.255.255.248 	Credito	Ruta 9 Km 13,5 Sector Ojo Bueno	Sucursal	Punta Arenas	16.- XII Region	Sucursal	CS-465249 / BPI-32009</t>
  </si>
  <si>
    <t>Internet Satelital #39358</t>
  </si>
  <si>
    <t>INTSATELITDL_465249</t>
  </si>
  <si>
    <t>2024 987799</t>
  </si>
  <si>
    <t>Estimados muy buenas tardes favor generar folio para revisión de enlace video ASR Paine 2 el cual presento intermitencia.
CS 495257</t>
  </si>
  <si>
    <t>Punto a Punto Ethernet #38473</t>
  </si>
  <si>
    <t>P2PETH495257</t>
  </si>
  <si>
    <t>Felipe.Calfuman@grupogtd.com</t>
  </si>
  <si>
    <t>2024 987810</t>
  </si>
  <si>
    <t>#DZS
TELSUR-Paine	Fibra	10.63.1.155	ATM 5116	163.250.220.106	Credito	Planta Futrono	Planta Colun	Valdivia	CS-D000089595 / BPI-38785</t>
  </si>
  <si>
    <t>Enlace MPLS-FO #38785</t>
  </si>
  <si>
    <t>EnMPLSFODF_339928</t>
  </si>
  <si>
    <t>ATM 5116</t>
  </si>
  <si>
    <t>2024 987813</t>
  </si>
  <si>
    <t>RV: INCIDENT REDBANC: rbc-paine-atm-gtd-cEdge-1:Interface TenGigabitEthernet0/0/3.1720 down
M
Para soportet@grupogtd.com
Cc mpalacios@redbanc.cl, czamorano@redbanc.cl, Oscar.Orellana@dxc.com, clnocrbc@dxc.com, CLNOCRBC@dxc.com, elopez@redbanc.cl, avasquez@redbanc.cl, monitoreo@netmetrix.cl, jhoan.saa@grupogtd.com
Hoy 13:06
Buenas tardes estimados, favor su apoyo en revisión de alerta presente en correo de arrastre
Saludos cordiales
--
cidimage004.png@01D6749B.2B8DE240
YUSDARI AMARILLO.
Analista de Monitoreo
Sotero del Rio N° 541 Of. 727 - Santiago
Celular: +56 9 50300887
Mail: yamarillo@netmetrix.cl
*****************************************
De: monitoreo@netmetrix.cl &lt;monitoreo@netmetrix.cl&gt;
Enviado el: lunes, 6 de mayo de 2024 12:26
Para: mhenriquez@netmetrix.cl; aespinoza@netmetrix.cl; cbarahona@netmetrix.cl; monitoreo@netmetrix.cl
Asunto: INCIDENT REDBANC: rbc-paine-atm-gtd-cEdge-1:Interface TenGigabitEthernet0/0/3.1720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:Interface TenGigabitEthernet0/0/3.1720 down
:Disaster
:2024.05.06 | 12:21:16
:ROUTRGEN_010344034 / FOOTELCO_010379003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https://apps.mypurecloud.com/directory/#/engage/admin/interactions/c78cb949-f189-4546-ac5f-d3a5ef03a2ff</t>
  </si>
  <si>
    <t>Fibra Óptica Oscura #0006052967</t>
  </si>
  <si>
    <t>FOOTELCO_010379003</t>
  </si>
  <si>
    <t>2024 987815</t>
  </si>
  <si>
    <t xml:space="preserve">Estimados Mesa de Soporte,
Se informa que se detecta el siguiente incidente en plataforma de monitoreo, por favor gestionar creación de ticket de Reclamo para la revision del servicio:
Notificacion de Incidente
AVENIDA PRESIDENTE PRIETO 226, PAINE
RUT:96.521.680-4
RESUMEN
Nombre host: :rbc-paine-atm-gtd-cEdge-1
Direccion IP: :10.113.255.3
Alerta: :Interface TenGigabitEthernet0/0/3 down
Severidad: :Disaster
Fecha y Hora de Incio: :2024.05.06 | 12:21:16
CS Equipo: :ROUTRGEN_010344034 / FOOTELCO_010379003
CONTACTO PARA VALIDAR SERVICIO
Escalamiento: :Operador de Monitoreo de turno | Correo: monitoreo@netmetrix.cl
BITACORA
Registros de Actualizacion
www.netmetrix.cl
Centro de Monitoreo Netmetrix
https://apps.mypurecloud.com/directory/#/engage/admin/interactions/45f1accf-135c-4a83-8e51-d8ac38a30d69
</t>
  </si>
  <si>
    <t>2024 987818</t>
  </si>
  <si>
    <t>GTD-Paine	Fibra	10.10.106.48	ATM 6773	163.250.125.106	Santander	Gran Avenida 8765	COPEC PUNTO GRAN AVENIDA 2	La Cisterna	CS-10372469 /BPI-3375711</t>
  </si>
  <si>
    <t>Enlace MPLS FO #0003375711</t>
  </si>
  <si>
    <t>EnMPLSFO_010372469_6773</t>
  </si>
  <si>
    <t>Router de datos</t>
  </si>
  <si>
    <t>ATM 6773</t>
  </si>
  <si>
    <t>2024 987820</t>
  </si>
  <si>
    <t xml:space="preserve">Asunto: RV: INCIDENT REDBANC: rbc-paine-atm-gtd-cEdge-1:Interface TenGigabitEthernet0/0/3.1721 down
Buenas tardes estimados, favor su apoyo en revisión de alerta presente en correo de arrastre
Saludos cordiales
Yusdari Amarillo.
Analista de Monitoreo
Sotero del Rio N° 541 Of. 727 - Santiago
Celular: +56 9 50300887
Mail: yamarillo@netmetrix.cl
De: monitoreo@netmetrix.cl &lt;monitoreo@netmetrix.cl&gt; 
Enviado el: lunes, 6 de mayo de 2024 12:26
Para: mhenriquez@netmetrix.cl; aespinoza@netmetrix.cl; cbarahona@netmetrix.cl; monitoreo@netmetrix.cl
Asunto: INCIDENT REDBANC: rbc-paine-atm-gtd-cEdge-1:Interface TenGigabitEthernet0/0/3.1721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:Interface TenGigabitEthernet0/0/3.1721 down
:Disaster
:2024.05.06 | 12:21:16
:ROUTRGEN_010344034 / FOOTELCO_010379003
CONTACTO PARA VALIDAR SERVICIO
Escalamiento
:Operador de Monitoreo de turno | Correo: monitoreo@netmetrix.cl
BITACORA
Registros de Actualizacion
https://apps.mypurecloud.com/directory/#/engage/admin/interactions/f0733101-0942-4d40-a42f-073e9d6688a4
</t>
  </si>
  <si>
    <t>Equipamiento #0006928519</t>
  </si>
  <si>
    <t>EQUIPAM_010334147</t>
  </si>
  <si>
    <t>yamarillo@netmetrix.cl</t>
  </si>
  <si>
    <t>2024 987822</t>
  </si>
  <si>
    <t>Asunto: INCIDENT REDBANC: rbc-paine-atm-gtd-cEdge-1:Interface TenGigabitEthernet0/0/3.1722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host:rbc-paine-atm-gtd-cEdge-1
Direccion IP:10.113.255.3
Alerta:Interface TenGigabitEthernet0/0/3.1722 down
Severidad:Disaster
Fecha y Hora de Incio:2024.05.06 | 12:21:16
CS Equipo:ROUTRGEN_010344034 / FOOTELCO_010379003
CONTACTO PARA VALIDAR SERVICIO
Escalamiento:Operador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https://apps.mypurecloud.com/directory/#/engage/admin/interactions/ea0b2bf4-6a93-440c-b76f-aba3404a5e7d</t>
  </si>
  <si>
    <t>2024 987835</t>
  </si>
  <si>
    <t xml:space="preserve">Estimados,
Favor generar Folio para revisión de enlace.
Código Servicio: ROUTRGEN_010344034 / FOOTELCO_010379003
</t>
  </si>
  <si>
    <t>Rebeca.Jara@grupogtd.com</t>
  </si>
  <si>
    <t>2024 987841</t>
  </si>
  <si>
    <t>ATM:	1747
CS-10630571 (10212104) / BPI-8793315
Dirección:	Avenida Concha y Toro 1149
Ubicación:	Espacio Urbano Puente Alto I
Región:	Región Metropolitana de Santiago
ATM 1897
CS-10474393 (10212102) / BPI-8769999</t>
  </si>
  <si>
    <t>Conexión Privada #0008793315</t>
  </si>
  <si>
    <t>RedPriv_010630571_1747</t>
  </si>
  <si>
    <t>ATM 1747</t>
  </si>
  <si>
    <t>2024 987866</t>
  </si>
  <si>
    <t>#DZS
10.10.137.158 ATM 4730 172.45.185.226 172.45.185.225 255.255.255.248 Credito Ruta 9 Km 13,5 Sector Ojo Bueno Sucursal Punta Arenas 16.- XII Region Sucursal CS-465249 / BPI-32009</t>
  </si>
  <si>
    <t>Enlace MPLS-FO #0008776743</t>
  </si>
  <si>
    <t>EnMPLS-FO_010474499_2585</t>
  </si>
  <si>
    <t>Mal funcionamiento de equipos (clima, temperatura)</t>
  </si>
  <si>
    <t>ATM 2585</t>
  </si>
  <si>
    <t>GTD-TELSUR-Mal funcionamiento de equipos (clima, temperatura)-Reinicio de equipamiento</t>
  </si>
  <si>
    <t>2024 987874</t>
  </si>
  <si>
    <t>#DZS
Calle Manuel Rodriguez 746	Supermercado El Trebol	Linares	09.- VII Region	Supermercado	CS-10626026 / BPI-8705614</t>
  </si>
  <si>
    <t>Conexión Privada #0008705614</t>
  </si>
  <si>
    <t>RedPriv_010626026_1186</t>
  </si>
  <si>
    <t>ATM 1186</t>
  </si>
  <si>
    <t>2024 987910</t>
  </si>
  <si>
    <t>ATM 809
Enlace VSAT caído
Bco Chile	Manuel Rodriguez #3	Multicentro	Curepto	CS-10457033 / BPI-8723278 #DZS</t>
  </si>
  <si>
    <t>Enlace Satelital #0008723278</t>
  </si>
  <si>
    <t>ENSAT_010457033_809</t>
  </si>
  <si>
    <t>ATM 809</t>
  </si>
  <si>
    <t>carlos.aramburu@grupogtd.com</t>
  </si>
  <si>
    <t>2024 987952</t>
  </si>
  <si>
    <t xml:space="preserve">ASR GTD Liray 2 Datos  Caída enlace     
CS:         423734
</t>
  </si>
  <si>
    <t>2024 987972</t>
  </si>
  <si>
    <t>ASR Paine datos 2 que se encuentra caido.
CS: 495266</t>
  </si>
  <si>
    <t>Punto a Punto Ethernet #38475</t>
  </si>
  <si>
    <t>P2PETH495266</t>
  </si>
  <si>
    <t>2024 988127</t>
  </si>
  <si>
    <t>GTD-Paine	Fibra	10.10.131.23	ATM 4062	172.45.128.146	Chile	Avenida El Llano Subercaseaux 3519 Nivel 3	Jumbo Portal El Llano Nivel 3	San Miguel	CS-545942 / BPI-16086</t>
  </si>
  <si>
    <t>Conexión Privada #0000016089</t>
  </si>
  <si>
    <t>RedPriv_545942</t>
  </si>
  <si>
    <t>ATM 4062</t>
  </si>
  <si>
    <t>2024 988458</t>
  </si>
  <si>
    <t xml:space="preserve">ATM	3385
Falla	enlace caido
CS:	CS-482492 / BPI-33163
IP	10.10.122.13
Direccion	Avenida Cochrane 785
Comuna	Valparaiso
Local	Sucursal
</t>
  </si>
  <si>
    <t>Enlace MPLS-FO #33163</t>
  </si>
  <si>
    <t>EnMPLSFODF_482492</t>
  </si>
  <si>
    <t>Switch Acceso</t>
  </si>
  <si>
    <t>cambio de configuración de VLAN</t>
  </si>
  <si>
    <t>ATM 3385</t>
  </si>
  <si>
    <t>GTD-TELSUR-Problema de configuración-cambio de configuración de VLAN</t>
  </si>
  <si>
    <t>2024 988481</t>
  </si>
  <si>
    <t xml:space="preserve">ATM	5670
Falla	enlace caido
CS:	CS-551757 / BPI-37813
IP	10.10.120.86
Direccion	Avenida Concha Y Toro 3854
Comuna	Puente Alto
Local	Jumbo Concha Y Toro N 1
</t>
  </si>
  <si>
    <t>Enlace MPLS FO #37813</t>
  </si>
  <si>
    <t>EnMPLSFODF_551757</t>
  </si>
  <si>
    <t>2024 988501</t>
  </si>
  <si>
    <t xml:space="preserve">ATM	4090
Falla	enlace caido
CS:	CS-122029 / BPI-1117355
IP	10.172.4.162
Direccion	Av Santa Maria 6750
Comuna	Vitacura
Local	Sucursal Santa Maria Manquehue
</t>
  </si>
  <si>
    <t>Enlace MPLS FO #0001117355</t>
  </si>
  <si>
    <t>EnMPLSFO_010272493_4090</t>
  </si>
  <si>
    <t>2024 988611</t>
  </si>
  <si>
    <t xml:space="preserve">ATM	8830
Falla	enlace caido
CS:	CS-10454253 / BPI-8412647
IP	10.10.107.60
Direccion	Calle El Arenal 411
Comuna	Talca
Local	Supermercado Jumbo
</t>
  </si>
  <si>
    <t>Enlace MPLS-FO #0008412647</t>
  </si>
  <si>
    <t>EnMPLS-FO_010454253_8830</t>
  </si>
  <si>
    <t>se corrige empalme en cabecera en cliente</t>
  </si>
  <si>
    <t>internal</t>
  </si>
  <si>
    <t>ATM 8830</t>
  </si>
  <si>
    <t>GTD-TELSUR-Cable dañado, cortado o atenuado-se corrige empalme en cabecera en cliente</t>
  </si>
  <si>
    <t>2024 988706</t>
  </si>
  <si>
    <t xml:space="preserve">#DZS
REDBANC: 3969_MPLS-FO_XIV_Banco-Chile_Supermercado-Puritan_Valdivia_CS-010468256 Private 1 - Down
MN
Monitoreo Netmetrix
Para soportet@grupogtd.mypurecloud.com
Cc jhoan.saa@grupogtd.com, mhenriquez@netmetrix.cl, monitoreo@netmetrix.cl
Hoy 12:15
Estimados Mesa de Soporte,
Se informa que se detecta el siguiente incidente en plataforma de monitoreo, por favor gestionar creación de ticket de Reclamo para la revisión del servicio:
¿
Notificacion de Incidente
AVENIDA PRESIDENTE PRIETO 226, PAINE
RUT:96.521.680-4
RESUMEN
Nombre host
Dirección IP
Alerta
Severidad
Fecha y Hora de Incio
CS Equipo
:3969_MPLS-FO_XIV_Banco-Chile_Supermercado-Puritan_Valdivia_CS-010468256
:10.113.20.180
:Private 1 - Down
:Warning
:2024-04-30 23:16:15
:EnMPLS-FO_010468256_3969
ROUTRGEN_010399226_3969
CONTACTO PARA VALIDAR SERVICIO
Escalamiento
:Operador de Monitoreo de turno | Correo: monitoreo@netmetrix.cl
BITACORA
Registros de Actualizacion
:
www.netmetrix.cl
https://apps.mypurecloud.com/directory/#/engage/admin/interactions/985394e2-0e3b-4308-befb-dc07632a8ac0
</t>
  </si>
  <si>
    <t>2024 988726</t>
  </si>
  <si>
    <t xml:space="preserve">ATM	5590
Falla	Enlace caido
CS:	CS-533047 / BPI-13932
IP	10.10.128.31
Direccion	Avenida Nueva Uno 17580
Comuna	Pudahuel
Local	Centro De Distribucion Cencosud
</t>
  </si>
  <si>
    <t>Enlace MPLS FO #0000013932</t>
  </si>
  <si>
    <t>EnMPLSFO_553047</t>
  </si>
  <si>
    <t>ATM 5590</t>
  </si>
  <si>
    <t>2024 988771</t>
  </si>
  <si>
    <t xml:space="preserve">*** (estado en Activación pasada por punto de no retorno, también aparece estado activación en progreso, pero no me permite generar ticket)***
Notificacion de Incidente
AVENIDA PRESIDENTE PRIETO 226, PAINE
RUT:96.521.680-4
RESUMEN
Nombre host
Dirección IP
Alerta
Severidad
Fecha y Hora de Incio
CS Equipo
:2801_MPLSFO_RM_Banco-Santander_MALL_MAIPU _CS-010474829
:10.113.21.16
:Private 1 - Down
:Warning
:2024-04-25 11:11:27
:EnMPLSFO_010474829_2801
ROUTRGEN_010407319_2801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https://apps.mypurecloud.com/directory/#/engage/admin/interactions/c12ad817-15c9-4c8b-b4d8-eaeee43614d5
</t>
  </si>
  <si>
    <t>Enlace MPLS FO #0008803484</t>
  </si>
  <si>
    <t>EnMPLSFO_010474828_2808</t>
  </si>
  <si>
    <t>jmatus@grupogtd.com</t>
  </si>
  <si>
    <t>ATM 2808</t>
  </si>
  <si>
    <t>dmessina@contratistasgtd.com</t>
  </si>
  <si>
    <t>2024 988777</t>
  </si>
  <si>
    <t>OBS: Se toma servicio de apoyo ya que no se verifica CS010477559_149 indicado por cliente.
De: monitoreo@netmetrix.cl
Enviado: martes, 7 de mayo de 2024 12:55
Para: soportet@grupogtd.com
Cc: jhoan.saa@grupogtd.com,mhenriquez@netmetrix.cl
Asunto: RE: REDBANC: 149_MPLS-FO__Banco-Chile__Valdivia_CS-010477559 Private 1 - Down
Estimada
confirmo código de servicio:
EnMPLS-FO_010477559_149
Equipo
ROUTRGEN_010417155_149
Saludos Cordiales
OBS: Se adjunta correo con más detalles.
https://apps.mypurecloud.com/directory/#/engage/admin/interactions/d6230a1f-6eee-406b-b882-8da6cd954e61</t>
  </si>
  <si>
    <t>Conexión Privada #3568502</t>
  </si>
  <si>
    <t>RedPrivOL_488100</t>
  </si>
  <si>
    <t>HArroyoD@contratistasgtd.com</t>
  </si>
  <si>
    <t>2024 988786</t>
  </si>
  <si>
    <t xml:space="preserve">**CS señalado por cliente se encuentra en activacion en progreso NCC no permite la gestion del tck se gestiona bajo la direccion**
Monitoreo Netmetrix
Para soportet@grupogtd.com
Cc jhoan.saa@grupogtd.com, mhenriquez@netmetrix.cl
Hoy 12:59
Estimada,
confirmo códigos de correo precedente.
Dirección
Pajaritos 1790, MAIPU 
PAMELA BON LEAL.
Analista de Monitoreo
Sotero del Rio N° 541 Of. 727 - Santiago
Mail: monitoreo@netmetrix.cl
*****************************************
De: monitoreo@netmetrix.cl
Enviado: martes, 7 de mayo de 2024 12:20
Para: soportet@grupogtd.com
Cc: jhoan.saa@grupogtd.com,mhenriquez@netmetrix.cl,monitoreo@netmetrix.cl
Asunto: REDBANC: 2675_MPLSFO_RM_Banco-Santander_MALL_MAIPU _CS-010474826 Private 1 - Down
Estimados Mesa de Soporte,
Se informa que se detecta el siguiente incidente en plataforma de monitoreo, por favor gestionar creación de ticket de Reclamo para la revisión del servicio:
¿
¿
Notificacion de Incidente
AVENIDA PRESIDENTE PRIETO 226, PAINE
RUT:96.521.680-4
RESUMEN
Nombre host
Dirección IP
Alerta
Severidad
Fecha y Hora de Incio
CS Equipo
:2675_MPLSFO_RM_Banco-Santander_MALL_MAIPU _CS-010474826
:10.113.21.19
:Private 1 - Down
:Warning
:2024-04-25 11:11:27
:EnMPLSFO_010474826_2675
ROUTRGEN_010407318_2675
CONTACTO PARA VALIDAR SERVICIO
Escalamiento
:Operador de Monitoreo de turno | Correo: monitoreo@netmetrix.cl
BITACORA
Registros de Actualizacion
:
www.netmetrix.cl
Centro de Monitoreo Netmetrix
https://apps.mypurecloud.com/directory/#/engage/admin/interactions/5752a9a0-99a8-4b3a-95c2-261fa82c58e6
</t>
  </si>
  <si>
    <t>2024 988809</t>
  </si>
  <si>
    <t xml:space="preserve">Asunto: RE: REDBANC: 2668_MPLSFO_RM_Banco-Santander_MALL_MAIPU _CS-010474827 Private 1 - Down
Estimados,
buenas tardes
Confirmo códigos de servicio 
Dirección
Pajaritos 1790, MAIPU 
PAMELA BON LEAL.
Analista de Monitoreo
Sotero del Rio N° 541 Of. 727 - Santiago
Celular: +56 229944006
Mail: monitoreo@netmetrix.cl
=======================
Asunto: REDBANC: 2668_MPLSFO_RM_Banco-Santander_MALL_MAIPU _CS-010474827 Private 1 - Down
NOTA SE TRABAJARA CON ENLACE:
Enlace MPLS FO #0008803484 UNICO VALIDO.
Estimados Mesa de Soporte,
Se informa que se detecta el siguiente incidente en plataforma de monitoreo, por favor gestionar creación de ticket de Reclamo para la revisión del servicio:
Notificacion de Incidente
AVENIDA PRESIDENTE PRIETO 226, PAINE
RUT:96.521.680-4
RESUMEN
Nombre host
Dirección IP
Alerta
Severidad
Fecha y Hora de Incio
CS Equipo
:2668_MPLSFO_RM_Banco-Santander_MALL_MAIPU _CS-010474827
:10.113.21.17
:Private 1 - Down
:Warning
:2024-04-25 11:11:25           
:EnMPLSFO_010474827_2668
ROUTRGEN_010407317_2668
CONTACTO PARA VALIDAR SERVICIO
Escalamiento
:Operador de Monitoreo de turno | Correo: monitoreo@netmetrix.cl
https://apps.mypurecloud.com/directory/#/engage/admin/interactions/90233689-3f4b-483b-8045-934d83523e97
</t>
  </si>
  <si>
    <t>2024 988816</t>
  </si>
  <si>
    <t xml:space="preserve">ATM	3110
Falla	Enlace caido
CS:	CS-10252662 / BPI-551279
IP	10.10.133.26
Direccion	Avenida Libertador Bernardo Ohiggins 3170
Comuna	Estacion Central
Local	Metrotrén Alameda II
</t>
  </si>
  <si>
    <t>Enlace MPLS FO #0000551279</t>
  </si>
  <si>
    <t>EnMPLSFO_010252662_3110</t>
  </si>
  <si>
    <t>ATM 3110</t>
  </si>
  <si>
    <t>2024 988841</t>
  </si>
  <si>
    <t xml:space="preserve">#DZS
ATM	2613
Falla	Enlace caido
CS:	CS-10519559 / BPI-2888052
IP	10.10.147.222
Direccion	Calle Quintupeu 475
Comuna	Puerto Montt
Local	Petrobras Puerto Montt
</t>
  </si>
  <si>
    <t>Enlace Satelital #0002888052</t>
  </si>
  <si>
    <t>ENSAT_010286025_2613</t>
  </si>
  <si>
    <t>DRondon@ext.grupogtd.com</t>
  </si>
  <si>
    <t>ATM 2613</t>
  </si>
  <si>
    <t>2024 988990</t>
  </si>
  <si>
    <t xml:space="preserve">ATM	3702
Falla	Enlace caido
CS:	CS-10203059 / BPI-8683925
IP	100.72.65.27
Direccion	Av. Gladys Marín 6950
Comuna	Santiago
Local	Supermercado Unimarc
</t>
  </si>
  <si>
    <t>Enlace MPLS FO #0008683925</t>
  </si>
  <si>
    <t>EnMPLSFO_010467889_3702</t>
  </si>
  <si>
    <t>ATM 3702</t>
  </si>
  <si>
    <t>2024 989000</t>
  </si>
  <si>
    <t xml:space="preserve">ATM	3390
Falla	Enlace caido
CS:	CS-10203058 / BPI-8683924
IP	100.72.65.28
Direccion	Av. Gladys Marín 6950
Comuna	Santiago
Local	Supermercado Unimarc
</t>
  </si>
  <si>
    <t>Enlace MPLS FO #0008683924</t>
  </si>
  <si>
    <t>EnMPLSFO_010467890_3390</t>
  </si>
  <si>
    <t>ATM 3390</t>
  </si>
  <si>
    <t>2024 989092</t>
  </si>
  <si>
    <t xml:space="preserve">Asunto: Apertura de ticket | RBC | vss-lidice Gi1/1/39 - Node Down | CS: 18475
Estimados.
Favor aperturar ticket para el siguiente enlace caido.
name
carrier
circuit id.
type
site 1
region/group
LINE_Banco Internacional_Primary
GTD
18475
Optical Fiber
Clientes RedBanc
REDBANC
Saludos.
Nicolás Gómez Córdova.
Operations Network Engineer, NDM / GNO L1
+56233225703
DXC Technology
Apoquindo 5950 Piso 21, Las Condes, Santiago, Chile
https://apps.mypurecloud.com/directory/#/engage/admin/interactions/021867a2-08cb-4920-934e-2f8dbdf2fceb
</t>
  </si>
  <si>
    <t>Punto a Punto Ethernet #0000455548</t>
  </si>
  <si>
    <t>P2PETH_18475</t>
  </si>
  <si>
    <t>2024 989177</t>
  </si>
  <si>
    <t xml:space="preserve">ATM	3560
Falla	Enlace caido
CS:	CS-122123 / BPI-38493
IP	10.172.5.14
Direccion	Lyon 1848 Esq Bilbao
Comuna	Providencia
Local	Farmacia Salco Brand (Loc. 190)
</t>
  </si>
  <si>
    <t>Enlace MPLS FO #3567041</t>
  </si>
  <si>
    <t>EnMPLSFODF_122123</t>
  </si>
  <si>
    <t>ATM 3560</t>
  </si>
  <si>
    <t>2024 989193</t>
  </si>
  <si>
    <t xml:space="preserve">ATM	8374
Falla	Enlace caido
CS:	CS-341127 / BPI-38277
IP	10.172.6.214
Direccion	Sergio Livingstone Pohlhammer 943, Ex Olivos
Comuna	Independencia
Local	Facultad De Odontología Universidad De Chile
</t>
  </si>
  <si>
    <t>Enlace MPLS FO #38277</t>
  </si>
  <si>
    <t>EnMPLSFODF_341127</t>
  </si>
  <si>
    <t>ATM 8374</t>
  </si>
  <si>
    <t>2024 989280</t>
  </si>
  <si>
    <t xml:space="preserve">ATM	984
Falla	Enlace caido
CS:	CS-535532 / BPI-38448
IP	10.10.142.154
Direccion	Francia 308 Sitio 25 Y 26
Comuna	Lampa
Local	Supermercado Erbi Batuco
</t>
  </si>
  <si>
    <t>Enlace Satelital #38448</t>
  </si>
  <si>
    <t>ENSATDF_535532</t>
  </si>
  <si>
    <t>2024 989287</t>
  </si>
  <si>
    <t xml:space="preserve">#DZS
ATM	4952
Falla	Enlace caido
CS:	CS-10320048 / BPI-3307232
IP	10.10.150.90
Direccion	Saavedra 525
Comuna	Cañete
Local	Supermercado Unimarc Cañete
</t>
  </si>
  <si>
    <t>Enlace Satelital #0003307232</t>
  </si>
  <si>
    <t xml:space="preserve">ENSAT_010320048_4952 </t>
  </si>
  <si>
    <t xml:space="preserve">ATM 4952 </t>
  </si>
  <si>
    <t>2024 989293</t>
  </si>
  <si>
    <t xml:space="preserve">ATM	5730
Falla	Enlace caido
CS:	CS-368038 / BPI-38335
IP	10.10.144.42
Direccion	Carretera San Martin 607
Comuna	Los Andes
Local	Municipalidad de Rinconada
</t>
  </si>
  <si>
    <t>Enlace Satelital #38335</t>
  </si>
  <si>
    <t>ENSATDF_368038</t>
  </si>
  <si>
    <t>ATM 5730</t>
  </si>
  <si>
    <t>2024 989301</t>
  </si>
  <si>
    <t xml:space="preserve">ATM	5736
Falla	Enlace caido
CS:	CS-10359032 / BPI-3719252
IP	10.10.144.58
Direccion	Carretera General San Martin Kilometro 6 Coma 3
Comuna	Colina
Local	Pronto Copec Los Libertadores 2
</t>
  </si>
  <si>
    <t>Enlace Satelital #0003719252</t>
  </si>
  <si>
    <t>ENSAT_010359032_5736</t>
  </si>
  <si>
    <t xml:space="preserve">ATM 5736 </t>
  </si>
  <si>
    <t>2024 989306</t>
  </si>
  <si>
    <t xml:space="preserve">ATM	5737
Falla	Enlace caido
CS:	CS-10359030 / BPI-3719224
IP	10.10.142.22
Direccion	Carretera General San Martin Kilometro 6 Coma 3
Comuna	Colina
Local	Copec Pronto Los Libertadores
</t>
  </si>
  <si>
    <t>Enlace Satelital #0003719224</t>
  </si>
  <si>
    <t>ENSAT_010359030_5737</t>
  </si>
  <si>
    <t>ATM 5737</t>
  </si>
  <si>
    <t>2024 989722</t>
  </si>
  <si>
    <t xml:space="preserve">ATM	4542
Falla	sin enlace
CS:	CS-477668 / BPI-38384
IP	
Direccion	Av. El Bosque Norte 0137
Comuna	Las Condes
Local	Sucursal
</t>
  </si>
  <si>
    <t>Enlace MPLS FO #3565333</t>
  </si>
  <si>
    <t>EnMPLSFODF_477668</t>
  </si>
  <si>
    <t>ATM 4542</t>
  </si>
  <si>
    <t>2024 989734</t>
  </si>
  <si>
    <t xml:space="preserve">ATM	2165
Falla	enlace caido
CS:	CS-515261 / BPI-37756
IP	10.10.116.17
Direccion	Avenida Américo Vespucio 2880 Local 1
Comuna	Conchali
Local	Sucursal El Cortijo
</t>
  </si>
  <si>
    <t>Enlace MPLS FO #37756</t>
  </si>
  <si>
    <t>EnMPLSFODF_515261</t>
  </si>
  <si>
    <t>MNP</t>
  </si>
  <si>
    <t>2024 989757</t>
  </si>
  <si>
    <t xml:space="preserve">ATM	8862
Falla	enlace caido
CS:	CS-147932 / BPI-39244
IP	10.172.9.78
Direccion	Av 11 De Septiembre 2357
Comuna	Providencia
Local	Oficina 11 De Septiembre
</t>
  </si>
  <si>
    <t>Enlace MPLS FO #39244</t>
  </si>
  <si>
    <t>EnMPLSFODF_147932</t>
  </si>
  <si>
    <t>ATM 8862</t>
  </si>
  <si>
    <t>2024 989764</t>
  </si>
  <si>
    <t xml:space="preserve">ATM	8770
Falla	enlace caido
CS:	CS-126978 / BPI-39007
IP	10.172.5.178 / 100.72.64.170
Direccion	Carretera General San Martin S/N El Algarrobal
Comuna	Colina
Local	Supermercado Lider
</t>
  </si>
  <si>
    <t>Enlace MPLS FO #39007</t>
  </si>
  <si>
    <t>EnMPLSFODF_126978</t>
  </si>
  <si>
    <t>ATM 8770</t>
  </si>
  <si>
    <t>2024 989785</t>
  </si>
  <si>
    <t xml:space="preserve">ATM	8704
Falla	enlace caido
CS:	CS-10269482 / BPI-1090976
IP	10.172.4.110
Direccion	San Luis de Macul 5171
Comuna	Macul
Local	Supermercado Mayorista 10
</t>
  </si>
  <si>
    <t>2024 989803</t>
  </si>
  <si>
    <t xml:space="preserve">ATM	1073
Falla	enlace caido
CS:	CS-10474033 / BPI-8942017
IP	10,172,136,126
Direccion	Calle Covadonga 273
Comuna	Petorca
Local	Supermercado Mercadona
</t>
  </si>
  <si>
    <t>Enlace Satelital #0008942017</t>
  </si>
  <si>
    <t>ENSAT_010474033_1073</t>
  </si>
  <si>
    <t>ATM 1073</t>
  </si>
  <si>
    <t>2024 989904</t>
  </si>
  <si>
    <t xml:space="preserve">#DZS
ATM	1008
Falla	enlace caido
CS:	CS-318636 / BPI-38797
IP	10.10.114.40
Direccion	Avenida Volcán Puntiagudo N°100
Comuna	Puerto Montt
Local	Centro Comercial Paseo Paloma
</t>
  </si>
  <si>
    <t>Enlace MPLS-FO #38797</t>
  </si>
  <si>
    <t>EnMPLSFODF_318636</t>
  </si>
  <si>
    <t>ATM 1008</t>
  </si>
  <si>
    <t>2024 989905</t>
  </si>
  <si>
    <t xml:space="preserve">Apertura de ticket | RBC | rbc-indexa-cedge-1 - Node Down | CS: 18448
Estimados @soportet@grupogtd.com,
Junto con saludar, favor su apoyo generando ticket por caída del siguiente enlace:
name: LINE_Indexa S.A._Primary
carrier: GTD
circuit id.: 18448
type: Optical Fiber
site 1: Clientes RedBanc
Saludos,
Gabriel Vergara R
Operations Network Engineer, NDM / GNO L1
+56233225703
DXC Technology
Apoquindo 5950, Piso 21, Las Condes - Santiago, Chile
Las Condes, Santiago, Chile
https://apps.mypurecloud.com/directory/#/engage/admin/interactions/cfbfcc53-aa1f-4576-983a-7d551e7b6dff
</t>
  </si>
  <si>
    <t>Punto a Punto Ethernet #0000454845</t>
  </si>
  <si>
    <t>P2PETH_18448</t>
  </si>
  <si>
    <t>2024 989912</t>
  </si>
  <si>
    <t xml:space="preserve">Estimados,
Favor de su apoyo para apertura ticket por caída de enlace
CS: 63840
rbc-liberty-pr
GTD
CS: 63840
Optical Fiber
Clientes RedBanc
Saludos,
Gabriel Vergara R
Operations Network Engineer, NDM / GNO L1
+56233225703
DXC Technology
Apoquindo 5950, Piso 21, Las Condes - Santiago, Chile
Las Condes, Santiago, Chile
https://apps.mypurecloud.com/directory/#/engage/admin/interactions/e62e8a0a-4981-410d-a73a-1721b9f95d9b
Perfil
Saludos,
Gabriel Vergara R
Operations Network Engineer, NDM / GNO L1
+56233225703
DXC Technology
Apoquindo 5950, Piso 21, Las Condes - Santiago, Chile
Las Condes, Santiago, Chile
 </t>
  </si>
  <si>
    <t>Punto a Punto Ethernet #0000459043</t>
  </si>
  <si>
    <t>P2PETH_63840</t>
  </si>
  <si>
    <t>2024 989937</t>
  </si>
  <si>
    <t xml:space="preserve">ATM	423
Falla	enlace caido
CS:	PMV_010211034_423 / BPI_0008758744
IP	100.72.65.21
Direccion	Avda. Chicureo Fundo el Castillo Lote 2c-3 Loc 2
Comuna	Colina
Local	OKM Chicureo
</t>
  </si>
  <si>
    <t>Enlace MPLS FO #0008758744</t>
  </si>
  <si>
    <t>EnMPLSFO_010473227_423</t>
  </si>
  <si>
    <t>ATM 423</t>
  </si>
  <si>
    <t>2024 989963</t>
  </si>
  <si>
    <t xml:space="preserve">INCIDENT REDBANC: 406_MPLS-FO_V_Banco-Chile__Vina del Mar_CS-010477539:Private 1 - Down
Estimados Mesa de Soporte,
Se informa que se detecta el siguiente incidente en plataforma de monitoreo, por favor gestionar creación de ticket de Reclamo para la revision del servicio:
Notificacion de Incidente
Calle Camino Real 1901 Recreo, Viña del Mar
RUT:
RESUMEN
Nombre host
Direccion IP
Alerta
Severidad
Fecha y Hora de Incio
CS Equipo
:406_MPLS-FO_V_Banco-Chile__Vina del Mar_CS-010477539
:10.113.21.61
:Private 1 - Down
:Warning
:2024.05.08 | 14:21:27
:ROUTRGEN_010417150_406
CONTACTO PARA VALIDAR SERVICIO
Escalamiento
:Operador de Monitoreo de turno | Correo: monitoreo@netmetrix.cl
https://apps.mypurecloud.com/directory/#/engage/admin/interactions/8ff39444-1e21-4866-aa17-e99d40be54b5
</t>
  </si>
  <si>
    <t>Enlace MPLS-FO #0008871124</t>
  </si>
  <si>
    <t>EnMPLS-FO_010477539_406</t>
  </si>
  <si>
    <t>ATM 406</t>
  </si>
  <si>
    <t>2024 990130</t>
  </si>
  <si>
    <t>ATM 970 / Problema de ingreso a Router
10.10.146.82
Bco Santader Camino Nos Los Morros Sin Numero	San Bernardo	Patio Nos I</t>
  </si>
  <si>
    <t>Enlace Satelital #0000170114</t>
  </si>
  <si>
    <t>ENSAT_010073000_970</t>
  </si>
  <si>
    <t>ATM 970</t>
  </si>
  <si>
    <t>2024 990136</t>
  </si>
  <si>
    <t>ATM 1308 / Sin Enlace
Bco Bice	La Concepcion 22	Sucursal Bancaria	Providencia	07.- Region Metropolitana	Sucursal	CS-10419369</t>
  </si>
  <si>
    <t>Enlace MPLS FO #0006460563</t>
  </si>
  <si>
    <t>EnMPLSFO_010419369_1308</t>
  </si>
  <si>
    <t>ATM 1308</t>
  </si>
  <si>
    <t>2024 990154</t>
  </si>
  <si>
    <t>#DZS
ATM 1808
Sin enlace
10.10.103.56
Bco Santander	O'Higgins 560	Sucursal Bancaria	Concepcion	11.- VIII Region	Sucursal	CS-151882 / BPI-39243</t>
  </si>
  <si>
    <t>Enlace MPLS-CU #39243</t>
  </si>
  <si>
    <t>EnMPLSCUDF_151882</t>
  </si>
  <si>
    <t>ATM 1808</t>
  </si>
  <si>
    <t>2024 990159</t>
  </si>
  <si>
    <t>ATM Vsat 338
Sin enlace
10.10.141.62
Bco Credito	Av 26 De Diciembre 654	Municipalidad San Esteban 	San Esteban	CS-385446 / BPI-38815</t>
  </si>
  <si>
    <t>Enlace Satelital #38815</t>
  </si>
  <si>
    <t>ENSATDF_385446</t>
  </si>
  <si>
    <t>Falla medio de transmisión</t>
  </si>
  <si>
    <t>Microondas</t>
  </si>
  <si>
    <t>Cambio de equipo</t>
  </si>
  <si>
    <t>ATM 0338</t>
  </si>
  <si>
    <t>TERCEROS-Falla medio de transmisión-Cambio de equipo</t>
  </si>
  <si>
    <t>2024 990171</t>
  </si>
  <si>
    <t xml:space="preserve">ATM	4252
Falla	Enlace caido
CS:	CS-10359030 / BPI-3719224
IP	10.10.127.10
Direccion	07.- Region Metropolitana
Comuna	CS-363435 / BPI-38200
Local	Centro Comercial
</t>
  </si>
  <si>
    <t>2024 990176</t>
  </si>
  <si>
    <t xml:space="preserve">ATM	1942
Falla	Enlace caido
CS:	CS-123223 / BPI-32729
IP	10.10.116.34
Direccion	07.- Region Metropolitana
Comuna	Santiago
Local	Sucursal
</t>
  </si>
  <si>
    <t>Enlace MPLS CU #32729</t>
  </si>
  <si>
    <t>EnMPLSCUDF_123223</t>
  </si>
  <si>
    <t>Cable de Cobre</t>
  </si>
  <si>
    <t>ATM 1942</t>
  </si>
  <si>
    <t>2024 990178</t>
  </si>
  <si>
    <t xml:space="preserve">ATM	4252
Falla	Enlace caido
CS:	CS-363435 / BPI-38200
IP	10.10.127.10
Direccion	07.- Region Metropolitana
Comuna	Las Condes
Local	Centro Comercial
</t>
  </si>
  <si>
    <t>Enlace MPLS FO #3566725</t>
  </si>
  <si>
    <t>EnMPLSFODF_363435</t>
  </si>
  <si>
    <t>ATM 4252</t>
  </si>
  <si>
    <t>2024 990198</t>
  </si>
  <si>
    <t xml:space="preserve">ATM	6677
Falla	sin enlace
CS:	CS-10373203 / BPI-3403599
IP	10.10.103.46
Direccion	Avenida España 2469
Comuna	Lampa
Local	Punto Copec Batuco
</t>
  </si>
  <si>
    <t>Enlace MPLS FO #0003403599</t>
  </si>
  <si>
    <t>EnMPLSFO_010373203_6677</t>
  </si>
  <si>
    <t>ATM 6677</t>
  </si>
  <si>
    <t>2024 990203</t>
  </si>
  <si>
    <t>Grupo de Soporte Terreno Vina</t>
  </si>
  <si>
    <t xml:space="preserve">ATM:	406
Banco:	Chile
Carrier:	GTD
Dirección:	Calle Camino Real 1901 Recreo
Ubicación:	Ok Market Camino Real
Región:	V - Región de Valparaíso
IP WAN Video:	10.10.155.56
IP WAN Datos:	10.172.10.90 / 100.72.65.114
IP ATM:	172.45.147.154
Código servicio:	CS 10477539-10226051 / BPI 8871124
</t>
  </si>
  <si>
    <t>fcarreno@grupogtd.com</t>
  </si>
  <si>
    <t>2024 990253</t>
  </si>
  <si>
    <t>**Producto en estado Desconexión en progreso
**
 INCIDENT REDBANC: 1062_MPLSFODF_RM_Banco-Chile_SUCURSAL_Las Condes_CS-325183:ATM Down
Estimados Mesa de Soporte,
Se informa que se detecta el siguiente incidente en plataforma de monitoreo, por favor gestionar creación de ticket de Reclamo para la revision del servicio:
Notificacion de Incidente
Av Cuarto Centenario 1084, Las Condes
RUT:
RESUMEN
Nombre host
Direccion IP
Alerta
Severidad
Fecha y Hora de Incio
CS Equipo
:1062_MPLSFODF_RM_Banco-Chile_SUCURSAL_Las Condes_CS-325183
:10.113.21.15
:ATM Down
:High
:2024.05.09 | 00:11:06
:ROUTRGEN_010356154_1062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https://apps.mypurecloud.com/directory/#/engage/admin/interactions/44960bfd-cfce-497a-9236-f772851db7d0</t>
  </si>
  <si>
    <t>Enlace MPLS FO #39077</t>
  </si>
  <si>
    <t>EnMPLSFODF_325183</t>
  </si>
  <si>
    <t>ATM 1062</t>
  </si>
  <si>
    <t>amrivera@contratistasgtd.com</t>
  </si>
  <si>
    <t>2024 990565</t>
  </si>
  <si>
    <t>Grupo de Soporte Terreno Iquique</t>
  </si>
  <si>
    <t xml:space="preserve">ATM	221
Falla	enlace caido
CS:	CS-51176 / BPI-38404
IP	10.10.104.50
Direccion	Luis Uribe 526
Comuna	Iquique
Local	Sucursal
</t>
  </si>
  <si>
    <t>Enlace MPLS-CU #38404</t>
  </si>
  <si>
    <t>EnMPLSCUDF_51176</t>
  </si>
  <si>
    <t>daniel.morales@grupogtd.com</t>
  </si>
  <si>
    <t>2024 990639</t>
  </si>
  <si>
    <t xml:space="preserve">ATM	842
Falla	Enlace caido
CS:	CS-10469618 / CS-4G-10207022 / BPI-8730559
IP	10.172.33.30 / 100.72.80.51
Direccion	Victoria #515
Comuna	Cauquenes
Local	Centro Comercial
</t>
  </si>
  <si>
    <t>Enlace MPLS-FO #0008730559</t>
  </si>
  <si>
    <t>EnMPLS-FO_010469618_842</t>
  </si>
  <si>
    <t>ATM 842</t>
  </si>
  <si>
    <t>2024 990654</t>
  </si>
  <si>
    <t xml:space="preserve">ATM	970
Falla	acceso telnet
CS:	CS-10073000 / BPI-170114
IP	10.10.146.82
Direccion	Camino Nos Los Morros Sin Numero
Comuna	San Bernardo
Local	Patio Nos I
</t>
  </si>
  <si>
    <t>2024 990675</t>
  </si>
  <si>
    <t xml:space="preserve">#DZS
ATM	441 - 432
Falla	tripartita
CS:	CS-352233 / BPI-31992 - CS-352244 / BPI-31731
IP	10.10.140.62 - 10.10.140.54
Direccion	Ruta 5 Sur Km 61,9 (Lado Poniente)
Comuna	San Francisco Mostazal
Local	Estación de Servicio Shell
</t>
  </si>
  <si>
    <t>Enlace Satelital #31992</t>
  </si>
  <si>
    <t>ENSATDF_352233</t>
  </si>
  <si>
    <t>ATM 0441</t>
  </si>
  <si>
    <t>Enlace Satelital #31731</t>
  </si>
  <si>
    <t>ENSATDF_352244</t>
  </si>
  <si>
    <t>ATM 0432</t>
  </si>
  <si>
    <t>2024 990717</t>
  </si>
  <si>
    <t xml:space="preserve">#DZS
ATM	5201
Falla	enlace caido
CS:	CS-10367530 / BPI-3251703
IP	10.10.117.26
Direccion	Eleuterio Ramírez 549
Comuna	Purranque
Local	Supermercado Unimarc Purranque
</t>
  </si>
  <si>
    <t>Enlace MPLS FO #0003251703</t>
  </si>
  <si>
    <t xml:space="preserve">EnMPLSFO_010367530_5201 </t>
  </si>
  <si>
    <t xml:space="preserve">ATM 5201 </t>
  </si>
  <si>
    <t>2024 990739</t>
  </si>
  <si>
    <t>BPI referencial
sunto: ip wan video duplicada
Estimados GTD.
Se solicita revisar
ATM 1740 tiene ip wan video duplicada con ATM 2587, además no permite ingreso mediante CLI.
Atento a sus comentarios.
Rodolfo Navia
Technology Consultant II – Analista Observabilidad
+56 9 2 2674 6880
DXC Technology
Av. Apoquindo 5950, 22° floor
Las Condes, Santiago, Chile
Debe ser revisado por N2, según lo indicado por Cristian Castro</t>
  </si>
  <si>
    <t>Enlace MPLS FO #38235</t>
  </si>
  <si>
    <t>EnMPLSFODF_171657</t>
  </si>
  <si>
    <t>cambio de configuración de ruteo</t>
  </si>
  <si>
    <t>ATM 1326</t>
  </si>
  <si>
    <t>GTD-TELSUR-Problema de configuración-cambio de configuración de ruteo</t>
  </si>
  <si>
    <t>fabarcah@grupogtd.com</t>
  </si>
  <si>
    <t>2024 990791</t>
  </si>
  <si>
    <t xml:space="preserve">ATM	1752
Falla	enlace caido
CS:	CS-505131 / BPI-38406
IP	10.10.109.16
Direccion	Calle Volcán Licancabur 391
Comuna	Pudahuel
Local	Parque Industrial Lo Boza
</t>
  </si>
  <si>
    <t>2024 990802</t>
  </si>
  <si>
    <t xml:space="preserve">ATM	6717
Falla	enlace caido
CS:	CS-10340023 / BPI-37684
IP	10.10.142.150
Direccion	Av. Alessandri 1811 Ruta E85
Comuna	San Esteban
Local	Punto Copec San Esteban
</t>
  </si>
  <si>
    <t>Enlace Satelital #37684</t>
  </si>
  <si>
    <t>ENSATDF_480814</t>
  </si>
  <si>
    <t>cambio de configuración de velocidad física</t>
  </si>
  <si>
    <t>ATM 5960</t>
  </si>
  <si>
    <t>GTD-TELSUR-Problema de configuración-cambio de configuración de velocidad física</t>
  </si>
  <si>
    <t>2024 990885</t>
  </si>
  <si>
    <t xml:space="preserve">10.10.111.28
3695
Santander
Avenida Manquehue 415
Petrobras Manquehue
Vitacura
07.- Region Metropolitana
Servicentro
CS-10328943 / BPI-1537141
 </t>
  </si>
  <si>
    <t>Enlace MPLS FO #0001537141</t>
  </si>
  <si>
    <t>EnMPLSFO_010328943_3695</t>
  </si>
  <si>
    <t>ATM 3695</t>
  </si>
  <si>
    <t>Marcelo.Diaz@grupogtd.com</t>
  </si>
  <si>
    <t>2024 990888</t>
  </si>
  <si>
    <t xml:space="preserve">
10.172.7.150
3037
Credito
Av Apoquindo 9085
Pueblito Los Dominicos Nº 2
Las Condes
07.- Region Metropolitana
Centro Comercial
CS-337094 / BPI-39090
 </t>
  </si>
  <si>
    <t>Enlace MPLS FO #39090</t>
  </si>
  <si>
    <t>EnMPLSFODF_337094</t>
  </si>
  <si>
    <t>ATM 3037</t>
  </si>
  <si>
    <t>2024 990896</t>
  </si>
  <si>
    <t xml:space="preserve">10.172.9.14
4542
Corpbanca
Av. El Bosque Norte 0137
Sucursal El Bosque Norte
Las Condes
07.- Region Metropolitana
Sucursal
CS-477668 / BPI-38384
</t>
  </si>
  <si>
    <t>2024 990901</t>
  </si>
  <si>
    <t xml:space="preserve">10.10.110.11
870
Antonio Varas 2284
OXXO Antonio Varas
Ñuñoa
07.- Region Metropolitana
Supermercado
CS-10621417 / BPI-3427468
</t>
  </si>
  <si>
    <t>Conexión Privada #0008627735</t>
  </si>
  <si>
    <t>RedPriv_010621417_870</t>
  </si>
  <si>
    <t>ATM 870</t>
  </si>
  <si>
    <t>2024 990935</t>
  </si>
  <si>
    <t xml:space="preserve">Estimados GTD:
              Se solicita generar folio a la brevedad para intermitencia enlace troncal para PAINE1
Enlaces atms conmutaron a respaldo 2
ASR:      GTD Paine 1 Datos
CS:         495264
Actualmente Troncal se encuentra operativa nuevamente.
Atento a sus comentarios.
Rodolfo Navia
Technology Consultant II – Analista Observabilidad
+56 9 2 2674 6880
DXC Technology
Av. Apoquindo 5950, 22° floor
Las Condes, Santiago, Chile
</t>
  </si>
  <si>
    <t>2024 990942</t>
  </si>
  <si>
    <t>ATM	4361
Falla	enlace caido
CS:	CS-542484 / BPI-37768
IP	10.10.119.53
Direccion	Calle Almirante Latorre 310 Piso 1
Comuna	Santiago
Local	Supermercado Santa Isabel</t>
  </si>
  <si>
    <t>Enlace MPLS FO #37768</t>
  </si>
  <si>
    <t>EnMPLSFODF_542484</t>
  </si>
  <si>
    <t>bvenegas@grupogtd.com</t>
  </si>
  <si>
    <t>ATM 4361</t>
  </si>
  <si>
    <t>2024 991049</t>
  </si>
  <si>
    <t>ATM	6909
Falla	enlace caido
CS:	CS-94985 / BPI-38133
IP	10.172.4.26
Direccion	Av Vespucio Sur 2982
Comuna	Conchali
Local	Sucursal</t>
  </si>
  <si>
    <t>Enlace MPLS FO #38133</t>
  </si>
  <si>
    <t>EnMPLSFODF_94985</t>
  </si>
  <si>
    <t>ATM 6909</t>
  </si>
  <si>
    <t>2024 991103</t>
  </si>
  <si>
    <t>ATM	827
Falla	enlace caido
CS:	CS-10612610 / BPI-8456164
IP	10.10.128.7
Direccion	Calle Almirante Riveros 01202
Comuna	San Bernardo
Local	Supermercado Santa Isabel </t>
  </si>
  <si>
    <t>Enlace MPLS FO #0008456164</t>
  </si>
  <si>
    <t xml:space="preserve">EnMPLSFO_010456498_827 </t>
  </si>
  <si>
    <t xml:space="preserve">ATM 827 </t>
  </si>
  <si>
    <t>2024 991160</t>
  </si>
  <si>
    <t>10.172.9.14
4542
Corpbanca
Av. El Bosque Norte 0137
Sucursal El Bosque Norte
Las Condes
07.- Region Metropolitana
Sucursal
CS-477668 / BPI-38384</t>
  </si>
  <si>
    <t>2024 991219</t>
  </si>
  <si>
    <t>ATM	1074
Falla	enlace caido
CS:	CS-10230028 / BPI-8900973
IP	1007265125
Direccion	Avenida Argentina 51
Comuna	Valparaiso
Local	Portal Valparaíso</t>
  </si>
  <si>
    <t>Enlace MPLS-FO #0008900973</t>
  </si>
  <si>
    <t>EnMPLS-FO_010478271_1074</t>
  </si>
  <si>
    <t>ATM 1074</t>
  </si>
  <si>
    <t>2024 991246</t>
  </si>
  <si>
    <t>2024 991260</t>
  </si>
  <si>
    <t>ATM:	3973
Banco:	Chile
Carrier:	GTD
Dirección:	Av. Angamos 74
Ubicación:	Easy Antofagasta
IP WAN Datos:	10.172.8.134 / 100.72.65.32
Código servicio:	CS 10467385-10203079 / BPI 8660495
INTERMITENCIA</t>
  </si>
  <si>
    <t>Enlace MPLS-FO #0008660495</t>
  </si>
  <si>
    <t>EnMPLS-FO_010467385_3973</t>
  </si>
  <si>
    <t>ATM 3973</t>
  </si>
  <si>
    <t>2024 991267</t>
  </si>
  <si>
    <t>ATM	880
Falla	enlace caido
CS:	CS-10203043 / BPI-8661708
IP	100.72.65.18
Direccion	Américo Vespucio 1011
Comuna	Maipu
Local	Easy Maipu</t>
  </si>
  <si>
    <t>Enlace MPLS FO #0008661708</t>
  </si>
  <si>
    <t>EnMPLSFO_010467416_880</t>
  </si>
  <si>
    <t>ATM 880</t>
  </si>
  <si>
    <t>2024 991277</t>
  </si>
  <si>
    <t>Asunto: Apertura de ticket | RBC | rbc-paine-rbi-agg-01 - Twe1/0/32 - Intermitencias con aumento de errores CRC | CS: 393580 | Ticket GTD: Pdte
Estimado equipo GTD,
Favor su apoyo con apertura de ticket por el siguiente enlace. Enlace se encuentra con intermitencias y gran aumento de errores CRC en interfaz, además se observan potencias de recepción.
name
carrier
circuit id.
type
site 1
region/group
step
owner organization
business group
Line_rbc-paine-rbi-agg01_Twe1/0/32_a_VSS_Lidice Te1/5/4
GTD
393580
Optical Fiber
Paine
REDBANC
production
SAG
REDBANC
Evidencias de caídas: Desde las 11:36 hasta las 12:42 donde se baja administrativamente para no generar afectaciones de servicio.
VSS_LIDICE#sh logg | inc TenGigabitEthernet1/5/4              
May 10 11:36:46: %LINK-SW1-3-UPDOWN: Interface TenGigabitEthernet1/5/4, changed state to down
May 10 11:36:46: %LINEPROTO-SW1-5-UPDOWN: Line protocol on Interface TenGigabitEthernet1/5/4, changed state to down
Saludos,
Gabriel Vergara R
Operations Network Engineer, NDM / GNO L1
+56233225703
DXC Technology
Apoquindo 5950, Piso 21, Las Condes - Santiago, Chile
Las Condes, Santiago, Chile
https://apps.mypurecloud.com/directory/#/engage/admin/interactions/1907dff9-1dab-44a5-bfd2-fa0931a3a28f</t>
  </si>
  <si>
    <t>Punto a Punto Ethernet #38479</t>
  </si>
  <si>
    <t>P2PETH393580</t>
  </si>
  <si>
    <t>2024 991462</t>
  </si>
  <si>
    <t xml:space="preserve">Apertura de ticket | RBC | rbc-jordan-cedge-1-2 VSS Lidice Gi1/1/17 - Node Down | CS: 20480
Estimados,
Favor su apoyo con apertura de ticket por el siguiente enlace caído:
name: LINE_Jordan Chile S.A._Primary
carrier. GTD
circuit id.: 20480
type: Optical Fiber
site 1: Clientes RedBanc
region/group: REDBANC
Saludos Cordiales.
Nelson Encina M.
Operations Network Engineer, NDM / GNO L1
Work Number: +56233225703 
DXC Technology
Mariano Sanchez Fontecilla, 310 – Birmann Building 11° floor
Las Condes, Santiago, Chile
https://apps.mypurecloud.com/directory/#/engage/admin/interactions/8127882f-f79a-47d9-bd2b-fafeb9caf4ae
</t>
  </si>
  <si>
    <t>Punto a Punto Ethernet #0000456378</t>
  </si>
  <si>
    <t>P2PETH_20480</t>
  </si>
  <si>
    <t>2024 991463</t>
  </si>
  <si>
    <t>#DZS
ATM	5628
Falla	Enlace caido
CS:	CS-10587181 / BPI-8048158
IP	10.10.123.25
Direccion	Las Araucarias 295
Comuna	Talcahuano
Local	Supermercado</t>
  </si>
  <si>
    <t>Conexión Privada #0008048158</t>
  </si>
  <si>
    <t>RedPriv_010587181_5628</t>
  </si>
  <si>
    <t>ATM 5628</t>
  </si>
  <si>
    <t>2024 991487</t>
  </si>
  <si>
    <t>#DZS
ATM	6438
Falla	Enlace caido
CS:	CS-10346044 / BPI-3651343
IP	10.10.143.54
Direccion	Ruta H 66 G 910 camino Pelequén San Antonio
Comuna	Peumo
Local	Servicentro</t>
  </si>
  <si>
    <t>Enlace Satelital #0003651343</t>
  </si>
  <si>
    <t>ENSAT_010346044_6438</t>
  </si>
  <si>
    <t>harold.gamonal@grupogtd.com</t>
  </si>
  <si>
    <t>ATM 6438</t>
  </si>
  <si>
    <t>2024 991599</t>
  </si>
  <si>
    <t>GTD-Liray
Cobre
10.10.123.26
ATM 8529
172.45.103.170
Chile
Irarrazaval 4354
Supermercado Unimarc
Ñuñoa
CS-C / BPI-38106</t>
  </si>
  <si>
    <t>Conexión Privada #30052</t>
  </si>
  <si>
    <t>RedPrivDL_93698</t>
  </si>
  <si>
    <t>ATM 7072</t>
  </si>
  <si>
    <t>2024 991631</t>
  </si>
  <si>
    <t>GTD-Paine
SDW-LTE
100.72.65.28
ATM 3390
172.45.135.122
172.45.135.121
Chile
Av. Gladys Marín 6950
Supermercado Unimarc
Santiago
07.- Region Metropolitana
Supermercado
CS-10203058 / BPI-8683924
C1121X-8PLTEP
17.09.03
#REF!
GTD</t>
  </si>
  <si>
    <t>2024 991648</t>
  </si>
  <si>
    <t>ATM 6651
GTD-Liray	Fibra	10.10.103.62	6651	163.250.166.218	163.250.166.217	Santander	Ruta 5 Sur Km. 27	Pronto Copec Nos	San Bernardo	07.- Region Metropolitana	Servicentro	CS-10393651 / BPI-3723899	CISCO1941/K9	15.2(4)M7	#REF!	GTDAT</t>
  </si>
  <si>
    <t>2024 991672</t>
  </si>
  <si>
    <t>Se crea ticket con producto referencial.
SDW-LTE
100.72.64.254
172.45.146.57
ATM 4040
172.45.146.58
172.45.146.63
172.45.146.57
255.255.255.248
172.45.146.0/24
100.72.64.254
10.10.155.12
Transaccional+DS222
Grp-4
Odin
Chile
Av. Salvador Gutierrez 5496
Supermercado Santa Isabel
Quinta Normal
07.- Region Metropolitana
Supermercado
CS-10625378 / BPI-8661318
C1121X-8PLTEP
17.09.03</t>
  </si>
  <si>
    <t>Dar de baja</t>
  </si>
  <si>
    <t>Enlace MPLS FO #0000232000</t>
  </si>
  <si>
    <t>EnMPLSFO_010208828_935</t>
  </si>
  <si>
    <t>ATM 935</t>
  </si>
  <si>
    <t>2024 991686</t>
  </si>
  <si>
    <t>GTD-Liray
Cobre
10.10.107.26
ATM 6421
163.250.126.170
Santander
Pedro Montt 2839
Terminal De Buses
Valparaiso
CS-10359304 / BPI-3113040</t>
  </si>
  <si>
    <t>Enlace MPLS-FO #0003113040</t>
  </si>
  <si>
    <t>EnMPLS-FO_010359304_6421</t>
  </si>
  <si>
    <t>ATM 6421</t>
  </si>
  <si>
    <t>2024 991733</t>
  </si>
  <si>
    <t>ATM 2844
GTD-Liray	Fibra	10.10.109.50	2844	163.250.104.122	Santander	Avenida Clotario Frente Al 7135	Metrotrén Lo Espejo IV	Lo Espejo	CS-10303800 / BPI-1367586</t>
  </si>
  <si>
    <t>Enlace MPLS FO #0001367586</t>
  </si>
  <si>
    <t>EnMPLSFO_010303800_2844</t>
  </si>
  <si>
    <t>Corte de cable por vandalismo o robo</t>
  </si>
  <si>
    <t>ATM 2844</t>
  </si>
  <si>
    <t>TERCEROS-Cable dañado, cortado o atenuado-Corte de cable por vandalismo o robo</t>
  </si>
  <si>
    <t>2024 991741</t>
  </si>
  <si>
    <t>2024 991715</t>
  </si>
  <si>
    <t xml:space="preserve">OPERATIVO
105120 30
De: jaime.albornoz@dxc.com
Enviado: domingo, 12 de mayo de 2024 17:36
Para: soportet@grupogtd.com
Cc: gruiz@redbanc.cl,ddiaz@redbanc.cl,avasquez@redbanc.cl,furbina@redbanc.cl,CLNOCRBC@dxc.com,gno_chile@dxc.com
Asunto: apertura de ticket | RBC | C9407 Te 1/0/4 To rbc-pai-sw-agg-01[Te1/0/4] | interface down | ticket gtd pdte | cs: 146507
Buenas tardes,
Favor abrir caso por siguiente enlace caído:
name Line_c9407-h770_Te4/0/4_to_clcdxl2sagg002
carrier GTD
circuit id. 146507
type Optical Fiber
site 1 Huerfanos 770 (Redbanc)
region/group REDBANC
step production
owner organization SAG
business group REDBANC
Saludos, 
Jaime Albornoz Morales
https://apps.mypurecloud.com/directory/#/engage/admin/interactions/7544cff4-5778-4237-8cea-d507dd4c6b24
</t>
  </si>
  <si>
    <t>Punto a Punto Ethernet #38647</t>
  </si>
  <si>
    <t>P2PETH146507</t>
  </si>
  <si>
    <t>fsilva@grupogtd.com</t>
  </si>
  <si>
    <t>2024 991750</t>
  </si>
  <si>
    <t>2024 991777</t>
  </si>
  <si>
    <t>OPERATIVO
103677 3
*********
ATM 3119
GTD-Paine	Fibra	10.10.131.39	3119	172.45.130.34	Santander	Alcalde Carlos Valdovinos 3295	Estación Lo Valledor I	Pedro Aguirre Cerda	CS-10252684 / BPI-551557</t>
  </si>
  <si>
    <t>Enlace MPLS FO #0000551557</t>
  </si>
  <si>
    <t>EnMPLSFO_010252684_3119</t>
  </si>
  <si>
    <t>ATM 3119</t>
  </si>
  <si>
    <t>2024 991751</t>
  </si>
  <si>
    <t>OPERATIVO
103677 19
*********
ATM 3120
GTD-Paine	Fibra	10.10.131.40	3120	172.45.130.42	Santander	Alcalde Carlos Valdovinos 3295	Estación Lo Valledor II	Pedro Aguirre Cerda	CS-10252685 / BPI-551558</t>
  </si>
  <si>
    <t>Enlace MPLS FO #0000551558</t>
  </si>
  <si>
    <t>EnMPLSFO_010252685_3120</t>
  </si>
  <si>
    <t>ATM 3120</t>
  </si>
  <si>
    <t>2024 991752</t>
  </si>
  <si>
    <t>OPERATIVO
103677 26
*********
ATM 3122
GTD-Liray	Fibra	10.10.120.22	3122	163.250.241.41	Santander	Alcalde Carlos Valdovinos 3295	Estación Lo Valledor III	Pedro Aguirre Cerda	CS-10252686 / BPI-551559</t>
  </si>
  <si>
    <t>Enlace MPLS FO #0000551559</t>
  </si>
  <si>
    <t>EnMPLSFO_010252686_3122</t>
  </si>
  <si>
    <t>ATM 3122</t>
  </si>
  <si>
    <t>2024 991862</t>
  </si>
  <si>
    <t xml:space="preserve">INCIDENT REDBANC: 3969_MPLS-FO_XIV_Banco-Chile_Supermercado-Puritan_Valdivia_CS-010468256:Private 1 - Down
Estimados Mesa de Soporte,
Se informa que se detecta el siguiente incidente en plataforma de monitoreo, por favor gestionar creación de ticket de Reclamo para la revisión del servicio:
Notificación de Incidente
Av. Luis Damann Asenjo 963 , Valdivia
RESUMEN
Nombre host: 3969_MPLS-FO_XIV_Banco-Chile_Supermercado-Puritan_Valdivia_CS-010468256
Dirección IP: :10.113.20.180
Alerta: :Private 1 - Down
Severidad: :Warning
Fecha y Hora de Inicio: :2024.05.13 | 01:51:05
CS Equipo: :ROUTRGEN_010399226_3969/EnMPLS-FO_010468256_3969
CONTACTO PARA VALIDAR SERVICIO
Escalamiento
:Operador de Monitoreo de turno | Correo: monitoreo@netmetrix.cl
https://apps.mypurecloud.com/directory/#/engage/admin/interactions/72811e8a-890f-4e30-ba38-9084f921058f
</t>
  </si>
  <si>
    <t>2024 991932</t>
  </si>
  <si>
    <t>2024 992319</t>
  </si>
  <si>
    <t>**CAÍDO**
ATM	8320
Falla	Enlace caido
CS:	CS-139835 / BPI-39212
IP	10.172.4.14
Direccion	Av Pedro Aguirre Cerda N 5500
Comuna	Cerrillos
Local	Of. Cerrillos Fach</t>
  </si>
  <si>
    <t>Enlace MPLS FO #39212</t>
  </si>
  <si>
    <t>EnMPLSFODF_139835</t>
  </si>
  <si>
    <t>ATM 8320</t>
  </si>
  <si>
    <t>2024 991963</t>
  </si>
  <si>
    <t>ATM	4542
Falla	Enlace caido
CS:	CS-477668 / BPI-38384
IP	10.172.9.14
Direccion	Av. El Bosque Norte 0137
Comuna	Las Condes
Local	Sucursal El Bosque Norte</t>
  </si>
  <si>
    <t>2024 992020</t>
  </si>
  <si>
    <t xml:space="preserve">INCIDENT REDBANC: 3969_MPLS-FO_XIV_Banco-Chile_Supermercado-Puritan_Valdivia_CS-010468256:Private 1 - Down
Estimados Mesa de Soporte,
Se informa que se detecta el siguiente incidente en plataforma de monitoreo, por favor gestionar creación de ticket de Reclamo para la revisión del servicio:
Notificación de Incidente
Av. Luis Damann Asenjo 963 , Valdivia
RESUMEN
Nombre host::3969_MPLS-FO_XIV_Banco-Chile_Supermercado-Puritan_Valdivia_CS-010468256
Direccion IP: :10.113.20.180
Alerta: :Private 1 - Down
Severidad::Warning
Fecha y Hora de Inicio: :2024.05.13 | 01:51:05
CS Equipo: :ROUTRGEN_010399226_3969/EnMPLS-FO_010468256_3969
CONTACTO PARA VALIDAR SERVICIO
Escalamiento
:Operador de Monitoreo de turno | Correo: monitoreo@netmetrix.cl
Monitoreo Netmetrix
monitoreo@netmetrix.cl
https://apps.mypurecloud.com/directory/#/engage/admin/interactions/72811e8a-890f-4e30-ba38-9084f921058f
</t>
  </si>
  <si>
    <t>2024 992220</t>
  </si>
  <si>
    <t xml:space="preserve">ATM 406 / Generar ticket
Estimados Soporet
Favor su apoyo para crear ticket con la siguiente información:
ATM
406
Falla
intermitencia
CS-10477539.
IP
10.172.10.90 / 100.72.65.114
Direccion
Calle Camino Real 1901 Recreo
Comuna
Viña del Mar
Local
Ok Market Camino Real.
INTERACCION: https://apps.mypurecloud.com/directory/#/engage/admin/interactions/b2cab58c-fadb-4c6e-9450-675f2fbc644e
</t>
  </si>
  <si>
    <t>aaron.hueitra@grupogtd.com</t>
  </si>
  <si>
    <t>2024 992222</t>
  </si>
  <si>
    <t xml:space="preserve">	
ATM 406 / Generar ticket
Estimados Soporet
Favor su apoyo para crear ticket con la siguiente información:
ATM
406
Falla
intermitencia
CS-.10226051
IP
10.172.10.90 / 100.72.65.114
Direccion
Calle Camino Real 1901 Recreo
Comuna
Viña del Mar
Local
Ok Market Camino Real.
INTERACCION: https://apps.mypurecloud.com/directory/#/engage/admin/interactions/b2cab58c-fadb-4c6e-9450-675f2fbc644e</t>
  </si>
  <si>
    <t>Producto Minimo Viable Partner #0008905775</t>
  </si>
  <si>
    <t>PMV_010226051_406</t>
  </si>
  <si>
    <t>2024 992224</t>
  </si>
  <si>
    <t xml:space="preserve">	
ATM 406 / Generar ticket
Estimados Soporet
Favor su apoyo para crear ticket con la siguiente información:
ATM
406
Falla
intermitencia
BPI 8871124
IP
10.172.10.90 / 100.72.65.114
Direccion
Calle Camino Real 1901 Recreo
Comuna
Viña del Mar
Local
Ok Market Camino Real.
INTERACCION: https://apps.mypurecloud.com/directory/#/engage/admin/interactions/b2cab58c-fadb-4c6e-9450-675f2fbc644e</t>
  </si>
  <si>
    <t>2024 992296</t>
  </si>
  <si>
    <t>Estimado
Favor su apoyo con apertura de ticket por intermitencias presentadas en el siguiente enlace:
Enlace
Código de servicio
rbc-cdlv-rbi-agg Twe2/0/39 - SW-Lidice-Secundarios_Twe1/0/3
P2P-ETH_010406092
***SE ADJUNTA CORREO CON EVIDENCIA DE INTERMITENCIAS***
Saludos,
Gabriel Vergara R
Operations Network Engineer, NDM / GNO L1
+56233225703
DXC Technology
Apoquindo 5950, Piso 21, Las Condes - Santiago, Chile
Las Condes, Santiago, Chile
https://apps.mypurecloud.com/directory/#/engage/admin/interactions/81f200d3-fd3d-4640-82d8-40c2111def2a</t>
  </si>
  <si>
    <t>Enlace Punto a Punto Eth #0003777735</t>
  </si>
  <si>
    <t>P2P-ETH_010406092</t>
  </si>
  <si>
    <t>mjmino@contratistasgtd.com</t>
  </si>
  <si>
    <t>2024 992322</t>
  </si>
  <si>
    <t>ATM	406
Falla	intermitencia
CS:	CS-10477539 / CS-4G-10226051 / BPI-8871124
IP	10.172.10.90 / 100.72.65.114
Direccion	Calle Camino Real 1901 Recreo
Comuna	Viña del Mar
Local	Ok Market Camino Real</t>
  </si>
  <si>
    <t>2024 992459</t>
  </si>
  <si>
    <t>2024 992449</t>
  </si>
  <si>
    <t>SE INSISTE EN VALIDACIÓN.
#DZS
303154 14
Gonzalez, Antonio
Para soportet@grupogtd.com
Cc gno_chile@dxc.com, CLNOCRBC@dxc.com, furbina@redbanc.cl, gruiz@redbanc.cl, ddiaz@redbanc.cl, avasquez@redbanc.cl
Hoy 18:32
Estimados.
Favor realizar apertura de ticket por caída del siguiente enlace:
name
carrier
circuit id.
type
site 1
region/group
step
owner organization
business group
Line_rbc-paine-rbi-agg01_Twe1/0/32_a_VSS_Lidice Te1/5/4
GTD
393580
Optical Fiber
Paine
REDBANC
production
SAG
REDBANC
Saludos.
Antonio Gonzalez Rodriguez.
Operations Network Engineer, NDM / GNO L1
T: +56 2 3322 5703
Mail: gno_chile@dxc.com
DXC Technology
Apoquindo 5950, Piso 21, Las Condes - Santiago, Chile
https://apps.mypurecloud.com/directory/#/engage/admin/interactions/1907dff9-1dab-44a5-bfd2-fa0931a3a28f</t>
  </si>
  <si>
    <t>Incendio/arco electrico</t>
  </si>
  <si>
    <t>fbfarina@ext.grupogtd.com</t>
  </si>
  <si>
    <t>2024 992476</t>
  </si>
  <si>
    <t>SE INSISTE EN CADENA DE CORREO
#DZS
RV: INCIDENT REDBANC: rbc-paine-atm-gtd-cEdge-1:[HIGH] Interface TenGigabitEthernet0/0/3 down
M
Para soportet@grupogtd.com
Cc mpalacios@redbanc.cl, czamorano@redbanc.cl, Oscar.Orellana@dxc.com, clnocrbc@dxc.com, CLNOCRBC@dxc.com, elopez@redbanc.cl, avasquez@redbanc.cl, monitoreo@netmetrix.cl, jhoan.saa@grupogtd.com
Hoy 18:57
Buenas tardes estimados, se informa alerta presente en correo de arrastre
Saludos cordiales
--
cidimage004.png@01D6749B.2B8DE240
YUSDARI AMARILLO.
Analista de Monitoreo
Sotero del Rio N° 541 Of. 727 - Santiago
Celular: +56 9 50300887
Mail: yamarillo@netmetrix.cl
De: monitoreo@netmetrix.cl &lt;monitoreo@netmetrix.cl&gt;
Enviado el: lunes, 13 de mayo de 2024 18:51
Para: mhenriquez@netmetrix.cl; aespinoza@netmetrix.cl; cbarahona@netmetrix.cl; monitoreo@netmetrix.cl
Asunto: INCIDENT REDBANC: rbc-paine-atm-gtd-cEdge-1:[HIGH] Interface TenGigabitEthernet0/0/3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:[HIGH] Interface TenGigabitEthernet0/0/3 down
:Disaster
:2024.05.13 | 18:46:20
:ROUTRGEN_010344034 / FOOTELCO_010379003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https://apps.mypurecloud.com/directory/#/engage/admin/interactions/8e51f40e-f336-4d8b-a7ac-54c671a59588</t>
  </si>
  <si>
    <t>2024 992477</t>
  </si>
  <si>
    <t>Estimados Mesa de Soporte,
Se informa que se detecta el siguiente incidente en plataforma de monitoreo, por favor gestionar creación de ticket de Reclamo para la revision del servicio:
NOMBRE HOST: rbc-paine-atm-gtd-cEdge-1
DIRECCION IP: 10.113.255.3
ALERTA: [HIGH] Interface TenGigabitEthernet0/0/3.1721 down
SEVERIDAD: Disaster
FECHA Y HORA DE INICIO: 2024.05.13 | 18:46:20
CS ROUTRGEN_010344034 / FOOTELCO_010379003
 //CONTACTO PARA VALIDAR SERVICIO//
ESCALAMIENTO: Operador de Monitoreo de turno | Correo: monitoreo@netmetrix.cl
INTERACCION: https://apps.mypurecloud.com/directory/#/engage/admin/interactions/6007b7c7-6024-410f-9ad6-93972fae433b</t>
  </si>
  <si>
    <t>2024 992478</t>
  </si>
  <si>
    <t xml:space="preserve">A ESPERA DE VALIDACION
CVPN y CVIDEO paine 2
Estimados
Favor vuestra ayuda para realizar revisión de ASR Paine 2 , el cual se encuentra caído.
CS: 495266
Atte.
Sergio Matias Sandoval Fleet
Technology Consultant I – Analista Observabilidad
+56 9 2 2674 6880
</t>
  </si>
  <si>
    <t>2024 992482</t>
  </si>
  <si>
    <t xml:space="preserve">A ESPERA DE VALIDACION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:rbc-paine-atm-gtd-cEdge-1
:10.113.255.3
:[HIGH] Interface TenGigabitEthernet0/0/3.1722 down
:Disaster
:2024.05.13 | 18:46:20
:ROUTRGEN_010344034 / FOOTELCO_010379003
CONTACTO PARA VALIDAR SERVICIO
Escalamiento
:Operador de Monitoreo de turno | Correo: monitoreo@netmetrix.cl
BITACORA
Registros de Actualizacion
:
www.netmetrix.cl
Centro de Monitoreo Netmetrix
https://apps.mypurecloud.com/directory/#/engage/admin/interactions/d5379743-feb5-4eea-96fe-134f04c8ec66
</t>
  </si>
  <si>
    <t>2024 992547</t>
  </si>
  <si>
    <t>Estimados @soportet@grupogtd.com
Favor su gestión con apertura de ticket por enlace el cual se encuentra con múltiples intermitencias.
name
carrier
circuit id.
type
site 1
rbc-cdlv-rbi-agg – Twe1/0/39
GTD
P2P-ETH_010406093
Optical Fiber
Clientes RedBanc
Evidencias;
Saludos.
Antonio Gonzalez Rodriguez.
Operations Network Engineer, NDM / GNO L1
T: +56 2 3322 5703
Mail: gno_chile@dxc.com
DXC Technology
Apoquindo 5950, Piso 21, Las Condes - Santiago, Chile
https://apps.mypurecloud.com/directory/#/engage/admin/interactions/8445d215-dd33-4e55-b792-9d488dfad100</t>
  </si>
  <si>
    <t>Enlace Punto a Punto Eth #0003777787</t>
  </si>
  <si>
    <t>P2P-ETH_010406093</t>
  </si>
  <si>
    <t>vcampos@grupogtd.com</t>
  </si>
  <si>
    <t>2024 992656</t>
  </si>
  <si>
    <t xml:space="preserve">bajar interfaz G0/1/3 del ATM 3727,
ATM	3727	
DIRECCION	Av. Arturo Prat 1656
UBICACION	Estación de servicio Time Market
COMUNA Iquique	
CODIGOCS-10327820
</t>
  </si>
  <si>
    <t>Enlace MPLS-FO #0001528852</t>
  </si>
  <si>
    <t>EnMPLS-FO_010327820_3814</t>
  </si>
  <si>
    <t>ATM 3814</t>
  </si>
  <si>
    <t>2024 992716</t>
  </si>
  <si>
    <t>#dzs
ATM	4175
Falla	sin enlace
CS:	CS-339986 / BPI-33064
IP	
Direccion	Beuacheff 765
Comuna	Valdivia
Local	Hospital</t>
  </si>
  <si>
    <t>Enlace MPLS-FO #33064</t>
  </si>
  <si>
    <t>EnMPLSFODF_339986</t>
  </si>
  <si>
    <t>2024 992745</t>
  </si>
  <si>
    <t xml:space="preserve">Apertura de ticket | RBC | rbc-cdlv-rbi-agg Twe1/0/39 - Interface Down | CS:
Estimados.
Favor aperturar ticket para el siguiente enlace caido.
name rbc-cdlv-rbi-agg – Twe1/0/39
carrier GTD
circuit id. P2P-ETH_010406093
type Optical Fiber
site 1 Clientes RedBanc
rbc-cdlv-rbi-agg – Twe1/0/39
Saludos.
Nicolás Gómez Córdova.
Operations Network Engineer, NDM / GNO L1
+56233225703
DXC Technology
Apoquindo 5950 Piso 21, Las Condes, Santiago, Chile
https://apps.mypurecloud.com/directory/#/engage/admin/interactions/64227871-63c9-49b2-aba3-ba030ee6c32b
</t>
  </si>
  <si>
    <t>BastianJossue.Gonzalez@grupogtd.com</t>
  </si>
  <si>
    <t>2024 992757</t>
  </si>
  <si>
    <t>ATM	448
Falla	enlace caido
CS:	CS-10280357 / BPI-1156089
IP	10.10.106.44
Direccion	Avenida Santa Rosa 7668
Comuna	La Granja
Local	Supermercado Santa Isabel La Granja</t>
  </si>
  <si>
    <t>Enlace MPLS FO #0001156089</t>
  </si>
  <si>
    <t>EnMPLSFO_010280357_448</t>
  </si>
  <si>
    <t>ATM 448</t>
  </si>
  <si>
    <t>2024 992775</t>
  </si>
  <si>
    <t>Estimado,
Favor aperturar ticket para el siguiente enlace debido a que presentó una caída y saber la causa raíz de dicho evento.
name
carrier
circuit id.
type
site 1
region/group
LINE_Sinacofi _Primary
GTD
18191
Optical Fiber
Clientes RedBanc
REDBANC
Saludos.
Nicolás Gómez Córdova.
Operations Network Engineer, NDM / GNO L1
+56233225703
DXC Technology
Apoquindo 5950 Piso 21, Las Condes, Santiago, Chile
https://apps.mypurecloud.com/directory/#/engage/admin/interactions/6ab29e79-563b-4a40-bfa3-f79b960b1114</t>
  </si>
  <si>
    <t>Punto a Punto Ethernet #0000272302</t>
  </si>
  <si>
    <t>P2PETH_010167097_18191</t>
  </si>
  <si>
    <t>KPizarro@contratistasgtd.com</t>
  </si>
  <si>
    <t>2024 992846</t>
  </si>
  <si>
    <t>#DZS
ATM	4955
Falla	enlace caido
CS:	CS-548503 / BPI-38535
IP	10.10.102.23
Direccion	Carretera Del Cobre Eduardo Frei Montalva 750
Comuna	Rancagua
Local	Jumbo Rancagua N 3</t>
  </si>
  <si>
    <t>Enlace MPLS-FO #38535</t>
  </si>
  <si>
    <t>EnMPLSFODF_548503</t>
  </si>
  <si>
    <t>CRomero@ext.grupogtd.com</t>
  </si>
  <si>
    <t>ATM 4955</t>
  </si>
  <si>
    <t>2024 992877</t>
  </si>
  <si>
    <t>Asunto: RE: INCIDENT REDBANC: 1747_MPLSFO_RM_Banco-Santander_MALL_PUENTE ALTO_CS-010474396:ATM Down
Estimados,
Se envia códigos de servicio:
DIRECCION
COMUNA
REGION
BANCO
SITIO
CS ENLACE
CS ROUTER
SYSTEM-IP
AVENIDA CONCHA Y TORO 1149
PUENTE ALTO
RM
Santander
MALL
EnMPLSFO_010474396_1747 NO VALIDO
ROUTRGEN_010407171_1747 NO VALIDO
10.113.21.45
MONITOREO NETMETRIX
E-mail: monitoreo@netmetrix.cl
======================
Asunto: INCIDENT REDBANC: 1747_MPLSFO_RM_Banco-Santander_MALL_PUENTE ALTO_CS-010474396:ATM Down
Estimados Mesa de Soporte,
Se informa que se detecta el siguiente incidente en plataforma de monitoreo, por favor gestionar creación de ticket de Reclamo para la revision del servicio:
Notificacion de Incidente
AVENIDA CONCHA Y TORO 1149, PUENTE ALTO
RUT:
RESUMEN
Nombre host
Direccion IP
Alerta
Severidad
Fecha y Hora de Incio
CS Equipo
:1747_MPLSFO_RM_Banco-Santander_MALL_PUENTE ALTO_CS-010474396
:10.113.21.45
:ATM Down
:High
:2024.05.14 | 11:16:34
:ROUTRGEN_010407171_1747
CONTACTO PARA VALIDAR SERVICIO
Escalamiento
:Operador de Monitoreo de turno | Correo: monitoreo@netmetrix.cl
https://apps.mypurecloud.com/directory/#/engage/admin/interactions/1b507ba9-cec7-43f8-9173-dd83b9572543
 </t>
  </si>
  <si>
    <t>2024 992943</t>
  </si>
  <si>
    <t>ATM	1747
Falla	Enlace caido
CS:	CS-10630571 / CS-4G-10212104 / BPI-8793315
IP	0
Direccion	avenida concha y toro 1149
Comuna	Puente Alto
Local	espacio urbano puente alto I</t>
  </si>
  <si>
    <t>2024 992976</t>
  </si>
  <si>
    <t>ATM	8753
Falla	enlace caido
CS:	CS-10597227 / BPI-8177248
IP	10.10.128.22
Direccion	Las Tórtolas 184 Local 5
Comuna	Viña del Mar
Local	Farmacia Bosques</t>
  </si>
  <si>
    <t>Enlace MPLS-FO #0008177248</t>
  </si>
  <si>
    <t>EnMPLS-FO_010436273_8753</t>
  </si>
  <si>
    <t>ATM 8753</t>
  </si>
  <si>
    <t>2024 993216</t>
  </si>
  <si>
    <t xml:space="preserve">Estimados
Favor vuestra ayuda para realizar revisión de intermitencia en ASR Paine 2 Datos.
CS: 495266
Atte.
Sergio Matias Sandoval Fleet
Technology Consultant I – Analista Observabilidad
+56 9 2 2674 6880
</t>
  </si>
  <si>
    <t>2024 993222</t>
  </si>
  <si>
    <t>2024 992988</t>
  </si>
  <si>
    <t>102816 5
ATM	1952
Falla	enlace caido
CS:	CS-455136 / BPI-38369
IP	10.172.4.154
Direccion	Av Libertador Bernardo Ohiggins 4860
Comuna	Estacion Central
Local	Clinica Hospital Del Profesor</t>
  </si>
  <si>
    <t>Enlace MPLS FO #3566731</t>
  </si>
  <si>
    <t>EnMPLSFODF_455136</t>
  </si>
  <si>
    <t>ATM 1952</t>
  </si>
  <si>
    <t>2024 993239</t>
  </si>
  <si>
    <t>ATM	3900
Falla	enlace caido
CS:	CS-516687 / BPI-38873
IP	10.10.113.20
Direccion	Calle Mar Tirreno 3349
Comuna	Peñalolen
Local	Mall Paseo Quilín</t>
  </si>
  <si>
    <t>Enlace MPLS FO #38873</t>
  </si>
  <si>
    <t>EnMPLSFODF_516687</t>
  </si>
  <si>
    <t>2024 993273</t>
  </si>
  <si>
    <t xml:space="preserve">M 992988 || Nodo MONE
C 103224  || Filamento 28
#DZS
ATM 4320
//INCIDENT REDBANC: 4320_MPLSFODF_RM_Banco-Chile_Supermercado-Santa-Isabel_Maipu_CS-542563:Private 1 - Down//
Estimados Mesa de Soporte,
Se informa que se detecta el siguiente incidente en plataforma de monitoreo, por favor gestionar creación de ticket de Reclamo para la revision del servicio:
FECHA Y HORA DE INICIO: 2024.05.14 | 16:26:42
CS EQUIPO: ROUTRGEN_010392209_4320/EnMPLSFODF_542563
//CONTACTO PARA VALIDAR SERVICIO//
ESCALAMIENTO: Operador de Monitoreo de turno | Correo: monitoreo@netmetrix.cl
INTERACCION: https://apps.mypurecloud.com/directory/#/engage/admin/interactions/3c1cc544-53ff-4856-b857-e86118095290
</t>
  </si>
  <si>
    <t>Enlace MPLS FO #38440</t>
  </si>
  <si>
    <t>EnMPLSFODF_542563</t>
  </si>
  <si>
    <t>ATM 4320</t>
  </si>
  <si>
    <t>2024 993276</t>
  </si>
  <si>
    <t xml:space="preserve">#DZS
M 992988 || Estación Central 
C  105945
INCIDENT REDBANC: 4355_MPLSFO_RM_Banco-Chile_Supermercado-Santa-Isabel_Maipu_CS-542476:Private 1 - Down
Estimados Mesa de Soporte,
Se informa que se detecta el siguiente incidente en plataforma de monitoreo, por favor gestionar creación de ticket de Reclamo para la revision del servicio:
Notificacion de Incidente
Avenida Américo Vespucio Norte 51, Maipú
RUT:96.521.680-4
RESUMEN
Nombre host: :4355_MPLSFO_RM_Banco-Chile_Supermercado-Santa-Isabel_Maipu_CS-542476
Direccion IP: :10.113.20.86
Alerta :Private 1 - Down
Severidad :Warning
Fecha y Hora de Incio :2024.05.14 | 16:26:13
CS Equipo :ROUTRGEN_010392195_4355/EnMPLSFO_542476
CONTACTO PARA VALIDAR SERVICIO
Escalamiento
:Operador de Monitoreo de turno | Correo: monitoreo@netmetrix.cl
</t>
  </si>
  <si>
    <t>Enlace MPLS FO #0000013405</t>
  </si>
  <si>
    <t xml:space="preserve">EnMPLSFO_542476	</t>
  </si>
  <si>
    <t>Corte de cable por incendio o arco eléctrico</t>
  </si>
  <si>
    <t>ATM 4355</t>
  </si>
  <si>
    <t>TERCEROS-Cable dañado, cortado o atenuado-Corte de cable por incendio o arco eléctrico</t>
  </si>
  <si>
    <t>2024 993316</t>
  </si>
  <si>
    <t>ATM	1932
Falla	enlace caido
CS:	CS-10252410 / BPI-546929
IP	10.10.131.38
Direccion	Balmaceda S/N° Esquina Eduardo Frei Montalva
Comuna	Rauco
Local	Sede Municipal de Rauco #DZS</t>
  </si>
  <si>
    <t>Enlace MPLS-FO #0000546929</t>
  </si>
  <si>
    <t>EnMPLS-FO_010252410_1932</t>
  </si>
  <si>
    <t>ATM 1932</t>
  </si>
  <si>
    <t>2024 993378</t>
  </si>
  <si>
    <t>AUN CAIDO
CABLE 102043 FIBRA 16
ATM	3112
Falla	sin enlace
CS:	CS-10252664 / BPI-551281
IP	10.10.104.37
Direccion	Avenida Libertador Bernardo Ohiggins 3170
Comuna	Estacion Central
Local	Metrotrén Alameda IV</t>
  </si>
  <si>
    <t>Enlace MPLS FO #0000551281</t>
  </si>
  <si>
    <t>EnMPLSFO_010252664_3112</t>
  </si>
  <si>
    <t>ATM 3112</t>
  </si>
  <si>
    <t>2024 993406</t>
  </si>
  <si>
    <t>Estimados Mesa de Soporte,
Se informa que se detecta el siguiente incidente en plataforma de monitoreo, por favor gestionar creación de ticket de Reclamo para la revision del servicio:
Notificacion de Incidente
Av Cuarto Centenario 1084, Las Condes
RUT:
RESUMEN
Nombre host
Direccion IP
Alerta
Severidad
Fecha y Hora de Incio
CS Equipo
:1062_MPLSFODF_RM_Banco-Chile_SUCURSAL_Las Condes_CS-325183
:10.113.21.15
:ATM Down
:High
:2024.05.15 | 00:45:53
:ROUTRGEN_010356154_1062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https://apps.mypurecloud.com/directory/#/engage/admin/interactions/948ddd71-4708-4fc1-abac-ab008705bde4</t>
  </si>
  <si>
    <t>2024 993516</t>
  </si>
  <si>
    <t>ATM	1063
Falla	Enlace intermitente
CS:	CS-10475480 / CS-4G-10219030 / BPI-8824756
IP	0
Direccion	Avenida Libertador Bernardo O’Higgins 3027
Comuna	Santiago
Local	Centro Comercial Alameda</t>
  </si>
  <si>
    <t>Enlace MPLS FO #0008824756</t>
  </si>
  <si>
    <t>EnMPLSFO_010475480_1063</t>
  </si>
  <si>
    <t>ATM 1063</t>
  </si>
  <si>
    <t>2024 993533</t>
  </si>
  <si>
    <t>ATM	8529
Falla	intermitencia
CS:	CS-93698 / BPI-38106
IP	10.10.123.26
Direccion	Irarrazaval 4354
Comuna	Ñuñoa
Local	Supermercado Unimarc</t>
  </si>
  <si>
    <t>Enlace MPLS CU #38106</t>
  </si>
  <si>
    <t>EnMPLSCUDF_93698</t>
  </si>
  <si>
    <t>2024 993560</t>
  </si>
  <si>
    <t>ATM	445
Falla	Enlace caido
CS:	CS-472980 / BPI-31982
IP	10.10.120.96
Direccion	Vicente Perez Rosales 1609
Comuna	Temuco
Local	Teminal Rodoviario</t>
  </si>
  <si>
    <t>Enlace MPLS-FO #3565387</t>
  </si>
  <si>
    <t>EnMPLSFODF_472980</t>
  </si>
  <si>
    <t>ATM 445</t>
  </si>
  <si>
    <t>2024 993610</t>
  </si>
  <si>
    <t>ATM	3107
Falla	Enlace caido
CS:	CS-10262725 / BPI-1042346
IP	10.10.129.50
Direccion	Avenida O Higgins 201
Comuna	Curico
Local	Mall Curicó I</t>
  </si>
  <si>
    <t>Enlace MPLS-FO #0001042346</t>
  </si>
  <si>
    <t>EnMPLS-FO_010262725_3107</t>
  </si>
  <si>
    <t>Corte de cable por accidente de transito</t>
  </si>
  <si>
    <t>ATM 3107</t>
  </si>
  <si>
    <t>TERCEROS-Cable dañado, cortado o atenuado-Corte de cable por accidente de transito</t>
  </si>
  <si>
    <t>2024 993618</t>
  </si>
  <si>
    <t>ATM	1763
Falla	Enlace caido
CS:	CS-505975 / BPI-38884
IP	10.10.107.33
Direccion	Calle Covadonga 587
Comuna	San Bernardo
Local	Sucursal</t>
  </si>
  <si>
    <t>Enlace MPLS FO #38884</t>
  </si>
  <si>
    <t>EnMPLSFODF_505975</t>
  </si>
  <si>
    <t>2024 993640</t>
  </si>
  <si>
    <t>ATM	1850
Falla	Enlace caido
CS:	CS-339960 / BPI-33063
IP	10.65.3.195
Direccion	Illapel 10
Comuna	Puerto Montt
Local	Mall Paseo Costanera</t>
  </si>
  <si>
    <t>Enlace MPLS-FO #33063</t>
  </si>
  <si>
    <t>EnMPLSFODF_339960</t>
  </si>
  <si>
    <t>ATM 1850</t>
  </si>
  <si>
    <t>2024 993655</t>
  </si>
  <si>
    <t xml:space="preserve">Asunto: INCIDENT REDBANC: 875_MPLSFO__Banco-Chile_Oxxo_Providencia_CS-010464223:ATM Down
Estimados Mesa de Soporte,
Se informa que se detecta el siguiente incidente en plataforma de monitoreo, por favor gestionar creación de ticket de Reclamo para la revision del servicio:
Notificacion de Incidente
Av. Jorge Matte #2645, Providencia, Providencia
RUT:
RESUMEN
Nombre host
Direccion IP
Alerta
Severidad
Fecha y Hora de Incio
CS Equipo
:875_MPLSFO__Banco-Chile_Oxxo_Providencia_CS-010464223
:10.113.20.95
:ATM Down
:High
:2024.05.15 | 11:10:27
:ROUTRGEN_010399156_875
CONTACTO PARA VALIDAR SERVICIO
Escalamiento
:Operador de Monitoreo de turno | Correo: monitoreo@netmetrix.cl
https://apps.mypurecloud.com/directory/#/engage/admin/interactions/8afa1947-a2f2-40af-a43d-040c277c8ca1
</t>
  </si>
  <si>
    <t>Enlace MPLS FO #0008612641</t>
  </si>
  <si>
    <t>EnMPLSFO_010464223_875</t>
  </si>
  <si>
    <t>ATM 875</t>
  </si>
  <si>
    <t>2024 993805</t>
  </si>
  <si>
    <t xml:space="preserve">Estimados muy buenas tardes favor generar folio por caída de ASR Liray datos.
CS: 423734
Saludos.
Jose Parada P.-
Analista Observabilidad
+56 9 226746880
DXC Technology
Av. Apoquindo 5950, 22° floor
Las Condes, Santiago, Chile
</t>
  </si>
  <si>
    <t>2024 993850</t>
  </si>
  <si>
    <t>ATM	4644
Falla	Enlace caido
CS:	CS-485266 / BPI-38696
IP	10.10.115.33
Direccion	Av. Cristóbal Colón 300
Comuna	Talcahuano
Local	Farmacia Cruz Verde Local 102</t>
  </si>
  <si>
    <t>Enlace MPLS-FO #38696</t>
  </si>
  <si>
    <t>EnMPLSFODF_485266</t>
  </si>
  <si>
    <t>2024 993869</t>
  </si>
  <si>
    <t>ATM	5349
Falla	Enlace caido
CS:	CS-539184 / BPI-38622
IP	10.10.113.15
Direccion	Avenida Cristóbal Colon 396
Comuna	Talcahuano
Local	Farmacia Cruz Verde Local 358</t>
  </si>
  <si>
    <t>Enlace MPLS-FO #38622</t>
  </si>
  <si>
    <t>EnMPLSFODF_539184</t>
  </si>
  <si>
    <t>2024 993873</t>
  </si>
  <si>
    <t>2024 994004</t>
  </si>
  <si>
    <t xml:space="preserve">	
### Espera de validación ###
ATM	937
Falla	Enlace caido
CS:	CS-492963 / BPI-38415
IP	10.10.123.40
Direccion	Calle Manuel Montt 65
Comuna	Providencia
Local	Workcafe Manuel Montt</t>
  </si>
  <si>
    <t>Enlace MPLS FO #38415</t>
  </si>
  <si>
    <t>EnMPLSFODF_492963</t>
  </si>
  <si>
    <t>2024 993878</t>
  </si>
  <si>
    <t>### Espera de validación ###
ATM	934
Falla	Enlace caido
CS:	CS-492960 / BPI-37714
IP	10.10.116.37
Direccion	Calle Manuel Montt 65
Comuna	Providencia
Local	Workcafe Manuel Montt</t>
  </si>
  <si>
    <t>Enlace MPLS FO #37714</t>
  </si>
  <si>
    <t>EnMPLSFODF_492959</t>
  </si>
  <si>
    <t>2024 993948</t>
  </si>
  <si>
    <t>ATM 1922
10.10.146.218
Intermitencias
Recinto Muelle S/N Lirquén	Puerto Lirquen	Penco	11.- VIII Region	Institucion Publica	CS-10258002 / BPI-1529460 #DZS</t>
  </si>
  <si>
    <t>Enlace Satelital #0001529460</t>
  </si>
  <si>
    <t>ENSAT_010258002_1922</t>
  </si>
  <si>
    <t>ATM 1922</t>
  </si>
  <si>
    <t>2024 994017</t>
  </si>
  <si>
    <t>#DZS
ATM 2783 // Puerto g0/0/3
Calle Chacabuco 1356 Hijuela 3a	Universidad De Concepción	Concepcion	11.- VIII Region	Universidad	CS-475653 / BPI-31983</t>
  </si>
  <si>
    <t>Enlace MPLS-FO #31983</t>
  </si>
  <si>
    <t>EnMPLSFODF_475653</t>
  </si>
  <si>
    <t>ATM 2783</t>
  </si>
  <si>
    <t>2024 994163</t>
  </si>
  <si>
    <t>ATM	892
Falla	intermitencia
CS:	CS-10476018 / CS-4G-10221043 / BPI-8844384
IP	0
Direccion	Avenida pedro montt 2585
Comuna	Valparaiso
Local	Supermercado mayorista 10</t>
  </si>
  <si>
    <t>Enlace MPLS-FO #0008844384</t>
  </si>
  <si>
    <t>EnMPLS-FO_010476018_892</t>
  </si>
  <si>
    <t>ATM 892</t>
  </si>
  <si>
    <t>2024 994203</t>
  </si>
  <si>
    <t>2024 994626</t>
  </si>
  <si>
    <t>OPERATIVO
302645 f25
ATM	3113
Falla	enlace caido
CS:	CS-10254355 / BPI-959215
IP	10.10.133.27
Direccion	Calle Arturo Prat 495
Comuna	San Bernardo
Local	Metrotrén San Bernardo I</t>
  </si>
  <si>
    <t>Enlace MPLS FO #0000959215</t>
  </si>
  <si>
    <t>EnMPLSFO_010254355_3113</t>
  </si>
  <si>
    <t>Trabajos de terceros</t>
  </si>
  <si>
    <t>ATM 3113</t>
  </si>
  <si>
    <t>2024 994237</t>
  </si>
  <si>
    <t>ATM	842
Falla	enlace caido
CS:	CS-10469618 / CS-4G-10207022 / BPI-8730559
IP	10.172.33.30 / 100.72.80.51
Direccion	Victoria #515
Comuna	Cauquenes
Local	Multicentro</t>
  </si>
  <si>
    <t>2024 994247</t>
  </si>
  <si>
    <t>ATM	3116
Falla	enlace caido
CS:	CS-10254353 / BPI-959216
IP	10.10.109.22
Direccion	Calle Arturo Prat 495
Comuna	San Bernardo
Local	Metrotrén San Bernardo II</t>
  </si>
  <si>
    <t>Enlace MPLS FO #0000959216</t>
  </si>
  <si>
    <t>EnMPLSFO_010254353_3116</t>
  </si>
  <si>
    <t>ATM 3116</t>
  </si>
  <si>
    <t>2024 994308</t>
  </si>
  <si>
    <t>ticket</t>
  </si>
  <si>
    <t>Enlace MPLS FO #38926</t>
  </si>
  <si>
    <t>EnMPLSFODF_530842</t>
  </si>
  <si>
    <t>2024 994383</t>
  </si>
  <si>
    <t>ATM	4931
Falla	enlace caido
CS:	CS-10589285 / BPI-8047921
IP	10.10.123.31
Direccion	Avenida Luis Cruz Martinez 2016
Comuna	Molina
Local	Supermercado Unimarc</t>
  </si>
  <si>
    <t>Enlace MPLS-FO #0008047921</t>
  </si>
  <si>
    <t>EnMPLS-FO_010427279_4931</t>
  </si>
  <si>
    <t>ATM 4931</t>
  </si>
  <si>
    <t>2024 994434</t>
  </si>
  <si>
    <t xml:space="preserve">ATM 6717
Sin enlace
10.10.142.150
bco Santander	Av. Alessandri 1811 Ruta E85	Punto Copec San Esteban	San Esteban	CS-10340023 / BPI-37684
</t>
  </si>
  <si>
    <t>Enlace Satelital #0003545981</t>
  </si>
  <si>
    <t>ENSAT_010340023_6717</t>
  </si>
  <si>
    <t>ATM 6717</t>
  </si>
  <si>
    <t>2024 994460</t>
  </si>
  <si>
    <t>Fwd: INCIDENT REDBANC: 3578_MPLSFODF_RM_Banco-Credito_Sucursal_Santiago_CS-398031:Private 1 - Down
MN
Monitoreo Netmetrix
Para soportet@grupogtd.com
Cc mpalacios@redbanc.cl, czamorano@redbanc.cl, Oscar.Orellana@dxc.com, clnocrbc@dxc.com, elopez@redbanc.cl, avasquez@redbanc.cl, jhoan.saa@grupogtd.com
Hoy 14:09
Estimados Mesa de Soporte,
Se informa que se detecta el siguiente incidente en plataforma de monitoreo, por favor gestionar creación de ticket de Reclamo para la revision del servicio:
Notificacion de Incidente
Nataniel Cox 27, Santiago
RUT:96.521.680-4
RESUMEN
Nombre host
Direccion IP
Alerta
Severidad
Fecha y Hora de Incio
CS Equipo
:3578_MPLSFODF_RM_Banco-Credito_Sucursal_Santiago_CS-398031
:10.113.20.8
:Private 1 - Down
:Warning
:2024.05.16 | 13:36:23
:ROUTRGEN_010392330_3578/EnMPLSFODF_398031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https://apps.mypurecloud.com/directory/#/engage/admin/interactions/b39bfe4b-6a6a-402e-8caf-83741952f89f</t>
  </si>
  <si>
    <t>2024 994685</t>
  </si>
  <si>
    <t xml:space="preserve">Estimados,
Junto con saludarlos, favor de su apoyo dado que se presentó desconexión de 48 Enlaces.
ATM	IP WAN	Hora Inicio desconexión	Hora Fin desconexión	Dirección	Comuna	Región	Tipo de Local	Local	Código de Servicio	Carrier	Modulo
6935	10.10.126.55	16-05-2024 18:40 	16-05-2024 18:40 	Av Valparaíso 193	Viña Del Mar	05 V REGION	SUCURSAL BANCARIA ( FERIADO )	OFICINA VINA DEL MAR	CS-010418346 / BPI-6343210	GTD	GTD-Paine
8603	10.10.112.54	16-05-2024 18:40 	16-05-2024 18:40 	1 Poniente 1075	Talca	07 VII REGION	SUCURSAL BANCARIA	SUCURSAL TALCA	CS-10215170 / BPI-281988	GTD	GTD-Paine
4287	10.172.6.86	16-05-2024 18:40 	16-05-2024 18:40 	Avenida Ecuador 5455	Lo Prado	13 REGION METROPOLITANA	SUPERMERCADO	SUPERMERCADO SANTA ISABEL	CS-541120 / BPI-38427	GTD	GTD-Paine
</t>
  </si>
  <si>
    <t>Enlace MPLS-FO #0000281988</t>
  </si>
  <si>
    <t>EnMPLS-FO_010215170_8603</t>
  </si>
  <si>
    <t>ATM 8603</t>
  </si>
  <si>
    <t>2024 994687</t>
  </si>
  <si>
    <t>ATM 1732
10.10.105.46	1732	163.250.121.90	163.250.121.89	255.255.255.248 	Santander	Calle Arturo Prat 495	Metrotrén San Bernardo IV	San Bernardo	07.- Region Metropolitana	Estacion de Metrotren	CS-10303802 / BPI-1367606</t>
  </si>
  <si>
    <t>Enlace MPLS FO #0001367606</t>
  </si>
  <si>
    <t>EnMPLSFO_010303802_1732</t>
  </si>
  <si>
    <t>ATM 1732</t>
  </si>
  <si>
    <t>2024 994690</t>
  </si>
  <si>
    <t>ATM 3118
10.10.115.48	3118	163.250.102.106	163.250.102.105	255.255.255.248 	Santander	Calle Arturo Prat 495	Metrotrén San Bernardo III	San Bernardo	07.- Region Metropolitana	Estacion de Metrotren	CS-10254354 / BPI-959217</t>
  </si>
  <si>
    <t>Enlace MPLS FO #0000959217</t>
  </si>
  <si>
    <t>EnMPLSFO_010254354_3118</t>
  </si>
  <si>
    <t>ATM 3118</t>
  </si>
  <si>
    <t>2024 994727</t>
  </si>
  <si>
    <t>Apertura de ticket | RBC |rbc-cdlv-rbi-agg Twe2/0/39 - SW-Lidice-Secundarios_Twe1/0/3 Intermitencias | CS: P2P-ETH_010406092
VG
Vergara, Gabriel
Para soportet@grupogtd.com
Cc gno_chile@dxc.com, furbina@redbanc.cl, ddiaz@redbanc.cl, avasquez@redbanc.cl, gruiz@redbanc.cl
Hoy 20:55
Estimado
Favor su apoyo con apertura de ticket por intermitencias presentadas en el siguiente enlace:
Enlace
Código de servicio
rbc-cdlv-rbi-agg Twe2/0/39 - SW-Lidice-Secundarios_Twe1/0/3
P2P-ETH_010406092
May 16 18:00:44.046 UTC: %LINEPROTO-5-UPDOWN: Line protocol on Interface TwentyFiveGigE2/0/39, changed state to down
May 16 18:00:45.052 UTC: %LINK-3-UPDOWN: Interface TwentyFiveGigE2/0/39, changed state to down
May 16 18:00:48.405 UTC: %LINK-3-UPDOWN: Interface TwentyFiveGigE2/0/39, changed state to up
May 16 18:00:49.405 UTC: %LINEPROTO-5-UPDOWN: Line protocol on Interface TwentyFiveGigE2/0/39, changed state to up
May 16 18:08:34.642 UTC: %LINEPROTO-5-UPDOWN: Line protocol on Interface TwentyFiveGigE2/0/39, changed state to down
May 16 18:08:35.649 UTC: %LINK-3-UPDOWN: Interface TwentyFiveGigE2/0/39, changed state to down
May 16 18:08:42.488 UTC: %LINK-3-UPDOWN: Interface TwentyFiveGigE2/0/39, changed state to up
May 16 18:08:43.487 UTC: %LINEPROTO-5-UPDOWN: Line protocol on Interface TwentyFiveGigE2/0/39, changed state to up
May 16 20:17:54.535 UTC: %LINEPROTO-5-UPDOWN: Line protocol on Interface TwentyFiveGigE2/0/39, changed state to down
May 16 20:17:55.543 UTC: %LINK-3-UPDOWN: Interface TwentyFiveGigE2/0/39, changed state to down
May 16 20:18:49.575 UTC: %LINK-3-UPDOWN: Interface TwentyFiveGigE2/0/39, changed state to up
May 16 20:18:50.576 UTC: %LINEPROTO-5-UPDOWN: Line protocol on Interface TwentyFiveGigE2/0/39, changed state to up
Saludos,
Gabriel Vergara R
Operations Network Engineer, NDM / GNO L1
+56233225703
DXC Technology
Apoquindo 5950, Piso 21, Las Condes - Santiago, Chile
Las Condes, Santiago, Chile
https://apps.mypurecloud.com/directory/#/engage/admin/interactions/7735566e-f843-4f56-a421-e264d0559446</t>
  </si>
  <si>
    <t>2024 994796</t>
  </si>
  <si>
    <t>2024 994707</t>
  </si>
  <si>
    <t>C 105552  F 32
Estimados @soportet@grupogtd.com
Favor realizar apertura de ticket por caída del siguiente enlace:
name
carrier
circuit id.
type
site 1
region/group
Line_rbc-paine-rbi-agg01_Twe1/0/32_a_VSS_Lidice
GTD
393580
Optical Fiber
Paine
REDBANC
Saludos.
Carlos Castro Rojas.
Operations Network Engineer, NDM / GNO L1
+56 23 3225703
Mail: gno_chile@dxc.com
DXC Technology
Apoquindo 5950, Piso 21, Las Condes - Santiago, Chile
https://apps.mypurecloud.com/directory/#/engage/admin/interactions/1907dff9-1dab-44a5-bfd2-fa0931a3a28f</t>
  </si>
  <si>
    <t>2024 994998</t>
  </si>
  <si>
    <t>2024 995060</t>
  </si>
  <si>
    <t>303135   f27
ATM 6611
sin enlace
10.10.130.52
SAN JOSE DE MAIPO	13 REGION METROPOLITANA	SERVICENTRO	PUNTO COPEC SAN JOSE DE MAIPO	CS-10547207 / BPI-3363753</t>
  </si>
  <si>
    <t>Conexión Privada #0003509378</t>
  </si>
  <si>
    <t>RedPriv_010547207_6611</t>
  </si>
  <si>
    <t>ATM 6611</t>
  </si>
  <si>
    <t>2024 995057</t>
  </si>
  <si>
    <t>#DZS
PRODUCTO REFERENCIAL.
ATM 1170 que se encuentra sin enlace.
Calle Aníbal Pinto 360 , local 2	Oxxo Inmaculada	Concepcion	11.- VIII Region	Supermercado	CS-10233024 / BPI-842245</t>
  </si>
  <si>
    <t>Enlace MPLS-CU #39691</t>
  </si>
  <si>
    <t>EnMPLSCUDF_44789</t>
  </si>
  <si>
    <t>2024 995082</t>
  </si>
  <si>
    <t>Apertura de ticket | RBC | c9407-h770 - Connection Down | CS: 146507
GC
Gomez Cordova, Nicolas Mauricio
Para soportet@grupogtd.com
Cc gno_chile@dxc.com, furbina@redbanc.cl, ddiaz@redbanc.cl, avasquez@redbanc.cl, CLNOCRBC@dxc.com
Hoy 11:33
Estimados.
Favor aperturar ticket para el siguiente enlace.
name
carrier
circuit id.
type
site 1
region/group
Line_c9407-h770_Te4/0/4_to_clcdxl2sagg002
GTD
146507
Optical Fiber
Huerfanos 770 (Redbanc)
REDBANC
Saludos.
Nicolás Gómez Córdova.
Operations Network Engineer, NDM / GNO L1
+56233225703
DXC Technology
Apoquindo 5950 Piso 21, Las Condes, Santiago, Chile
https://apps.mypurecloud.com/directory/#/engage/admin/interactions/f76b57f1-24c9-41d5-a3e2-90e680b307b2</t>
  </si>
  <si>
    <t>2024 995142</t>
  </si>
  <si>
    <t xml:space="preserve">*** único cs que estaba activo***
Estimados Mesa de Soporte,
Se informa que se detecta el siguiente incidente en plataforma de monitoreo, por favor gestionar creación de ticket de Reclamo para la revision del servicio:
Notificacion de Incidente
AVENIDA CONCHA Y TORO 1149, PUENTE ALTO
RUT:96.521.680-4
RESUMEN
Nombre host
Direccion IP
Alerta
Severidad
Fecha y Hora de Incio
CS Equipo
:1747_MPLSFO_RM_Banco-Santander_MALL_PUENTE ALTO_CS-010474396
:10.113.21.45
:ATM Down
:High
:2024.05.17 | 11:51:38
:ROUTRGEN_010407171_1747
CONTACTO PARA VALIDAR SERVICIO
Escalamiento
:Operador de Monitoreo de turno | Correo: monitoreo@netmetrix.cl
BITACORA
Registros de Actualizacion
:
www.netmetrix.cl	Centro de Monitoreo Netmetrix
https://apps.mypurecloud.com/directory/#/engage/admin/interactions/15d2d886-4b61-427c-849c-7ff926a3c827
</t>
  </si>
  <si>
    <t>2024 995172</t>
  </si>
  <si>
    <t>2024 995209</t>
  </si>
  <si>
    <t>atm 3902</t>
  </si>
  <si>
    <t>dcampos@grupogtd.com</t>
  </si>
  <si>
    <t>2024 995217</t>
  </si>
  <si>
    <t>ATM 401
sin enlace
10.10.150.222
bco Chile	Avenida Alessandri 1609	Portal San Esteban	San Esteban	CS-10306023 / BPI-3142498</t>
  </si>
  <si>
    <t>Enlace Satelital #0003142498</t>
  </si>
  <si>
    <t>ENSAT_010306023_401</t>
  </si>
  <si>
    <t>ATM 401</t>
  </si>
  <si>
    <t>2024 995222</t>
  </si>
  <si>
    <t>Grupo de Soporte Terreno Antofagasta</t>
  </si>
  <si>
    <t>ATM 5259
sin enlace
10.10.116.40
Chile	Arturo Prat 356	Sucursal	Antofagasta	CS-72483 / BPI-38895</t>
  </si>
  <si>
    <t>Enlace MPLS-CU #38895</t>
  </si>
  <si>
    <t>EnMPLSCUDF_72483</t>
  </si>
  <si>
    <t>Roberto.Diaz@grupogtd.com</t>
  </si>
  <si>
    <t>2024 995235</t>
  </si>
  <si>
    <t>2024 995104</t>
  </si>
  <si>
    <t>OPERATIVO
105240 13
ATM 213
sin enlace
10.10.134.19
bco Scotiabank	Piloto Lazo 120	Municipalidad de Cerrillos	Cerrillos	CS-10586343 / BPI-5857850</t>
  </si>
  <si>
    <t>Enlace MPLS FO #0005857850</t>
  </si>
  <si>
    <t>EnMPLSFO_010409436_213</t>
  </si>
  <si>
    <t>ATM 213</t>
  </si>
  <si>
    <t>2024 995306</t>
  </si>
  <si>
    <t>Estimados Mesa de Soporte,
Se informa que se detecta el siguiente incidente en plataforma de monitoreo, por favor gestionar creación de ticket de Reclamo para la revision del servicio:
Notificacion de Incidente
Nataniel Cox 27, Santiago
RUT:96.521.680-4
RESUMEN
Nombre host
Direccion IP
Alerta
Severidad
Fecha y Hora de Incio
CS Equipo
:3578_MPLSFODF_RM_Banco-Credito_Sucursal_Santiago_CS-398031
:10.113.20.8
:Private 1 - Down
:Warning
:2024.05.17 | 14:15:35
:ROUTRGEN_010392330_3578/EnMPLSFODF_398031
CONTACTO PARA VALIDAR SERVICIO
Escalamiento
:Operador de Monitoreo de turno | Correo: monitoreo@netmetrix.cl
https://apps.mypurecloud.com/directory/#/engage/admin/interactions/9a552446-11c6-4467-98be-4958204acd32</t>
  </si>
  <si>
    <t>2024 995334</t>
  </si>
  <si>
    <t>ATM 3379
sin enlace
10.10.117.11
AVENIDA SANTA MARIA 6918 LOCAL 9 Y 10	VITACURA	13 REGION METROPOLITANA	SUCURSAL BANCARIA	SUCURSAL STA.MARIA M	CS-490 / BPI-1117351</t>
  </si>
  <si>
    <t>Enlace MPLS FO #0001117351</t>
  </si>
  <si>
    <t>EnMPLSFO_010272492_3379</t>
  </si>
  <si>
    <t>ATM 3379</t>
  </si>
  <si>
    <t>2024 995424</t>
  </si>
  <si>
    <t>rguevara@ext.grupogtd.com</t>
  </si>
  <si>
    <t>2024 995427</t>
  </si>
  <si>
    <t>**Producto indicado por cliente en estado "Activación pasada por punto de no retorno"**
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:2024.05.17 | 22:26:37
:ROUTRGEN_010417151_550
CONTACTO PARA VALIDAR SERVICIO
Escalamiento
:Operador de Monitoreo de turno | Correo: monitoreo@netmetrix.cl
BITACORA
Registros de Actualizacion
:2024.05.17 22:26:48 "Zabbix Administrator (Admin)" Nuevo Ticket Creado Gtd Netcracker: {"ticket_name":"2024 995424","ticket_id":"9169889956113741332"} 2024.05.17 22:27:10 "Zabbix Administrator (Admin)" 9169889957113741332 + Comentario#000001 + 9167086829313134352 + 2024-05-17 22:26:42 + Observadores son agregados [cristian.riquelme@grupogtd.com, jhoan.saa@grupogtd.com] %7C Data Creaci%C3%B3n Ticket: {"ticket_name":"2024 995424","ticket_id":"9169889956113741332"} #FROM_GTD_NETCRACKER
www.netmetrix.cl
Centro de Monitoreo Netmetrix
Este es un correo automatico, por favor no contestar a esta casilla, si desea mayor informacion del evento comunicarce a traves del mail monitoreo@netmetrix.cl
https://apps.mypurecloud.com/directory/#/engage/admin/interactions/b3fdf13d-e659-4821-afaf-1e0b8ba9ab49</t>
  </si>
  <si>
    <t>2024 995445</t>
  </si>
  <si>
    <t xml:space="preserve">Estimados @soportet@grupogtd.com
Favor realizar apertura de ticket por múltiples intermitencias en el siguiente enlace:
name
carrier
circuit id.
type
site 1
region/group
Line_rbc-paine-rbi-agg01_Twe1/0/32_a_VSS_Lidice
GTD
393580
Optical Fiber
Paine
REDBANC
Adjunto evidencias:
Saludos.
Carlos Castro Rojas.
Operations Network Engineer, NDM / GNO L1
+56 23 3225703
Mail: gno_chile@dxc.com
DXC Technology
Apoquindo 5950, Piso 21, Las Condes - Santiago, Chile
https://apps.mypurecloud.com/directory/#/engage/admin/interactions/1907dff9-1dab-44a5-bfd2-fa0931a3a28f
 </t>
  </si>
  <si>
    <t>2024 995467</t>
  </si>
  <si>
    <t>Estimados Mesa de Soporte,
Se informa que se detecta el siguiente incidente en plataforma de monitoreo, por favor gestionar creación de ticket de Reclamo para la revisión del servicio:
Notificación de Incidente
AVENIDA CONCHA Y TORO 1149, PUENTE ALTO
RUT: 96.521.680-4
RESUMEN
Nombre host:1871_MPLSFO_RM_Banco-Santander_MALL_PUENTE ALTO_CS-010474392
Dirección IP:10.113.21.46
Alerta: ATM Down
Severidad: High
Fecha y Hora de 
:2024.05.18 | 07:31:29
CS Equipo:ROUTRGEN_010407170_1871
CONTACTO PARA VALIDAR SERVICIO
Escalamiento
:Operador de Monitoreo de turno | Correo: monitoreo@netmetrix.cl
https://apps.mypurecloud.com/directory/#/engage/admin/interactions/eb874bae-a232-42e0-9eae-ca70430c85a2</t>
  </si>
  <si>
    <t>2024 995470</t>
  </si>
  <si>
    <t>GTD-Paine	SDW-Mpls	10.172.10.226	ATM 4519	163.250.159.26	Corpbanca	Ruta 5 Norte Esq Calle Regimiento Arica	Vivo Outlet Peñuelas	La Serena	CS-10419457</t>
  </si>
  <si>
    <t>Enlace MPLS FO #0006527808</t>
  </si>
  <si>
    <t>EnMPLSFO_010419457_4519</t>
  </si>
  <si>
    <t>ATM 4519</t>
  </si>
  <si>
    <t>COQ</t>
  </si>
  <si>
    <t>2024 995472</t>
  </si>
  <si>
    <t>GTD-VSAT-Paine	Vsat	10.10.147.246	ATM 3762	172.45.184.242	Chile	Avenida Diego Portales 6303 Sector Ciudad Del Este	Estación de Servicio Shell	Puente Alto	CS-10061001 / BPI-2789504</t>
  </si>
  <si>
    <t>Equipamiento #0002789410</t>
  </si>
  <si>
    <t>EQUIPAM_010258140_3762p</t>
  </si>
  <si>
    <t>2024 995476</t>
  </si>
  <si>
    <t>GTD-Liray	Cobre	10.10.123.26	ATM 8529	172.45.103.170	Chile	Irarrazaval 4354	Supermercado Unimarc	Ñuñoa	CS-93698 / BPI-38106</t>
  </si>
  <si>
    <t>2024 995479</t>
  </si>
  <si>
    <t>2024 995485</t>
  </si>
  <si>
    <t>GTD-Liray	SDW-Mpls	10.172.5.90	ATM 4480	163.250.113.58	Chile	Avenida Vicuña Mackenna 2005	Supermercado Santa Isabel H1	Peñaflor	CS-551495</t>
  </si>
  <si>
    <t>Conexión Privada #31142</t>
  </si>
  <si>
    <t>RedPrivDL_551495</t>
  </si>
  <si>
    <t>ATM 4480</t>
  </si>
  <si>
    <t>2024 995520</t>
  </si>
  <si>
    <t>GTD-Liray	Fibra	10.10.134.56	ATM 3878	172.45.134.170	Santander	Avenida Caupolicán 1041	Petrobras Caupolicán	Temuco	CS-10344844 / BPI-2808700</t>
  </si>
  <si>
    <t>2024 995534</t>
  </si>
  <si>
    <t xml:space="preserve">REDBANC: 4055_MPLS-FO__Banco-Chile_SMU_Iquique_CS-010468043 :Private 1 - Down
Notificacion de Incidente
Calle Vivar 786, Iquique, Iquique
RUT:96.521.680-4
RESUMEN
Nombre host:4055_MPLS-FO__Banco-Chile_SMU_Iquique_CS-010468043
Direccion IP:10.113.20.158
Alerta:Private 1 - Down
Severidad:Warning
Fecha y Hora de :2024.05.18 | 15:11:23
CS Equipo:ROUTRGEN_010399204_4055
CONTACTO PARA VALIDAR SERVICIO
Escalamiento
:Operador de Monitoreo de turno | Correo: monitoreo@netmetrix.cl
https://apps.mypurecloud.com/directory/#/engage/admin/interactions/379fafc1-9013-48f9-891e-d24c53cc443e
</t>
  </si>
  <si>
    <t>Enlace MPLS-FO #0008695236</t>
  </si>
  <si>
    <t>EnMPLS-FO_010468043_4055</t>
  </si>
  <si>
    <t>ATM 4055</t>
  </si>
  <si>
    <t>2024 995559</t>
  </si>
  <si>
    <t>ATM 907
Ruta H66 Lote A Sector El Manzano 	Copec Pronto El Manzano	Las Cabras	08.- VI Region	Servicentro	CS-10469616 / BPI-8730472</t>
  </si>
  <si>
    <t>Enlace MPLS-FO #0008730472</t>
  </si>
  <si>
    <t>EnMPLS-FO_010469616_907</t>
  </si>
  <si>
    <t>Cantileo@ext.grupogtd.com</t>
  </si>
  <si>
    <t xml:space="preserve">ATM 907 </t>
  </si>
  <si>
    <t>2024 995586</t>
  </si>
  <si>
    <t xml:space="preserve">+++ASR GTD Paine 2 Dato+++
Estimados GTD:
              Se solicita generar folio por intermitencias activando event manager en enlace respaldo PAINE
ASR GTD Paine 2 Datos
CS: 495266
evidencia
Atento a sus comentarios.
Rodolfo Navia
Technology Consultant II – Analista Observabilidad
+56 9 2 2674 6880
DXC Technology
Av. Apoquindo 5950, 22° floor
Las Condes, Santiago, Chile
</t>
  </si>
  <si>
    <t>2024 995615</t>
  </si>
  <si>
    <t>GTD-Liray  10.10.123.26 ATM 8529 172.45.103.170 Chile Irarrazaval 4354 Supermercado Unimarc Ñuñoa CS-93698 / BPI-38106</t>
  </si>
  <si>
    <t>2024 995617</t>
  </si>
  <si>
    <t>GTD-VSAT-Liray	Vsat	10.10.142.154	ATM 984	163.250.123.50	163.250.123.49	Santander	Francia 308 Sitio 25 Y 26	Supermercado Erbi Batuco	Lampa	07.- Region Metropolitana	Supermercado	CS-535532 / BPI-38448	CISCO1941/K9	15.2(4)M7	#REF!	GTD</t>
  </si>
  <si>
    <t>2024 995640</t>
  </si>
  <si>
    <t>Estimados Mesa de Soporte,
Se informa que se detecta el siguiente incidente en plataforma de monitoreo, por favor gestionar creación de ticket de Reclamo para la revision del servicio:
Notificacion de Incidente
Av El Rosal 6361, Maipú
RUT:96.521.680-4
RESUMEN
Nombre host
Direccion IP
Alerta
Severidad
Fecha y Hora de Incio
CS Equipo
:895_MPLSFODF_RM_Banco-Chile_Supermercado-Unimarc_Maipu_CS-401765
:10.113.20.69
:Private 1 - Down
:Warning
:2024.05.19 | 13:16:03
:ROUTRGEN_010390183_895/EnMPLSFODF_401765
CONTACTO PARA VALIDAR SERVICIO
Escalamiento
:Operador de Monitoreo de turno | Correo: monitoreo@netmetrix.cl
BITACORA
Registros de Actualizacion
:
www.netmetrix.cl
Centro de Monitoreo Netmetrix
https://apps.mypurecloud.com/directory/#/engage/admin/interactions/2a6a413f-3a51-4e41-974f-80112810699f</t>
  </si>
  <si>
    <t>Enlace MPLS FO #3566350</t>
  </si>
  <si>
    <t>EnMPLSFODF_401765</t>
  </si>
  <si>
    <t>ATM 0895</t>
  </si>
  <si>
    <t>2024 995643</t>
  </si>
  <si>
    <t>Estimados Mesa de Soporte,
Se informa que se detecta el siguiente incidente en plataforma de monitoreo, por favor gestionar creación de ticket de Reclamo para la revision del servicio:
Notificacion de Incidente
Avenida El Rosal 3999, Maipú
RUT:96.521.680-4
RESUMEN
Nombre host
Direccion IP
Alerta
Severidad
Fecha y Hora de Incio
CS Equipo
:4008_MPLSFODF_RM_Banco-Chile_Supermercado-Santa-Isabel-_Maipu_CS-541111
:10.113.20.118
:Private 1 - Down
:Warning
:2024.05.19 | 13:16:14
:ROUTRGEN_010404152_4008/EnMPLSFODF_541111
CONTACTO PARA VALIDAR SERVICIO
Escalamiento
:Operador de Monitoreo de turno | Correo: monitoreo@netmetrix.cl
BITACORA
Registros de Actualizacion
www.netmetrix.cl
Centro de Monitoreo Netmetrix
https://apps.mypurecloud.com/directory/#/engage/admin/interactions/395d8f8d-bb2e-4b0e-8ef7-d2efbe03b20e</t>
  </si>
  <si>
    <t>Enlace MPLS FO #37805</t>
  </si>
  <si>
    <t>EnMPLSFODF_541111</t>
  </si>
  <si>
    <t>2024 995644</t>
  </si>
  <si>
    <t>#DZS
Fibra	10.10.122.55	ATM 3694	172.45.102.162	172.45.102.161	Santander	Carretera Ruta 5 Sur Km 100	Petrobras Puerto Montt	Puerto Montt	14.- X Region	Servicentro	CS-10340674 / BPI-2529153	C1111-8P</t>
  </si>
  <si>
    <t>Enlace MPLS-FO #0002529153</t>
  </si>
  <si>
    <t>EnMPLS-FO_010340674_3694</t>
  </si>
  <si>
    <t>ATM 3694</t>
  </si>
  <si>
    <t>2024 995658</t>
  </si>
  <si>
    <t>2024 995668</t>
  </si>
  <si>
    <t>10.10.120.74	ATM 5528	163.250.241.118	163.250.241.1	Chile	Avenida Americo Vespucio 1001	Jumbo Maipu N 7	Maipu	07.- Region Metropolitana	Supermercado	CS-552714 / BPI-7078
10.10.120.66	ATM 5524	163.250.241.108	163.250.241.1	Chile	Avenida Americo Vespucio 1001	Jumbo Maipu N 6	Maipu	07.- Region Metropolitana	Supermercado	CS-550489 / BPI-7077
10.10.100.22	ATM 4999	163.250.157.10	163.250.157.9	Chile	Avenida Americo Vespucio 1001	Jumbo Maipu N 2	Maipu	07.- Region Metropolitana	Supermercado	CS-551642 / BPI-5118</t>
  </si>
  <si>
    <t>Conexión Privada #0000007259</t>
  </si>
  <si>
    <t>RedPriv_552714</t>
  </si>
  <si>
    <t>Vehiculo sobre altura</t>
  </si>
  <si>
    <t>Conexión Privada #0000007258</t>
  </si>
  <si>
    <t>RedPriv_550489</t>
  </si>
  <si>
    <t>Conexión Privada #0000005121</t>
  </si>
  <si>
    <t>RedPriv_551642</t>
  </si>
  <si>
    <t>2024 995661</t>
  </si>
  <si>
    <t>10.10.120.91	ATM 2684	163.250.241.142	163.250.241.1	Santander	Av Americo Vespucio 399	Mall Arauco Maipu Nivel 1 VI	Maipu	07.- Region Metropolitana	Centro Comercial	CS-494700 / BPI-38956	CISCO2901/K9</t>
  </si>
  <si>
    <t>Conexión Privada #30993</t>
  </si>
  <si>
    <t>RedPrivDL_494700</t>
  </si>
  <si>
    <t>ATM 2684</t>
  </si>
  <si>
    <t>2024 995664</t>
  </si>
  <si>
    <t>10.10.121.68	ATM 4445	163.250.242.27	163.250.242.1	Chile	Avenida El Rosal 3999	Supermercado Santa Isabel H1	Maipu	07.- Region Metropolitana	Supermercado	CS-542357 / BPI-13375</t>
  </si>
  <si>
    <t>Conexión Privada #0000013378</t>
  </si>
  <si>
    <t>RedPriv_542357</t>
  </si>
  <si>
    <t>ATM 4445</t>
  </si>
  <si>
    <t>2024 995699</t>
  </si>
  <si>
    <t>2024 995705</t>
  </si>
  <si>
    <t xml:space="preserve">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:2024.05.19 | 23:06:21
:ROUTRGEN_010417151_550
CONTACTO PARA VALIDAR SERVICIO
Escalamiento
:Operador de Monitoreo de turno | Correo: monitoreo@netmetrix.cl
BITACORA
Registros de Actualizacion
:2024.05.19 23:06:32 "Zabbix Administrator (Admin)" Nuevo Ticket Creado Gtd Netcracker: {"ticket_name":"2024 995699","ticket_id":"9169907459413938873"} 2024.05.19 23:07:15 "Zabbix Administrator (Admin)" 9169907450513938873 + Comentario#000001 + 9167086829313134352 + 2024-05-19 23:06:25 + Observadores son agregados [cristian.riquelme@grupogtd.com, jhoan.saa@grupogtd.com] %7C Data Creaci%C3%B3n Ticket: {"ticket_name":"2024 995699","ticket_id":"9169907459413938873"} #FROM_GTD_NETCRACKER
www.netmetrix.cl	Centro de Monitoreo Netmetrix
Este es un correo automatico, por favor no contestar a esta casilla, si desea mayor informacion del evento comunicarce a traves del mail monitoreo@netmetrix.cl
</t>
  </si>
  <si>
    <t>Enlace MPLS-FO #38665</t>
  </si>
  <si>
    <t>EnMPLSFODF_399006</t>
  </si>
  <si>
    <t>ATM 2255</t>
  </si>
  <si>
    <t>2024 995708</t>
  </si>
  <si>
    <t>Estimados,
Favor abrir folio para validar y determinar causa raíz de caída en ASR Liray 2, actualmente enlace operativo, queda pendiente subir protocolo.
CS: 423734
Gracias por la gestión.
Saludos.
Christian Salaya
Sr Analyst Infrastructure Service
+56  2 2674 6880</t>
  </si>
  <si>
    <t>2024 995880</t>
  </si>
  <si>
    <t xml:space="preserve">
ATM 3795
IP 10.172.6.202
CALLE LAS URBINAS 53
PROVIDENCIA
13 REGION METROPOLITANA
GALERIA COMERCIAL
GALERIA DRUGSTORE
CS-516652 / BPI-37744</t>
  </si>
  <si>
    <t>Enlace MPLS FO #37744</t>
  </si>
  <si>
    <t>EnMPLSFODF_516652</t>
  </si>
  <si>
    <t>Vicente.Contreras@grupogtd.com</t>
  </si>
  <si>
    <t>JavierAntonio.Sanhueza@grupogtd.com</t>
  </si>
  <si>
    <t>2024 995883</t>
  </si>
  <si>
    <t xml:space="preserve">
ATM 3256
IP 10.10.129.54
AVENIDA GRANADEROS 3048
CALAMA
02 II REGION
TERMINAL DE BUSES
TURBUS CALAMA I
10290599
 </t>
  </si>
  <si>
    <t>Enlace MPLS-FO #0001245468</t>
  </si>
  <si>
    <t>EnMPLS-FO_010290599_3256</t>
  </si>
  <si>
    <t>ATM 3256</t>
  </si>
  <si>
    <t>2024 995910</t>
  </si>
  <si>
    <t xml:space="preserve">Asunto: INCIDENT REDBANC: 3794_MPLSFO__Banco-Chile_Easy_Cerrillos_CS-010467384:ATM Down
Estimados Mesa de Soporte,
Se informa que se detecta el siguiente incidente en plataforma de monitoreo, por favor gestionar creación de ticket de Reclamo para la revisión del servicio:
Notificacion de Incidente
Camino Melipilla 10939, Cerrillos
RUT:96.521.680-4
RESUMEN
Nombre host
Direccion IP
Alerta
Severidad
Fecha y Hora de Incio
CS Equipo
:3794_MPLSFO__Banco-Chile_Easy_Cerrillos_CS-010467384
:10.113.20.188
:ATM Down
:High
:2024.05.20 | 10:16:15
:ROUTRGEN_010397158_3794
CONTACTO PARA VALIDAR SERVICIO
Escalamiento
:Operador de Monitoreo de turno | Correo: monitoreo@netmetrix.cl
BITACORA
Registros de Actualizacion
:
www.netmetrix.cl
https://apps.mypurecloud.com/directory/#/engage/admin/interactions/94c4d6db-d88c-4577-be40-460e6ec36f0a
</t>
  </si>
  <si>
    <t>2024 995941</t>
  </si>
  <si>
    <t>2024 996007</t>
  </si>
  <si>
    <t xml:space="preserve">#DZS
IP 10.10.143.194
ATM 5741
Santander
Avenida O’Higgins sin número esquina Los Aromos
Punto Copec  Colbún
Colbun
CS-10336039 / BPI-3505840
</t>
  </si>
  <si>
    <t>Enlace Satelital #0003505840</t>
  </si>
  <si>
    <t>ENSAT_010336039_5741</t>
  </si>
  <si>
    <t>Abueno@ext.grupogtd.com</t>
  </si>
  <si>
    <t>ATM 5741</t>
  </si>
  <si>
    <t>GTD-TELSUR-Falla medio de transmisión-Cambio de equipo</t>
  </si>
  <si>
    <t>2024 996092</t>
  </si>
  <si>
    <t>2024 996005</t>
  </si>
  <si>
    <t>OPERATIVO
303432 SBER
GTD-Liray
SDW-Mpls
10.172.5.94
4735
163.250.101.50
Credito
Avenida Santelices 615
Oficina Isla de Maipo N 2
Isla de Maipo
CS-10251360 / BPI-532605</t>
  </si>
  <si>
    <t>Enlace MPLS FO #0000532605</t>
  </si>
  <si>
    <t>EnMPLSFO_010251360_4735</t>
  </si>
  <si>
    <t>ATM 4735</t>
  </si>
  <si>
    <t>2024 996095</t>
  </si>
  <si>
    <t>Se reporta con enlace de referencia ya que el cs indicado por cliente no figura, tampoco la numeración de la dirección indicada
RV: INCIDENT REDBANC: 2526_MPLSFO_RM_Banco-Santander_MALL_ESTACION CENTRAL_CS-010474408:ATM Down
Notificacion de Incidente
AVENIDA LIBERTADOR BERNARDO OHIGGINS 5091, ESTACION CENTRAL
RUT:96.521.680-4
RESUMEN
Nombre host
Direccion IP
Alerta
Severidad
Fecha y Hora de Incio
CS Equipo
:2526_MPLSFO_RM_Banco-Santander_MALL_ESTACION CENTRAL_CS-010474408
:10.113.21.50
:ATM Down
:High
:2024.05.20 | 12:36:08
:ROUTRGEN_010407175_2526
CONTACTO PARA VALIDAR SERVICIO
Escalamiento
:Operador de Monitoreo de turno | Correo: monitoreo@netmetrix.cl
BITACORA
Registros de Actualizacion
:
www.netmetrix.cl	Centro de Monitoreo Netmetrix
https://apps.mypurecloud.com/directory/#/engage/admin/interactions/36bd093d-4876-41c3-9114-663d22016b0e</t>
  </si>
  <si>
    <t>2024 996115</t>
  </si>
  <si>
    <t>ASR Paine datos respaldo
Intermitencia
495266</t>
  </si>
  <si>
    <t>2024 996237</t>
  </si>
  <si>
    <t xml:space="preserve">
IP 10.10.142.154
ATM 984
Santander
Francia 308 Sitio 25 Y 26
Supermercado Erbi Batuco
Lampa
CS-535532 / BPI-38448</t>
  </si>
  <si>
    <t>2024 996254</t>
  </si>
  <si>
    <t>Vsat
IP 10.10.144.42
ATM 5730
Santander
Carretera San Martin 607
Municipalidad de Rinconada
Los Andes
CS-368038 / BPI-38335</t>
  </si>
  <si>
    <t>2024 996570</t>
  </si>
  <si>
    <t>RV: INCIDENT REDBANC: 2966_MPLSFO__Banco-Chile_Cencosud_San Bernardo_CS-010468039:Private 1 - Down
M
Para soportet@grupogtd.com
Cc mpalacios@redbanc.cl, czamorano@redbanc.cl, Oscar.Orellana@dxc.com, clnocrbc@dxc.com, CLNOCRBC@dxc.com, elopez@redbanc.cl, avasquez@redbanc.cl, monitoreo@netmetrix.cl, jhoan.saa@grupogtd.com
Hoy 19:36
Buenas noches estimados, se informa alerta presente en correo de arrastre, favor su apoyo en revisión
Saludos cordiales
--
cidimage004.png@01D6749B.2B8DE240
YUSDARI AMARILLO.
Analista de Monitoreo
Sotero del Rio N° 541 Of. 727 - Santiago
Celular: +56 9 50300887
Mail: yamarillo@netmetrix.cl
De: monitoreo@netmetrix.cl &lt;monitoreo@netmetrix.cl&gt;
Enviado el: lunes, 20 de mayo de 2024 19:11
Para: mhenriquez@netmetrix.cl; aespinoza@netmetrix.cl; cbarahona@netmetrix.cl; monitoreo@netmetrix.cl
Asunto: INCIDENT REDBANC: 2966_MPLSFO__Banco-Chile_Cencosud_San Bernardo_CS-010468039:Private 1 - Down
Estimados Mesa de Soporte,
Se informa que se detecta el siguiente incidente en plataforma de monitoreo, por favor gestionar creación de ticket de Reclamo para la revision del servicio:
Notificacion de Incidente
Av. Eucaliptus 273, San Bernardo, San Bernardo
RUT:96.521.680-4
RESUMEN
Nombre host
Direccion IP
Alerta
Severidad
Fecha y Hora de Incio
CS Equipo
:2966_MPLSFO__Banco-Chile_Cencosud_San Bernardo_CS-010468039
:10.113.20.143
:Private 1 - Down
:Warning
:2024.05.20 | 19:06:06
:ROUTRGEN_010399221_2966
CONTACTO PARA VALIDAR SERVICIO
Escalamiento
:Operador de Monitoreo de turno | Correo: monitoreo@netmetrix.cl
BITACORA
Registros de Actualizacion
:
https://apps.mypurecloud.com/directory/#/engage/admin/interactions/b1fe484c-9700-4ef9-a2fc-7ff085ac0e49</t>
  </si>
  <si>
    <t>Enlace MPLS FO #0008695185</t>
  </si>
  <si>
    <t>EnMPLSFO_010468039_2966</t>
  </si>
  <si>
    <t>ATM 2966</t>
  </si>
  <si>
    <t>2024 996589</t>
  </si>
  <si>
    <t xml:space="preserve">
IP 10.10.111.17
ATM 6661
Santander
Av Americo Vespucio 399
Mall Arauco Maipu Nivel 1 I
Maipu
07.- Region Metropolitana
Centro Comercial
CS-74775 / BPI-32793
CISCO2901/K9
 </t>
  </si>
  <si>
    <t>Enlace MPLS CU #32793</t>
  </si>
  <si>
    <t>EnMPLSCUDF_74775</t>
  </si>
  <si>
    <t>ATM 6661</t>
  </si>
  <si>
    <t>2024 996610</t>
  </si>
  <si>
    <t>Fernando.Cea@grupogtd.com</t>
  </si>
  <si>
    <t>2024 996612</t>
  </si>
  <si>
    <t xml:space="preserve">RE: INCIDENT REDBANC: 550_MPLSFO_RM_Banco-Chile_OK-Market_Providencia_CS-010477542:ATM Down
Estimados:
Se aprecian servicios sin conexión.
Favor su ayuda con correo precedente.
Estimados Mesa de Soporte,
Se informa que se detecta el siguiente incidente en plataforma de monitoreo, por favor gestionar creación de ticket de Reclamo para la revisión del servicio:
Notificacion de Incidente
Avenida Pedro De Valdivia 1221-1227, Providencia
RUT:96.521.680-4
RESUMEN
Nombre host :550_MPLSFO_RM_Banco-Chile_OK-Market_Providencia_CS-010477542
Direccion IP:10.113.21.57
Alerta:ATM Down
Severidad:High
Fecha y Hora de :2024.05.20 | 23:36:32
CS Equipo: ROUTRGEN_010417151_550
CONTACTO PARA VALIDAR SERVICIO
Escalamiento
:Operador de Monitoreo de turno | Correo: monitoreo@netmetrix.cl
https://apps.mypurecloud.com/directory/#/engage/admin/interactions/03ce197f-51e4-48af-8efe-65eed39aabf1
</t>
  </si>
  <si>
    <t>2024 996615</t>
  </si>
  <si>
    <t>CS en desconexion en progreso  
Estimados Mesa de Soporte,
Se informa que se detecta el siguiente incidente en plataforma de monitoreo, por favor gestionar creación de ticket de Reclamo para la revision del servicio:
Imagen quitada por el remitente.
Notificacion de Incidente
Calle General Urrutia 670, Villarrica
RUT:96.521.680-4
RESUMEN
Nombre host
Direccion IP
Alerta
Severidad
Fecha y Hora de Incio
CS Equipo
:2536_MPLS-FO_IX_Banco-Santander_SUPERMERCADO_Villarrica_CS-010273387
:10.113.21.54
:ATM Down
:High
:2024.05.20 | 23:55:30
:ROUTRGEN_010357123_2536
CONTACTO PARA VALIDAR SERVICIO
Escalamiento
:Operador de Monitoreo de turno | Correo: monitoreo@netmetrix.cl
BITACORA
Registros de Actualizacion
:
Imagen quitada por el remitente.
www.netmetrix.cl
Centro de Monitoreo Netmetrix
Este es un correo automatico, por favor no contestar a esta casilla, si desea mayor informacion del evento comunicarce a traves del mail monitoreo@netmetrix.cl
https://apps.mypurecloud.com/directory/#/engage/admin/interactions/ba2b83af-1382-4788-8445-c6b40cfbbfd6</t>
  </si>
  <si>
    <t>Enlace MPLS-FO #0001123784</t>
  </si>
  <si>
    <t>EnMPLS-FO_010273387_2536</t>
  </si>
  <si>
    <t>ATM 2536</t>
  </si>
  <si>
    <t>2024 996638</t>
  </si>
  <si>
    <t>ATM	6711
Falla	Enlace Caido
CS:	CS-10393642 / BPI-3722875
IP	10.10.103.61
Direccion	Avenida  Calera De Tango Sin Numero Esquina Camino Lonquen
Comuna	Calera De Tango
Local	PUNTO COPEC CALERA DE TANGO</t>
  </si>
  <si>
    <t>Enlace MPLS FO #0003722875</t>
  </si>
  <si>
    <t xml:space="preserve">EnMPLSFO_010393642_6711 </t>
  </si>
  <si>
    <t xml:space="preserve">ATM 6711 </t>
  </si>
  <si>
    <t>2024 996640</t>
  </si>
  <si>
    <t>ATM	441
Falla	Enlace Caido
CS:	CS-352233 / BPI-31992
IP	10.10.140.62
Direccion	Ruta 5 Sur Km 61,9 (Lado Poniente)
Comuna	San Francisco Mostazal
Local	SERVICENTRO SHELL</t>
  </si>
  <si>
    <t>2024 996650</t>
  </si>
  <si>
    <t>OBS: Se toma servicio de apoyo para generar ticket, ya que servicio en la dirección indicada Calle Arturo Prat 500, Tucapel se encuentra en "activación en Progreso"
De: monitoreo@netmetrix.cl &lt;monitoreo@netmetrix.cl&gt;
Enviado: martes, mayo 21, 2024 10:31
Para: mhenriquez@netmetrix.cl &lt;mhenriquez@netmetrix.cl&gt;; aespinoza@netmetrix.cl &lt;aespinoza@netmetrix.cl&gt;; cbarahona@netmetrix.cl &lt;cbarahona@netmetrix.cl&gt;; monitoreo@netmetrix.cl &lt;monitoreo@netmetrix.cl&gt;
Asunto: INCIDENT REDBANC: 2555__VIII_Banco-Santander_SUPERMERCADO_Tucapel_CS-:ATM Down
Estimados Mesa de Soporte,
Se informa que se detecta el siguiente incidente en plataforma de monitoreo, por favor gestionar creación de ticket de Reclamo para la revision del servicio:
Notificacion de Incidente
Calle Arturo Prat 500, Tucapel
RUT:96.521.680-4
Nombre host: 2555__VIII_Banco-Santander_SUPERMERCADO_Tucapel_CS-
Direccion IP: 10.113.21.53
Alerta: ATM Down
Severidad: High
Fecha y Hora de Incio: 2024.05.21 | 10:26:41
CS Equipo
Escalamiento
:Operador de Monitoreo de turno | Correo: monitoreo@netmetrix.cl
https://apps.mypurecloud.com/directory/#/engage/admin/interactions/ea29bae5-0c7c-4297-ab0f-24be30d9490b</t>
  </si>
  <si>
    <t>Enlace MPLS FO #0003257389</t>
  </si>
  <si>
    <t xml:space="preserve">EnMPLSFO_010367737_4972 </t>
  </si>
  <si>
    <t xml:space="preserve">ATM 4972 </t>
  </si>
  <si>
    <t>2024 996655</t>
  </si>
  <si>
    <t>ATM	4933
Falla	Enlace Caido
CS:	CS-10589286 / BPI-8081150
IP	10.10.148.13
Direccion	Avenida Libertad 1124 Local B
Comuna	Romeral
Local	SUPERMERCADO UNIMARC</t>
  </si>
  <si>
    <t>Conexión Privada #0008081150</t>
  </si>
  <si>
    <t>RedPriv_010589286_4933</t>
  </si>
  <si>
    <t>ATM 4933</t>
  </si>
  <si>
    <t>2024 996664</t>
  </si>
  <si>
    <t xml:space="preserve">De: carlos.castro@dxc.com
Enviado: martes, 21 de mayo de 2024 12:24
Para: soportet@grupogtd.com
Cc: gno_chile@dxc.com,gruiz@redbanc.cl,avasquez@redbanc.cl,ddiaz@redbanc.cl,furbina@redbanc.cl,CLNOCRBC@dxc.com
Asunto: Apertura de ticket | RBC | rbc-cdlv-rbi-agg Twe2/0/39 - Atenuación / Intermitencias | CS: P2P-ETH_010406092
Estimados @soportet@grupogtd.com,
Junto con saludar, favor su apoyo generando ticket por atenuación e intermitencias en el siguiente enlace:
name Line_rbc-cdlv-rbi-agg_Twe2/0/39
carrier GTD
circuit id. P2P-ETH_010406092
type Optical Fiber
site 1 Ciudad de los Valles Sdwan
Potencias en extremo Lídice se encuentran sobre el umbral.
Obs: Se adjunta imagen con evidencia.
Extremo CDLV potencias dentro del rango óptimo de funcionamiento.
Obs: Se adjunta imagen con evidencia.
Considerar que post revisión anterior, enlace se bajó administrativamente por su mal estado y, además, estaba presentando intermitencias.
Saludos.
https://apps.mypurecloud.com/directory/#/engage/admin/interactions/e3bc382e-f1a4-42fb-b23d-783060a651e5
</t>
  </si>
  <si>
    <t>2024 996668</t>
  </si>
  <si>
    <t>Asunto: INCIDENT REDBANC: 2536_MPLS-FO_IX_Banco-Santander_SUPERMERCADO_Villarrica_CS-010273387:ATM Down
Estimados Mesa de Soporte,
Se informa que se detecta el siguiente incidente en plataforma de monitoreo, por favor gestionar creación de ticket de Reclamo para la revision del servicio:
Notificacion de Incidente
Calle General Urrutia 670, Villarrica
RUT:96.521.680-4
RESUMEN
Nombre host:2536_MPLS-FO_IX_Banco-Santander_SUPERMERCADO_Villarrica_CS-010273387
Direccion IP:10.113.21.54
Alerta:ATM Down
Severidad:High
Fecha y Hora de Incio:2024.05.21 | 12:55:26
CS Equipo:ROUTRGEN_010357123_2536
CONTACTO PARA VALIDAR SERVICIO
Escalamiento:Operador de Monitoreo de turno | Correo: monitoreo@netmetrix.cl
BITACORA
Registros de Actualizacion:
www.netmetrix.cl	
Centro de Monitoreo Netmetrix</t>
  </si>
  <si>
    <t>2024 996669</t>
  </si>
  <si>
    <t xml:space="preserve">TICKET ANTERIOR 996570 CERRADO SIN VALIDAR Y SIN AVANCES
Asunto: INCIDENT REDBANC: 2966_MPLSFO__Banco-Chile_Cencosud_San Bernardo_CS-010468039:Private 1 - Down
Estimados Mesa de Soporte,
Se informa que se detecta el siguiente incidente en plataforma de monitoreo, por favor gestionar creación de ticket de Reclamo para la revision del servicio:
Notificacion de Incidente
Av. Eucaliptus 273, San Bernardo, San Bernardo
RUT:96.521.680-4
RESUMEN
Nombre host:2966_MPLSFO__Banco-Chile_Cencosud_San Bernardo_CS-010468039
Direccion IP:10.113.20.143
Alerta:Private 1 - Down
Severidad:Warning
Fecha y Hora de Incio:2024.05.20 | 19:06:06
CS Equipo:ROUTRGEN_010399221_2966
CONTACTO PARA VALIDAR SERVICIO
Escalamiento: Operador de Monitoreo de turno | Correo: monitoreo@netmetrix.cl
BITACORA
Registros de Actualizacion:
www.netmetrix.cl
Centro de Monitoreo Netmetrix
</t>
  </si>
  <si>
    <t>2024 996670</t>
  </si>
  <si>
    <t>2024 997768</t>
  </si>
  <si>
    <t>303003 26
De: monitoreo@netmetrix.cl &lt;monitoreo@netmetrix.cl&gt;
Enviado el: lunes, 20 de mayo de 2024 19:11
Para: mhenriquez@netmetrix.cl; aespinoza@netmetrix.cl; cbarahona@netmetrix.cl; monitoreo@netmetrix.cl
Asunto: INCIDENT REDBANC: 2966_MPLSFO__Banco-Chile_Cencosud_San Bernardo_CS-010468039:Private 1 - Down
Estimados Mesa de Soporte,
Se informa que se detecta el siguiente incidente en plataforma de monitoreo, por favor gestionar creación de ticket de Reclamo para la revision del servicio:</t>
  </si>
  <si>
    <t>Corte de cable por vehículo sobre altura</t>
  </si>
  <si>
    <t>TERCEROS-Cable dañado, cortado o atenuado-Corte de cable por vehículo sobre altura</t>
  </si>
  <si>
    <t>2024 996677</t>
  </si>
  <si>
    <t>Enlace MPLS FO #38357</t>
  </si>
  <si>
    <t>EnMPLSFODF_438140</t>
  </si>
  <si>
    <t>ATM 2970</t>
  </si>
  <si>
    <t>2024 996678</t>
  </si>
  <si>
    <t>Enlace MPLS FO #0006475478</t>
  </si>
  <si>
    <t>EnMPLSFO_010419381_3030</t>
  </si>
  <si>
    <t>ATM 3030</t>
  </si>
  <si>
    <t>2024 996679</t>
  </si>
  <si>
    <t>Enlace MPLS FO #0000016248</t>
  </si>
  <si>
    <t>EnMPLSFO_542473</t>
  </si>
  <si>
    <t>ATM 3918</t>
  </si>
  <si>
    <t>2024 996680</t>
  </si>
  <si>
    <t>Enlace MPLS FO #37641</t>
  </si>
  <si>
    <t>EnMPLSFODF_448637</t>
  </si>
  <si>
    <t>ATM 7002</t>
  </si>
  <si>
    <t>2024 996682</t>
  </si>
  <si>
    <t>Enlace MPLS FO #3566711</t>
  </si>
  <si>
    <t>EnMPLSFODF_366974</t>
  </si>
  <si>
    <t>ATM 0156</t>
  </si>
  <si>
    <t>2024 996683</t>
  </si>
  <si>
    <t>Enlace MPLS FO #0001509223</t>
  </si>
  <si>
    <t>EnMPLSFO_010323680_410</t>
  </si>
  <si>
    <t>ATM 410</t>
  </si>
  <si>
    <t>2024 996684</t>
  </si>
  <si>
    <t>Enlace MPLS FO #38227</t>
  </si>
  <si>
    <t>EnMPLSFODF_368008</t>
  </si>
  <si>
    <t>ATM 182</t>
  </si>
  <si>
    <t>2024 996686</t>
  </si>
  <si>
    <t>Enlace MPLS FO #0006345550</t>
  </si>
  <si>
    <t>EnMPLSFO_010418360_312</t>
  </si>
  <si>
    <t>ATM 312</t>
  </si>
  <si>
    <t>2024 996687</t>
  </si>
  <si>
    <t>Enlace MPLS FO #38800</t>
  </si>
  <si>
    <t>EnMPLSFODF_317373</t>
  </si>
  <si>
    <t>ATM 1049</t>
  </si>
  <si>
    <t>2024 996688</t>
  </si>
  <si>
    <t>Enlace MPLS FO #0006346945</t>
  </si>
  <si>
    <t>EnMPLSFO_010418369_351</t>
  </si>
  <si>
    <t>ATM 351</t>
  </si>
  <si>
    <t>2024 996689</t>
  </si>
  <si>
    <t>TK ANTERIOR 995910
Asunto: INCIDENT REDBANC: 3794_MPLSFO__Banco-Chile_Easy_Cerrillos_CS-010467384:ATM Down
Estimados,
Alarma persiste en plataforma:
Favor de gestionar nueva revisión. 
Saludos cordiales.
Ramón Pérez S.
Analista de Monitoreo
Sotero del Rio N° 541 Of. 727 - Santiago
Celular: +56 229944006
Mail: monitoreo@netmetrix.cl
_______________
Estimados Mesa de Soporte,
Se informa que se detecta el siguiente incidente en plataforma de monitoreo, por favor gestionar creación de ticket de Reclamo para la revision del servicio:
Notificacion de Incidente
Camino Melipilla 10939, Cerrillos
RUT:96.521.680-4
RESUMEN
Nombre host:3794_MPLSFO__Banco-Chile_Easy_Cerrillos_CS-010467384
Direccion IP:10.113.20.188
Alerta:ATM Down
Severidad:High
Fecha y Hora de Incio:2024.05.20 | 10:16:15
CS Equipo:ROUTRGEN_010397158_3794
CONTACTO PARA VALIDAR SERVICIO
Escalamiento:Operador de Monitoreo de turno | Correo: monitoreo@netmetrix.cl
BITACORA
Registros de Actualizacion:
www.netmetrix.cl
Centro de Monitoreo Netmetrix
https://apps.mypurecloud.com/directory/#/engage/admin/interactions/94c4d6db-d88c-4577-be40-460e6ec36f0a</t>
  </si>
  <si>
    <t>2024 996692</t>
  </si>
  <si>
    <t>2024 996693</t>
  </si>
  <si>
    <t>2024 996694</t>
  </si>
  <si>
    <t>Enlace MPLS FO #0006351813</t>
  </si>
  <si>
    <t>EnMPLSFO_010418489_5515</t>
  </si>
  <si>
    <t>ATM 5515</t>
  </si>
  <si>
    <t>2024 996695</t>
  </si>
  <si>
    <t>Enlace MPLS FO #3566539</t>
  </si>
  <si>
    <t>EnMPLSFODF_144363</t>
  </si>
  <si>
    <t>ATM 4770</t>
  </si>
  <si>
    <t>2024 996696</t>
  </si>
  <si>
    <t>2024 996697</t>
  </si>
  <si>
    <t>2024 996698</t>
  </si>
  <si>
    <t>Enlace MPLS FO #0000002781</t>
  </si>
  <si>
    <t>EnMPLSFO_554497</t>
  </si>
  <si>
    <t>2024 996699</t>
  </si>
  <si>
    <t>2024 996700</t>
  </si>
  <si>
    <t>2024 996701</t>
  </si>
  <si>
    <t>2024 996702</t>
  </si>
  <si>
    <t>2024 996712</t>
  </si>
  <si>
    <t>ATM	3387
Falla	enlace caido
CS:	CS-10367687 / BPI-3256499
IP	10.10.119.97
Direccion	Santa Rosa 13218
Comuna	La Pintana
Local	Supermercado Alvi La Pintana</t>
  </si>
  <si>
    <t>Enlace MPLS FO #0003256499</t>
  </si>
  <si>
    <t>EnMPLSFO_010367687_3387</t>
  </si>
  <si>
    <t>ATM 3387</t>
  </si>
  <si>
    <t>2024 996733</t>
  </si>
  <si>
    <t xml:space="preserve">Estimados
Favor vuestra ayuda para realizar revisión de intermitencias de ASR Paine 2 Datos y Video:
CS: 495266
CS: 495257
Atte.
Sergio Matias Sandoval Fleet
</t>
  </si>
  <si>
    <t>2024 996736</t>
  </si>
  <si>
    <t>2024 996739</t>
  </si>
  <si>
    <t xml:space="preserve">RE: INCIDENT REDBANC: 2526_MPLSFO_RM_Banco-Santander_MALL_ESTACION CENTRAL_CS-010474408:ATM Down
Estimados:
Favor su ayuda con servicio sin conexión en monitoreo.
Gráfica con pérdidas.
Notificacion de Incidente
AVENIDA LIBERTADOR BERNARDO OHIGGINS 5091, ESTACION CENTRAL
RUT:96.521.680-4
RESUMEN
Nombre host:2526_MPLSFO_RM_Banco-Santander_MALL_ESTACION CENTRAL_CS-010474408
Direccion IP:10.113.21.50
Alerta:ATM Down
Severidad:High
Fecha y Hora de :2024.05.22 | 01:26:03
CS Equipo:ROUTRGEN_010407175_2526
CONTACTO PARA VALIDAR SERVICIO
Escalamiento
:Operador de Monitoreo de turno | Correo: monitoreo@netmetrix.cl
BITACORA
Registros de Actualizacion
:
Franco Catalán.
Analista de Monitoreo
Sotero del Rio N° 541 Of. 727 - Santiago
Mail: monitoreo@netmetrix.cl
https://apps.mypurecloud.com/directory/#/engage/admin/interactions/1a9e1387-b671-4c03-bf3e-7cdafbe5a672
</t>
  </si>
  <si>
    <t>Enlace MPLS FO #0000551598</t>
  </si>
  <si>
    <t>EnMPLSFO_010252692_3136</t>
  </si>
  <si>
    <t>ATM 3136</t>
  </si>
  <si>
    <t>2024 996793</t>
  </si>
  <si>
    <t>ATM	4470
Falla	sin enlace
CS:	CS-10320026 / BPI-3291500
IP	10.10.149.70
Direccion	Manuel Bulnes 677
Comuna	Salamanca
Local	Supermercado Unimarc Salamanca</t>
  </si>
  <si>
    <t>Enlace Satelital #0003291500</t>
  </si>
  <si>
    <t>ENSAT_010320026_4470</t>
  </si>
  <si>
    <t>ATM 4470</t>
  </si>
  <si>
    <t>2024 996921</t>
  </si>
  <si>
    <t>ATM	448
Falla	sin enlace
CS:	CS-10280357 / BPI-1156089
IP	10.10.106.44
Direccion	Avenida Santa Rosa 7668
Comuna	La Granja
Local	Supermercado Santa Isabel La Granja</t>
  </si>
  <si>
    <t>2024 997030</t>
  </si>
  <si>
    <t>ATM	244
Falla	lentitud
CS:	CS-305285 / BPI-38234
IP	
Direccion	Av Camino El Alba 11969 Local 312
Comuna	Santiago
Local	Sucursal</t>
  </si>
  <si>
    <t>Enlace MPLS FO #38234</t>
  </si>
  <si>
    <t>EnMPLSFODF_305285</t>
  </si>
  <si>
    <t>ATM 244</t>
  </si>
  <si>
    <t>CLIENTE-Problema de configuración-cambio de configuración</t>
  </si>
  <si>
    <t>2024 997065</t>
  </si>
  <si>
    <t>ATM	2550
Falla	enlace caido
CS:	CS-10467647/ BPI 8672342
IP	10.172.7.210
Direccion	Avenida Apoquindo 4501 
Comuna	Las Condes
Local	Stand Alone Escuela Militar </t>
  </si>
  <si>
    <t>Enlace MPLS FO #0008695244</t>
  </si>
  <si>
    <t>EnMPLSFO_010468044_2550</t>
  </si>
  <si>
    <t>ATM 2550</t>
  </si>
  <si>
    <t>2024 997109</t>
  </si>
  <si>
    <t>ATM	1971
Falla	enlace caido
CS:	CS-133818 / BPI-38497
IP	10.10.126.46
Direccion	Av Urmeneta 541
Comuna	Puerto Montt
Local	Sucursal Bancaria</t>
  </si>
  <si>
    <t>Enlace MPLS-CU #38497</t>
  </si>
  <si>
    <t>EnMPLSCUDF_133818</t>
  </si>
  <si>
    <t>ATM 1971</t>
  </si>
  <si>
    <t>2024 997124</t>
  </si>
  <si>
    <t>#DZS
ATM	2948
Falla	router dañado por filtracion de agua
CS:	CS-10626033 / BPI-8705859
IP	100.72.80.13
Direccion	Calle Villagrán 558
Comuna	Los Angeles
Local	Supermercado Santa Isabel</t>
  </si>
  <si>
    <t>Conexión Privada #0008705859</t>
  </si>
  <si>
    <t>RedPriv_010626033_2948</t>
  </si>
  <si>
    <t>ATM 2948</t>
  </si>
  <si>
    <t>LANG</t>
  </si>
  <si>
    <t>2024 997186</t>
  </si>
  <si>
    <t>#DZS
ATM	6438
Falla	sin enlace
CS:	CS-10346044 / BPI-3651343
IP	10.10.143.54
Direccion	Ruta H 66 G 910 camino Pelequén San Antonio
Comuna	Peumo
Local	Punto Peumo</t>
  </si>
  <si>
    <t>2024 997202</t>
  </si>
  <si>
    <t>ATM	5730
Falla	sin enlace
CS:	CS-368038 / BPI-38335
IP	10.10.144.42
Direccion	Carretera San Martin 607
Comuna	Los Andes
Local	Municipalidad de Rinconada</t>
  </si>
  <si>
    <t>2024 997347</t>
  </si>
  <si>
    <t>CAIDO
104303 13
ATM	6677
Falla	Enlace caido
CS:	CS-10373203 / BPI-3403599
IP	10.10.103.46
Direccion	Avenida España 2469
Comuna	Lampa
Local	Punto Copec Batuco</t>
  </si>
  <si>
    <t>2024 997444</t>
  </si>
  <si>
    <t>ATM	4724
Falla	Enlace caido
CS:	CS-90778 / BPI-37783
IP	10.172.4.130
Direccion	Irarrazaval 099
Comuna	Ñuñoa
Local	Sucursal</t>
  </si>
  <si>
    <t>Enlace MPLS FO #37783</t>
  </si>
  <si>
    <t>EnMPLSFODF_90778</t>
  </si>
  <si>
    <t>cambio de equipo</t>
  </si>
  <si>
    <t>ATM 4724</t>
  </si>
  <si>
    <t>GTD-TELSUR-Problema de hardware-cambio de equipo</t>
  </si>
  <si>
    <t>2024 997447</t>
  </si>
  <si>
    <t>****Se toma producto referenciual, ya que en direccion  se encuentra activacion  progreso*****
Fwd: INCIDENT REDBANC: 2555__VIII_Banco-Santander_SUPERMERCADO_Tucapel_CS-:ATM Down
AE
Ariel Espinoza
Para soportet@grupogtd.com
Cc mpalacios@redbanc.cl, czamorano@redbanc.cl, Oscar.Orellana@dxc.com, clnocrbc@dxc.com, elopez@redbanc.cl, avasquez@redbanc.cl, jhoan.saa@grupogtd.com, monitoreo@netmetrix.cl
Hoy 19:55
Estimados Mesa de Soporte,
Se informa que se detecta el siguiente incidente en plataforma de monitoreo, por favor gestionar creación de ticket de Reclamo para la revision del servicio:
Notificacion de Incidente
Calle Arturo Prat 500, Tucapel
RUT:96.521.680-4
RESUMEN
Nombre host
Direccion IP
Alerta
Severidad
Fecha y Hora de Incio
CS Equipo
:2555__VIII_Banco-Santander_SUPERMERCADO_Tucapel_CS-
:10.113.21.53
:ATM Down
:High
:2024.05.22 | 19:36:40
:
CONTACTO PARA VALIDAR SERVICIO
Escalamiento
:Operador de Monitoreo de turno | Correo: monitoreo@netmetrix.cl
BITACORA
Registros de Actualizacion
https://apps.mypurecloud.com/directory/#/engage/admin/interactions/8d749694-b10d-4d9a-af5a-9046c17bc2bc</t>
  </si>
  <si>
    <t>2024 997493</t>
  </si>
  <si>
    <t>2024 997524</t>
  </si>
  <si>
    <t xml:space="preserve">Estimados,
Favor generar ticket para la revisión de alerta presentada y determinar motivos.
Nombre	Site	Tipo	Marca	Modelo	Numero Serie	SW versión	Código Servicio
rbc-liray-atm-gtd-cEdge-2	Liray	cEedge	Cisco	C8500-12X	TTM26320DX9	17.09.03	ROUTRGEN_010344033/FOOTELCO_010379006
Saludos,
Rodrigo Tobar Díaz
Technology Consultant I – Analista Observabilidad
</t>
  </si>
  <si>
    <t>Fibra Óptica Oscura #0006056988</t>
  </si>
  <si>
    <t>FOOTELCO_010379006</t>
  </si>
  <si>
    <t>2024 997539</t>
  </si>
  <si>
    <t xml:space="preserve">Estimados GTD.
              Se solicita generar folio a la brevedad por enlace.
ASR GTD Liray 2 Datos  Caída enlace     
CS:         423734
Saludos,
Rodrigo Tobar Díaz
</t>
  </si>
  <si>
    <t>2024 997554</t>
  </si>
  <si>
    <t xml:space="preserve">Estimados,
              Se informa desconexión de 907 ATM, restablecen servicios al minuto.
Región:  Nivel País.
Caída fecha/hora: 23-05-2024 03:11 
Gracias, quedamos a la espera de detalles.
</t>
  </si>
  <si>
    <t>Enlace MPLS CU #32763</t>
  </si>
  <si>
    <t>EnMPLSCUDF_58767</t>
  </si>
  <si>
    <t>ATM 4038</t>
  </si>
  <si>
    <t>2024 997695</t>
  </si>
  <si>
    <t xml:space="preserve">#DZS
ATM	2851
Falla	Enlace caido
CS:	BPI-8824688
IP	
Direccion	Ruta 215 entre lagos hijuelas 2b
Comuna	puyehue
Local	Petrobras Entre lagos
</t>
  </si>
  <si>
    <t>Enlace MPLS-FO #0008824688</t>
  </si>
  <si>
    <t>EnMPLS-FO_010475476_2851</t>
  </si>
  <si>
    <t>Jessica.Gutierrez@grupogtd.com</t>
  </si>
  <si>
    <t>ATM 2851</t>
  </si>
  <si>
    <t>GTD-TELSUR-Falla red Transporte-Corte de FO</t>
  </si>
  <si>
    <t>2024 997712</t>
  </si>
  <si>
    <t>ATM	3794
Falla	Enlace caido
CS:	CS-10467384 / CS-4G-10203071 / BPI-8660415
IP	10.172.8.166 / 100.72.65.40
Direccion	Camino Melipilla 10939
Comuna	Cerrillos
Local	Easy Cerrillos</t>
  </si>
  <si>
    <t>2024 997719</t>
  </si>
  <si>
    <t>ATM	3878
Falla	Enlace caido
CS:	CS-10344844 / BPI-2808700
IP	10.10.134.56
Direccion	Avenida Caupolicán 1041
Comuna	Temuco
Local	Petrobras Caupolicán
#DZS</t>
  </si>
  <si>
    <t>2024 997731</t>
  </si>
  <si>
    <t>ATM	8529
Falla	Enlace caido
CS:	CS-93698 / BPI-38106
IP	10.10.123.26
Direccion	Irarrazaval 4354
Comuna	Ñuñoa
Local	Supermercado Unimarc</t>
  </si>
  <si>
    <t>2024 997748</t>
  </si>
  <si>
    <t xml:space="preserve">Asunto: INCIDENT REDBANC: 2559__III_Banco-Santander_SUPERMERCADO_Caldera_CS-:ATM Down
Estimados Mesa de Soporte,
Se informa que se detecta el siguiente incidente en plataforma de monitoreo, por favor gestionar creación de ticket de Reclamo para la revision del servicio:
Notificacion de Incidente
Calle Batallón Atacama 319, Caldera
Código de Servicio : 
EnMPLS-FO_010474417_2559
RUT: 96.521.680-4
RESUMEN
Nombre host
Direccion IP
Alerta
Severidad
Fecha y Hora de Incio
CS Equipo
:2559__III_Banco-Santander_SUPERMERCADO_Caldera_CS-
:10.113.21.52
:ATM Down
:High
:2024.05.23 | 10:21:20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MARCELO HENRiQUEZ M. 
Service Manager 
Sotero del rio 541 | Of. 727 | Santiago 
+56 9 9362 9564 
 https://apps.mypurecloud.com/directory/#/engage/admin/interactions/4cc75404-0d5f-409c-8f87-49272847a271
</t>
  </si>
  <si>
    <t>Enlace MPLS-FO #0008770390</t>
  </si>
  <si>
    <t>EnMPLS-FO_010474417_2559</t>
  </si>
  <si>
    <t>ATM 2559</t>
  </si>
  <si>
    <t>2024 997787</t>
  </si>
  <si>
    <t>Ruta 5 Norte Km 480,7	Copec Pronto La Serena	Coquimbo	05.- IV Region	Servicentro	CS-10467647 / BPI 8672342</t>
  </si>
  <si>
    <t>Enlace Satelital #38382</t>
  </si>
  <si>
    <t>ENSATDF_476191</t>
  </si>
  <si>
    <t>ATM 5171</t>
  </si>
  <si>
    <t>Enlace MPLS-FO #0006525944</t>
  </si>
  <si>
    <t>2024 997798</t>
  </si>
  <si>
    <t>#DZS
GTD-Paine	Fibra	10.10.129.33	ATM 3766	172.45.121.226	Chile	Aruro Prat 688	Supermercado Bigger	Valdivia	CS-367903 / BPI-38833</t>
  </si>
  <si>
    <t>Conexión Privada #30463</t>
  </si>
  <si>
    <t>RedPrivDL_367903</t>
  </si>
  <si>
    <t>ATM 3766</t>
  </si>
  <si>
    <t>2024 997813</t>
  </si>
  <si>
    <t xml:space="preserve">ATM 3167 ACC15-SBER/PTA 0 -&gt; OPERATIVO
302649 F13
ATM 3165 ACC15-SBER/PTA 1 --&gt; OPERATIVO
302649 F15.
ATM 3164 ACC15-SBER/PTA 2 --&gt; OPERATIVO
C302649 F11
Fibra	10.10.126.36	ATM 3164	CS-10252724 / BPI-551830Fibra	
10.10.120.70	ATM 3165  CS-10252725 / BPI-551831
10.10.123.28	ATM 3167  CS-10252723 / BPI-551832
Avenida Portales Oriente 2736	Metrotrén Cinco Pinos I	San Bernardo		Estacion de Metrotren	
</t>
  </si>
  <si>
    <t>Enlace MPLS FO #0000551832</t>
  </si>
  <si>
    <t>EnMPLSFO_010252723_3167</t>
  </si>
  <si>
    <t>ATM 3167</t>
  </si>
  <si>
    <t>Enlace MPLS FO #0000551831</t>
  </si>
  <si>
    <t>EnMPLSFO_010252725_3165</t>
  </si>
  <si>
    <t>ATM 3165</t>
  </si>
  <si>
    <t>Enlace MPLS FO #0000551830</t>
  </si>
  <si>
    <t>EnMPLSFO_010252724_3164</t>
  </si>
  <si>
    <t>ATM 3164</t>
  </si>
  <si>
    <t>2024 997897</t>
  </si>
  <si>
    <t>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:rbc-paine-atm-gtd-cEdge-2
:10.113.255.4
:[HIGH] Interface TenGigabitEthernet0/0/3 down
:Disaster
:2024.05.23 | 12:35:39
:ROUTRGEN_010344035 / FOOTELCO_010379004
CONTACTO PARA VALIDAR SERVICIO
Escalamiento
:Operador de Monitoreo de turno | Correo: monitoreo@netmetrix.cl
BITACORA
Registros de Actualizacion
www.netmetrix.cl
Centro de Monitoreo Netmetrix
https://apps.mypurecloud.com/directory/#/engage/admin/interactions/97c5ceba-6614-4a49-b5d7-f7ba7f0d7e6a</t>
  </si>
  <si>
    <t>Enlace MPLS FO #3582027</t>
  </si>
  <si>
    <t>EnMPLSFOOF_549616</t>
  </si>
  <si>
    <t>CLIENTE-Problema en el ingreso del ticket-ticket duplicado</t>
  </si>
  <si>
    <t>2024 997898</t>
  </si>
  <si>
    <t>Buenas tardes estimados, favor su apoyo en revisión de alerta presente en correo de arrastre.
Saludos cordiales
--
YUSDARI AMARILLO.
Analista de Monitoreo
Sotero del Rio N° 541 Of. 727 - Santiago
Celular: +56 9 50300887
Mail: yamarillo@netmetrix.cl
-------------------------------------------------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:rbc-paine-atm-gtd-cEdge-2
:10.113.255.4
:[HIGH] Interface TenGigabitEthernet0/0/3.1722 down
:Disaster
:2024.05.23 | 12:35:39
:ROUTRGEN_010344035 / FOOTELCO_010379004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https://apps.mypurecloud.com/directory/#/engage/admin/interactions/fb1afdf2-2bdf-45a6-9e7d-3c67de915d2c</t>
  </si>
  <si>
    <t>Equipamiento #0006928520</t>
  </si>
  <si>
    <t>EQUIPAM_010334148</t>
  </si>
  <si>
    <t>2024 997901</t>
  </si>
  <si>
    <t>303242 F45
303242 46
Buenas tardes estimados, favor su apoyo en revisión de alerta presente en correo de arrastre.
Saludos cordiales
--
YUSDARI AMARILLO.
Analista de Monitoreo
Sotero del Rio N° 541 Of. 727 - Santiago
Celular: +56 9 50300887
Mail: yamarillo@netmetrix.cl
-------------------------------------------------
Estimados Mesa de Soporte,
Se informa que se detecta el siguiente incidente en plataforma de monitoreo, por favor gestionar creación de ticket de Reclamo para la revision del servicio:
Notificacion de Incidente
AVENIDA PRESIDENTE PRIETO 226, PAINE
RUT:96.521.680-4
RESUMEN
Nombre host
Direccion IP
Alerta
Severidad
Fecha y Hora de Incio
CS Equipo
:rbc-paine-atm-gtd-cEdge-2
:10.113.255.4
:[HIGH] Interface TenGigabitEthernet0/0/3.1722 down
:Disaster
:2024.05.23 | 12:35:39
:ROUTRGEN_010344035 / FOOTELCO_010379004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https://apps.mypurecloud.com/directory/#/engage/admin/interactions/fb1afdf2-2bdf-45a6-9e7d-3c67de915d2c</t>
  </si>
  <si>
    <t>2024 997906</t>
  </si>
  <si>
    <t>Asunto: INCIDENT REDBANC: rbc-paine-atm-gtd-cEdge-2:[HIGH] Interface TenGigabitEthernet0/0/3.1721 down
Estimados Mesa de Soporte,
Se informa que se detecta el siguiente incidente en plataforma de monitoreo, por favor gestionar creación de ticket de Reclamo para la revision del servicio:
Notificacion de Incidente
AVENIDA PRESIDENTE PRIETO 226, PAINE
RUT:96.521.680-4
RESUMEN
Nombre host:rbc-paine-atm-gtd-cEdge-2
Direccion IP:10.113.255.4
Alerta:[HIGH] Interface TenGigabitEthernet0/0/3.1721 down
Severidad:Disaster
Fecha y Hora de Incio:2024.05.23 | 12:35:39
CS Equipo:ROUTRGEN_010344035 / FOOTELCO_010379004
CONTACTO PARA VALIDAR SERVICIO
Escalamiento:Operador de Monitoreo de turno | Correo: monitoreo@netmetrix.cl
BITACORA
Registros de Actualizacion:
 Centro de Monitoreo Netmetrix
Este es un correo automatico, por favor no contestar a esta casilla, si desea mayor informacion del evento comunicarce a traves del mail monitoreo@netmetrix.cl
www.netmetrix.cl
https://apps.mypurecloud.com/directory/#/engage/admin/interactions/f9fa276c-1316-42b2-8b85-44834b6739f3</t>
  </si>
  <si>
    <t>2024 997925</t>
  </si>
  <si>
    <t>ATM	326
Falla	Enlace caido
CS:	CS-148043 / BPI-39245
IP	10.172.5.74
Direccion	Av La Dehesa 2035 Local 15,16 Y Ofic. 12,13.
Comuna	Lo Barnechea
Local	Of. El Rodeo</t>
  </si>
  <si>
    <t>Enlace MPLS FO #39245</t>
  </si>
  <si>
    <t>EnMPLSFODF_148043</t>
  </si>
  <si>
    <t>ATM 326</t>
  </si>
  <si>
    <t>2024 997930</t>
  </si>
  <si>
    <t>CAIDO
+++302649 6 ++
ATM	4140
Falla	sin enlace
CS:	CS-542625 / CS-4G-10210037
IP	10.172.6.166
Direccion	Calle Eucaliptus 273
Comuna	San Bernardo
Local	Supermercado Santa Isabel</t>
  </si>
  <si>
    <t>Enlace MPLS FO #38442</t>
  </si>
  <si>
    <t>EnMPLSFODF_542625</t>
  </si>
  <si>
    <t>ATM 4140</t>
  </si>
  <si>
    <t>2024 997932</t>
  </si>
  <si>
    <t>+++302165  42 ++
ATM	3134
Falla	sin enlace
CS:	CS-10252690 / BPI-551597
IP	10.10.129.43
Direccion	Avenida Portales 4175
Comuna	San Bernardo
Local	Metrotrén Nos II</t>
  </si>
  <si>
    <t>Enlace MPLS FO #0000551597</t>
  </si>
  <si>
    <t>EnMPLSFO_010252690_3134</t>
  </si>
  <si>
    <t>ATM 3134</t>
  </si>
  <si>
    <t>2024 997938</t>
  </si>
  <si>
    <t>ATM	658
Falla	Enlace caido
CS:	CS-10115002 / BPI-64508
IP	10.10.134.17
Direccion	San Martin 50
Comuna	Santiago
Local	Movistar San Martin</t>
  </si>
  <si>
    <t>Enlace MPLS FO #0000064508</t>
  </si>
  <si>
    <t>EnMPLSFO_010115000_658</t>
  </si>
  <si>
    <t>ATM 658</t>
  </si>
  <si>
    <t>2024 997945</t>
  </si>
  <si>
    <t>++3136 --&gt; 302165 40 ++
++3131 --&gt; 302649 41 ++
ATM	3131 - 3136
Falla	Enlace caido
CS:	CS-10252691 / BPI-551596 - CS-10252692 / BPI-551598
IP	10.10.129.42 - 10.10.121.75
Direccion	Avenida Portales 4175
Comuna	San Bernardo
Local	Metrotrén Nos I</t>
  </si>
  <si>
    <t>Enlace MPLS FO #0000551596</t>
  </si>
  <si>
    <t>EnMPLSFO_010252691_3131</t>
  </si>
  <si>
    <t>ATM 3131</t>
  </si>
  <si>
    <t>2024 998034</t>
  </si>
  <si>
    <t xml:space="preserve">Estimados muy buenas tardes favor generar folio para enlace caido de rbc-paine-atm-gtd-cEdge-2 
rbc-paine-atm-gtd-cEdge-2	Cedge	Cisco	C8500-12X	TTM26320DWZ	17.09.03	GTD	ROUTRGEN_010344035/FOOTELCO_010379004	Paine	Sala Blanca	MDFB.06	38	1
Saludos. 
Jose Parada P.-
</t>
  </si>
  <si>
    <t>2024 998053</t>
  </si>
  <si>
    <t>ATM 5683
Calle Sanchez Fontecilla 12000 Local 1041	Jumbo Peñalolén N 2	Peñalolen	07.- Region Metropolitana	Supermercado	CS-552620 / BPI-38121
++10.10.100.40</t>
  </si>
  <si>
    <t>Conexión Privada #31150</t>
  </si>
  <si>
    <t>RedPrivDL_552620</t>
  </si>
  <si>
    <t>ATM 5684</t>
  </si>
  <si>
    <t>2024 998063</t>
  </si>
  <si>
    <t xml:space="preserve">ATMs  3153-3158-3163
IP WAN	ATM
10.10.127.28	3153
10.10.127.29	3158
10.10.117.53	3163
CODIGO
CS-10126034 / BPI-551792
CS-10252719 / BPI-551818
CS-10252718 / BPI-551819
</t>
  </si>
  <si>
    <t>Enlace MPLS FO #0000551819</t>
  </si>
  <si>
    <t>EnMPLSFO_010252718_3163</t>
  </si>
  <si>
    <t>ATM 3163</t>
  </si>
  <si>
    <t>Enlace MPLS FO #0000551818</t>
  </si>
  <si>
    <t>EnMPLSFO_010252719_3158</t>
  </si>
  <si>
    <t>ATM 3158</t>
  </si>
  <si>
    <t>Enlace MPLS FO #0000551792</t>
  </si>
  <si>
    <t>EnMPLSFO_010252715_3153</t>
  </si>
  <si>
    <t>ATM 3153</t>
  </si>
  <si>
    <t>2024 998073</t>
  </si>
  <si>
    <t>ATM	8877
Falla	sin enlace
CS:	CS-456529 / BPI-38368
IP	1010143170
Direccion	Av La Dehesa 4580 Loc, 1
Comuna	Lo Barnechea
Local	Supermercado Erbi</t>
  </si>
  <si>
    <t>Enlace Satelital #38368</t>
  </si>
  <si>
    <t>ENSATDF_456529</t>
  </si>
  <si>
    <t>Cable UTP</t>
  </si>
  <si>
    <t>ATM 8877</t>
  </si>
  <si>
    <t>2024 998091</t>
  </si>
  <si>
    <t xml:space="preserve">ATMs 1121-1132
10.10.105.42
10.10.115.43
CS-411640 / BPI-38305
CS-411653 / BPI-37666
</t>
  </si>
  <si>
    <t>Conexión Privada #37550</t>
  </si>
  <si>
    <t>RedPrivDL_411640</t>
  </si>
  <si>
    <t>cambio de SFP</t>
  </si>
  <si>
    <t>ATM 1121</t>
  </si>
  <si>
    <t>GTD-TELSUR-Problema de hardware-cambio de SFP</t>
  </si>
  <si>
    <t>Conexión Privada #30531</t>
  </si>
  <si>
    <t>RedPrivDL_411653</t>
  </si>
  <si>
    <t>ATM 1132</t>
  </si>
  <si>
    <t>2024 998097</t>
  </si>
  <si>
    <t>Estimados Mesa de Soporte,
Se informa que se detecta el siguiente incidente en plataforma de monitoreo, por favor gestionar creación de ticket de Reclamo para la revision del servicio:
Notificacion de Incidente
AV. Grecia 5791, Peñalolen, Peñalolen
RUT:
RESUMEN
Nombre host
Direccion IP
Alerta
Severidad
Fecha y Hora de Incio
CS Equipo
:1180_MPLSFO__Banco-Chile_Cencosud_Penalolen_CS-010469462
:10.113.20.182
:ATM Down
:High
:2024.05.23 | 10:21:29
:ROUTRGEN_010403150_1180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https://apps.mypurecloud.com/directory/#/engage/admin/interactions/2b7b8642-19c5-425d-8535-e0b7837e4572</t>
  </si>
  <si>
    <t>Enlace MPLS FO #0008723411</t>
  </si>
  <si>
    <t>EnMPLSFO_010469462_1180</t>
  </si>
  <si>
    <t>ATM 1180</t>
  </si>
  <si>
    <t>2024 998155</t>
  </si>
  <si>
    <t xml:space="preserve">++8525--&gt;302165 17++
ATM	4167	-	8525
Falla	sin enlace		
CS:	CS-10367461 / BPI-3250589	-	CS-122147 / BPI-33021
IP	10.10.127.24	-	10.10.128.36
Direccion	Av. Portales 2448		
Comuna	San Bernardo		
Local	Supermercado M10 San Bernardo I		</t>
  </si>
  <si>
    <t>Enlace MPLS FO #3566116</t>
  </si>
  <si>
    <t>EnMPLSFODF_122147</t>
  </si>
  <si>
    <t>ATM 8525</t>
  </si>
  <si>
    <t>Enlace MPLS FO #0003250589</t>
  </si>
  <si>
    <t>EnMPLSFO_010367461_4167</t>
  </si>
  <si>
    <t>ATM 4167</t>
  </si>
  <si>
    <t>2024 998222</t>
  </si>
  <si>
    <t xml:space="preserve">Estimados
Favor vuestra ayuda para realizar revisión de intermitencias de ASR Liray 2 Datos y Video:
CS: 423734
CS: 423741
Atte.
Sergio Matias Sandoval Fleet
</t>
  </si>
  <si>
    <t>Conexión Privada #33744</t>
  </si>
  <si>
    <t>RedPrivDL_423741</t>
  </si>
  <si>
    <t>Conexión Privada #33427</t>
  </si>
  <si>
    <t>RedPrivDL_423734</t>
  </si>
  <si>
    <t>2024 998258</t>
  </si>
  <si>
    <t xml:space="preserve">REDBANC: 2100__VIII_Banco-Santander_CENTROCOMERCIAL_San Pedro De La Paz_CS-:ATM Down
M
Para soportet@grupogtd.com
Cc mpalacios@redbanc.cl, czamorano@redbanc.cl, Oscar.Orellana@dxc.com, clnocrbc@dxc.com, clnocrbc@dxc.com, elopez@redbanc.cl, avasquez@redbanc.cl, monitoreo@netmetrix.cl, jhoan.saa@grupogtd.com, mhenriquez@netmetrix.cl, aespinoza@netmetrix.cl, cbarahona@netmetrix.cl
Hoy 4:57
Estimados:
Favor su ayuda con la creación de ticket por servicio sin conexión.
Atte.
Franco Catalán.
Analista de Monitoreo
Sotero del Rio N° 541 Of. 727 - Santiago
Mail: monitoreo@netmetrix.cl
De: monitoreo@netmetrix.cl &lt;monitoreo@netmetrix.cl&gt;
Enviado el: viernes, 24 de mayo de 2024 4:42
Para: mhenriquez@netmetrix.cl; aespinoza@netmetrix.cl; cbarahona@netmetrix.cl; monitoreo@netmetrix.cl
Asunto: INCIDENT REDBANC: 2100__VIII_Banco-Santander_CENTROCOMERCIAL_San Pedro De La Paz_CS-:ATM Down
Estimados Mesa de Soporte,
Se informa que se detecta el siguiente incidente en plataforma de monitoreo, por favor gestionar creación de ticket de Reclamo para la revision del servicio:
Notificacion de Incidente
Av Laguna Grande 115, San Pedro De La Paz
RUT:96.521.680-4
RESUMEN
Nombre host
Direccion IP
Alerta
Severidad
Fecha y Hora de Incio
CS Equipo
:2100__VIII_Banco-Santander_CENTROCOMERCIAL_San Pedro De La Paz_CS-
:10.113.21.51
:ATM Down
:High
:2024.05.24 | 04:36:30
: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2 adjuntos
image002.png
3.99 KB
image001.png
21.86 KB
https://apps.mypurecloud.com/directory/#/engage/admin/interactions/0964d488-2014-4b85-8362-39487a22ddb8
</t>
  </si>
  <si>
    <t>Enlace MPLS-CU #38296</t>
  </si>
  <si>
    <t>EnMPLSCUDF_147839</t>
  </si>
  <si>
    <t>servicio con corte</t>
  </si>
  <si>
    <t>ATM 2100</t>
  </si>
  <si>
    <t>GTD-TELSUR-Problema en el ingreso del ticket-servicio con corte</t>
  </si>
  <si>
    <t>2024 998365</t>
  </si>
  <si>
    <t>ATM	2700
Falla	Enlace caido
CS:	CS-459656 / BPI-37648
IP	10.172.4.98
Direccion	Av Irarrazaval 3333
Comuna	Ñuñoa
Local	Sucursal</t>
  </si>
  <si>
    <t>Enlace MPLS FO #37648</t>
  </si>
  <si>
    <t>EnMPLSFODF_459656</t>
  </si>
  <si>
    <t>ATM 2700</t>
  </si>
  <si>
    <t>2024 998385</t>
  </si>
  <si>
    <t>#DZS
ATM	4692
Falla	Enlace caido
CS:	CS-1041945
IP	1017234106
Direccion	San Pedro 326
Comuna	Puerto Varas
Local	Sucursal</t>
  </si>
  <si>
    <t>Enlace MPLS FO #0006527999</t>
  </si>
  <si>
    <t>EnMPLSFO_010419458_4692</t>
  </si>
  <si>
    <t>ATM 4692</t>
  </si>
  <si>
    <t>2024 998447</t>
  </si>
  <si>
    <t>ATM	2684
Falla	Enlace caido
CS:	CS-494700 / BPI-38956
IP	10.10.120.91
Direccion	Av Americo Vespucio 399
Comuna	Maipu
Local	Mall Arauco Maipu Nivel 1 VI</t>
  </si>
  <si>
    <t>Enlace MPLS CU #38956</t>
  </si>
  <si>
    <t>EnMPLSCUDF_42910</t>
  </si>
  <si>
    <t>2024 998656</t>
  </si>
  <si>
    <t>ATM 892
Supermercado_Valparaiso_
CS-010476018
:10.113.21.38
Enlace caido
CONTACTO PARA VALIDAR SERVICIO
Escalamiento
:Operador de Monitoreo de turno | Correo: monitoreo@netmetrix.cl
https://apps.mypurecloud.com/directory/#/engage/admin/interactions/aee3ba87-be97-46a4-a9e4-62a15ad7b2ea</t>
  </si>
  <si>
    <t>Enlace MPLS-CU #39265</t>
  </si>
  <si>
    <t>EnMPLSCUDF_114180</t>
  </si>
  <si>
    <t>ATM 2707</t>
  </si>
  <si>
    <t>2024 998738</t>
  </si>
  <si>
    <t xml:space="preserve">#DZS
ATM 8760
DIRECCION	UBICACION	COMUNA	REGION	TIPO LOCAL	CODIGO	ROUTER	VERSION	ANCHO BANDA	CARRIER
Urmeneta 1070	Estación de Servicio Shell	Puerto Montt	14.- X Region	Servicentro	CS-399275 / BPI-38951	C1121X-8P	17.09.03	2 Mbps	GTD
</t>
  </si>
  <si>
    <t>Conexión Privada #3566037</t>
  </si>
  <si>
    <t>RedPrivDL_399275</t>
  </si>
  <si>
    <t>ATM 8760</t>
  </si>
  <si>
    <t>2024 998743</t>
  </si>
  <si>
    <t xml:space="preserve">
Se solicita generar folio por caída de enlace troncal Gi 0/0/1 en ASR GTD Paine 2 Datos, enlace respaldo,  lo cual provocó caída de protocolo mediante Event Manager.
Actualmente enlace se aprecia UP.
ASR GTD Paine 2 Datos
CS: 495266
</t>
  </si>
  <si>
    <t>2024 998759</t>
  </si>
  <si>
    <t>ATM	5437
Falla	Enlace caido
CS:	CS-10373673/ BPI-3424498
IP	10.10.103.43
Direccion	Calle Rene Soriano 2335
Comuna	Osorno
Local	Copec Punto Osorno</t>
  </si>
  <si>
    <t>Enlace MPLS FO #0003424498</t>
  </si>
  <si>
    <t>EnMPLSFO_010373673_5437</t>
  </si>
  <si>
    <t>RPT se reestablece energía en sector</t>
  </si>
  <si>
    <t>ATM 5437</t>
  </si>
  <si>
    <t>TERCEROS-Corte de energía en masivo sector/región-RPT se reestablece energía en sector</t>
  </si>
  <si>
    <t>2024 998801</t>
  </si>
  <si>
    <t>2024 998786</t>
  </si>
  <si>
    <t>+++302679 40+++
ATM	5599
Falla	Enlace caido
CS:	CS-553171 / BPI-2982
IP	10.10.128.33
Direccion	Avenida Portales 3698
Comuna	San Bernardo
Local	Jumbo San Bernardo N 2</t>
  </si>
  <si>
    <t>Enlace MPLS FO #0000002982</t>
  </si>
  <si>
    <t>EnMPLSFO_553171</t>
  </si>
  <si>
    <t>2024 998810</t>
  </si>
  <si>
    <t xml:space="preserve">+++ATM 850+++
Estimados
Favor vuestra ayuda para poder realizar el reinicio remoto del puerto g0/1/0, el cual no autentica el dispositivo.
Actualmente no podemos realizar dicha acción por temas de privilegio.
DIRECCION	UBICACION	COMUNA	REGION	TIPO LOCAL	CODIGO
Avenida humeres 558	Supermercado la estrella	Cabildo	06.- V Region	Supermercado	CS-10468033 / BPI-8875144
</t>
  </si>
  <si>
    <t>Enlace Satelital #0008875144</t>
  </si>
  <si>
    <t>ENSAT_010468033_850</t>
  </si>
  <si>
    <t>ATM 850</t>
  </si>
  <si>
    <t>2024 998833</t>
  </si>
  <si>
    <t xml:space="preserve">CLARO SD1159937 
Estimados @soportet@grupogtd.com,
Junto con saludar, favor su apoyo generando ticket por caída de cruzada interna en DC Panamericana, se consultó con DC y cliente, los cuales descartaron trabajos en curso que puedan generar esta caída.
name Line_rbc-panamericana-rbi-agg_Twe1/0/11
carrier Claro
circuit id. 02-25-0010362105
type Optical Fiber
site 1 Panamericana Sdwan
Información ambos extremos:
 rbc-panamericana-rbi-agg | Pte. Eduardo Frei 3614, Conchali. Sala 3, Rack D4 UR 28-29-30 | Interfaz Twe1/0/3
Tesorería General de la República 2 TGR | Pte. Eduardo Frei 3614, Conchali, sala3 rack A9
Estimados,
CS/BPI(En caso de no poseerlos dejar en blanco):
Rut de la empresa: 96.521.680-4 (RBC)
Dirección del servicio: Pte. Eduardo Frei 3614, Conchali, sala3 rack A9
Saludos,
Gabriel Vergara R
Operations Network Engineer, NDM / GNO L1
+56233225703
DXC Technology
Apoquindo 5950, Piso 21, Las Condes - Santiago, Chile
Las Condes, Santiago, Chile
https://apps.mypurecloud.com/directory/#/engage/admin/interactions/b189d076-3489-4050-835c-85e49b105a1a
</t>
  </si>
  <si>
    <t>Alojamiento Compartido #0008682492</t>
  </si>
  <si>
    <t>RACK_COMP_010258005</t>
  </si>
  <si>
    <t>aesper@grupogtd.com</t>
  </si>
  <si>
    <t>Datacenter y Servicios TI</t>
  </si>
  <si>
    <t>2024 998868</t>
  </si>
  <si>
    <t xml:space="preserve">RV: INCIDENT REDBANC: 2100__VIII_Banco-Santander_CENTROCOMERCIAL_San Pedro De La Paz_CS-:ATM Down
MN
Monitoreo Netmetrix
Para soportet@grupogtd.com
Cc monitoreo@netmetrix.cl
Hoy 4:31
Estimados Mesa de Soporte,
Se informa que se detecta el siguiente incidente en plataforma de monitoreo, por favor gestionar la creación de ticket de Reclamo para la revisión del servicio:
Notificacion de Incidente
Av Laguna Grande 115, San Pedro De La Paz
RUT:96.521.680-4
RESUMEN
Nombre host
Direccion IP
Alerta
Severidad
Fecha y Hora de Incio
Equipo CS
:2100__VIII_Banco-Santander_CENTROCOMERCIAL_San Pedro De La Paz_CS-
:10.113.21.51
:Cajero automático caído
:Alto
:2024.05.25 | 04:06:28
:
CONTACTO PARA VALIDAR SERVICIO
escalada
:Operador de Monitoreo de turno | Correo: monitoreo@netmetrix.cl
BITACORA
Registros de Actualización
:
www.netmetrix.cl
Centro de Monitoreo Netmetrix
Este es un correo automático, por favor no conteste a esta casilla, si desea mayor información del evento comunicarce a través del correo monitoreo@netmetrix.cl
https://apps.mypurecloud.com/directory/#/engage/admin/interactions/c76c982c-907f-4415-bfe4-3062d720c26f
</t>
  </si>
  <si>
    <t>2024 998910</t>
  </si>
  <si>
    <t>ATM 3152
sin enlace
10.10.117.9
Bco Santander	Avenida Clotario Frente Al 7135	Metrotrén Lo Espejo I	Lo Espejo	07.- Region Metropolitana	Estacion de Metrotren	CS-10252709 / BPI-551772	C1111-8P	16.06.05	2 Mbps</t>
  </si>
  <si>
    <t>Enlace MPLS FO #0000551772</t>
  </si>
  <si>
    <t>EnMPLSFO_010252709_3152</t>
  </si>
  <si>
    <t>ATM 3152</t>
  </si>
  <si>
    <t>2024 998916</t>
  </si>
  <si>
    <t xml:space="preserve">CVIDEO RESPALDO Liray Caído
172.30.40.1
</t>
  </si>
  <si>
    <t>Enlace MPLS FO #3577941</t>
  </si>
  <si>
    <t>EnMPLSFODF_423741</t>
  </si>
  <si>
    <t>2024 998937</t>
  </si>
  <si>
    <t>ATM 4962
lentitud
10.10.150.94
O’Higgins 620	Supermercado Unimarc Yumbel	Yumbel	11.- VIII Region	Supermercado	CS-10320049 / BPI-3307380</t>
  </si>
  <si>
    <t>Enlace Satelital #0003307380</t>
  </si>
  <si>
    <t>ENSAT_010320049_4962</t>
  </si>
  <si>
    <t>ATM 4962</t>
  </si>
  <si>
    <t>2024 998965</t>
  </si>
  <si>
    <t>ATM 6224
sin enlace
10.10.115.53
bco Credito	El Rodeo 13442	Farmacia Salco Brand	Santiago	07.- Region Metropolitana	Farmacia	CS-80114 / BPI-37790	CISCO1941/K9	15.2(4)M7	#REF!	GTD</t>
  </si>
  <si>
    <t>Enlace MPLS CU #37790</t>
  </si>
  <si>
    <t>EnMPLSCUDF_80114</t>
  </si>
  <si>
    <t>Corte de cable</t>
  </si>
  <si>
    <t>ATM 6224</t>
  </si>
  <si>
    <t>TERCEROS-Cable dañado, cortado o atenuado-Corte de cable</t>
  </si>
  <si>
    <t>2024 998987</t>
  </si>
  <si>
    <t>Notificacion de Incidente
Calle General Urrutia 670, Villarrica
RUT:96.521.680-4
RESUMEN
Nombre host
Direccion IP
Alerta
Severidad
Fecha y Hora de Incio
CS Equipo
:2536_MPLS-FO_IX_Banco-Santander_SUPERMERCADO_Villarrica_CS-010273387
:10.113.21.54
:ATM Down
:High
:2024.05.25 | 14:05:21
:ROUTRGEN_010357123_2536
CONTACTO PARA VALIDAR SERVICIO
Escalamiento
:Operador de Monitoreo de turno | Correo: monitoreo@netmetrix.cl
BITACORA
Registros de Actualizacion
:
www.netmetrix.cl
Centro de Monitoreo Netmetrix
https://apps.mypurecloud.com/directory/#/engage/admin/interactions/0800ea70-c5c6-45e1-aa4b-e2edfa6448f9</t>
  </si>
  <si>
    <t>2024 998998</t>
  </si>
  <si>
    <t>Estimados Mesa de Soporte,
Se informa que se detecta el siguiente incidente en plataforma de monitoreo, por favor gestionar creación de ticket de Reclamo para la revision del servicio:
RUT: 96.521.680-4
AVENIDA LIBERTADOR BERNARDO OHIGGINS 5091, ESTACION CENTRAL
Notificacion de Incidente
AVENIDA LIBERTADOR BERNARDO OHIGGINS 5091, ESTACION CENTRAL
RUT:96.521.680-4
RESUMEN
Nombre host
Direccion IP
Alerta
Severidad
Fecha y Hora de Incio
CS Equipo
:2526_MPLSFO_RM_Banco-Santander_MALL_ESTACION CENTRAL_CS-010474408
:10.113.21.50
:ATM Down
:High
:2024.05.25 | 15:06:00
:ROUTRGEN_010407175_2526
CONTACTO PARA VALIDAR SERVICIO
Escalamiento
:Operador de Monitoreo de turno | Correo: monitoreo@netmetrix.cl
BITACORA
Registros de Actualizacion
:
www.netmetrix.cl
Centro de Monitoreo Netmetrix
https://apps.mypurecloud.com/directory/#/engage/admin/interactions/baf94083-84b6-4cb4-8b0b-0d839bd49183</t>
  </si>
  <si>
    <t>Enlace MPLS FO #0000536422</t>
  </si>
  <si>
    <t>EnMPLSFO_010251611_2899</t>
  </si>
  <si>
    <t>ATM 2899</t>
  </si>
  <si>
    <t>2024 999008</t>
  </si>
  <si>
    <t xml:space="preserve">
Estimados Mesa de Soporte,
Se informa que se detecta el siguiente incidente en plataforma de monitoreo, por favor gestionar creación de ticket de Reclamo para la revision del servicio:
AVENIDA CONCHA Y TORO 1149, PUENTE ALTO
RUT: 96.521.680-4
Notificacion de Incidente
AVENIDA CONCHA Y TORO 1149, PUENTE ALTO
RUT:96.521.680-4
RESUMEN
Nombre host
Direccion IP
Alerta
Severidad
Fecha y Hora de Incio
CS Equipo
:1747_MPLSFO_RM_Banco-Santander_MALL_PUENTE ALTO_CS-010474396
:10.113.21.45
:ATM Down
:High
:2024.05.25 | 16:06:32
:ROUTRGEN_010407171_1747
CONTACTO PARA VALIDAR SERVICIO
Escalamiento
:Operador de Monitoreo de turno | Correo: monitoreo@netmetrix.cl
BITACORA
Registros de Actualizacion
:
www.netmetrix.cl
Centro de Monitoreo Netmetrix
https://apps.mypurecloud.com/directory/#/engage/admin/interactions/755c1d05-c3e3-41e1-a68a-11afd09bc104</t>
  </si>
  <si>
    <t>2024 999009</t>
  </si>
  <si>
    <t>Notificacion de Incidente
Av Laguna Grande 115, San Pedro De La Paz
RUT:96.521.680-4
RESUMEN
Nombre host
Direccion IP
Alerta
Severidad
Fecha y Hora de Incio
CS Equipo
:2100__VIII_Banco-Santander_CENTROCOMERCIAL_San Pedro De La Paz_CS-
:10.113.21.51
:ATM Down
:High
:2024.05.25 | 16:36:32
:
CONTACTO PARA VALIDAR SERVICIO
Escalamiento
:Operador de Monitoreo de turno | Correo: monitoreo@netmetrix.cl
BITACORA
Registros de Actualizacion
:
www.netmetrix.cl
Centro de Monitoreo Netmetrix
https://apps.mypurecloud.com/directory/#/engage/admin/interactions/722275d9-4bc7-4cdf-a530-ae25e588615d</t>
  </si>
  <si>
    <t>SE_Monitoreo Proactivo_147993 #39604</t>
  </si>
  <si>
    <t>SERV_ESP147993_10001002</t>
  </si>
  <si>
    <t>ATM 729</t>
  </si>
  <si>
    <t>2024 999026</t>
  </si>
  <si>
    <t xml:space="preserve">Apertura de ticket | RBC | rbc-panamericana-rbi-agg - Twe1/0/3 (TGR-2) | DC Panamericana | CS: CostoAcc_010436004
EN
Encina, Nelson
Para soportet@grupogtd.com
Cc gno_chile@dxc.com, gonzalo.contreras@dxc.com, CLNOCRBC@dxc.com, furbina@redbanc.cl, ddiaz@redbanc.cl
Hoy 19:01
Estimados
Favor de su apoyo para apertura de ticket por caida del siguiente enlace ubicado en DC Panamericana.
rbc-panamericana-rbi-agg - Twe1/0/3 - CS: CostoAcc_010436004
Ubicacion: Pte. Eduardo Frei 3614, Conchali. Sala 3, Rack D4 UR 28-29-30
Saludos cordiales,
Nelson Encina M.
Operations Network Engineer, NDM / GNO L1
Work Number: +56233225703
DXC Technology
Mariano Sanchez Fontecilla, 310 – Birmann Building 11° floor
Las Condes, Santiago, Chile
Respuestas preestablecidas
Buscar respuesta
Buscar respuesta
https://apps.mypurecloud.com/directory/#/engage/admin/interactions/ab7b96b3-bae5-47af-b256-14aabd1e92b2
</t>
  </si>
  <si>
    <t>Costo de Acceso #0008754953</t>
  </si>
  <si>
    <t>CostoAcc_010436004</t>
  </si>
  <si>
    <t>Problema de manipulación o uso</t>
  </si>
  <si>
    <t>Se reconecta en nodo</t>
  </si>
  <si>
    <t>Felipe.Jimenez@grupogtd.com</t>
  </si>
  <si>
    <t>GTD-TELSUR-Problema de manipulación o uso-Se reconecta en nodo</t>
  </si>
  <si>
    <t>2024 999028</t>
  </si>
  <si>
    <t>Junto con saludarlos, favor su apoyo para generar folio atm  sin enlace
Modulo
TECNOLOGIA
IP WAN
ATM
IP Addres
Gateway
Mascara
BANCO
DIRECCION
UBICACION
COMUNA
REGION
TIPO LOCAL
CODIGO
ROUTER
VERSION
GTD-Liray
SDW-LTE
100.72.65.125
1074
172.45.147.202
172.45.147.201
255.255.255.248
Chile
Avenida Argentina 51
Portal Valparaíso
Valparaiso
06.- V Region
Centro Comercial
CS-10230028 / BPI-8900973
C1121X-8PLTEP
17.09.03
Saludos
Diego Oyarzun Barraza
Analista Observabilidad
+56 9 2 2674 6890
DXC Technology
Av. Apoquindo 5950, 22° floor
Las Condes, Santiago, Chile
https://apps.mypurecloud.com/directory/#/engage/admin/interactions/0a4f06a3-6b80-4403-8100-fc1f60c19448</t>
  </si>
  <si>
    <t>Enlace MPLS-FO #0008661932</t>
  </si>
  <si>
    <t>EnMPLS-FO_010467426_3793</t>
  </si>
  <si>
    <t>Felipe.Lillo@grupogtd.com</t>
  </si>
  <si>
    <t>ATM 3793</t>
  </si>
  <si>
    <t>2024 999047</t>
  </si>
  <si>
    <t>#DZS
Se crea ticket con enlace referencial ya que producto esta en activación en progreso
GTD-Liray
SDW-LTE
100.72.80.77
ATM 1720
172.45.144.186
172.45.144.185
255.255.255.248
Santander
Avenida Alemania 0945
Dreams Casino - Hotel Temuco
Temuco
12.- IX Region
Casino
CS-10634398 / CS-4G-10223022 / BPI-10477743
C1121X-8PLTEP
17.09.03</t>
  </si>
  <si>
    <t>SE_Monitoreo Proactivo_151472 #32427</t>
  </si>
  <si>
    <t>SERV_ESP151472_10001002</t>
  </si>
  <si>
    <t>ATM 992</t>
  </si>
  <si>
    <t>2024 999081</t>
  </si>
  <si>
    <t>**Se toma producto referencial en la misma región ya que productos en la dirección indicada por el cliente no permiten la creación de TK**
Estimado Equipo de Proyectos GTD,
Se informa que se ha detectado el siguiente evento en plataforma de monitoreo, favor su revision:
Notificacion de Incidente
Calle Arturo Prat 500, Tucapel
RUT:96.521.680-4
RESUMEN
Nombre host
Direccion IP
Alerta
Severidad
Fecha y Hora de Incio
CS Equipo
:2555__VIII_Banco-Santander_SUPERMERCADO_Tucapel_CS-
:10.113.21.53
:ATM Down
:High
:2024.05.26 | 08:36:34
:
CONTACTOS DE CLIENTE
Escalamientos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https://apps.mypurecloud.com/directory/#/engage/admin/interactions/f253de50-300a-494a-901c-0bf6c4e8e560</t>
  </si>
  <si>
    <t>2024 999091</t>
  </si>
  <si>
    <t>ATM 2800
sin enlace
10.10.110.19
Bco Santander	Avenida lo Espejo 943	Outlet Maipú	Maipu	07.- Region Metropolitana	Centro Comercial	CS-10214312 / BPI-277280</t>
  </si>
  <si>
    <t>Enlace MPLS FO #0000277280</t>
  </si>
  <si>
    <t>EnMPLSFO_010214312_2800</t>
  </si>
  <si>
    <t>ATM 2800</t>
  </si>
  <si>
    <t>2024 999102</t>
  </si>
  <si>
    <t>#DZS
ATM 2990
sin enlace
10.10.143.74
Bco Chile	Ruta 5 Sur Km 614,4	Estación de Servicio Shell	Victoria	12.- IX Region	Servicentro	CS-455622 / BPI-31737	CISCO1941/K9	15.2(4)M7</t>
  </si>
  <si>
    <t>Enlace Satelital #31737</t>
  </si>
  <si>
    <t>ENSATDF_455622</t>
  </si>
  <si>
    <t>YBezzaza@ext.grupogtd.com</t>
  </si>
  <si>
    <t>ATM 2990</t>
  </si>
  <si>
    <t>2024 999150</t>
  </si>
  <si>
    <t>ATM 3116
sin enlace
10.10.109.22
Bco Santander	Calle Arturo Prat 495	Metrotrén San Bernardo II	San Bernardo	07.- Region Metropolitana	Estacion de Metrotren</t>
  </si>
  <si>
    <t>2024 999437</t>
  </si>
  <si>
    <t>+++ATM 871+++
*Estado del producto Activación pasada por punto de no retorno*
**
De: monitoreo@netmetrix.cl &lt;monitoreo@netmetrix.cl&gt;
Enviado el: lunes, 27 de mayo de 2024 10:01
Para: mhenriquez@netmetrix.cl; aespinoza@netmetrix.cl; cbarahona@netmetrix.cl; monitoreo@netmetrix.cl
Asunto: INCIDENT REDBANC: 871_MPLSFO_RM_Banco-Chile_Easy_San Bernardo_CS-010467414:Private 1 - Down
Estimados Mesa de Soporte,
Se informa que se detecta el siguiente incidente en plataforma de monitoreo, por favor gestionar creación de ticket de Reclamo para la revision del servicio:
Notificacion de Incidente
Av. Portales #3698, San Bernardo
RUT:96.521.680-4
RESUMEN
Nombre host:871_MPLSFO_RM_Banco-Chile_Easy_San Bernardo_CS-010467414
Direccion IP:10.113.20.124
Alerta:Private 1 - Down
SeveridadWarning 
Fecha y Hora de Incio 2024.05.27 | 09:56:22
CS EquipoROUTRGEN_010397169_871
CONTACTO PARA VALIDAR SERVICIO
Escalamiento
:Operador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https://apps.mypurecloud.com/directory/#/engage/admin/interactions/7b22e0f4-7350-46ad-9a57-a2440b673dc8</t>
  </si>
  <si>
    <t>Enlace MPLS FO #0008661695</t>
  </si>
  <si>
    <t>EnMPLSFO_010467414_871</t>
  </si>
  <si>
    <t>ATM 871</t>
  </si>
  <si>
    <t>2024 999534</t>
  </si>
  <si>
    <t xml:space="preserve">Junto con saludarlos, favor su apoyo para generar folio por desconexión masiva de 67 enlaces a nivel nacional
Saludos
Diego Oyarzun Barraza
Analista Observabilidad 
+56 9 2 2674 6890
DXC Technology
Av. Apoquindo 5950, 22° floor
Las Condes, Santiago, Chile
</t>
  </si>
  <si>
    <t>Enlace MPLS-CU #32888</t>
  </si>
  <si>
    <t>EnMPLSCUDF_151531</t>
  </si>
  <si>
    <t>ATM 310</t>
  </si>
  <si>
    <t>2024 999565</t>
  </si>
  <si>
    <t xml:space="preserve">++ASR datos Paine 1++
Estimados GTD.
              Se solicita generar folio por intermitencia enlace troncal
ASR GTD Paine 1 Datos
CS: 495264
Atento a sus comentarios.
Rodolfo Navia
Technology Consultant II – Analista Observabilidad
+56 9 2 2674 6880
DXC Technology
Av. Apoquindo 5950, 22° floor
Las Condes, Santiago, Chile
</t>
  </si>
  <si>
    <t>2024 999567</t>
  </si>
  <si>
    <t>2024 999597</t>
  </si>
  <si>
    <t>Estimados Mesa de Soporte,
Se informa que se detecta el siguiente incidente en plataforma de monitoreo, por favor gestionar creación de ticket de Reclamo para la revision del servicio:
Notificacion de Incidente
Avenida Pedro De Valdivia 1221-1227, Providencia
RUT:96.521.680-4
RESUMEN
Nombre host
Direccion IP
Alerta
Severidad
Fecha y Hora de Incio
CS Equipo
:550_MPLSFO_RM_Banco-Chile_OK-Market_Providencia_CS-010477542
:10.113.21.57
:ATM Down
:High
:2024.05.27 | 13:16:45
:ROUTRGEN_010417151_550
CONTACTO PARA VALIDAR SERVICIO
Escalamiento
:Operador de Monitoreo de turno | Correo: monitoreo@netmetrix.cl
BITACORA
Registros de Actualizacion
:
www.netmetrix.cl
Centro de Monitoreo Netmetrix
Este es un correo automatico, por favor no contestar a esta casilla, si desea mayor informacion del evento comunicarce a traves del mail monitoreo@netmetrix.cl
https://apps.mypurecloud.com/directory/#/engage/admin/interactions/f1cbc232-166d-40d9-911b-5b2679b930be</t>
  </si>
  <si>
    <t>2024 999624</t>
  </si>
  <si>
    <t xml:space="preserve">De: monitoreo@netmetrix.cl &lt;monitoreo@netmetrix.cl&gt;
Enviado el: lunes, 27 de mayo de 2024 14:31
Para: mhenriquez@netmetrix.cl; aespinoza@netmetrix.cl; cbarahona@netmetrix.cl; monitoreo@netmetrix.cl
Asunto: INCIDENT REDBANC: 3578_MPLSFODF_RM_Banco-Credito_Sucursal_Santiago_CS-398031:Private 1 - Down
Notificacion de Incidente
Nataniel Cox 27, Santiago
RUT:96.521.680-4
RESUMEN
ATM 3578	
Nombre host	:3578_MPLSFODF_RM_Banco-Credito_Sucursal_Santiago_CS-398031
Direccion IP	:10.113.20.8
Alerta	:Private 1 - Down
Severidad	:Warning
Fecha y Hora de Incio	:2024.05.27 | 14:26:09
CS Equipo	:EnMPLSFODF_398031
CONTACTO PARA VALIDAR SERVICIO
Escalamiento
:Operador de Monitoreo de turno | Correo: monitoreo@netmetrix.cl
</t>
  </si>
  <si>
    <t>2024 999748</t>
  </si>
  <si>
    <t>ATM	1779
Falla	sin enlace
CS:	CS-10403104 / BPI-400332
IP	10.10.129.22
Direccion	Calle Bandera 101
Comuna	Santiago
Local	Mall Patio Centro</t>
  </si>
  <si>
    <t>Enlace MPLS FO #0000400332</t>
  </si>
  <si>
    <t>EnMPLSFO_010228528_1779</t>
  </si>
  <si>
    <t>ATM 1779</t>
  </si>
  <si>
    <t>2024 999789</t>
  </si>
  <si>
    <t>ATM	6611
Falla	sin enlace
CS:	CS-10547207 / BPI-3363753
IP	10.10.130.52
Direccion	Calle Comercio 20173
Comuna	San Jose de Maipo
Local	Punto Copec San José de Maipo</t>
  </si>
  <si>
    <t>Enlace MPLS FO #0003363753</t>
  </si>
  <si>
    <t>EnMPLSFO_010371660_6611</t>
  </si>
  <si>
    <t>2024 999856</t>
  </si>
  <si>
    <t xml:space="preserve">Estimados,
Favor aperturar ticket de incieente por el siguiente enlace caido:
CS: P2P-ETH_010510084
Saludos,
Gabriel Vergara R
Operations Network Engineer, NDM / GNO L1
+56233225703
DXC Technology
Apoquindo 5950, Piso 21, Las Condes - Santiago, Chile
Las Condes, Santiago, Chile
https://apps.mypurecloud.com/directory/#/engage/admin/interactions/fb8117ea-ec59-410f-bfe9-1db8ec390886
</t>
  </si>
  <si>
    <t>Enlace Punto a Punto Eth #0008680568</t>
  </si>
  <si>
    <t>P2P-ETH_010510084</t>
  </si>
  <si>
    <t>2024 999880</t>
  </si>
  <si>
    <t xml:space="preserve">Asunto: INCIDENT REDBANC: 1897_MPLSFO_RM_Banco-Santander_MALL_PUENTE ALTO_CS-010474393:ATM Down
Estimados Mesa de Soporte,
Se informa que se detecta el siguiente incidente en plataforma de monitoreo, por favor gestionar creación de ticket de Reclamo para la revision del servicio:
Notificacion de Incidente
AVENIDA CONCHA Y TORO 1149, PUENTE ALTO
RUT:96.521.680-4
RESUMEN
Nombre host:1897_MPLSFO_RM_Banco-Santander_MALL_PUENTE ALTO_CS-010474393
Direccion IP:10.113.21.47
Alerta:ATM Down
Severidad:High
Fecha y Hora de Incio:2024.05.28 | 06:11:15
CS Equipo:ROUTRGEN_010407169_1897
CONTACTO PARA VALIDAR SERVICIO
Escalamiento:Operador de Monitoreo de turno | Correo: monitoreo@netmetrix.cl
BITACORA
Registros de Actualizacion:
www.netmetrix.cl
Centro de Monitoreo Netmetrix
Este es un correo automatico, por favor no contestar a esta casilla, si desea mayor informacion del evento comunicarce a traves del mail monitoreo@netmetrix.cl
https://apps.mypurecloud.com/directory/#/engage/admin/interactions/f895c6b2-ddde-4e3b-94f9-3cba26f4d09b
</t>
  </si>
  <si>
    <t>ATM</t>
  </si>
  <si>
    <t>Comuna</t>
  </si>
  <si>
    <t>Ticket(s)</t>
  </si>
  <si>
    <t>Ticket(s) Carrier / Folio</t>
  </si>
  <si>
    <t>TIEMPO INDISPONIBILIDAD</t>
  </si>
  <si>
    <t>PORCENTAJE DISPONIBILIDAD</t>
  </si>
  <si>
    <t>RENTA</t>
  </si>
  <si>
    <t>MULTA</t>
  </si>
  <si>
    <t xml:space="preserve">Apertura </t>
  </si>
  <si>
    <t>Apertura Ncc</t>
  </si>
  <si>
    <t>Cierre</t>
  </si>
  <si>
    <t>Resuelto Ncc</t>
  </si>
  <si>
    <t>Cierre Ncc</t>
  </si>
  <si>
    <t>HH Resuelto</t>
  </si>
  <si>
    <t>HH Cierre</t>
  </si>
  <si>
    <t>HH Total</t>
  </si>
  <si>
    <t>Solicitud de apertura ATM</t>
  </si>
  <si>
    <t>Disponibilidad Apertura ATM</t>
  </si>
  <si>
    <t>HH Descuento</t>
  </si>
  <si>
    <t>Tiempo indisponibilidad GTD</t>
  </si>
  <si>
    <t>HH</t>
  </si>
  <si>
    <t>2990</t>
  </si>
  <si>
    <t>VICTORIA</t>
  </si>
  <si>
    <t>3116</t>
  </si>
  <si>
    <t>SAN BERNARDO</t>
  </si>
  <si>
    <t>39116588</t>
  </si>
  <si>
    <t>4724</t>
  </si>
  <si>
    <t>NUNOA</t>
  </si>
  <si>
    <t>39168306</t>
  </si>
  <si>
    <t>448</t>
  </si>
  <si>
    <t>LA GRANJA</t>
  </si>
  <si>
    <t>39093243,39165344</t>
  </si>
  <si>
    <t>6677</t>
  </si>
  <si>
    <t>LAMPA</t>
  </si>
  <si>
    <t>39053659,39171541</t>
  </si>
  <si>
    <t>1971</t>
  </si>
  <si>
    <t>PUERTO MONTT</t>
  </si>
  <si>
    <t>39166533</t>
  </si>
  <si>
    <t>3934</t>
  </si>
  <si>
    <t>PUENTE ALTO</t>
  </si>
  <si>
    <t>1747</t>
  </si>
  <si>
    <t>987841,992943</t>
  </si>
  <si>
    <t>388</t>
  </si>
  <si>
    <t>CASTRO</t>
  </si>
  <si>
    <t>002538</t>
  </si>
  <si>
    <t>711</t>
  </si>
  <si>
    <t>PUNTA ARENAS</t>
  </si>
  <si>
    <t>986507</t>
  </si>
  <si>
    <t>38986702</t>
  </si>
  <si>
    <t>3448</t>
  </si>
  <si>
    <t>LAS CONDES</t>
  </si>
  <si>
    <t>002384</t>
  </si>
  <si>
    <t>6651</t>
  </si>
  <si>
    <t>986105,991648</t>
  </si>
  <si>
    <t>38977300,39082202</t>
  </si>
  <si>
    <t>8760</t>
  </si>
  <si>
    <t>998738</t>
  </si>
  <si>
    <t>39189993</t>
  </si>
  <si>
    <t>5230</t>
  </si>
  <si>
    <t>002510</t>
  </si>
  <si>
    <t>445</t>
  </si>
  <si>
    <t>TEMUCO</t>
  </si>
  <si>
    <t>993560</t>
  </si>
  <si>
    <t>39106499</t>
  </si>
  <si>
    <t>332</t>
  </si>
  <si>
    <t>CALDERA</t>
  </si>
  <si>
    <t>986288</t>
  </si>
  <si>
    <t>38981936</t>
  </si>
  <si>
    <t>8529</t>
  </si>
  <si>
    <t>991599,993533,995476,995615,997731</t>
  </si>
  <si>
    <t>39079249,39106425,39137112,39143555,39184598</t>
  </si>
  <si>
    <t>1074</t>
  </si>
  <si>
    <t>VALPARAISO</t>
  </si>
  <si>
    <t>991219,999028</t>
  </si>
  <si>
    <t>991219,39200722</t>
  </si>
  <si>
    <t>4519</t>
  </si>
  <si>
    <t>LA SERENA</t>
  </si>
  <si>
    <t>995470</t>
  </si>
  <si>
    <t>39136963</t>
  </si>
  <si>
    <t>4692</t>
  </si>
  <si>
    <t>PUERTO VARAS</t>
  </si>
  <si>
    <t>998385</t>
  </si>
  <si>
    <t>39187564</t>
  </si>
  <si>
    <t>6224</t>
  </si>
  <si>
    <t>LO BARNECHEA</t>
  </si>
  <si>
    <t>998965</t>
  </si>
  <si>
    <t>39198536</t>
  </si>
  <si>
    <t>3694</t>
  </si>
  <si>
    <t>995644</t>
  </si>
  <si>
    <t>39145068</t>
  </si>
  <si>
    <t>3107</t>
  </si>
  <si>
    <t>CURICO</t>
  </si>
  <si>
    <t>993610</t>
  </si>
  <si>
    <t>39106549</t>
  </si>
  <si>
    <t>6920</t>
  </si>
  <si>
    <t>VITACURA</t>
  </si>
  <si>
    <t>002202</t>
  </si>
  <si>
    <t>4889</t>
  </si>
  <si>
    <t>002463</t>
  </si>
  <si>
    <t>3878</t>
  </si>
  <si>
    <t>995520,997719</t>
  </si>
  <si>
    <t>39139657,39177388</t>
  </si>
  <si>
    <t>3379</t>
  </si>
  <si>
    <t>995334</t>
  </si>
  <si>
    <t>39132502</t>
  </si>
  <si>
    <t>1008</t>
  </si>
  <si>
    <t>989904</t>
  </si>
  <si>
    <t>39049389</t>
  </si>
  <si>
    <t>559</t>
  </si>
  <si>
    <t>ESTACION CENTRAL</t>
  </si>
  <si>
    <t>986379</t>
  </si>
  <si>
    <t>38984090</t>
  </si>
  <si>
    <t>5788</t>
  </si>
  <si>
    <t>SAGRADA FAMILIA</t>
  </si>
  <si>
    <t>000284</t>
  </si>
  <si>
    <t>39219947</t>
  </si>
  <si>
    <t>4252</t>
  </si>
  <si>
    <t>990178</t>
  </si>
  <si>
    <t>39052553</t>
  </si>
  <si>
    <t>8704</t>
  </si>
  <si>
    <t>MACUL</t>
  </si>
  <si>
    <t>987258,989785</t>
  </si>
  <si>
    <t>39004159,39048292</t>
  </si>
  <si>
    <t>3859</t>
  </si>
  <si>
    <t>PURRANQUE</t>
  </si>
  <si>
    <t>002663</t>
  </si>
  <si>
    <t>5472</t>
  </si>
  <si>
    <t>SAN FRANCISCO DE MOSTAZAL</t>
  </si>
  <si>
    <t>987301,987329</t>
  </si>
  <si>
    <t>39010256,39010256</t>
  </si>
  <si>
    <t>4175</t>
  </si>
  <si>
    <t>VALDIVIA</t>
  </si>
  <si>
    <t>987305,992716</t>
  </si>
  <si>
    <t>39007333,39104474</t>
  </si>
  <si>
    <t>441</t>
  </si>
  <si>
    <t>990675,996640</t>
  </si>
  <si>
    <t>39060572,39158914</t>
  </si>
  <si>
    <t>984</t>
  </si>
  <si>
    <t>,989280</t>
  </si>
  <si>
    <t>39143810,39039825</t>
  </si>
  <si>
    <t>3514</t>
  </si>
  <si>
    <t>PROVIDENCIA</t>
  </si>
  <si>
    <t>987549</t>
  </si>
  <si>
    <t>39013672</t>
  </si>
  <si>
    <t>5590</t>
  </si>
  <si>
    <t>PUDAHUEL</t>
  </si>
  <si>
    <t>988726</t>
  </si>
  <si>
    <t>39032875</t>
  </si>
  <si>
    <t>5628</t>
  </si>
  <si>
    <t>TALCAHUANO</t>
  </si>
  <si>
    <t>991463</t>
  </si>
  <si>
    <t>39073628</t>
  </si>
  <si>
    <t>338</t>
  </si>
  <si>
    <t>SAN ESTEBAN</t>
  </si>
  <si>
    <t>990159</t>
  </si>
  <si>
    <t>39051982</t>
  </si>
  <si>
    <t>2526</t>
  </si>
  <si>
    <t>AVENIDA LIBERTADOR BERNARDO OHIGGINS 5091</t>
  </si>
  <si>
    <t>987056</t>
  </si>
  <si>
    <t>5424</t>
  </si>
  <si>
    <t>MAIPU</t>
  </si>
  <si>
    <t>985643</t>
  </si>
  <si>
    <t>38970573</t>
  </si>
  <si>
    <t>1752</t>
  </si>
  <si>
    <t>000289,990791</t>
  </si>
  <si>
    <t>39219612,39062281</t>
  </si>
  <si>
    <t>4730</t>
  </si>
  <si>
    <t>987757</t>
  </si>
  <si>
    <t>39022601</t>
  </si>
  <si>
    <t>4062</t>
  </si>
  <si>
    <t>SAN MIGUEL</t>
  </si>
  <si>
    <t>988127</t>
  </si>
  <si>
    <t>39019887</t>
  </si>
  <si>
    <t>5711</t>
  </si>
  <si>
    <t>001223</t>
  </si>
  <si>
    <t>5713</t>
  </si>
  <si>
    <t>001260</t>
  </si>
  <si>
    <t>1063</t>
  </si>
  <si>
    <t>SANTIAGO</t>
  </si>
  <si>
    <t>981967</t>
  </si>
  <si>
    <t>750</t>
  </si>
  <si>
    <t>984743</t>
  </si>
  <si>
    <t>4361</t>
  </si>
  <si>
    <t>PEDRO AGUIRRE CERDA</t>
  </si>
  <si>
    <t>990942</t>
  </si>
  <si>
    <t>39065397</t>
  </si>
  <si>
    <t>5524</t>
  </si>
  <si>
    <t>995658</t>
  </si>
  <si>
    <t>39145579</t>
  </si>
  <si>
    <t>2978</t>
  </si>
  <si>
    <t>SAN PEDRO DE LA PAZ</t>
  </si>
  <si>
    <t>987050</t>
  </si>
  <si>
    <t>5444</t>
  </si>
  <si>
    <t>ROMERAL</t>
  </si>
  <si>
    <t>987046</t>
  </si>
  <si>
    <t>38994734</t>
  </si>
  <si>
    <t>3256</t>
  </si>
  <si>
    <t>CALAMA</t>
  </si>
  <si>
    <t>995883</t>
  </si>
  <si>
    <t>39148866</t>
  </si>
  <si>
    <t>3390</t>
  </si>
  <si>
    <t>,989000</t>
  </si>
  <si>
    <t>39081368,39036950</t>
  </si>
  <si>
    <t>4542</t>
  </si>
  <si>
    <t>990896,991963</t>
  </si>
  <si>
    <t>990896,39088207</t>
  </si>
  <si>
    <t>4955</t>
  </si>
  <si>
    <t>RANCAGUA</t>
  </si>
  <si>
    <t>992846</t>
  </si>
  <si>
    <t>39100013</t>
  </si>
  <si>
    <t>5201</t>
  </si>
  <si>
    <t>990717</t>
  </si>
  <si>
    <t>39060787</t>
  </si>
  <si>
    <t>6625</t>
  </si>
  <si>
    <t>PENALOLEN</t>
  </si>
  <si>
    <t>987189</t>
  </si>
  <si>
    <t>39000991</t>
  </si>
  <si>
    <t>3798</t>
  </si>
  <si>
    <t>000233</t>
  </si>
  <si>
    <t>39216803</t>
  </si>
  <si>
    <t>6717</t>
  </si>
  <si>
    <t>990802,994434</t>
  </si>
  <si>
    <t>39062376,39118490</t>
  </si>
  <si>
    <t>4090</t>
  </si>
  <si>
    <t>986107,988501</t>
  </si>
  <si>
    <t>38977437,39031061</t>
  </si>
  <si>
    <t>5736</t>
  </si>
  <si>
    <t>COLINA</t>
  </si>
  <si>
    <t>989301</t>
  </si>
  <si>
    <t>39041158</t>
  </si>
  <si>
    <t>3037</t>
  </si>
  <si>
    <t>990888</t>
  </si>
  <si>
    <t>39063455</t>
  </si>
  <si>
    <t>2165</t>
  </si>
  <si>
    <t>CONCHALI</t>
  </si>
  <si>
    <t>989734</t>
  </si>
  <si>
    <t>39046720</t>
  </si>
  <si>
    <t>823</t>
  </si>
  <si>
    <t>002422</t>
  </si>
  <si>
    <t>3795</t>
  </si>
  <si>
    <t>995880</t>
  </si>
  <si>
    <t>39148855</t>
  </si>
  <si>
    <t>870</t>
  </si>
  <si>
    <t>990901</t>
  </si>
  <si>
    <t>39063628</t>
  </si>
  <si>
    <t>3110</t>
  </si>
  <si>
    <t>988816</t>
  </si>
  <si>
    <t>39033885</t>
  </si>
  <si>
    <t>4032</t>
  </si>
  <si>
    <t>001212</t>
  </si>
  <si>
    <t>6773</t>
  </si>
  <si>
    <t>LA CISTERNA</t>
  </si>
  <si>
    <t>987818</t>
  </si>
  <si>
    <t>39016844</t>
  </si>
  <si>
    <t>5737</t>
  </si>
  <si>
    <t>989306</t>
  </si>
  <si>
    <t>39041189</t>
  </si>
  <si>
    <t>8830</t>
  </si>
  <si>
    <t>TALCA</t>
  </si>
  <si>
    <t>988611</t>
  </si>
  <si>
    <t>39032338</t>
  </si>
  <si>
    <t>4187</t>
  </si>
  <si>
    <t>001696</t>
  </si>
  <si>
    <t>39234411</t>
  </si>
  <si>
    <t>970</t>
  </si>
  <si>
    <t>990130</t>
  </si>
  <si>
    <t>401</t>
  </si>
  <si>
    <t>995217</t>
  </si>
  <si>
    <t>39129974</t>
  </si>
  <si>
    <t>3113</t>
  </si>
  <si>
    <t>994203</t>
  </si>
  <si>
    <t>39116197</t>
  </si>
  <si>
    <t>3385</t>
  </si>
  <si>
    <t>988458</t>
  </si>
  <si>
    <t>39030735</t>
  </si>
  <si>
    <t>5645</t>
  </si>
  <si>
    <t>000572</t>
  </si>
  <si>
    <t>39223422</t>
  </si>
  <si>
    <t>1121</t>
  </si>
  <si>
    <t>99809</t>
  </si>
  <si>
    <t>39181979</t>
  </si>
  <si>
    <t>213</t>
  </si>
  <si>
    <t>CERRILLOS</t>
  </si>
  <si>
    <t>995235</t>
  </si>
  <si>
    <t>39130815</t>
  </si>
  <si>
    <t>1763</t>
  </si>
  <si>
    <t>993618</t>
  </si>
  <si>
    <t>39106689</t>
  </si>
  <si>
    <t>2613</t>
  </si>
  <si>
    <t>988841</t>
  </si>
  <si>
    <t>39034787</t>
  </si>
  <si>
    <t>8525</t>
  </si>
  <si>
    <t>998155</t>
  </si>
  <si>
    <t>39183033</t>
  </si>
  <si>
    <t>2684</t>
  </si>
  <si>
    <t>995661,998447</t>
  </si>
  <si>
    <t>39145506,39187797</t>
  </si>
  <si>
    <t>1808</t>
  </si>
  <si>
    <t>CONCEPCION</t>
  </si>
  <si>
    <t>990154</t>
  </si>
  <si>
    <t>39052334</t>
  </si>
  <si>
    <t>1942</t>
  </si>
  <si>
    <t>990176</t>
  </si>
  <si>
    <t>39053020</t>
  </si>
  <si>
    <t>5437</t>
  </si>
  <si>
    <t>OSORNO</t>
  </si>
  <si>
    <t>998759</t>
  </si>
  <si>
    <t>39192249</t>
  </si>
  <si>
    <t>1779</t>
  </si>
  <si>
    <t>999748</t>
  </si>
  <si>
    <t>39211743</t>
  </si>
  <si>
    <t>4140</t>
  </si>
  <si>
    <t>997930</t>
  </si>
  <si>
    <t>39178966</t>
  </si>
  <si>
    <t>8877</t>
  </si>
  <si>
    <t>998073</t>
  </si>
  <si>
    <t>39181155</t>
  </si>
  <si>
    <t>937</t>
  </si>
  <si>
    <t>993873</t>
  </si>
  <si>
    <t>39110382</t>
  </si>
  <si>
    <t>934</t>
  </si>
  <si>
    <t>993878</t>
  </si>
  <si>
    <t>39110463</t>
  </si>
  <si>
    <t>6611</t>
  </si>
  <si>
    <t>SAN JOSE DE MAIPO</t>
  </si>
  <si>
    <t>999789</t>
  </si>
  <si>
    <t>39212420</t>
  </si>
  <si>
    <t>3112</t>
  </si>
  <si>
    <t>993378</t>
  </si>
  <si>
    <t>39104760</t>
  </si>
  <si>
    <t>3702</t>
  </si>
  <si>
    <t>988990</t>
  </si>
  <si>
    <t>39036996</t>
  </si>
  <si>
    <t>3237</t>
  </si>
  <si>
    <t>984319</t>
  </si>
  <si>
    <t>1952</t>
  </si>
  <si>
    <t>993222</t>
  </si>
  <si>
    <t>39103515</t>
  </si>
  <si>
    <t>3560</t>
  </si>
  <si>
    <t>989177</t>
  </si>
  <si>
    <t>39037662</t>
  </si>
  <si>
    <t>4445</t>
  </si>
  <si>
    <t>995664</t>
  </si>
  <si>
    <t>39145732</t>
  </si>
  <si>
    <t>933</t>
  </si>
  <si>
    <t>002658</t>
  </si>
  <si>
    <t>2844</t>
  </si>
  <si>
    <t>LO ESPEJO</t>
  </si>
  <si>
    <t>991733</t>
  </si>
  <si>
    <t>39086170</t>
  </si>
  <si>
    <t>1732</t>
  </si>
  <si>
    <t>994687</t>
  </si>
  <si>
    <t>39122564</t>
  </si>
  <si>
    <t>3122</t>
  </si>
  <si>
    <t>991715</t>
  </si>
  <si>
    <t>39086394</t>
  </si>
  <si>
    <t>3152</t>
  </si>
  <si>
    <t>998910</t>
  </si>
  <si>
    <t>39197035</t>
  </si>
  <si>
    <t>8320</t>
  </si>
  <si>
    <t>991932</t>
  </si>
  <si>
    <t>39087955</t>
  </si>
  <si>
    <t>6711</t>
  </si>
  <si>
    <t>CALERA DE TANGO</t>
  </si>
  <si>
    <t>996638</t>
  </si>
  <si>
    <t>39158894</t>
  </si>
  <si>
    <t>3167</t>
  </si>
  <si>
    <t>997813</t>
  </si>
  <si>
    <t>39178356</t>
  </si>
  <si>
    <t>3053</t>
  </si>
  <si>
    <t>PANGUIPULLI</t>
  </si>
  <si>
    <t>987522</t>
  </si>
  <si>
    <t>39013466</t>
  </si>
  <si>
    <t>6141</t>
  </si>
  <si>
    <t>987538</t>
  </si>
  <si>
    <t>39013534</t>
  </si>
  <si>
    <t>2800</t>
  </si>
  <si>
    <t>999091</t>
  </si>
  <si>
    <t>39202221</t>
  </si>
  <si>
    <t>3134</t>
  </si>
  <si>
    <t>997932</t>
  </si>
  <si>
    <t>39178910</t>
  </si>
  <si>
    <t>1740</t>
  </si>
  <si>
    <t xml:space="preserve"> LINARES</t>
  </si>
  <si>
    <t>986815</t>
  </si>
  <si>
    <t>38991149</t>
  </si>
  <si>
    <t>221</t>
  </si>
  <si>
    <t>IQUIQUE</t>
  </si>
  <si>
    <t>990565</t>
  </si>
  <si>
    <t>39059572</t>
  </si>
  <si>
    <t>6909</t>
  </si>
  <si>
    <t>991049</t>
  </si>
  <si>
    <t>39067940</t>
  </si>
  <si>
    <t>3136</t>
  </si>
  <si>
    <t>997945</t>
  </si>
  <si>
    <t>39179462</t>
  </si>
  <si>
    <t>658</t>
  </si>
  <si>
    <t>997938</t>
  </si>
  <si>
    <t>39179525</t>
  </si>
  <si>
    <t>3762</t>
  </si>
  <si>
    <t>995472</t>
  </si>
  <si>
    <t>39137035</t>
  </si>
  <si>
    <t>871</t>
  </si>
  <si>
    <t>999437</t>
  </si>
  <si>
    <t>39215447</t>
  </si>
  <si>
    <t>6421</t>
  </si>
  <si>
    <t>991686</t>
  </si>
  <si>
    <t>39084856</t>
  </si>
  <si>
    <t>827</t>
  </si>
  <si>
    <t>,,991246</t>
  </si>
  <si>
    <t>39068540,39070419,39070419</t>
  </si>
  <si>
    <t>3163</t>
  </si>
  <si>
    <t>998063</t>
  </si>
  <si>
    <t>39181022</t>
  </si>
  <si>
    <t>943</t>
  </si>
  <si>
    <t>986576</t>
  </si>
  <si>
    <t>38988687</t>
  </si>
  <si>
    <t>5259</t>
  </si>
  <si>
    <t>ANTOFAGASTA</t>
  </si>
  <si>
    <t>995222</t>
  </si>
  <si>
    <t>39130254</t>
  </si>
  <si>
    <t>5208</t>
  </si>
  <si>
    <t>SAN ANTONIO</t>
  </si>
  <si>
    <t>000242</t>
  </si>
  <si>
    <t>39219625</t>
  </si>
  <si>
    <t>2700</t>
  </si>
  <si>
    <t>998365</t>
  </si>
  <si>
    <t>39187352</t>
  </si>
  <si>
    <t>5796</t>
  </si>
  <si>
    <t>TALAGANTE</t>
  </si>
  <si>
    <t>002430</t>
  </si>
  <si>
    <t>39244926</t>
  </si>
  <si>
    <t>1850</t>
  </si>
  <si>
    <t>993640</t>
  </si>
  <si>
    <t>39106844</t>
  </si>
  <si>
    <t>5670</t>
  </si>
  <si>
    <t>988481</t>
  </si>
  <si>
    <t>39030923</t>
  </si>
  <si>
    <t>1307</t>
  </si>
  <si>
    <t>986912</t>
  </si>
  <si>
    <t>38992180</t>
  </si>
  <si>
    <t>3695</t>
  </si>
  <si>
    <t>990885</t>
  </si>
  <si>
    <t>39062738</t>
  </si>
  <si>
    <t>6752</t>
  </si>
  <si>
    <t>997787</t>
  </si>
  <si>
    <t>5528</t>
  </si>
  <si>
    <t/>
  </si>
  <si>
    <t>39145529</t>
  </si>
  <si>
    <t>326</t>
  </si>
  <si>
    <t>997925</t>
  </si>
  <si>
    <t>39179586</t>
  </si>
  <si>
    <t>4933</t>
  </si>
  <si>
    <t>996655</t>
  </si>
  <si>
    <t>39159755</t>
  </si>
  <si>
    <t>5599</t>
  </si>
  <si>
    <t>998801</t>
  </si>
  <si>
    <t>39193077</t>
  </si>
  <si>
    <t>8753</t>
  </si>
  <si>
    <t>VINA DEL MAR</t>
  </si>
  <si>
    <t>992976</t>
  </si>
  <si>
    <t>39101586</t>
  </si>
  <si>
    <t>4644</t>
  </si>
  <si>
    <t>993850</t>
  </si>
  <si>
    <t>39109844</t>
  </si>
  <si>
    <t>3387</t>
  </si>
  <si>
    <t>LA PINTANA</t>
  </si>
  <si>
    <t>996712</t>
  </si>
  <si>
    <t>39162445</t>
  </si>
  <si>
    <t>5349</t>
  </si>
  <si>
    <t>993869</t>
  </si>
  <si>
    <t>39110012</t>
  </si>
  <si>
    <t>3900</t>
  </si>
  <si>
    <t>993239</t>
  </si>
  <si>
    <t>39103558</t>
  </si>
  <si>
    <t>1141</t>
  </si>
  <si>
    <t>986136</t>
  </si>
  <si>
    <t>38979202</t>
  </si>
  <si>
    <t>6449</t>
  </si>
  <si>
    <t>985623</t>
  </si>
  <si>
    <t>38968775</t>
  </si>
  <si>
    <t>2550</t>
  </si>
  <si>
    <t>997065</t>
  </si>
  <si>
    <t>39166312</t>
  </si>
  <si>
    <t>6438</t>
  </si>
  <si>
    <t>PEUMO</t>
  </si>
  <si>
    <t>39076213</t>
  </si>
  <si>
    <t>4040</t>
  </si>
  <si>
    <t>QUINTA NORMAL</t>
  </si>
  <si>
    <t>39083857</t>
  </si>
  <si>
    <t>8374</t>
  </si>
  <si>
    <t>INDEPENDENCIA</t>
  </si>
  <si>
    <t>39039102</t>
  </si>
  <si>
    <t>4320</t>
  </si>
  <si>
    <t>39159820</t>
  </si>
  <si>
    <t>8785</t>
  </si>
  <si>
    <t>COELEMU</t>
  </si>
  <si>
    <t>39230488</t>
  </si>
  <si>
    <t>TOTAL</t>
  </si>
  <si>
    <t>FECHA</t>
  </si>
  <si>
    <t>2024-05-14</t>
  </si>
  <si>
    <t>991219.991219</t>
  </si>
  <si>
    <t>991219</t>
  </si>
  <si>
    <t>2024-05-07</t>
  </si>
  <si>
    <t>987329.39010256</t>
  </si>
  <si>
    <t>39010256</t>
  </si>
  <si>
    <t>2024-05-09</t>
  </si>
  <si>
    <t>990675.39060572</t>
  </si>
  <si>
    <t>39060572</t>
  </si>
  <si>
    <t>2024-05-11</t>
  </si>
  <si>
    <t>991463.39073628</t>
  </si>
  <si>
    <t>2024-05-27</t>
  </si>
  <si>
    <t>998385.39187564</t>
  </si>
  <si>
    <t>2024-05-10</t>
  </si>
  <si>
    <t>990901.39063628</t>
  </si>
  <si>
    <t>2024-05-20</t>
  </si>
  <si>
    <t>995615.39143555</t>
  </si>
  <si>
    <t>39143555</t>
  </si>
  <si>
    <t>2024-05-25</t>
  </si>
  <si>
    <t>997444.39168306</t>
  </si>
  <si>
    <t>2024-05-24</t>
  </si>
  <si>
    <t>998365.39187352</t>
  </si>
  <si>
    <t>989301.39041158</t>
  </si>
  <si>
    <t>989306.39041189</t>
  </si>
  <si>
    <t>988127.39019887</t>
  </si>
  <si>
    <t>2024-05-29</t>
  </si>
  <si>
    <t>000572.39223422</t>
  </si>
  <si>
    <t>.39068540</t>
  </si>
  <si>
    <t>39068540</t>
  </si>
  <si>
    <t>990130.990130</t>
  </si>
  <si>
    <t>2024-05-21</t>
  </si>
  <si>
    <t>994247.39116588</t>
  </si>
  <si>
    <t>991648.39082202</t>
  </si>
  <si>
    <t>39082202</t>
  </si>
  <si>
    <t>2024-05-15</t>
  </si>
  <si>
    <t>993618.39106689</t>
  </si>
  <si>
    <t>2024-05-23</t>
  </si>
  <si>
    <t>997813.39178356</t>
  </si>
  <si>
    <t>997930.39178966</t>
  </si>
  <si>
    <t>997932.39178910</t>
  </si>
  <si>
    <t>997945.39179462</t>
  </si>
  <si>
    <t>998063.39181022</t>
  </si>
  <si>
    <t>99809.39181979</t>
  </si>
  <si>
    <t>998155.39183033</t>
  </si>
  <si>
    <t>998801.39193077</t>
  </si>
  <si>
    <t>2024-05-16</t>
  </si>
  <si>
    <t>994203.39116197</t>
  </si>
  <si>
    <t>994687.39122564</t>
  </si>
  <si>
    <t>987841.987841</t>
  </si>
  <si>
    <t>987841</t>
  </si>
  <si>
    <t>988481.39030923</t>
  </si>
  <si>
    <t>000974.000974</t>
  </si>
  <si>
    <t>000974</t>
  </si>
  <si>
    <t>2024-05-18</t>
  </si>
  <si>
    <t>992757.39093243</t>
  </si>
  <si>
    <t>39093243</t>
  </si>
  <si>
    <t>2024-05-06</t>
  </si>
  <si>
    <t>987522.39013466</t>
  </si>
  <si>
    <t>2024-05-19</t>
  </si>
  <si>
    <t>.39145529</t>
  </si>
  <si>
    <t>995658.39145579</t>
  </si>
  <si>
    <t>995661.39145506</t>
  </si>
  <si>
    <t>39145506</t>
  </si>
  <si>
    <t>995664.39145732</t>
  </si>
  <si>
    <t>2024-05-30</t>
  </si>
  <si>
    <t>001212.001212</t>
  </si>
  <si>
    <t>2024-05-02</t>
  </si>
  <si>
    <t>985643.38970573</t>
  </si>
  <si>
    <t>987818.39016844</t>
  </si>
  <si>
    <t>2024-05-05</t>
  </si>
  <si>
    <t>987046.38994734</t>
  </si>
  <si>
    <t>996655.39159755</t>
  </si>
  <si>
    <t>988611.39032338</t>
  </si>
  <si>
    <t>989280.39039825</t>
  </si>
  <si>
    <t>39039825</t>
  </si>
  <si>
    <t>2024-05-08</t>
  </si>
  <si>
    <t>990198.39053659</t>
  </si>
  <si>
    <t>39053659</t>
  </si>
  <si>
    <t>.39076213</t>
  </si>
  <si>
    <t>995235.39130815</t>
  </si>
  <si>
    <t>2024-05-13</t>
  </si>
  <si>
    <t>991932.39087955</t>
  </si>
  <si>
    <t>992846.39100013</t>
  </si>
  <si>
    <t>995217.39129974</t>
  </si>
  <si>
    <t>990159.39051982</t>
  </si>
  <si>
    <t>994434.39118490</t>
  </si>
  <si>
    <t>39118490</t>
  </si>
  <si>
    <t>995883.39148866</t>
  </si>
  <si>
    <t>2024-05-31</t>
  </si>
  <si>
    <t>002430.39244926</t>
  </si>
  <si>
    <t>989734.39046720</t>
  </si>
  <si>
    <t>991049.39067940</t>
  </si>
  <si>
    <t>2024-05-28</t>
  </si>
  <si>
    <t>000242.39219625</t>
  </si>
  <si>
    <t>002538.002538</t>
  </si>
  <si>
    <t>988726.39032875</t>
  </si>
  <si>
    <t>000289.39219612</t>
  </si>
  <si>
    <t>39219612</t>
  </si>
  <si>
    <t>993560.39106499</t>
  </si>
  <si>
    <t>995520.39139657</t>
  </si>
  <si>
    <t>39139657</t>
  </si>
  <si>
    <t>987305.39007333</t>
  </si>
  <si>
    <t>39007333</t>
  </si>
  <si>
    <t>987538.39013534</t>
  </si>
  <si>
    <t>988816.39033885</t>
  </si>
  <si>
    <t>988990.39036996</t>
  </si>
  <si>
    <t>989000.39036950</t>
  </si>
  <si>
    <t>39036950</t>
  </si>
  <si>
    <t>986379.38984090</t>
  </si>
  <si>
    <t>987056.987056</t>
  </si>
  <si>
    <t>993222.39103515</t>
  </si>
  <si>
    <t>993378.39104760</t>
  </si>
  <si>
    <t>2024-05-03</t>
  </si>
  <si>
    <t>986815.38991149</t>
  </si>
  <si>
    <t>987050.987050</t>
  </si>
  <si>
    <t>990565.39059572</t>
  </si>
  <si>
    <t>998759.39192249</t>
  </si>
  <si>
    <t>000233.39216803</t>
  </si>
  <si>
    <t>989785.39048292</t>
  </si>
  <si>
    <t>39048292</t>
  </si>
  <si>
    <t>987189.39000991</t>
  </si>
  <si>
    <t>996638.39158894</t>
  </si>
  <si>
    <t>995334.39132502</t>
  </si>
  <si>
    <t>002202.002202</t>
  </si>
  <si>
    <t>002658.002658</t>
  </si>
  <si>
    <t>995470.39136963</t>
  </si>
  <si>
    <t>998965.39198536</t>
  </si>
  <si>
    <t>986507.38986702</t>
  </si>
  <si>
    <t>987757.39022601</t>
  </si>
  <si>
    <t>996712.39162445</t>
  </si>
  <si>
    <t>2024-05-12</t>
  </si>
  <si>
    <t>991715.39086394</t>
  </si>
  <si>
    <t>990717.39060787</t>
  </si>
  <si>
    <t>002663.002663</t>
  </si>
  <si>
    <t>986288.38981936</t>
  </si>
  <si>
    <t>999789.39212420</t>
  </si>
  <si>
    <t>987549.39013672</t>
  </si>
  <si>
    <t>989177.39037662</t>
  </si>
  <si>
    <t>2024-05-22</t>
  </si>
  <si>
    <t>995644.39145068</t>
  </si>
  <si>
    <t>997109.39166533</t>
  </si>
  <si>
    <t>001223.001223</t>
  </si>
  <si>
    <t>001260.001260</t>
  </si>
  <si>
    <t>998738.39189993</t>
  </si>
  <si>
    <t>998910.39197035</t>
  </si>
  <si>
    <t>991733.39086170</t>
  </si>
  <si>
    <t>2024-05-26</t>
  </si>
  <si>
    <t>999102.999102</t>
  </si>
  <si>
    <t>999102</t>
  </si>
  <si>
    <t>000284.39219947</t>
  </si>
  <si>
    <t>990178.39052553</t>
  </si>
  <si>
    <t>990888.39063455</t>
  </si>
  <si>
    <t>990896.990896</t>
  </si>
  <si>
    <t>990896</t>
  </si>
  <si>
    <t>993610.39106549</t>
  </si>
  <si>
    <t>1073</t>
  </si>
  <si>
    <t>CALLE COVADONGA 273</t>
  </si>
  <si>
    <t>989803.39046186</t>
  </si>
  <si>
    <t>39046186</t>
  </si>
  <si>
    <t>2024-05-08 09:08:00</t>
  </si>
  <si>
    <t>4480</t>
  </si>
  <si>
    <t>PENAFLOR</t>
  </si>
  <si>
    <t>995485.39137668</t>
  </si>
  <si>
    <t>39137668</t>
  </si>
  <si>
    <t>2024-05-18 10:52:00</t>
  </si>
  <si>
    <t>4149</t>
  </si>
  <si>
    <t>PUNITAQUI</t>
  </si>
  <si>
    <t>979406.39132563</t>
  </si>
  <si>
    <t>39132563</t>
  </si>
  <si>
    <t>2024-05-01 00:00:00</t>
  </si>
  <si>
    <t>984847.984847</t>
  </si>
  <si>
    <t>984847</t>
  </si>
  <si>
    <t>5426</t>
  </si>
  <si>
    <t>CISNES</t>
  </si>
  <si>
    <t>000556.39222367</t>
  </si>
  <si>
    <t>39222367</t>
  </si>
  <si>
    <t>2024-05-28 17:21:00</t>
  </si>
  <si>
    <t>406</t>
  </si>
  <si>
    <t>CALLE CAMINO REAL 1901 RECREO</t>
  </si>
  <si>
    <t>990203.990203</t>
  </si>
  <si>
    <t>990203</t>
  </si>
  <si>
    <t>2024-05-08 19:05:00</t>
  </si>
  <si>
    <t>994998.39127680</t>
  </si>
  <si>
    <t>39127680</t>
  </si>
  <si>
    <t>2024-05-17 10:33:00</t>
  </si>
  <si>
    <t>.39075419</t>
  </si>
  <si>
    <t>39075419</t>
  </si>
  <si>
    <t>2024-05-10 19:27:00</t>
  </si>
  <si>
    <t>.39230478</t>
  </si>
  <si>
    <t>39230478</t>
  </si>
  <si>
    <t>2024-05-29 17:25:00</t>
  </si>
  <si>
    <t>5730</t>
  </si>
  <si>
    <t>RINCONADA</t>
  </si>
  <si>
    <t>989293.989293</t>
  </si>
  <si>
    <t>989293</t>
  </si>
  <si>
    <t>2024-05-07 18:19:00</t>
  </si>
  <si>
    <t>997186.39167466</t>
  </si>
  <si>
    <t>39167466</t>
  </si>
  <si>
    <t>2024-05-22 13:03:00</t>
  </si>
  <si>
    <t>4962</t>
  </si>
  <si>
    <t>YUMBEL</t>
  </si>
  <si>
    <t>983050.983050</t>
  </si>
  <si>
    <t>983050</t>
  </si>
  <si>
    <t>996254.39156578</t>
  </si>
  <si>
    <t>39156578</t>
  </si>
  <si>
    <t>2024-05-20 15:40:00</t>
  </si>
  <si>
    <t>5741</t>
  </si>
  <si>
    <t>COLBUN</t>
  </si>
  <si>
    <t>996007.39150408</t>
  </si>
  <si>
    <t>39150408</t>
  </si>
  <si>
    <t>2024-05-20 12:03:00</t>
  </si>
  <si>
    <t>3766</t>
  </si>
  <si>
    <t>PAILLACO</t>
  </si>
  <si>
    <t>997798.39177883</t>
  </si>
  <si>
    <t>39177883</t>
  </si>
  <si>
    <t>2024-05-23 11:28:00</t>
  </si>
  <si>
    <t>2851</t>
  </si>
  <si>
    <t>PUYEHUE</t>
  </si>
  <si>
    <t>.39178591</t>
  </si>
  <si>
    <t>39178591</t>
  </si>
  <si>
    <t>2024-05-23 12:37:00</t>
  </si>
  <si>
    <t>4735</t>
  </si>
  <si>
    <t>ISLA DE MAIPO</t>
  </si>
  <si>
    <t>984235.984235</t>
  </si>
  <si>
    <t>984235</t>
  </si>
  <si>
    <t>8569</t>
  </si>
  <si>
    <t>LINARES</t>
  </si>
  <si>
    <t>986835.38991373</t>
  </si>
  <si>
    <t>38991373</t>
  </si>
  <si>
    <t>2024-05-03 14:42:00</t>
  </si>
  <si>
    <t>809</t>
  </si>
  <si>
    <t>CUREPTO</t>
  </si>
  <si>
    <t>987910.39018556</t>
  </si>
  <si>
    <t>39018556</t>
  </si>
  <si>
    <t>2024-05-06 15:34:00</t>
  </si>
  <si>
    <t>4470</t>
  </si>
  <si>
    <t>SALAMANCA</t>
  </si>
  <si>
    <t>996793.39164442</t>
  </si>
  <si>
    <t>39164442</t>
  </si>
  <si>
    <t>2024-05-22 08:24:00</t>
  </si>
  <si>
    <t>4931</t>
  </si>
  <si>
    <t>MOLINA</t>
  </si>
  <si>
    <t>994383.39117772</t>
  </si>
  <si>
    <t>39117772</t>
  </si>
  <si>
    <t>2024-05-16 12:18:00</t>
  </si>
  <si>
    <t>3159</t>
  </si>
  <si>
    <t>LA CALERA</t>
  </si>
  <si>
    <t>984764.984764</t>
  </si>
  <si>
    <t>984764</t>
  </si>
  <si>
    <t>1932</t>
  </si>
  <si>
    <t>RAUCO</t>
  </si>
  <si>
    <t>993316.39104188</t>
  </si>
  <si>
    <t>39104188</t>
  </si>
  <si>
    <t>2024-05-14 18:49:00</t>
  </si>
  <si>
    <t>997695.39178591</t>
  </si>
  <si>
    <t>2024-05-23 10:14:00</t>
  </si>
  <si>
    <t>992322.992322</t>
  </si>
  <si>
    <t>992322</t>
  </si>
  <si>
    <t>2024-05-13 10:27:00</t>
  </si>
  <si>
    <t>4952</t>
  </si>
  <si>
    <t>CANETE</t>
  </si>
  <si>
    <t>989287.989287</t>
  </si>
  <si>
    <t>989287</t>
  </si>
  <si>
    <t>2024-05-07 18:11:00</t>
  </si>
  <si>
    <t>5116</t>
  </si>
  <si>
    <t>FUTRONO</t>
  </si>
  <si>
    <t>987810.39016759</t>
  </si>
  <si>
    <t>39016759</t>
  </si>
  <si>
    <t>2024-05-06 13:23:00</t>
  </si>
  <si>
    <t>997202.39167474</t>
  </si>
  <si>
    <t>39167474</t>
  </si>
  <si>
    <t>2024-05-22 13:05:00</t>
  </si>
  <si>
    <t>Codigo Servicio</t>
  </si>
  <si>
    <t>Cantidad de enlaces</t>
  </si>
  <si>
    <t>Horas en el mes/enlace</t>
  </si>
  <si>
    <t>RENTA TOTAL MENSUAL</t>
  </si>
  <si>
    <t>GLOBAL MENSUAL</t>
  </si>
  <si>
    <t>2212</t>
  </si>
  <si>
    <t>744:00</t>
  </si>
  <si>
    <t>Días Mayo</t>
  </si>
  <si>
    <t>Días</t>
  </si>
  <si>
    <t>HH Descuentos</t>
  </si>
  <si>
    <t>TOTAL TIEMPO REPARACION</t>
  </si>
  <si>
    <t># INCIDENTES</t>
  </si>
  <si>
    <t>PROMEDIO REPARACION</t>
  </si>
  <si>
    <t>0:04</t>
  </si>
  <si>
    <t>59:21</t>
  </si>
  <si>
    <t>29:40</t>
  </si>
  <si>
    <t>80:17</t>
  </si>
  <si>
    <t>3:38</t>
  </si>
  <si>
    <t>14:26</t>
  </si>
  <si>
    <t>0:56</t>
  </si>
  <si>
    <t>44:49</t>
  </si>
  <si>
    <t>25:22</t>
  </si>
  <si>
    <t>44:01</t>
  </si>
  <si>
    <t>51:00</t>
  </si>
  <si>
    <t>15:17</t>
  </si>
  <si>
    <t>4:51</t>
  </si>
  <si>
    <t>6:21</t>
  </si>
  <si>
    <t>16:40</t>
  </si>
  <si>
    <t>994247</t>
  </si>
  <si>
    <t>171:57</t>
  </si>
  <si>
    <t>7:16</t>
  </si>
  <si>
    <t>4:19</t>
  </si>
  <si>
    <t>997109</t>
  </si>
  <si>
    <t>151:20</t>
  </si>
  <si>
    <t>24:01</t>
  </si>
  <si>
    <t>5:24</t>
  </si>
  <si>
    <t>15:58</t>
  </si>
  <si>
    <t>29:14</t>
  </si>
  <si>
    <t>22:25</t>
  </si>
  <si>
    <t>997444</t>
  </si>
  <si>
    <t>168:40</t>
  </si>
  <si>
    <t>84:42</t>
  </si>
  <si>
    <t>16:56</t>
  </si>
  <si>
    <t>72:21</t>
  </si>
  <si>
    <t>36:10</t>
  </si>
  <si>
    <t>45:22</t>
  </si>
  <si>
    <t>4:10</t>
  </si>
  <si>
    <t>24:35</t>
  </si>
  <si>
    <t>0:01</t>
  </si>
  <si>
    <t>4:30</t>
  </si>
  <si>
    <t>7:55</t>
  </si>
  <si>
    <t>26:46</t>
  </si>
  <si>
    <t>82:15</t>
  </si>
  <si>
    <t>41:07</t>
  </si>
  <si>
    <t>7:49</t>
  </si>
  <si>
    <t>24:17</t>
  </si>
  <si>
    <t>45:30</t>
  </si>
  <si>
    <t>6:37</t>
  </si>
  <si>
    <t>46:24</t>
  </si>
  <si>
    <t>69:34</t>
  </si>
  <si>
    <t>123:49</t>
  </si>
  <si>
    <t>61:54</t>
  </si>
  <si>
    <t>24:57</t>
  </si>
  <si>
    <t>116:20</t>
  </si>
  <si>
    <t>58:10</t>
  </si>
  <si>
    <t>29:30</t>
  </si>
  <si>
    <t>40:21</t>
  </si>
  <si>
    <t>24:49</t>
  </si>
  <si>
    <t>2:04</t>
  </si>
  <si>
    <t>23:39</t>
  </si>
  <si>
    <t>23:48</t>
  </si>
  <si>
    <t>15:20</t>
  </si>
  <si>
    <t>45:59</t>
  </si>
  <si>
    <t>22:59</t>
  </si>
  <si>
    <t>72:04</t>
  </si>
  <si>
    <t>7:10</t>
  </si>
  <si>
    <t>22:01</t>
  </si>
  <si>
    <t>11:00</t>
  </si>
  <si>
    <t>34:20</t>
  </si>
  <si>
    <t>73:32</t>
  </si>
  <si>
    <t>15:53</t>
  </si>
  <si>
    <t>67:58</t>
  </si>
  <si>
    <t>33:59</t>
  </si>
  <si>
    <t>6:55</t>
  </si>
  <si>
    <t>45:09</t>
  </si>
  <si>
    <t>17:43</t>
  </si>
  <si>
    <t>20:12</t>
  </si>
  <si>
    <t>45:04</t>
  </si>
  <si>
    <t>17:45</t>
  </si>
  <si>
    <t>127:00</t>
  </si>
  <si>
    <t>989000</t>
  </si>
  <si>
    <t>17:02</t>
  </si>
  <si>
    <t>8:28</t>
  </si>
  <si>
    <t>43:42</t>
  </si>
  <si>
    <t>9:51</t>
  </si>
  <si>
    <t>6:11</t>
  </si>
  <si>
    <t>12:02</t>
  </si>
  <si>
    <t>70:50</t>
  </si>
  <si>
    <t>23:01</t>
  </si>
  <si>
    <t>80:29</t>
  </si>
  <si>
    <t>119:42</t>
  </si>
  <si>
    <t>23:17</t>
  </si>
  <si>
    <t>21:48</t>
  </si>
  <si>
    <t>26:33</t>
  </si>
  <si>
    <t>991246</t>
  </si>
  <si>
    <t>39070419</t>
  </si>
  <si>
    <t>1:52</t>
  </si>
  <si>
    <t>4:56</t>
  </si>
  <si>
    <t>16:50</t>
  </si>
  <si>
    <t>41:30</t>
  </si>
  <si>
    <t>68:49</t>
  </si>
  <si>
    <t>8:47</t>
  </si>
  <si>
    <t>174:40</t>
  </si>
  <si>
    <t>1:18</t>
  </si>
  <si>
    <t>27:42</t>
  </si>
  <si>
    <t>13:51</t>
  </si>
  <si>
    <t>15:59</t>
  </si>
  <si>
    <t>5:25</t>
  </si>
  <si>
    <t>27:26</t>
  </si>
  <si>
    <t>119:22</t>
  </si>
  <si>
    <t>25:31</t>
  </si>
  <si>
    <t>70:40</t>
  </si>
  <si>
    <t>2:16</t>
  </si>
  <si>
    <t>29:09</t>
  </si>
  <si>
    <t>72:55</t>
  </si>
  <si>
    <t>27:28</t>
  </si>
  <si>
    <t>24:51</t>
  </si>
  <si>
    <t>20:05</t>
  </si>
  <si>
    <t>18:55</t>
  </si>
  <si>
    <t>97:48</t>
  </si>
  <si>
    <t>60:49</t>
  </si>
  <si>
    <t>30:24</t>
  </si>
  <si>
    <t>75:53</t>
  </si>
  <si>
    <t>3:57</t>
  </si>
  <si>
    <t>33:02</t>
  </si>
  <si>
    <t>16:31</t>
  </si>
  <si>
    <t>8:31</t>
  </si>
  <si>
    <t>50:26</t>
  </si>
  <si>
    <t>21:00</t>
  </si>
  <si>
    <t>58:30</t>
  </si>
  <si>
    <t>29:15</t>
  </si>
  <si>
    <t>117:31</t>
  </si>
  <si>
    <t>97:09</t>
  </si>
  <si>
    <t>3:16</t>
  </si>
  <si>
    <t>992757,996921</t>
  </si>
  <si>
    <t>168:06</t>
  </si>
  <si>
    <t>84:03</t>
  </si>
  <si>
    <t>8:56</t>
  </si>
  <si>
    <t>990198,997347</t>
  </si>
  <si>
    <t>160:02</t>
  </si>
  <si>
    <t>80:01</t>
  </si>
  <si>
    <t>2:03</t>
  </si>
  <si>
    <t>3:07</t>
  </si>
  <si>
    <t>4:01</t>
  </si>
  <si>
    <t>28:26</t>
  </si>
  <si>
    <t>14:13</t>
  </si>
  <si>
    <t>50:04</t>
  </si>
  <si>
    <t>25:14</t>
  </si>
  <si>
    <t>2:50</t>
  </si>
  <si>
    <t>47:26</t>
  </si>
  <si>
    <t>66:43</t>
  </si>
  <si>
    <t>7:59</t>
  </si>
  <si>
    <t>91:08</t>
  </si>
  <si>
    <t>24:33</t>
  </si>
  <si>
    <t>16:16</t>
  </si>
  <si>
    <t>23:27</t>
  </si>
  <si>
    <t>49:49</t>
  </si>
  <si>
    <t>2:55</t>
  </si>
  <si>
    <t>1:14</t>
  </si>
  <si>
    <t>0:08</t>
  </si>
  <si>
    <t>100:44</t>
  </si>
  <si>
    <t>0:03</t>
  </si>
  <si>
    <t>77:13</t>
  </si>
  <si>
    <t>17:19</t>
  </si>
  <si>
    <t>25:19</t>
  </si>
  <si>
    <t>7:33</t>
  </si>
  <si>
    <t>74:54</t>
  </si>
  <si>
    <t>989280</t>
  </si>
  <si>
    <t>26:25</t>
  </si>
  <si>
    <t>17:23</t>
  </si>
  <si>
    <t>23:47</t>
  </si>
  <si>
    <t>42:25</t>
  </si>
  <si>
    <t>18:51</t>
  </si>
  <si>
    <t>30:03</t>
  </si>
  <si>
    <t>3:28</t>
  </si>
  <si>
    <t>1:53</t>
  </si>
  <si>
    <t>PROMEDIO DE REPARACION</t>
  </si>
  <si>
    <t>33:50</t>
  </si>
  <si>
    <t>MAX TIEMPO REPARACION</t>
  </si>
  <si>
    <t>989904.39049389</t>
  </si>
  <si>
    <t>981967.981967</t>
  </si>
  <si>
    <t>40:35</t>
  </si>
  <si>
    <t>999028.39200722</t>
  </si>
  <si>
    <t>39200722</t>
  </si>
  <si>
    <t>41:40</t>
  </si>
  <si>
    <t>986136.38979202</t>
  </si>
  <si>
    <t>986912.38992180</t>
  </si>
  <si>
    <t>74:44</t>
  </si>
  <si>
    <t>992943.992943</t>
  </si>
  <si>
    <t>992943</t>
  </si>
  <si>
    <t>49:04</t>
  </si>
  <si>
    <t>28:02</t>
  </si>
  <si>
    <t>990791.39062281</t>
  </si>
  <si>
    <t>39062281</t>
  </si>
  <si>
    <t>17:56</t>
  </si>
  <si>
    <t>999748.39211743</t>
  </si>
  <si>
    <t>990154.39052334</t>
  </si>
  <si>
    <t>993640.39106844</t>
  </si>
  <si>
    <t>990176.39053020</t>
  </si>
  <si>
    <t>997065.39166312</t>
  </si>
  <si>
    <t>988841.39034787</t>
  </si>
  <si>
    <t>16:21</t>
  </si>
  <si>
    <t>998447.39187797</t>
  </si>
  <si>
    <t>39187797</t>
  </si>
  <si>
    <t>5:39</t>
  </si>
  <si>
    <t>999091.39202221</t>
  </si>
  <si>
    <t>984319.984319</t>
  </si>
  <si>
    <t>997925.39179586</t>
  </si>
  <si>
    <t>988458.39030735</t>
  </si>
  <si>
    <t>.39081368</t>
  </si>
  <si>
    <t>39081368</t>
  </si>
  <si>
    <t>0:09</t>
  </si>
  <si>
    <t>33:56</t>
  </si>
  <si>
    <t>002384.002384</t>
  </si>
  <si>
    <t>990885.39062738</t>
  </si>
  <si>
    <t>995472.39137035</t>
  </si>
  <si>
    <t>995880.39148855</t>
  </si>
  <si>
    <t>48:38</t>
  </si>
  <si>
    <t>997719.39177388</t>
  </si>
  <si>
    <t>39177388</t>
  </si>
  <si>
    <t>23:43</t>
  </si>
  <si>
    <t>993239.39103558</t>
  </si>
  <si>
    <t>.39083857</t>
  </si>
  <si>
    <t>986107.38977437</t>
  </si>
  <si>
    <t>38977437</t>
  </si>
  <si>
    <t>2:59</t>
  </si>
  <si>
    <t>988501.39031061</t>
  </si>
  <si>
    <t>39031061</t>
  </si>
  <si>
    <t>24:43</t>
  </si>
  <si>
    <t>31:09</t>
  </si>
  <si>
    <t>992716.39104474</t>
  </si>
  <si>
    <t>39104474</t>
  </si>
  <si>
    <t>28:12</t>
  </si>
  <si>
    <t>001696.39234411</t>
  </si>
  <si>
    <t>.39159820</t>
  </si>
  <si>
    <t>990942.39065397</t>
  </si>
  <si>
    <t>28:44</t>
  </si>
  <si>
    <t>996640.39158914</t>
  </si>
  <si>
    <t>39158914</t>
  </si>
  <si>
    <t>29:45</t>
  </si>
  <si>
    <t>144:34</t>
  </si>
  <si>
    <t>996921.39165344</t>
  </si>
  <si>
    <t>39165344</t>
  </si>
  <si>
    <t>23:32</t>
  </si>
  <si>
    <t>28:10</t>
  </si>
  <si>
    <t>991963.39088207</t>
  </si>
  <si>
    <t>39088207</t>
  </si>
  <si>
    <t>4:52</t>
  </si>
  <si>
    <t>993850.39109844</t>
  </si>
  <si>
    <t>002463.002463</t>
  </si>
  <si>
    <t>002510.002510</t>
  </si>
  <si>
    <t>995222.39130254</t>
  </si>
  <si>
    <t>993869.39110012</t>
  </si>
  <si>
    <t>987301.39010256</t>
  </si>
  <si>
    <t>8:18</t>
  </si>
  <si>
    <t>52:31</t>
  </si>
  <si>
    <t>991686.39084856</t>
  </si>
  <si>
    <t>985623.38968775</t>
  </si>
  <si>
    <t>997938.39179525</t>
  </si>
  <si>
    <t>986105.38977300</t>
  </si>
  <si>
    <t>38977300</t>
  </si>
  <si>
    <t>24:34</t>
  </si>
  <si>
    <t>91:46</t>
  </si>
  <si>
    <t>65:33</t>
  </si>
  <si>
    <t>997347.39171541</t>
  </si>
  <si>
    <t>39171541</t>
  </si>
  <si>
    <t>94:29</t>
  </si>
  <si>
    <t>990802.39062376</t>
  </si>
  <si>
    <t>39062376</t>
  </si>
  <si>
    <t>24:44</t>
  </si>
  <si>
    <t>3:41</t>
  </si>
  <si>
    <t>997787.997787</t>
  </si>
  <si>
    <t>984743.984743</t>
  </si>
  <si>
    <t>002422.002422</t>
  </si>
  <si>
    <t>0:11</t>
  </si>
  <si>
    <t>.39070419</t>
  </si>
  <si>
    <t>0:18</t>
  </si>
  <si>
    <t>991246.39070419</t>
  </si>
  <si>
    <t>5:09</t>
  </si>
  <si>
    <t>.39039102</t>
  </si>
  <si>
    <t>991599.39079249</t>
  </si>
  <si>
    <t>39079249</t>
  </si>
  <si>
    <t>6:42</t>
  </si>
  <si>
    <t>993533.39106425</t>
  </si>
  <si>
    <t>39106425</t>
  </si>
  <si>
    <t>4:54</t>
  </si>
  <si>
    <t>995476.39137112</t>
  </si>
  <si>
    <t>39137112</t>
  </si>
  <si>
    <t>4:15</t>
  </si>
  <si>
    <t>36:03</t>
  </si>
  <si>
    <t>997731.39184598</t>
  </si>
  <si>
    <t>39184598</t>
  </si>
  <si>
    <t>32:46</t>
  </si>
  <si>
    <t>987258.39004159</t>
  </si>
  <si>
    <t>39004159</t>
  </si>
  <si>
    <t>52:41</t>
  </si>
  <si>
    <t>999437.39215447</t>
  </si>
  <si>
    <t>992976.39101586</t>
  </si>
  <si>
    <t>.39230488</t>
  </si>
  <si>
    <t>998073.39181155</t>
  </si>
  <si>
    <t>993878.39110463</t>
  </si>
  <si>
    <t>993873.39110382</t>
  </si>
  <si>
    <t>986576.38988687</t>
  </si>
  <si>
    <t>.39143810</t>
  </si>
  <si>
    <t>39143810</t>
  </si>
  <si>
    <t>44:32</t>
  </si>
  <si>
    <t>PORCENTAJE DOWNTIME</t>
  </si>
  <si>
    <t>18191</t>
  </si>
  <si>
    <t>HUERFANOS 1376  PISO 3, SANTIAGO, SANTIAGO</t>
  </si>
  <si>
    <t>INC0944933</t>
  </si>
  <si>
    <t>992775 // REQ: 992897</t>
  </si>
  <si>
    <t>18261</t>
  </si>
  <si>
    <t>LOS GOBELINOS 2567, RENCA, SANTIAGO</t>
  </si>
  <si>
    <t>INC0943977</t>
  </si>
  <si>
    <t>985680</t>
  </si>
  <si>
    <t>1:19</t>
  </si>
  <si>
    <t>18448</t>
  </si>
  <si>
    <t>SANTA MARTA DE HUECHURABA 6951  (DATA CENTER IMPSAT), HUECHURABA, SANTIAGO</t>
  </si>
  <si>
    <t>INC0944535</t>
  </si>
  <si>
    <t>989905</t>
  </si>
  <si>
    <t>6:29</t>
  </si>
  <si>
    <t>18475</t>
  </si>
  <si>
    <t>AVENIDA LAS CONDES 6761  PISO 13 PISO 13, LAS CONDES, SANTIAGO</t>
  </si>
  <si>
    <t>INC0944464</t>
  </si>
  <si>
    <t>989092</t>
  </si>
  <si>
    <t>20:50</t>
  </si>
  <si>
    <t>344421</t>
  </si>
  <si>
    <t>AVENIDA SALVADOR 721  PISO 2 PISO 2, PROVIDENCIA, SANTIAGO</t>
  </si>
  <si>
    <t>INC0943959</t>
  </si>
  <si>
    <t>985620</t>
  </si>
  <si>
    <t>538142</t>
  </si>
  <si>
    <t>MIRAFLORES # 383 PISO 2</t>
  </si>
  <si>
    <t>INC0943963</t>
  </si>
  <si>
    <t>985621</t>
  </si>
  <si>
    <t>14:07</t>
  </si>
  <si>
    <t>63840</t>
  </si>
  <si>
    <t>SANTA MARTA DE HUECHURABA 6951  (DATACENTER IMPSAT/LIBERTY CIA SEGU</t>
  </si>
  <si>
    <t>INC0944531</t>
  </si>
  <si>
    <t>989912</t>
  </si>
  <si>
    <t>6:47</t>
  </si>
  <si>
    <t>78</t>
  </si>
  <si>
    <t>176:11</t>
  </si>
  <si>
    <t>INC0945701</t>
  </si>
  <si>
    <t>999856</t>
  </si>
  <si>
    <t>2:40</t>
  </si>
  <si>
    <t>393580</t>
  </si>
  <si>
    <t>INC0944792,INC0944896,INC0945083,INC0945190</t>
  </si>
  <si>
    <t>991277,992459,994796,995445</t>
  </si>
  <si>
    <t>30:11</t>
  </si>
  <si>
    <t>7:32</t>
  </si>
  <si>
    <t>INC0945902</t>
  </si>
  <si>
    <t>001472</t>
  </si>
  <si>
    <t>0:10</t>
  </si>
  <si>
    <t>P2P_ETH_010411088</t>
  </si>
  <si>
    <t>INC0943973,INC0944053</t>
  </si>
  <si>
    <t>985641,986360</t>
  </si>
  <si>
    <t>34:36</t>
  </si>
  <si>
    <t>17:18</t>
  </si>
  <si>
    <t>INC0944892,INC0945077</t>
  </si>
  <si>
    <t>992296,994727</t>
  </si>
  <si>
    <t>12:21</t>
  </si>
  <si>
    <t>INC0944905</t>
  </si>
  <si>
    <t>992547</t>
  </si>
  <si>
    <t>0:15</t>
  </si>
  <si>
    <t>02-25-0010362105</t>
  </si>
  <si>
    <t>INC0945596</t>
  </si>
  <si>
    <t>31:47</t>
  </si>
  <si>
    <t>9:16</t>
  </si>
  <si>
    <t>Canal Afectado</t>
  </si>
  <si>
    <t>INC0944892</t>
  </si>
  <si>
    <t>992296</t>
  </si>
  <si>
    <t>7:01</t>
  </si>
  <si>
    <t>INC0945077</t>
  </si>
  <si>
    <t>994727</t>
  </si>
  <si>
    <t>17:42</t>
  </si>
  <si>
    <t>INC0943973</t>
  </si>
  <si>
    <t>985641</t>
  </si>
  <si>
    <t>16:39</t>
  </si>
  <si>
    <t>INC0944053</t>
  </si>
  <si>
    <t>986360</t>
  </si>
  <si>
    <t>17:57</t>
  </si>
  <si>
    <t>INC0944792</t>
  </si>
  <si>
    <t>991277</t>
  </si>
  <si>
    <t>15:02</t>
  </si>
  <si>
    <t>INC0944896</t>
  </si>
  <si>
    <t>992459</t>
  </si>
  <si>
    <t>INC0945083</t>
  </si>
  <si>
    <t>994796</t>
  </si>
  <si>
    <t>3:23</t>
  </si>
  <si>
    <t>INC0945190</t>
  </si>
  <si>
    <t>995445</t>
  </si>
  <si>
    <t>5:04</t>
  </si>
  <si>
    <t>00:00</t>
  </si>
  <si>
    <t>Plazo Carrier</t>
  </si>
  <si>
    <t>Contador Carrier</t>
  </si>
  <si>
    <t>Dias de diferencia</t>
  </si>
  <si>
    <t>Multa</t>
  </si>
  <si>
    <t>1159</t>
  </si>
  <si>
    <t>25</t>
  </si>
  <si>
    <t>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</si>
</sst>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hh\:mm"/>
    <numFmt numFmtId="166" formatCode="0.000000"/>
  </numFmts>
  <fonts count="12">
    <font>
      <sz val="11"/>
      <color rgb="FF000000"/>
      <name val="Calibri"/>
      <family val="2"/>
      <charset val="1"/>
    </font>
    <font>
      <b/>
      <sz val="11"/>
      <color rgb="FF000000"/>
      <name val="Calibri"/>
      <family val="2"/>
      <charset val="1"/>
    </font>
    <font>
      <b/>
      <sz val="14"/>
      <color rgb="FF5B9BD5"/>
      <name val="Calibri"/>
      <family val="2"/>
      <charset val="1"/>
    </font>
    <font>
      <b/>
      <sz val="11"/>
      <color rgb="FF44546A"/>
      <name val="Calibri"/>
      <family val="2"/>
      <charset val="1"/>
    </font>
    <font>
      <b/>
      <sz val="11"/>
      <color rgb="FFFFFFFF"/>
      <name val="Calibri"/>
      <family val="2"/>
      <charset val="1"/>
    </font>
    <font>
      <sz val="11"/>
      <color rgb="FFFFFFFF"/>
      <name val="Calibri"/>
      <family val="2"/>
      <charset val="1"/>
    </font>
    <font>
      <sz val="11"/>
      <color rgb="FF44546A"/>
      <name val="Calibri"/>
      <family val="2"/>
      <charset val="1"/>
    </font>
    <font>
      <sz val="11"/>
      <name val="Calibri"/>
      <family val="2"/>
      <charset val="1"/>
    </font>
    <font>
      <b/>
      <sz val="11"/>
      <color rgb="FF000000"/>
      <name val="Calibri"/>
      <family val="2"/>
    </font>
    <font>
      <b/>
      <sz val="9"/>
      <color rgb="FFFFFFFF"/>
      <name val="Calibri"/>
      <family val="2"/>
      <charset val="1"/>
    </font>
    <font>
      <sz val="9"/>
      <color rgb="FF000000"/>
      <name val="Calibri"/>
      <family val="2"/>
      <charset val="1"/>
    </font>
    <font>
      <b/>
      <sz val="9"/>
      <color rgb="FF000000"/>
      <name val="Calibri"/>
      <family val="2"/>
    </font>
  </fonts>
  <fills count="11">
    <fill>
      <patternFill patternType="none"/>
    </fill>
    <fill>
      <patternFill patternType="gray125"/>
    </fill>
    <fill>
      <patternFill patternType="solid">
        <fgColor rgb="FFD6DCE5"/>
        <bgColor rgb="FFC0C0C0"/>
      </patternFill>
    </fill>
    <fill>
      <patternFill patternType="solid">
        <fgColor rgb="FFFFFFFF"/>
        <bgColor rgb="FFFFFFCC"/>
      </patternFill>
    </fill>
    <fill>
      <patternFill patternType="solid">
        <fgColor rgb="FF8497B0"/>
        <bgColor rgb="FF808080"/>
      </patternFill>
    </fill>
    <fill>
      <patternFill patternType="solid">
        <fgColor theme="9" tint="0.39997558519241921"/>
        <bgColor rgb="FFC0C0C0"/>
      </patternFill>
    </fill>
    <fill>
      <patternFill patternType="solid">
        <fgColor theme="9" tint="0.39997558519241921"/>
        <bgColor indexed="64"/>
      </patternFill>
    </fill>
    <fill>
      <patternFill patternType="solid">
        <fgColor theme="9" tint="0.39997558519241921"/>
        <bgColor rgb="FF808080"/>
      </patternFill>
    </fill>
    <fill>
      <patternFill patternType="solid">
        <fgColor rgb="FF00B050"/>
        <bgColor rgb="FF808080"/>
      </patternFill>
    </fill>
    <fill>
      <patternFill patternType="solid">
        <fgColor rgb="FF00B050"/>
        <bgColor indexed="64"/>
      </patternFill>
    </fill>
    <fill>
      <patternFill patternType="solid">
        <fgColor rgb="FF00B0F0"/>
        <bgColor rgb="FF808080"/>
      </patternFill>
    </fill>
  </fills>
  <borders count="2">
    <border>
      <left/>
      <right/>
      <top/>
      <bottom/>
      <diagonal/>
    </border>
    <border>
      <left style="medium">
        <color rgb="FFD6DCE5"/>
      </left>
      <right/>
      <top/>
      <bottom style="medium">
        <color rgb="FFD6DCE5"/>
      </bottom>
      <diagonal/>
    </border>
  </borders>
  <cellStyleXfs count="1">
    <xf numFmtId="0" fontId="0" fillId="0" borderId="0"/>
  </cellStyleXfs>
  <cellXfs count="80">
    <xf numFmtId="0" fontId="0" fillId="0" borderId="0" xfId="0"/>
    <xf numFmtId="0" fontId="1" fillId="0" borderId="0" xfId="0" applyFont="1"/>
    <xf numFmtId="0" fontId="0" fillId="2" borderId="0" xfId="0" applyFill="1"/>
    <xf numFmtId="0" fontId="1" fillId="2" borderId="0" xfId="0" applyFont="1" applyFill="1"/>
    <xf numFmtId="0" fontId="3" fillId="0" borderId="0" xfId="0" applyFont="1" applyAlignment="1">
      <alignment horizontal="center" vertical="center" wrapText="1"/>
    </xf>
    <xf numFmtId="0" fontId="3" fillId="0" borderId="0" xfId="0" applyFont="1" applyAlignment="1">
      <alignment horizontal="center" vertical="center"/>
    </xf>
    <xf numFmtId="0" fontId="5" fillId="4" borderId="0" xfId="0" applyFont="1" applyFill="1" applyAlignment="1">
      <alignment horizontal="center" vertical="center" wrapText="1"/>
    </xf>
    <xf numFmtId="0" fontId="5" fillId="4" borderId="0" xfId="0" applyFont="1" applyFill="1"/>
    <xf numFmtId="0" fontId="6" fillId="0" borderId="0" xfId="0" applyFont="1" applyAlignment="1">
      <alignment horizontal="center" vertical="center" wrapText="1"/>
    </xf>
    <xf numFmtId="0" fontId="6" fillId="0" borderId="0" xfId="0" applyFont="1" applyAlignment="1">
      <alignment horizontal="left" vertical="center" wrapText="1"/>
    </xf>
    <xf numFmtId="164" fontId="6" fillId="0" borderId="0" xfId="0" applyNumberFormat="1" applyFont="1" applyAlignment="1">
      <alignment horizontal="center" vertical="center" wrapText="1"/>
    </xf>
    <xf numFmtId="0" fontId="4" fillId="0" borderId="0" xfId="0" applyFont="1"/>
    <xf numFmtId="0" fontId="6" fillId="0" borderId="0" xfId="0" applyFont="1" applyAlignment="1">
      <alignment vertical="center" wrapText="1"/>
    </xf>
    <xf numFmtId="9" fontId="6" fillId="0" borderId="0" xfId="0" applyNumberFormat="1" applyFont="1" applyAlignment="1">
      <alignment horizontal="center" vertical="center" wrapText="1"/>
    </xf>
    <xf numFmtId="0" fontId="4" fillId="4" borderId="0" xfId="0" applyFont="1" applyFill="1" applyAlignment="1">
      <alignment horizontal="center" vertical="center" wrapText="1"/>
    </xf>
    <xf numFmtId="0" fontId="4" fillId="4" borderId="0" xfId="0" applyFont="1" applyFill="1" applyAlignment="1">
      <alignment horizontal="center" vertical="center"/>
    </xf>
    <xf numFmtId="0" fontId="6" fillId="0" borderId="0" xfId="0" applyFont="1"/>
    <xf numFmtId="9" fontId="5" fillId="4" borderId="0" xfId="0" applyNumberFormat="1" applyFont="1" applyFill="1" applyAlignment="1">
      <alignment horizontal="center" vertical="center" wrapText="1"/>
    </xf>
    <xf numFmtId="9" fontId="4" fillId="4" borderId="0" xfId="0" applyNumberFormat="1" applyFont="1" applyFill="1" applyAlignment="1">
      <alignment horizontal="center" vertical="center" wrapText="1"/>
    </xf>
    <xf numFmtId="0" fontId="7" fillId="4" borderId="0" xfId="0" applyFont="1" applyFill="1" applyAlignment="1">
      <alignment horizontal="center" vertical="center" wrapText="1"/>
    </xf>
    <xf numFmtId="9" fontId="7" fillId="4" borderId="0" xfId="0" applyNumberFormat="1" applyFont="1" applyFill="1" applyAlignment="1">
      <alignment horizontal="center" vertical="center" wrapText="1"/>
    </xf>
    <xf numFmtId="0" fontId="0" fillId="4" borderId="0" xfId="0" applyFill="1" applyAlignment="1">
      <alignment horizontal="center" vertical="center" wrapText="1"/>
    </xf>
    <xf numFmtId="9" fontId="0" fillId="4" borderId="0" xfId="0" applyNumberFormat="1" applyFill="1" applyAlignment="1">
      <alignment horizontal="center" vertical="center" wrapText="1"/>
    </xf>
    <xf numFmtId="0" fontId="4" fillId="4" borderId="0" xfId="0" applyFont="1" applyFill="1" applyAlignment="1">
      <alignment vertical="center" wrapText="1"/>
    </xf>
    <xf numFmtId="0" fontId="0" fillId="4" borderId="0" xfId="0" applyFill="1" applyAlignment="1">
      <alignment vertical="center" wrapText="1"/>
    </xf>
    <xf numFmtId="0" fontId="1" fillId="2" borderId="0" xfId="0" applyFont="1" applyFill="1" applyAlignment="1">
      <alignment horizontal="right"/>
    </xf>
    <xf numFmtId="0" fontId="0" fillId="0" borderId="0" xfId="0" applyAlignment="1">
      <alignment horizontal="center"/>
    </xf>
    <xf numFmtId="0" fontId="4" fillId="4" borderId="0" xfId="0" applyFont="1" applyFill="1"/>
    <xf numFmtId="165" fontId="4" fillId="4" borderId="0" xfId="0" applyNumberFormat="1" applyFont="1" applyFill="1"/>
    <xf numFmtId="2" fontId="4" fillId="4" borderId="0" xfId="0" applyNumberFormat="1" applyFont="1" applyFill="1" applyAlignment="1">
      <alignment horizontal="center"/>
    </xf>
    <xf numFmtId="10" fontId="4" fillId="4" borderId="0" xfId="0" applyNumberFormat="1" applyFont="1" applyFill="1" applyAlignment="1">
      <alignment horizontal="center"/>
    </xf>
    <xf numFmtId="0" fontId="4" fillId="4" borderId="0" xfId="0" applyFont="1" applyFill="1" applyAlignment="1">
      <alignment horizontal="center"/>
    </xf>
    <xf numFmtId="2" fontId="4" fillId="4" borderId="0" xfId="0" applyNumberFormat="1" applyFont="1" applyFill="1"/>
    <xf numFmtId="0" fontId="0" fillId="0" borderId="0" xfId="0" applyAlignment="1">
      <alignment vertical="top"/>
    </xf>
    <xf numFmtId="0" fontId="0" fillId="5" borderId="0" xfId="0" applyFill="1"/>
    <xf numFmtId="0" fontId="3" fillId="6" borderId="0" xfId="0" applyFont="1" applyFill="1" applyAlignment="1">
      <alignment horizontal="center" vertical="center"/>
    </xf>
    <xf numFmtId="0" fontId="5" fillId="7" borderId="0" xfId="0" applyFont="1" applyFill="1"/>
    <xf numFmtId="0" fontId="0" fillId="6" borderId="0" xfId="0" applyFill="1"/>
    <xf numFmtId="0" fontId="4" fillId="6" borderId="0" xfId="0" applyFont="1" applyFill="1"/>
    <xf numFmtId="0" fontId="5" fillId="7" borderId="0" xfId="0" applyFont="1" applyFill="1" applyAlignment="1">
      <alignment horizontal="center" vertical="center" wrapText="1"/>
    </xf>
    <xf numFmtId="0" fontId="6" fillId="6" borderId="0" xfId="0" applyFont="1" applyFill="1"/>
    <xf numFmtId="9" fontId="5" fillId="7" borderId="0" xfId="0" applyNumberFormat="1" applyFont="1" applyFill="1" applyAlignment="1">
      <alignment horizontal="center" vertical="center" wrapText="1"/>
    </xf>
    <xf numFmtId="0" fontId="4" fillId="7" borderId="0" xfId="0" applyFont="1" applyFill="1" applyAlignment="1">
      <alignment horizontal="center" vertical="center" wrapText="1"/>
    </xf>
    <xf numFmtId="9" fontId="7" fillId="7" borderId="0" xfId="0" applyNumberFormat="1" applyFont="1" applyFill="1" applyAlignment="1">
      <alignment horizontal="center" vertical="center" wrapText="1"/>
    </xf>
    <xf numFmtId="9" fontId="4" fillId="7" borderId="0" xfId="0" applyNumberFormat="1" applyFont="1" applyFill="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vertical="center" wrapText="1"/>
    </xf>
    <xf numFmtId="0" fontId="8" fillId="5" borderId="0" xfId="0" applyFont="1" applyFill="1"/>
    <xf numFmtId="165" fontId="4" fillId="4" borderId="0" xfId="0" applyNumberFormat="1" applyFont="1" applyFill="1" applyAlignment="1">
      <alignment horizontal="center" vertical="center"/>
    </xf>
    <xf numFmtId="2" fontId="4" fillId="4" borderId="0" xfId="0" applyNumberFormat="1" applyFont="1" applyFill="1" applyAlignment="1">
      <alignment horizontal="center" vertical="center"/>
    </xf>
    <xf numFmtId="10" fontId="4" fillId="4" borderId="0" xfId="0" applyNumberFormat="1" applyFont="1" applyFill="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9" fillId="4" borderId="0" xfId="0" applyFont="1" applyFill="1" applyAlignment="1">
      <alignment horizontal="center" vertical="center"/>
    </xf>
    <xf numFmtId="165" fontId="9" fillId="4" borderId="0" xfId="0" applyNumberFormat="1" applyFont="1" applyFill="1" applyAlignment="1">
      <alignment horizontal="center" vertical="center"/>
    </xf>
    <xf numFmtId="2" fontId="9" fillId="4" borderId="0" xfId="0" applyNumberFormat="1" applyFont="1" applyFill="1" applyAlignment="1">
      <alignment horizontal="center" vertical="center"/>
    </xf>
    <xf numFmtId="10" fontId="9" fillId="4" borderId="0" xfId="0" applyNumberFormat="1" applyFont="1" applyFill="1" applyAlignment="1">
      <alignment horizontal="center" vertical="center"/>
    </xf>
    <xf numFmtId="0" fontId="10" fillId="0" borderId="0" xfId="0" applyFont="1" applyAlignment="1">
      <alignment horizontal="center" vertical="center"/>
    </xf>
    <xf numFmtId="20" fontId="10" fillId="0" borderId="0" xfId="0" applyNumberFormat="1" applyFont="1" applyAlignment="1">
      <alignment horizontal="center" vertical="center"/>
    </xf>
    <xf numFmtId="46" fontId="10" fillId="0" borderId="0" xfId="0" applyNumberFormat="1" applyFont="1" applyAlignment="1">
      <alignment horizontal="center" vertical="center"/>
    </xf>
    <xf numFmtId="22" fontId="10" fillId="0" borderId="0" xfId="0" applyNumberFormat="1" applyFont="1" applyAlignment="1">
      <alignment horizontal="center" vertical="center"/>
    </xf>
    <xf numFmtId="2" fontId="8" fillId="0" borderId="0" xfId="0" applyNumberFormat="1" applyFont="1" applyAlignment="1">
      <alignment horizontal="center" vertical="center"/>
    </xf>
    <xf numFmtId="0" fontId="9" fillId="8" borderId="0" xfId="0" applyFont="1" applyFill="1" applyAlignment="1">
      <alignment horizontal="center" vertical="center"/>
    </xf>
    <xf numFmtId="0" fontId="4" fillId="8" borderId="0" xfId="0" applyFont="1" applyFill="1" applyAlignment="1">
      <alignment horizontal="center" vertical="center"/>
    </xf>
    <xf numFmtId="165" fontId="4" fillId="8" borderId="0" xfId="0" applyNumberFormat="1" applyFont="1" applyFill="1" applyAlignment="1">
      <alignment horizontal="center" vertical="center"/>
    </xf>
    <xf numFmtId="2" fontId="4" fillId="8" borderId="0" xfId="0" applyNumberFormat="1" applyFont="1" applyFill="1" applyAlignment="1">
      <alignment horizontal="center" vertical="center"/>
    </xf>
    <xf numFmtId="10" fontId="4" fillId="8" borderId="0" xfId="0" applyNumberFormat="1" applyFont="1" applyFill="1" applyAlignment="1">
      <alignment horizontal="center" vertical="center"/>
    </xf>
    <xf numFmtId="0" fontId="10" fillId="9" borderId="0" xfId="0" applyFont="1" applyFill="1" applyAlignment="1">
      <alignment horizontal="center" vertical="center"/>
    </xf>
    <xf numFmtId="0" fontId="11" fillId="0" borderId="0" xfId="0" applyFont="1" applyAlignment="1">
      <alignment horizontal="center" vertical="center"/>
    </xf>
    <xf numFmtId="0" fontId="8" fillId="0" borderId="0" xfId="0" applyFont="1" applyAlignment="1">
      <alignment horizontal="center" vertical="center"/>
    </xf>
    <xf numFmtId="22" fontId="0" fillId="0" borderId="0" xfId="0" applyNumberFormat="1"/>
    <xf numFmtId="0" fontId="0" fillId="0" borderId="0" xfId="0" applyAlignment="1">
      <alignment wrapText="1"/>
    </xf>
    <xf numFmtId="0" fontId="9" fillId="10" borderId="0" xfId="0" applyFont="1" applyFill="1" applyAlignment="1">
      <alignment horizontal="center" vertical="center"/>
    </xf>
    <xf numFmtId="166" fontId="10" fillId="0" borderId="0" xfId="0" applyNumberFormat="1" applyFont="1" applyAlignment="1">
      <alignment horizontal="center" vertical="center"/>
    </xf>
    <xf numFmtId="0" fontId="2" fillId="3" borderId="1" xfId="0" applyFont="1" applyFill="1" applyBorder="1" applyAlignment="1">
      <alignment horizontal="left" vertical="center"/>
    </xf>
    <xf numFmtId="0" fontId="4" fillId="4" borderId="0" xfId="0" applyFont="1" applyFill="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9" fontId="6" fillId="0" borderId="0" xfId="0" applyNumberFormat="1" applyFont="1" applyAlignment="1">
      <alignment horizontal="center" vertical="center" wrapText="1"/>
    </xf>
    <xf numFmtId="0" fontId="0" fillId="0" borderId="0" xfId="0" applyAlignment="1"/>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4546A"/>
      <rgbColor rgb="FF8497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zoomScale="70" zoomScaleNormal="70" workbookViewId="0">
      <pane ySplit="3" topLeftCell="D21" activePane="bottomLeft" state="frozen"/>
      <selection pane="bottomLeft" activeCell="C7" sqref="C7"/>
    </sheetView>
  </sheetViews>
  <sheetFormatPr defaultColWidth="8.42578125" defaultRowHeight="14.45"/>
  <cols>
    <col min="1" max="1" width="5" customWidth="1" collapsed="1"/>
    <col min="2" max="2" width="6.5703125" style="1" customWidth="1" collapsed="1"/>
    <col min="3" max="3" width="49" customWidth="1" collapsed="1"/>
    <col min="4" max="4" width="46.5703125" customWidth="1" collapsed="1"/>
    <col min="5" max="5" width="17.42578125" customWidth="1" collapsed="1"/>
    <col min="6" max="6" width="21.85546875" customWidth="1" collapsed="1"/>
    <col min="7" max="7" width="10.140625" customWidth="1" collapsed="1"/>
    <col min="8" max="8" width="22.5703125" customWidth="1" collapsed="1"/>
    <col min="9" max="9" width="23.5703125" customWidth="1" collapsed="1"/>
    <col min="10" max="10" width="24" customWidth="1" collapsed="1"/>
    <col min="11" max="11" width="14.5703125" customWidth="1" collapsed="1"/>
    <col min="12" max="12" width="14.5703125" style="37" customWidth="1" collapsed="1"/>
  </cols>
  <sheetData>
    <row r="1" spans="1:12" ht="24.75" customHeight="1">
      <c r="A1" s="2"/>
      <c r="B1" s="3"/>
      <c r="C1" s="2"/>
      <c r="D1" s="2"/>
      <c r="E1" s="2"/>
      <c r="F1" s="2"/>
      <c r="G1" s="2"/>
      <c r="H1" s="2"/>
      <c r="I1" s="2"/>
      <c r="J1" s="2"/>
      <c r="K1" s="2"/>
      <c r="L1" s="34"/>
    </row>
    <row r="2" spans="1:12" ht="24.75" customHeight="1">
      <c r="A2" s="2"/>
      <c r="B2" s="74" t="s">
        <v>0</v>
      </c>
      <c r="C2" s="74"/>
      <c r="D2" s="74"/>
      <c r="E2" s="74"/>
      <c r="F2" s="74"/>
      <c r="G2" s="74"/>
      <c r="H2" s="74"/>
      <c r="I2" s="74"/>
      <c r="J2" s="74"/>
      <c r="K2" s="79" t="s">
        <v>1</v>
      </c>
      <c r="L2" s="34"/>
    </row>
    <row r="3" spans="1:12" ht="20.25" customHeight="1">
      <c r="A3" s="2"/>
      <c r="B3" s="4" t="s">
        <v>2</v>
      </c>
      <c r="C3" s="4" t="s">
        <v>3</v>
      </c>
      <c r="D3" s="4" t="s">
        <v>4</v>
      </c>
      <c r="E3" s="4" t="s">
        <v>5</v>
      </c>
      <c r="F3" s="4" t="s">
        <v>6</v>
      </c>
      <c r="G3" s="4" t="s">
        <v>7</v>
      </c>
      <c r="H3" s="4" t="s">
        <v>8</v>
      </c>
      <c r="I3" s="4" t="s">
        <v>9</v>
      </c>
      <c r="J3" s="4" t="s">
        <v>10</v>
      </c>
      <c r="K3" s="5" t="s">
        <v>11</v>
      </c>
      <c r="L3" s="35" t="s">
        <v>12</v>
      </c>
    </row>
    <row r="4" spans="1:12">
      <c r="A4" s="2"/>
      <c r="B4" s="75" t="s">
        <v>13</v>
      </c>
      <c r="C4" s="75"/>
      <c r="D4" s="75"/>
      <c r="E4" s="75"/>
      <c r="F4" s="75"/>
      <c r="G4" s="75"/>
      <c r="H4" s="75"/>
      <c r="I4" s="75"/>
      <c r="J4" s="6"/>
      <c r="K4" s="7"/>
      <c r="L4" s="36"/>
    </row>
    <row r="5" spans="1:12" ht="69.75" customHeight="1">
      <c r="A5" s="2"/>
      <c r="B5" s="8">
        <v>1</v>
      </c>
      <c r="C5" s="9" t="s">
        <v>14</v>
      </c>
      <c r="D5" s="9" t="s">
        <v>15</v>
      </c>
      <c r="E5" s="8" t="s">
        <v>16</v>
      </c>
      <c r="F5" s="8" t="s">
        <v>17</v>
      </c>
      <c r="G5" s="10">
        <v>1E-3</v>
      </c>
      <c r="H5" s="8" t="s">
        <v>18</v>
      </c>
      <c r="I5" s="76" t="s">
        <v>19</v>
      </c>
      <c r="J5" s="76" t="s">
        <v>20</v>
      </c>
    </row>
    <row r="6" spans="1:12" ht="29.1">
      <c r="A6" s="2"/>
      <c r="B6" s="8">
        <v>2</v>
      </c>
      <c r="C6" s="9" t="s">
        <v>21</v>
      </c>
      <c r="D6" s="9" t="s">
        <v>22</v>
      </c>
      <c r="E6" s="8" t="s">
        <v>16</v>
      </c>
      <c r="F6" s="8" t="s">
        <v>17</v>
      </c>
      <c r="G6" s="10">
        <v>1E-3</v>
      </c>
      <c r="H6" s="8" t="s">
        <v>18</v>
      </c>
      <c r="I6" s="76"/>
      <c r="J6" s="76"/>
    </row>
    <row r="7" spans="1:12" ht="54" customHeight="1">
      <c r="A7" s="2"/>
      <c r="B7" s="8">
        <v>3</v>
      </c>
      <c r="C7" s="9" t="s">
        <v>23</v>
      </c>
      <c r="D7" s="9" t="s">
        <v>24</v>
      </c>
      <c r="E7" s="8" t="s">
        <v>16</v>
      </c>
      <c r="F7" s="8" t="s">
        <v>17</v>
      </c>
      <c r="G7" s="10">
        <v>1E-3</v>
      </c>
      <c r="H7" s="8" t="s">
        <v>18</v>
      </c>
      <c r="I7" s="76"/>
      <c r="J7" s="76"/>
    </row>
    <row r="8" spans="1:12">
      <c r="A8" s="2"/>
      <c r="B8" s="75" t="s">
        <v>25</v>
      </c>
      <c r="C8" s="75"/>
      <c r="D8" s="75"/>
      <c r="E8" s="75"/>
      <c r="F8" s="75"/>
      <c r="G8" s="75"/>
      <c r="H8" s="75"/>
      <c r="I8" s="75"/>
      <c r="J8" s="76"/>
      <c r="K8" s="11"/>
      <c r="L8" s="38"/>
    </row>
    <row r="9" spans="1:12" ht="29.1">
      <c r="A9" s="2"/>
      <c r="B9" s="8">
        <v>4</v>
      </c>
      <c r="C9" s="9" t="s">
        <v>26</v>
      </c>
      <c r="D9" s="12" t="s">
        <v>27</v>
      </c>
      <c r="E9" s="13">
        <v>1</v>
      </c>
      <c r="F9" s="8" t="s">
        <v>17</v>
      </c>
      <c r="G9" s="10">
        <v>1E-3</v>
      </c>
      <c r="H9" s="8" t="s">
        <v>18</v>
      </c>
      <c r="I9" s="8" t="s">
        <v>28</v>
      </c>
      <c r="J9" s="76"/>
    </row>
    <row r="10" spans="1:12" ht="43.5">
      <c r="A10" s="2"/>
      <c r="B10" s="8">
        <v>5</v>
      </c>
      <c r="C10" s="9" t="s">
        <v>29</v>
      </c>
      <c r="D10" s="12" t="s">
        <v>30</v>
      </c>
      <c r="E10" s="13">
        <v>1</v>
      </c>
      <c r="F10" s="8" t="s">
        <v>17</v>
      </c>
      <c r="G10" s="10">
        <v>1E-3</v>
      </c>
      <c r="H10" s="13" t="s">
        <v>18</v>
      </c>
      <c r="I10" s="8" t="s">
        <v>28</v>
      </c>
      <c r="J10" s="76"/>
    </row>
    <row r="11" spans="1:12" ht="57.95">
      <c r="A11" s="2"/>
      <c r="B11" s="8">
        <v>6</v>
      </c>
      <c r="C11" s="9" t="s">
        <v>31</v>
      </c>
      <c r="D11" s="12" t="s">
        <v>32</v>
      </c>
      <c r="E11" s="13">
        <v>1</v>
      </c>
      <c r="F11" s="8" t="s">
        <v>33</v>
      </c>
      <c r="G11" s="10">
        <v>1E-3</v>
      </c>
      <c r="H11" s="8" t="s">
        <v>18</v>
      </c>
      <c r="I11" s="8" t="s">
        <v>34</v>
      </c>
      <c r="J11" s="76"/>
    </row>
    <row r="12" spans="1:12">
      <c r="A12" s="2"/>
      <c r="B12" s="8">
        <v>7</v>
      </c>
      <c r="C12" s="9" t="s">
        <v>35</v>
      </c>
      <c r="D12" s="12" t="s">
        <v>36</v>
      </c>
      <c r="E12" s="13">
        <v>1</v>
      </c>
      <c r="F12" s="8" t="s">
        <v>17</v>
      </c>
      <c r="G12" s="10">
        <v>1E-3</v>
      </c>
      <c r="H12" s="8" t="s">
        <v>18</v>
      </c>
      <c r="I12" s="8" t="s">
        <v>28</v>
      </c>
      <c r="J12" s="76"/>
    </row>
    <row r="13" spans="1:12" ht="57.95">
      <c r="A13" s="2"/>
      <c r="B13" s="8">
        <v>8</v>
      </c>
      <c r="C13" s="9" t="s">
        <v>37</v>
      </c>
      <c r="D13" s="12" t="s">
        <v>38</v>
      </c>
      <c r="E13" s="13">
        <v>1</v>
      </c>
      <c r="F13" s="8" t="s">
        <v>39</v>
      </c>
      <c r="G13" s="10">
        <v>1E-3</v>
      </c>
      <c r="H13" s="8" t="s">
        <v>18</v>
      </c>
      <c r="I13" s="8" t="s">
        <v>40</v>
      </c>
      <c r="J13" s="76"/>
    </row>
    <row r="14" spans="1:12" ht="57.95">
      <c r="A14" s="2"/>
      <c r="B14" s="8">
        <v>9</v>
      </c>
      <c r="C14" s="9" t="s">
        <v>41</v>
      </c>
      <c r="D14" s="12" t="s">
        <v>42</v>
      </c>
      <c r="E14" s="13">
        <v>1</v>
      </c>
      <c r="F14" s="8" t="s">
        <v>33</v>
      </c>
      <c r="G14" s="10" t="s">
        <v>43</v>
      </c>
      <c r="H14" s="8" t="s">
        <v>44</v>
      </c>
      <c r="I14" s="8" t="s">
        <v>45</v>
      </c>
      <c r="J14" s="76"/>
    </row>
    <row r="15" spans="1:12" ht="29.1">
      <c r="A15" s="2"/>
      <c r="B15" s="8">
        <v>10</v>
      </c>
      <c r="C15" s="9" t="s">
        <v>46</v>
      </c>
      <c r="D15" s="12" t="s">
        <v>47</v>
      </c>
      <c r="E15" s="13">
        <v>1</v>
      </c>
      <c r="F15" s="8" t="s">
        <v>48</v>
      </c>
      <c r="G15" s="10">
        <v>1E-3</v>
      </c>
      <c r="H15" s="8" t="s">
        <v>18</v>
      </c>
      <c r="I15" s="8" t="s">
        <v>49</v>
      </c>
      <c r="J15" s="76"/>
    </row>
    <row r="16" spans="1:12" ht="57.95">
      <c r="A16" s="2"/>
      <c r="B16" s="8">
        <v>11</v>
      </c>
      <c r="C16" s="9" t="s">
        <v>50</v>
      </c>
      <c r="D16" s="12" t="s">
        <v>51</v>
      </c>
      <c r="E16" s="13">
        <v>1</v>
      </c>
      <c r="F16" s="8" t="s">
        <v>33</v>
      </c>
      <c r="G16" s="10">
        <v>1E-3</v>
      </c>
      <c r="H16" s="8" t="s">
        <v>18</v>
      </c>
      <c r="I16" s="8" t="s">
        <v>52</v>
      </c>
      <c r="J16" s="76"/>
    </row>
    <row r="17" spans="1:12">
      <c r="A17" s="2"/>
      <c r="B17" s="14"/>
      <c r="C17" s="14" t="s">
        <v>53</v>
      </c>
      <c r="D17" s="14" t="s">
        <v>54</v>
      </c>
      <c r="E17" s="14"/>
      <c r="F17" s="15" t="s">
        <v>55</v>
      </c>
      <c r="G17" s="14"/>
      <c r="H17" s="14"/>
      <c r="I17" s="6"/>
      <c r="J17" s="6"/>
      <c r="K17" s="6"/>
      <c r="L17" s="39"/>
    </row>
    <row r="18" spans="1:12" ht="45" customHeight="1">
      <c r="A18" s="2"/>
      <c r="B18" s="8">
        <v>12</v>
      </c>
      <c r="C18" s="9" t="s">
        <v>56</v>
      </c>
      <c r="D18" s="9" t="s">
        <v>57</v>
      </c>
      <c r="E18" s="8" t="s">
        <v>58</v>
      </c>
      <c r="F18" s="8" t="s">
        <v>17</v>
      </c>
      <c r="G18" s="13">
        <v>0.1</v>
      </c>
      <c r="H18" s="8" t="s">
        <v>59</v>
      </c>
      <c r="I18" s="76" t="s">
        <v>60</v>
      </c>
      <c r="J18" s="76" t="s">
        <v>61</v>
      </c>
      <c r="K18">
        <v>48.81</v>
      </c>
      <c r="L18" s="37">
        <v>48.81</v>
      </c>
    </row>
    <row r="19" spans="1:12" ht="43.5">
      <c r="A19" s="2"/>
      <c r="B19" s="8">
        <v>13</v>
      </c>
      <c r="C19" s="9" t="s">
        <v>62</v>
      </c>
      <c r="D19" s="9" t="s">
        <v>63</v>
      </c>
      <c r="E19" s="8" t="s">
        <v>58</v>
      </c>
      <c r="F19" s="8" t="s">
        <v>64</v>
      </c>
      <c r="G19" s="13">
        <v>0.12</v>
      </c>
      <c r="H19" s="8" t="s">
        <v>65</v>
      </c>
      <c r="I19" s="76"/>
      <c r="J19" s="76"/>
      <c r="K19">
        <v>50.65</v>
      </c>
      <c r="L19" s="37">
        <v>50.65</v>
      </c>
    </row>
    <row r="20" spans="1:12" ht="120" customHeight="1">
      <c r="A20" s="2"/>
      <c r="B20" s="76">
        <v>14</v>
      </c>
      <c r="C20" s="77" t="s">
        <v>66</v>
      </c>
      <c r="D20" s="9" t="s">
        <v>67</v>
      </c>
      <c r="E20" s="8" t="s">
        <v>58</v>
      </c>
      <c r="F20" s="8" t="s">
        <v>33</v>
      </c>
      <c r="G20" s="13">
        <v>0.1</v>
      </c>
      <c r="H20" s="8" t="s">
        <v>68</v>
      </c>
      <c r="I20" s="76"/>
      <c r="J20" s="76"/>
      <c r="K20">
        <v>22.69</v>
      </c>
      <c r="L20" s="37">
        <v>22.69</v>
      </c>
    </row>
    <row r="21" spans="1:12" ht="43.5">
      <c r="A21" s="2"/>
      <c r="B21" s="76"/>
      <c r="C21" s="77"/>
      <c r="D21" s="9" t="s">
        <v>69</v>
      </c>
      <c r="E21" s="8" t="s">
        <v>70</v>
      </c>
      <c r="F21" s="8" t="s">
        <v>17</v>
      </c>
      <c r="G21" s="13">
        <v>0.1</v>
      </c>
      <c r="H21" s="8" t="s">
        <v>18</v>
      </c>
      <c r="I21" s="76"/>
      <c r="J21" s="76"/>
      <c r="K21">
        <v>1156.79</v>
      </c>
      <c r="L21" s="37">
        <v>0</v>
      </c>
    </row>
    <row r="22" spans="1:12">
      <c r="A22" s="2"/>
      <c r="B22" s="6"/>
      <c r="C22" s="14" t="s">
        <v>53</v>
      </c>
      <c r="D22" s="14" t="s">
        <v>71</v>
      </c>
      <c r="E22" s="6"/>
      <c r="F22" s="6"/>
      <c r="G22" s="17"/>
      <c r="H22" s="6"/>
      <c r="I22" s="6"/>
      <c r="J22" s="6"/>
      <c r="K22" s="6"/>
      <c r="L22" s="39"/>
    </row>
    <row r="23" spans="1:12" ht="45" customHeight="1">
      <c r="A23" s="2"/>
      <c r="B23" s="8">
        <v>15</v>
      </c>
      <c r="C23" s="9" t="s">
        <v>56</v>
      </c>
      <c r="D23" s="9" t="s">
        <v>72</v>
      </c>
      <c r="E23" s="8" t="s">
        <v>58</v>
      </c>
      <c r="F23" s="8" t="s">
        <v>17</v>
      </c>
      <c r="G23" s="13">
        <v>0.1</v>
      </c>
      <c r="H23" s="8" t="s">
        <v>73</v>
      </c>
      <c r="I23" s="76" t="s">
        <v>60</v>
      </c>
      <c r="J23" s="76" t="s">
        <v>74</v>
      </c>
      <c r="K23">
        <v>0</v>
      </c>
      <c r="L23" s="37">
        <v>0</v>
      </c>
    </row>
    <row r="24" spans="1:12" ht="29.1">
      <c r="A24" s="2"/>
      <c r="B24" s="8">
        <v>16</v>
      </c>
      <c r="C24" s="9" t="s">
        <v>62</v>
      </c>
      <c r="D24" s="9" t="s">
        <v>75</v>
      </c>
      <c r="E24" s="8" t="s">
        <v>58</v>
      </c>
      <c r="F24" s="8" t="s">
        <v>64</v>
      </c>
      <c r="G24" s="13">
        <v>0.12</v>
      </c>
      <c r="H24" s="8" t="s">
        <v>76</v>
      </c>
      <c r="I24" s="76"/>
      <c r="J24" s="76"/>
      <c r="K24">
        <v>0</v>
      </c>
      <c r="L24" s="37">
        <v>0</v>
      </c>
    </row>
    <row r="25" spans="1:12" ht="120" customHeight="1">
      <c r="A25" s="2"/>
      <c r="B25" s="76">
        <v>17</v>
      </c>
      <c r="C25" s="77" t="s">
        <v>66</v>
      </c>
      <c r="D25" s="9" t="s">
        <v>67</v>
      </c>
      <c r="E25" s="8" t="s">
        <v>58</v>
      </c>
      <c r="F25" s="8" t="s">
        <v>77</v>
      </c>
      <c r="G25" s="13">
        <v>0.1</v>
      </c>
      <c r="H25" s="8" t="s">
        <v>78</v>
      </c>
      <c r="I25" s="76"/>
      <c r="J25" s="76"/>
      <c r="K25">
        <v>0</v>
      </c>
      <c r="L25" s="37">
        <v>0</v>
      </c>
    </row>
    <row r="26" spans="1:12" ht="43.5">
      <c r="A26" s="2"/>
      <c r="B26" s="76"/>
      <c r="C26" s="77"/>
      <c r="D26" s="9" t="s">
        <v>69</v>
      </c>
      <c r="E26" s="8" t="s">
        <v>70</v>
      </c>
      <c r="F26" s="8" t="s">
        <v>17</v>
      </c>
      <c r="G26" s="13">
        <v>0.1</v>
      </c>
      <c r="H26" s="8" t="s">
        <v>18</v>
      </c>
      <c r="I26" s="76"/>
      <c r="J26" s="76"/>
      <c r="K26" s="16"/>
      <c r="L26" s="40"/>
    </row>
    <row r="27" spans="1:12">
      <c r="A27" s="2"/>
      <c r="B27" s="6"/>
      <c r="C27" s="14" t="s">
        <v>79</v>
      </c>
      <c r="D27" s="14" t="s">
        <v>80</v>
      </c>
      <c r="E27" s="6"/>
      <c r="F27" s="15" t="s">
        <v>55</v>
      </c>
      <c r="G27" s="17"/>
      <c r="H27" s="6"/>
      <c r="I27" s="17"/>
      <c r="J27" s="17"/>
      <c r="K27" s="17"/>
      <c r="L27" s="41"/>
    </row>
    <row r="28" spans="1:12" ht="60" customHeight="1">
      <c r="A28" s="2"/>
      <c r="B28" s="8">
        <v>18</v>
      </c>
      <c r="C28" s="9" t="s">
        <v>81</v>
      </c>
      <c r="D28" s="9" t="s">
        <v>82</v>
      </c>
      <c r="E28" s="8" t="s">
        <v>83</v>
      </c>
      <c r="F28" s="8" t="s">
        <v>17</v>
      </c>
      <c r="G28" s="13" t="s">
        <v>43</v>
      </c>
      <c r="H28" s="8" t="s">
        <v>84</v>
      </c>
      <c r="I28" s="13" t="s">
        <v>85</v>
      </c>
      <c r="J28" s="78" t="s">
        <v>86</v>
      </c>
      <c r="K28">
        <v>22.2</v>
      </c>
      <c r="L28" s="37">
        <v>22.2</v>
      </c>
    </row>
    <row r="29" spans="1:12" ht="57.95">
      <c r="A29" s="2"/>
      <c r="B29" s="8">
        <v>19</v>
      </c>
      <c r="C29" s="9" t="s">
        <v>87</v>
      </c>
      <c r="D29" s="9" t="s">
        <v>88</v>
      </c>
      <c r="E29" s="8" t="s">
        <v>89</v>
      </c>
      <c r="F29" s="8" t="s">
        <v>77</v>
      </c>
      <c r="G29" s="13" t="s">
        <v>43</v>
      </c>
      <c r="H29" s="8" t="s">
        <v>90</v>
      </c>
      <c r="I29" s="8" t="s">
        <v>91</v>
      </c>
      <c r="J29" s="78"/>
      <c r="K29">
        <v>23.4</v>
      </c>
      <c r="L29" s="37">
        <v>23.4</v>
      </c>
    </row>
    <row r="30" spans="1:12" ht="57.95">
      <c r="A30" s="2"/>
      <c r="B30" s="8">
        <v>20</v>
      </c>
      <c r="C30" s="9" t="s">
        <v>92</v>
      </c>
      <c r="D30" s="9" t="s">
        <v>93</v>
      </c>
      <c r="E30" s="8" t="s">
        <v>94</v>
      </c>
      <c r="F30" s="8" t="s">
        <v>77</v>
      </c>
      <c r="G30" s="13" t="s">
        <v>43</v>
      </c>
      <c r="H30" s="8" t="s">
        <v>95</v>
      </c>
      <c r="I30" s="13" t="s">
        <v>96</v>
      </c>
      <c r="J30" s="78"/>
      <c r="K30" s="16"/>
      <c r="L30" s="40"/>
    </row>
    <row r="31" spans="1:12">
      <c r="A31" s="2"/>
      <c r="B31" s="6"/>
      <c r="C31" s="14" t="s">
        <v>79</v>
      </c>
      <c r="D31" s="14" t="s">
        <v>71</v>
      </c>
      <c r="E31" s="6"/>
      <c r="F31" s="6"/>
      <c r="G31" s="17"/>
      <c r="H31" s="6"/>
      <c r="I31" s="6"/>
      <c r="J31" s="6"/>
      <c r="K31" s="6"/>
      <c r="L31" s="39"/>
    </row>
    <row r="32" spans="1:12" ht="60" customHeight="1">
      <c r="A32" s="2"/>
      <c r="B32" s="8">
        <v>21</v>
      </c>
      <c r="C32" s="9" t="s">
        <v>97</v>
      </c>
      <c r="D32" s="9" t="s">
        <v>98</v>
      </c>
      <c r="E32" s="8" t="s">
        <v>99</v>
      </c>
      <c r="F32" s="8" t="s">
        <v>17</v>
      </c>
      <c r="G32" s="8" t="s">
        <v>43</v>
      </c>
      <c r="H32" s="8" t="s">
        <v>84</v>
      </c>
      <c r="I32" s="8" t="s">
        <v>100</v>
      </c>
      <c r="J32" s="78" t="s">
        <v>101</v>
      </c>
      <c r="K32">
        <v>0</v>
      </c>
      <c r="L32" s="37">
        <v>0</v>
      </c>
    </row>
    <row r="33" spans="1:12" ht="57.95">
      <c r="A33" s="2"/>
      <c r="B33" s="8">
        <v>22</v>
      </c>
      <c r="C33" s="9" t="s">
        <v>102</v>
      </c>
      <c r="D33" s="9" t="s">
        <v>103</v>
      </c>
      <c r="E33" s="8" t="s">
        <v>104</v>
      </c>
      <c r="F33" s="8" t="s">
        <v>77</v>
      </c>
      <c r="G33" s="8" t="s">
        <v>43</v>
      </c>
      <c r="H33" s="8" t="s">
        <v>90</v>
      </c>
      <c r="I33" s="8" t="s">
        <v>105</v>
      </c>
      <c r="J33" s="78"/>
      <c r="K33">
        <v>0</v>
      </c>
      <c r="L33" s="37">
        <v>0</v>
      </c>
    </row>
    <row r="34" spans="1:12" ht="57.95">
      <c r="A34" s="2"/>
      <c r="B34" s="8">
        <v>23</v>
      </c>
      <c r="C34" s="9" t="s">
        <v>106</v>
      </c>
      <c r="D34" s="9" t="s">
        <v>107</v>
      </c>
      <c r="E34" s="8" t="s">
        <v>108</v>
      </c>
      <c r="F34" s="8" t="s">
        <v>77</v>
      </c>
      <c r="G34" s="8" t="s">
        <v>43</v>
      </c>
      <c r="H34" s="8" t="s">
        <v>90</v>
      </c>
      <c r="I34" s="8" t="s">
        <v>109</v>
      </c>
      <c r="J34" s="78"/>
      <c r="K34">
        <v>0</v>
      </c>
      <c r="L34" s="37">
        <v>0</v>
      </c>
    </row>
    <row r="35" spans="1:12" ht="43.5">
      <c r="A35" s="2"/>
      <c r="B35" s="8">
        <v>24</v>
      </c>
      <c r="C35" s="9" t="s">
        <v>110</v>
      </c>
      <c r="D35" s="9" t="s">
        <v>111</v>
      </c>
      <c r="E35" s="8" t="s">
        <v>83</v>
      </c>
      <c r="F35" s="8" t="s">
        <v>17</v>
      </c>
      <c r="G35" s="8" t="s">
        <v>43</v>
      </c>
      <c r="H35" s="8" t="s">
        <v>84</v>
      </c>
      <c r="I35" s="8" t="s">
        <v>112</v>
      </c>
      <c r="J35" s="78"/>
      <c r="K35">
        <v>0</v>
      </c>
      <c r="L35" s="37">
        <v>0</v>
      </c>
    </row>
    <row r="36" spans="1:12" ht="57.95">
      <c r="A36" s="2"/>
      <c r="B36" s="8">
        <v>25</v>
      </c>
      <c r="C36" s="12" t="s">
        <v>113</v>
      </c>
      <c r="D36" s="9" t="s">
        <v>114</v>
      </c>
      <c r="E36" s="8" t="s">
        <v>89</v>
      </c>
      <c r="F36" s="8" t="s">
        <v>77</v>
      </c>
      <c r="G36" s="8" t="s">
        <v>43</v>
      </c>
      <c r="H36" s="8" t="s">
        <v>90</v>
      </c>
      <c r="I36" s="8" t="s">
        <v>91</v>
      </c>
      <c r="J36" s="78"/>
      <c r="K36">
        <v>0</v>
      </c>
      <c r="L36" s="37">
        <v>0</v>
      </c>
    </row>
    <row r="37" spans="1:12" ht="57.95">
      <c r="A37" s="2"/>
      <c r="B37" s="8">
        <v>26</v>
      </c>
      <c r="C37" s="12" t="s">
        <v>115</v>
      </c>
      <c r="D37" s="9" t="s">
        <v>116</v>
      </c>
      <c r="E37" s="8" t="s">
        <v>94</v>
      </c>
      <c r="F37" s="8" t="s">
        <v>77</v>
      </c>
      <c r="G37" s="13" t="s">
        <v>43</v>
      </c>
      <c r="H37" s="8" t="s">
        <v>90</v>
      </c>
      <c r="I37" s="8" t="s">
        <v>117</v>
      </c>
      <c r="J37" s="78"/>
      <c r="K37">
        <v>0</v>
      </c>
      <c r="L37" s="37">
        <v>0</v>
      </c>
    </row>
    <row r="38" spans="1:12" ht="60" customHeight="1">
      <c r="A38" s="2"/>
      <c r="B38" s="76">
        <v>27</v>
      </c>
      <c r="C38" s="77" t="s">
        <v>118</v>
      </c>
      <c r="D38" s="9" t="s">
        <v>119</v>
      </c>
      <c r="E38" s="8" t="s">
        <v>83</v>
      </c>
      <c r="F38" s="8" t="s">
        <v>77</v>
      </c>
      <c r="G38" s="13" t="s">
        <v>43</v>
      </c>
      <c r="H38" s="8" t="s">
        <v>120</v>
      </c>
      <c r="I38" s="8" t="s">
        <v>85</v>
      </c>
      <c r="J38" s="78"/>
      <c r="K38" s="16"/>
      <c r="L38" s="40"/>
    </row>
    <row r="39" spans="1:12" ht="57.95">
      <c r="A39" s="2"/>
      <c r="B39" s="76"/>
      <c r="C39" s="77"/>
      <c r="D39" s="9" t="s">
        <v>121</v>
      </c>
      <c r="E39" s="13" t="s">
        <v>89</v>
      </c>
      <c r="F39" s="8" t="s">
        <v>77</v>
      </c>
      <c r="G39" s="13" t="s">
        <v>43</v>
      </c>
      <c r="H39" s="8" t="s">
        <v>120</v>
      </c>
      <c r="I39" s="8" t="s">
        <v>91</v>
      </c>
      <c r="J39" s="78"/>
      <c r="K39" s="16"/>
      <c r="L39" s="40"/>
    </row>
    <row r="40" spans="1:12" ht="15" customHeight="1">
      <c r="A40" s="2"/>
      <c r="B40" s="14"/>
      <c r="C40" s="14" t="s">
        <v>122</v>
      </c>
      <c r="D40" s="14" t="s">
        <v>123</v>
      </c>
      <c r="E40" s="14"/>
      <c r="F40" s="14"/>
      <c r="G40" s="18"/>
      <c r="H40" s="14"/>
      <c r="I40" s="14"/>
      <c r="J40" s="14"/>
      <c r="K40" s="14"/>
      <c r="L40" s="42"/>
    </row>
    <row r="41" spans="1:12" ht="60" customHeight="1">
      <c r="A41" s="2"/>
      <c r="B41" s="8">
        <v>28</v>
      </c>
      <c r="C41" s="9" t="s">
        <v>124</v>
      </c>
      <c r="D41" s="9" t="s">
        <v>125</v>
      </c>
      <c r="E41" s="13">
        <v>1</v>
      </c>
      <c r="F41" s="8" t="s">
        <v>77</v>
      </c>
      <c r="G41" s="13">
        <v>0.02</v>
      </c>
      <c r="H41" s="8" t="s">
        <v>126</v>
      </c>
      <c r="I41" s="8" t="s">
        <v>85</v>
      </c>
      <c r="J41" s="76" t="s">
        <v>127</v>
      </c>
      <c r="K41" s="16"/>
      <c r="L41" s="40"/>
    </row>
    <row r="42" spans="1:12" ht="57.95">
      <c r="A42" s="2"/>
      <c r="B42" s="8">
        <v>29</v>
      </c>
      <c r="C42" s="9" t="s">
        <v>128</v>
      </c>
      <c r="D42" s="9" t="s">
        <v>129</v>
      </c>
      <c r="E42" s="13">
        <v>1</v>
      </c>
      <c r="F42" s="8" t="s">
        <v>77</v>
      </c>
      <c r="G42" s="13">
        <v>0.1</v>
      </c>
      <c r="H42" s="8" t="s">
        <v>130</v>
      </c>
      <c r="I42" s="8" t="s">
        <v>131</v>
      </c>
      <c r="J42" s="76"/>
      <c r="K42" s="16"/>
      <c r="L42" s="40"/>
    </row>
    <row r="43" spans="1:12">
      <c r="A43" s="2"/>
      <c r="B43" s="19"/>
      <c r="C43" s="14" t="s">
        <v>132</v>
      </c>
      <c r="D43" s="14" t="s">
        <v>133</v>
      </c>
      <c r="E43" s="19"/>
      <c r="F43" s="15" t="s">
        <v>55</v>
      </c>
      <c r="G43" s="20"/>
      <c r="H43" s="19"/>
      <c r="I43" s="19"/>
      <c r="J43" s="20"/>
      <c r="K43" s="20"/>
      <c r="L43" s="43"/>
    </row>
    <row r="44" spans="1:12" ht="45" customHeight="1">
      <c r="A44" s="2"/>
      <c r="B44" s="8">
        <v>30</v>
      </c>
      <c r="C44" s="9" t="s">
        <v>134</v>
      </c>
      <c r="D44" s="9" t="s">
        <v>135</v>
      </c>
      <c r="E44" s="8" t="s">
        <v>58</v>
      </c>
      <c r="F44" s="8" t="s">
        <v>17</v>
      </c>
      <c r="G44" s="13">
        <v>0.15</v>
      </c>
      <c r="H44" s="8" t="s">
        <v>73</v>
      </c>
      <c r="I44" s="76" t="s">
        <v>136</v>
      </c>
      <c r="J44" s="76" t="s">
        <v>137</v>
      </c>
      <c r="K44">
        <v>1.81</v>
      </c>
      <c r="L44" s="37">
        <v>1.81</v>
      </c>
    </row>
    <row r="45" spans="1:12" ht="43.5">
      <c r="A45" s="2"/>
      <c r="B45" s="8">
        <v>31</v>
      </c>
      <c r="C45" s="12" t="s">
        <v>138</v>
      </c>
      <c r="D45" s="12" t="s">
        <v>139</v>
      </c>
      <c r="E45" s="8" t="s">
        <v>140</v>
      </c>
      <c r="F45" s="8" t="s">
        <v>64</v>
      </c>
      <c r="G45" s="13">
        <v>0.2</v>
      </c>
      <c r="H45" s="8" t="s">
        <v>73</v>
      </c>
      <c r="I45" s="76"/>
      <c r="J45" s="76"/>
      <c r="K45" s="16"/>
      <c r="L45" s="40"/>
    </row>
    <row r="46" spans="1:12" ht="72.599999999999994">
      <c r="A46" s="2"/>
      <c r="B46" s="8">
        <v>32</v>
      </c>
      <c r="C46" s="12" t="s">
        <v>66</v>
      </c>
      <c r="D46" s="12" t="s">
        <v>141</v>
      </c>
      <c r="E46" s="8" t="s">
        <v>58</v>
      </c>
      <c r="F46" s="8" t="s">
        <v>33</v>
      </c>
      <c r="G46" s="13">
        <v>0.2</v>
      </c>
      <c r="H46" s="8" t="s">
        <v>73</v>
      </c>
      <c r="I46" s="76"/>
      <c r="J46" s="76"/>
      <c r="K46">
        <v>0</v>
      </c>
      <c r="L46" s="37">
        <v>0</v>
      </c>
    </row>
    <row r="47" spans="1:12" ht="43.5">
      <c r="A47" s="2"/>
      <c r="B47" s="8">
        <v>33</v>
      </c>
      <c r="C47" s="9" t="s">
        <v>142</v>
      </c>
      <c r="D47" s="9" t="s">
        <v>69</v>
      </c>
      <c r="E47" s="8" t="s">
        <v>70</v>
      </c>
      <c r="F47" s="8" t="s">
        <v>17</v>
      </c>
      <c r="G47" s="13">
        <v>0.1</v>
      </c>
      <c r="H47" s="8" t="s">
        <v>18</v>
      </c>
      <c r="I47" s="76"/>
      <c r="J47" s="76"/>
      <c r="K47">
        <v>0</v>
      </c>
      <c r="L47" s="37">
        <v>0</v>
      </c>
    </row>
    <row r="48" spans="1:12">
      <c r="A48" s="2"/>
      <c r="B48" s="14"/>
      <c r="C48" s="14" t="s">
        <v>143</v>
      </c>
      <c r="D48" s="14" t="s">
        <v>144</v>
      </c>
      <c r="E48" s="14"/>
      <c r="F48" s="15" t="s">
        <v>55</v>
      </c>
      <c r="G48" s="18"/>
      <c r="H48" s="14"/>
      <c r="I48" s="14"/>
      <c r="J48" s="18"/>
      <c r="K48" s="18"/>
      <c r="L48" s="44"/>
    </row>
    <row r="49" spans="1:12" ht="60" customHeight="1">
      <c r="A49" s="2"/>
      <c r="B49" s="8">
        <v>34</v>
      </c>
      <c r="C49" s="9" t="s">
        <v>81</v>
      </c>
      <c r="D49" s="9" t="s">
        <v>145</v>
      </c>
      <c r="E49" s="8" t="s">
        <v>146</v>
      </c>
      <c r="F49" s="8" t="s">
        <v>17</v>
      </c>
      <c r="G49" s="13" t="s">
        <v>43</v>
      </c>
      <c r="H49" s="8" t="s">
        <v>84</v>
      </c>
      <c r="I49" s="8" t="s">
        <v>147</v>
      </c>
      <c r="J49" s="76" t="s">
        <v>148</v>
      </c>
      <c r="K49">
        <v>1.6</v>
      </c>
      <c r="L49" s="37">
        <v>1.6</v>
      </c>
    </row>
    <row r="50" spans="1:12" ht="57.95">
      <c r="A50" s="2"/>
      <c r="B50" s="8">
        <v>35</v>
      </c>
      <c r="C50" s="9" t="s">
        <v>87</v>
      </c>
      <c r="D50" s="9" t="s">
        <v>149</v>
      </c>
      <c r="E50" s="8" t="s">
        <v>150</v>
      </c>
      <c r="F50" s="8" t="s">
        <v>77</v>
      </c>
      <c r="G50" s="13" t="s">
        <v>43</v>
      </c>
      <c r="H50" s="8" t="s">
        <v>90</v>
      </c>
      <c r="I50" s="8" t="s">
        <v>85</v>
      </c>
      <c r="J50" s="76"/>
      <c r="K50">
        <v>1.2</v>
      </c>
      <c r="L50" s="37">
        <v>1.2</v>
      </c>
    </row>
    <row r="51" spans="1:12" ht="57.95">
      <c r="A51" s="2"/>
      <c r="B51" s="8">
        <v>36</v>
      </c>
      <c r="C51" s="9" t="s">
        <v>92</v>
      </c>
      <c r="D51" s="9" t="s">
        <v>151</v>
      </c>
      <c r="E51" s="8" t="s">
        <v>89</v>
      </c>
      <c r="F51" s="8" t="s">
        <v>77</v>
      </c>
      <c r="G51" s="13" t="s">
        <v>43</v>
      </c>
      <c r="H51" s="8" t="s">
        <v>90</v>
      </c>
      <c r="I51" s="8" t="s">
        <v>91</v>
      </c>
      <c r="J51" s="76"/>
      <c r="K51" s="16"/>
      <c r="L51" s="40"/>
    </row>
    <row r="52" spans="1:12" ht="75" customHeight="1">
      <c r="A52" s="2"/>
      <c r="B52" s="76">
        <v>37</v>
      </c>
      <c r="C52" s="77" t="s">
        <v>152</v>
      </c>
      <c r="D52" s="9" t="s">
        <v>153</v>
      </c>
      <c r="E52" s="8" t="s">
        <v>83</v>
      </c>
      <c r="F52" s="8" t="s">
        <v>77</v>
      </c>
      <c r="G52" s="13" t="s">
        <v>43</v>
      </c>
      <c r="H52" s="8" t="s">
        <v>154</v>
      </c>
      <c r="I52" s="8" t="s">
        <v>131</v>
      </c>
      <c r="J52" s="76"/>
      <c r="K52">
        <v>0.1</v>
      </c>
      <c r="L52" s="37">
        <v>0.1</v>
      </c>
    </row>
    <row r="53" spans="1:12" ht="72.599999999999994">
      <c r="A53" s="2"/>
      <c r="B53" s="76"/>
      <c r="C53" s="77"/>
      <c r="D53" s="9" t="s">
        <v>155</v>
      </c>
      <c r="E53" s="8" t="s">
        <v>89</v>
      </c>
      <c r="F53" s="8" t="s">
        <v>77</v>
      </c>
      <c r="G53" s="13" t="s">
        <v>43</v>
      </c>
      <c r="H53" s="8" t="s">
        <v>154</v>
      </c>
      <c r="I53" s="8" t="s">
        <v>156</v>
      </c>
      <c r="J53" s="76"/>
      <c r="K53" s="16"/>
      <c r="L53" s="40"/>
    </row>
    <row r="54" spans="1:12" ht="18" customHeight="1">
      <c r="A54" s="2"/>
      <c r="B54" s="14"/>
      <c r="C54" s="14" t="s">
        <v>157</v>
      </c>
      <c r="D54" s="14" t="s">
        <v>123</v>
      </c>
      <c r="E54" s="14"/>
      <c r="F54" s="14"/>
      <c r="G54" s="18"/>
      <c r="H54" s="14"/>
      <c r="I54" s="14"/>
      <c r="J54" s="14"/>
      <c r="K54" s="14"/>
      <c r="L54" s="42"/>
    </row>
    <row r="55" spans="1:12" ht="57.95">
      <c r="A55" s="2"/>
      <c r="B55" s="8">
        <v>38</v>
      </c>
      <c r="C55" s="9" t="s">
        <v>158</v>
      </c>
      <c r="D55" s="9" t="s">
        <v>125</v>
      </c>
      <c r="E55" s="13">
        <v>1</v>
      </c>
      <c r="F55" s="8" t="s">
        <v>33</v>
      </c>
      <c r="G55" s="13" t="s">
        <v>43</v>
      </c>
      <c r="H55" s="8" t="s">
        <v>159</v>
      </c>
      <c r="I55" s="8" t="s">
        <v>85</v>
      </c>
      <c r="J55" s="8" t="s">
        <v>160</v>
      </c>
      <c r="K55" s="16"/>
      <c r="L55" s="40"/>
    </row>
    <row r="56" spans="1:12" ht="19.5" customHeight="1">
      <c r="A56" s="2"/>
      <c r="B56" s="21"/>
      <c r="C56" s="14" t="s">
        <v>161</v>
      </c>
      <c r="D56" s="14" t="s">
        <v>162</v>
      </c>
      <c r="E56" s="21"/>
      <c r="F56" s="21"/>
      <c r="G56" s="22"/>
      <c r="H56" s="21"/>
      <c r="I56" s="21"/>
      <c r="J56" s="21"/>
      <c r="K56" s="21"/>
      <c r="L56" s="45"/>
    </row>
    <row r="57" spans="1:12" ht="84.75" customHeight="1">
      <c r="A57" s="2"/>
      <c r="B57" s="8">
        <v>39</v>
      </c>
      <c r="C57" s="12" t="s">
        <v>144</v>
      </c>
      <c r="D57" s="12" t="s">
        <v>163</v>
      </c>
      <c r="E57" s="13">
        <v>1</v>
      </c>
      <c r="F57" s="8" t="s">
        <v>164</v>
      </c>
      <c r="G57" s="13" t="s">
        <v>43</v>
      </c>
      <c r="H57" s="8" t="s">
        <v>165</v>
      </c>
      <c r="I57" s="8" t="s">
        <v>166</v>
      </c>
      <c r="J57" s="8" t="s">
        <v>167</v>
      </c>
      <c r="K57" s="16"/>
      <c r="L57" s="40"/>
    </row>
    <row r="58" spans="1:12" ht="18" customHeight="1">
      <c r="A58" s="2"/>
      <c r="B58" s="21"/>
      <c r="C58" s="23" t="s">
        <v>168</v>
      </c>
      <c r="D58" s="14" t="s">
        <v>169</v>
      </c>
      <c r="E58" s="21"/>
      <c r="F58" s="21"/>
      <c r="G58" s="22"/>
      <c r="H58" s="21"/>
      <c r="I58" s="21"/>
      <c r="J58" s="21"/>
      <c r="K58" s="21"/>
      <c r="L58" s="45"/>
    </row>
    <row r="59" spans="1:12" ht="60" customHeight="1">
      <c r="A59" s="2"/>
      <c r="B59" s="8">
        <v>40</v>
      </c>
      <c r="C59" s="12" t="s">
        <v>170</v>
      </c>
      <c r="D59" s="12" t="s">
        <v>171</v>
      </c>
      <c r="E59" s="13">
        <v>1</v>
      </c>
      <c r="F59" s="8" t="s">
        <v>33</v>
      </c>
      <c r="G59" s="13" t="s">
        <v>43</v>
      </c>
      <c r="H59" s="8" t="s">
        <v>172</v>
      </c>
      <c r="I59" s="8" t="s">
        <v>173</v>
      </c>
      <c r="J59" s="76" t="s">
        <v>174</v>
      </c>
      <c r="K59">
        <v>0.2</v>
      </c>
      <c r="L59" s="37">
        <v>0.2</v>
      </c>
    </row>
    <row r="60" spans="1:12" ht="43.5">
      <c r="A60" s="2"/>
      <c r="B60" s="8">
        <v>41</v>
      </c>
      <c r="C60" s="12" t="s">
        <v>144</v>
      </c>
      <c r="D60" s="12" t="s">
        <v>175</v>
      </c>
      <c r="E60" s="13">
        <v>1</v>
      </c>
      <c r="F60" s="8" t="s">
        <v>33</v>
      </c>
      <c r="G60" s="13" t="s">
        <v>43</v>
      </c>
      <c r="H60" s="8" t="s">
        <v>172</v>
      </c>
      <c r="I60" s="8" t="s">
        <v>173</v>
      </c>
      <c r="J60" s="76"/>
      <c r="K60" s="16"/>
      <c r="L60" s="40"/>
    </row>
    <row r="61" spans="1:12">
      <c r="A61" s="2"/>
      <c r="B61" s="24"/>
      <c r="C61" s="24"/>
      <c r="D61" s="24"/>
      <c r="E61" s="21"/>
      <c r="F61" s="21"/>
      <c r="G61" s="22"/>
      <c r="H61" s="21"/>
      <c r="I61" s="24"/>
      <c r="J61" s="24"/>
      <c r="K61" s="24"/>
      <c r="L61" s="46"/>
    </row>
    <row r="62" spans="1:12" ht="24.75" customHeight="1">
      <c r="A62" s="2"/>
      <c r="B62" s="3"/>
      <c r="C62" s="2"/>
      <c r="D62" s="2"/>
      <c r="E62" s="2"/>
      <c r="F62" s="2"/>
      <c r="G62" s="2"/>
      <c r="H62" s="2"/>
      <c r="I62" s="2"/>
      <c r="J62" s="25" t="s">
        <v>176</v>
      </c>
      <c r="K62" s="2">
        <f>SUM(K5:K61)</f>
        <v>1329.45</v>
      </c>
      <c r="L62" s="47">
        <f>SUM(L5:L61)</f>
        <v>172.65999999999997</v>
      </c>
    </row>
  </sheetData>
  <mergeCells count="24">
    <mergeCell ref="J59:J60"/>
    <mergeCell ref="I44:I47"/>
    <mergeCell ref="J44:J47"/>
    <mergeCell ref="J49:J53"/>
    <mergeCell ref="B52:B53"/>
    <mergeCell ref="C52:C53"/>
    <mergeCell ref="J28:J30"/>
    <mergeCell ref="J32:J39"/>
    <mergeCell ref="B38:B39"/>
    <mergeCell ref="C38:C39"/>
    <mergeCell ref="J41:J42"/>
    <mergeCell ref="I18:I21"/>
    <mergeCell ref="J18:J21"/>
    <mergeCell ref="B20:B21"/>
    <mergeCell ref="C20:C21"/>
    <mergeCell ref="I23:I26"/>
    <mergeCell ref="J23:J26"/>
    <mergeCell ref="B25:B26"/>
    <mergeCell ref="C25:C26"/>
    <mergeCell ref="B2:K2"/>
    <mergeCell ref="B4:I4"/>
    <mergeCell ref="I5:I7"/>
    <mergeCell ref="J5:J16"/>
    <mergeCell ref="B8:I8"/>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9"/>
  <sheetViews>
    <sheetView zoomScale="130" zoomScaleNormal="130" workbookViewId="0">
      <selection activeCell="D3" sqref="D3"/>
    </sheetView>
  </sheetViews>
  <sheetFormatPr defaultColWidth="8.42578125" defaultRowHeight="14.45"/>
  <cols>
    <col min="1" max="1" width="14.42578125" customWidth="1" collapsed="1"/>
    <col min="2" max="2" width="24.42578125" customWidth="1" collapsed="1"/>
    <col min="3" max="3" width="26.5703125" customWidth="1" collapsed="1"/>
    <col min="4" max="4" width="26.42578125" customWidth="1" collapsed="1"/>
    <col min="5" max="5" width="27.5703125" customWidth="1" collapsed="1"/>
    <col min="6" max="6" width="15.42578125" customWidth="1" collapsed="1"/>
    <col min="7" max="7" width="17" customWidth="1" collapsed="1"/>
  </cols>
  <sheetData>
    <row r="1" spans="1:9">
      <c r="A1" s="27" t="s">
        <v>2821</v>
      </c>
      <c r="B1" s="28" t="s">
        <v>2050</v>
      </c>
      <c r="C1" s="28" t="s">
        <v>2051</v>
      </c>
      <c r="D1" s="28" t="s">
        <v>2052</v>
      </c>
      <c r="E1" s="32" t="s">
        <v>2053</v>
      </c>
      <c r="F1" s="30" t="s">
        <v>2054</v>
      </c>
      <c r="G1" s="31" t="s">
        <v>2055</v>
      </c>
      <c r="H1" s="31" t="s">
        <v>7</v>
      </c>
      <c r="I1" s="31" t="s">
        <v>2056</v>
      </c>
    </row>
    <row r="4" spans="1:9">
      <c r="G4" t="s">
        <v>2547</v>
      </c>
      <c r="H4">
        <f>SUM(H1:H2)</f>
        <v>0</v>
      </c>
    </row>
    <row r="9" spans="1:9">
      <c r="D9" s="33"/>
    </row>
  </sheetData>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
  <sheetViews>
    <sheetView zoomScale="130" zoomScaleNormal="130" workbookViewId="0">
      <selection activeCell="D12" sqref="D12"/>
    </sheetView>
  </sheetViews>
  <sheetFormatPr defaultColWidth="8.42578125" defaultRowHeight="14.45"/>
  <cols>
    <col min="1" max="1" width="22.42578125" customWidth="1" collapsed="1"/>
    <col min="2" max="2" width="33" customWidth="1" collapsed="1"/>
    <col min="3" max="3" width="9.42578125" customWidth="1" collapsed="1"/>
    <col min="4" max="4" width="26.42578125" style="26" customWidth="1" collapsed="1"/>
    <col min="5" max="5" width="29.42578125" style="26" customWidth="1" collapsed="1"/>
    <col min="6" max="6" width="27.5703125" style="26" customWidth="1" collapsed="1"/>
    <col min="7" max="7" width="22.42578125" style="26" customWidth="1" collapsed="1"/>
    <col min="8" max="8" width="10.5703125" style="26" customWidth="1" collapsed="1"/>
  </cols>
  <sheetData>
    <row r="1" spans="1:9">
      <c r="A1" s="27" t="s">
        <v>2821</v>
      </c>
      <c r="B1" s="28" t="s">
        <v>2822</v>
      </c>
      <c r="C1" s="28" t="s">
        <v>2050</v>
      </c>
      <c r="D1" s="28" t="s">
        <v>2823</v>
      </c>
      <c r="E1" s="29" t="s">
        <v>2053</v>
      </c>
      <c r="F1" s="30" t="s">
        <v>2054</v>
      </c>
      <c r="G1" s="31" t="s">
        <v>2824</v>
      </c>
      <c r="H1" s="31" t="s">
        <v>7</v>
      </c>
      <c r="I1" s="31" t="s">
        <v>2056</v>
      </c>
    </row>
    <row r="2" spans="1:9">
      <c r="A2" t="s">
        <v>2825</v>
      </c>
      <c r="B2" t="s">
        <v>3171</v>
      </c>
      <c r="D2" t="s">
        <v>2827</v>
      </c>
      <c r="E2" t="s">
        <v>3172</v>
      </c>
      <c r="F2">
        <v>99.7</v>
      </c>
      <c r="G2">
        <v>616.21000000000015</v>
      </c>
      <c r="H2">
        <v>0.1</v>
      </c>
      <c r="I2">
        <v>0</v>
      </c>
    </row>
    <row r="5" spans="1:9">
      <c r="H5" t="s">
        <v>2547</v>
      </c>
      <c r="I5">
        <f>SUM(I2:I2)</f>
        <v>0</v>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0"/>
  <sheetViews>
    <sheetView zoomScale="130" zoomScaleNormal="130" workbookViewId="0">
      <selection activeCell="D1" sqref="D1"/>
    </sheetView>
  </sheetViews>
  <sheetFormatPr defaultColWidth="8.42578125" defaultRowHeight="14.45"/>
  <cols>
    <col min="1" max="1" width="16.42578125" customWidth="1" collapsed="1"/>
    <col min="2" max="2" width="19.85546875" customWidth="1" collapsed="1"/>
    <col min="3" max="3" width="32" customWidth="1" collapsed="1"/>
    <col min="4" max="4" width="27.5703125" style="26" customWidth="1" collapsed="1"/>
    <col min="5" max="5" width="16.42578125" style="26" customWidth="1" collapsed="1"/>
    <col min="6" max="6" width="28.5703125" style="26" customWidth="1" collapsed="1"/>
    <col min="7" max="7" width="15.42578125" style="26" customWidth="1" collapsed="1"/>
  </cols>
  <sheetData>
    <row r="1" spans="1:8">
      <c r="A1" s="27" t="s">
        <v>2821</v>
      </c>
      <c r="B1" s="28" t="s">
        <v>2050</v>
      </c>
      <c r="C1" s="28" t="s">
        <v>2051</v>
      </c>
      <c r="D1" s="28" t="s">
        <v>2052</v>
      </c>
      <c r="E1" s="29" t="s">
        <v>2831</v>
      </c>
      <c r="F1" s="30" t="s">
        <v>2832</v>
      </c>
      <c r="G1" s="31" t="s">
        <v>2833</v>
      </c>
      <c r="H1" s="31" t="s">
        <v>2056</v>
      </c>
    </row>
    <row r="2" spans="1:8">
      <c r="A2" t="s">
        <v>2046</v>
      </c>
      <c r="C2" t="s">
        <v>3173</v>
      </c>
      <c r="D2" t="s">
        <v>3174</v>
      </c>
      <c r="E2" t="s">
        <v>3175</v>
      </c>
      <c r="F2">
        <v>1</v>
      </c>
      <c r="G2" t="s">
        <v>3175</v>
      </c>
      <c r="H2">
        <v>0</v>
      </c>
    </row>
    <row r="3" spans="1:8">
      <c r="A3" t="s">
        <v>3176</v>
      </c>
      <c r="C3" t="s">
        <v>3177</v>
      </c>
      <c r="D3" t="s">
        <v>3178</v>
      </c>
      <c r="E3" t="s">
        <v>3179</v>
      </c>
      <c r="F3">
        <v>4</v>
      </c>
      <c r="G3" t="s">
        <v>3180</v>
      </c>
      <c r="H3">
        <v>0.2</v>
      </c>
    </row>
    <row r="4" spans="1:8">
      <c r="A4" t="s">
        <v>502</v>
      </c>
      <c r="C4" t="s">
        <v>3181</v>
      </c>
      <c r="D4" t="s">
        <v>3182</v>
      </c>
      <c r="E4" t="s">
        <v>3183</v>
      </c>
      <c r="F4">
        <v>1</v>
      </c>
      <c r="G4" t="s">
        <v>3183</v>
      </c>
      <c r="H4">
        <v>0</v>
      </c>
    </row>
    <row r="5" spans="1:8">
      <c r="A5" t="s">
        <v>3152</v>
      </c>
      <c r="C5" t="s">
        <v>3154</v>
      </c>
      <c r="D5" t="s">
        <v>3155</v>
      </c>
      <c r="E5" t="s">
        <v>3156</v>
      </c>
      <c r="F5">
        <v>1</v>
      </c>
      <c r="G5" t="s">
        <v>3156</v>
      </c>
      <c r="H5">
        <v>0.2</v>
      </c>
    </row>
    <row r="6" spans="1:8">
      <c r="A6" t="s">
        <v>3166</v>
      </c>
      <c r="C6" t="s">
        <v>3168</v>
      </c>
      <c r="D6" t="s">
        <v>3169</v>
      </c>
      <c r="E6" t="s">
        <v>3170</v>
      </c>
      <c r="F6">
        <v>1</v>
      </c>
      <c r="G6" t="s">
        <v>3170</v>
      </c>
      <c r="H6">
        <v>0.2</v>
      </c>
    </row>
    <row r="7" spans="1:8">
      <c r="A7" t="s">
        <v>3142</v>
      </c>
      <c r="C7" t="s">
        <v>3144</v>
      </c>
      <c r="D7" t="s">
        <v>3145</v>
      </c>
      <c r="E7" t="s">
        <v>3146</v>
      </c>
      <c r="F7">
        <v>1</v>
      </c>
      <c r="G7" t="s">
        <v>3146</v>
      </c>
      <c r="H7">
        <v>0</v>
      </c>
    </row>
    <row r="8" spans="1:8">
      <c r="A8" t="s">
        <v>3184</v>
      </c>
      <c r="C8" t="s">
        <v>3185</v>
      </c>
      <c r="D8" t="s">
        <v>3186</v>
      </c>
      <c r="E8" t="s">
        <v>3187</v>
      </c>
      <c r="F8">
        <v>2</v>
      </c>
      <c r="G8" t="s">
        <v>3188</v>
      </c>
      <c r="H8">
        <v>0.2</v>
      </c>
    </row>
    <row r="9" spans="1:8">
      <c r="A9" t="s">
        <v>3161</v>
      </c>
      <c r="C9" t="s">
        <v>3163</v>
      </c>
      <c r="D9" t="s">
        <v>3164</v>
      </c>
      <c r="E9" t="s">
        <v>3165</v>
      </c>
      <c r="F9">
        <v>1</v>
      </c>
      <c r="G9" t="s">
        <v>3165</v>
      </c>
      <c r="H9">
        <v>0.2</v>
      </c>
    </row>
    <row r="10" spans="1:8">
      <c r="A10" t="s">
        <v>3138</v>
      </c>
      <c r="C10" t="s">
        <v>3140</v>
      </c>
      <c r="D10" t="s">
        <v>3141</v>
      </c>
      <c r="E10" t="s">
        <v>3042</v>
      </c>
      <c r="F10">
        <v>1</v>
      </c>
      <c r="G10" t="s">
        <v>3042</v>
      </c>
      <c r="H10">
        <v>0</v>
      </c>
    </row>
    <row r="11" spans="1:8">
      <c r="A11" t="s">
        <v>1204</v>
      </c>
      <c r="C11" t="s">
        <v>3189</v>
      </c>
      <c r="D11" t="s">
        <v>3190</v>
      </c>
      <c r="E11" t="s">
        <v>3059</v>
      </c>
      <c r="F11">
        <v>2</v>
      </c>
      <c r="G11" t="s">
        <v>3191</v>
      </c>
      <c r="H11">
        <v>0.2</v>
      </c>
    </row>
    <row r="12" spans="1:8">
      <c r="A12" t="s">
        <v>1224</v>
      </c>
      <c r="C12" t="s">
        <v>3192</v>
      </c>
      <c r="D12" t="s">
        <v>3193</v>
      </c>
      <c r="E12" t="s">
        <v>3194</v>
      </c>
      <c r="F12">
        <v>1</v>
      </c>
      <c r="G12" t="s">
        <v>3194</v>
      </c>
      <c r="H12">
        <v>0</v>
      </c>
    </row>
    <row r="13" spans="1:8">
      <c r="A13" t="s">
        <v>3157</v>
      </c>
      <c r="C13" t="s">
        <v>3159</v>
      </c>
      <c r="D13" t="s">
        <v>3160</v>
      </c>
      <c r="E13" t="s">
        <v>2889</v>
      </c>
      <c r="F13">
        <v>1</v>
      </c>
      <c r="G13" t="s">
        <v>2889</v>
      </c>
      <c r="H13">
        <v>0</v>
      </c>
    </row>
    <row r="14" spans="1:8">
      <c r="A14" t="s">
        <v>3195</v>
      </c>
      <c r="C14" t="s">
        <v>3196</v>
      </c>
      <c r="D14"/>
      <c r="E14" t="s">
        <v>3197</v>
      </c>
      <c r="F14">
        <v>1</v>
      </c>
      <c r="G14" t="s">
        <v>3197</v>
      </c>
      <c r="H14">
        <v>0.2</v>
      </c>
    </row>
    <row r="15" spans="1:8">
      <c r="A15" t="s">
        <v>3147</v>
      </c>
      <c r="C15" t="s">
        <v>3149</v>
      </c>
      <c r="D15" t="s">
        <v>3150</v>
      </c>
      <c r="E15" t="s">
        <v>3151</v>
      </c>
      <c r="F15">
        <v>1</v>
      </c>
      <c r="G15" t="s">
        <v>3151</v>
      </c>
      <c r="H15">
        <v>0.2</v>
      </c>
    </row>
    <row r="18" spans="7:8">
      <c r="G18" t="s">
        <v>2547</v>
      </c>
      <c r="H18">
        <f>SUM(H2:H15)</f>
        <v>1.5999999999999999</v>
      </c>
    </row>
    <row r="20" spans="7:8">
      <c r="G20" t="s">
        <v>3007</v>
      </c>
      <c r="H20" t="s">
        <v>3198</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9"/>
  <sheetViews>
    <sheetView zoomScale="130" zoomScaleNormal="130" workbookViewId="0">
      <selection activeCell="D9" sqref="D9"/>
    </sheetView>
  </sheetViews>
  <sheetFormatPr defaultColWidth="8.42578125" defaultRowHeight="14.45"/>
  <cols>
    <col min="1" max="1" width="16.42578125" customWidth="1" collapsed="1"/>
    <col min="2" max="2" width="19.85546875" customWidth="1" collapsed="1"/>
    <col min="3" max="3" width="27.5703125" customWidth="1" collapsed="1"/>
    <col min="4" max="4" width="27.85546875" style="26" customWidth="1" collapsed="1"/>
    <col min="5" max="5" width="25.140625" style="26" customWidth="1" collapsed="1"/>
    <col min="6" max="6" width="12.42578125" customWidth="1" collapsed="1"/>
  </cols>
  <sheetData>
    <row r="1" spans="1:7">
      <c r="A1" s="27" t="s">
        <v>2821</v>
      </c>
      <c r="B1" s="28" t="s">
        <v>2050</v>
      </c>
      <c r="C1" s="28" t="s">
        <v>2051</v>
      </c>
      <c r="D1" s="28" t="s">
        <v>2052</v>
      </c>
      <c r="E1" s="29" t="s">
        <v>3199</v>
      </c>
      <c r="F1" s="29" t="s">
        <v>3009</v>
      </c>
      <c r="G1" s="31" t="s">
        <v>2056</v>
      </c>
    </row>
    <row r="2" spans="1:7">
      <c r="A2" t="s">
        <v>3195</v>
      </c>
      <c r="C2" t="s">
        <v>3196</v>
      </c>
      <c r="D2"/>
      <c r="E2"/>
      <c r="F2" t="s">
        <v>3197</v>
      </c>
      <c r="G2">
        <v>0.2</v>
      </c>
    </row>
    <row r="3" spans="1:7">
      <c r="A3" t="s">
        <v>3138</v>
      </c>
      <c r="C3" t="s">
        <v>3140</v>
      </c>
      <c r="D3" t="s">
        <v>3141</v>
      </c>
      <c r="E3"/>
      <c r="F3" t="s">
        <v>3042</v>
      </c>
      <c r="G3">
        <v>0</v>
      </c>
    </row>
    <row r="4" spans="1:7">
      <c r="A4" t="s">
        <v>3142</v>
      </c>
      <c r="C4" t="s">
        <v>3144</v>
      </c>
      <c r="D4" t="s">
        <v>3145</v>
      </c>
      <c r="E4"/>
      <c r="F4" t="s">
        <v>3146</v>
      </c>
      <c r="G4">
        <v>0</v>
      </c>
    </row>
    <row r="5" spans="1:7">
      <c r="A5" t="s">
        <v>3147</v>
      </c>
      <c r="C5" t="s">
        <v>3149</v>
      </c>
      <c r="D5" t="s">
        <v>3150</v>
      </c>
      <c r="E5"/>
      <c r="F5" t="s">
        <v>3151</v>
      </c>
      <c r="G5">
        <v>0</v>
      </c>
    </row>
    <row r="6" spans="1:7">
      <c r="A6" t="s">
        <v>3152</v>
      </c>
      <c r="C6" t="s">
        <v>3154</v>
      </c>
      <c r="D6" t="s">
        <v>3155</v>
      </c>
      <c r="E6"/>
      <c r="F6" t="s">
        <v>3156</v>
      </c>
      <c r="G6">
        <v>0.2</v>
      </c>
    </row>
    <row r="7" spans="1:7">
      <c r="A7" t="s">
        <v>3157</v>
      </c>
      <c r="C7" t="s">
        <v>3159</v>
      </c>
      <c r="D7" t="s">
        <v>3160</v>
      </c>
      <c r="E7"/>
      <c r="F7" t="s">
        <v>2889</v>
      </c>
      <c r="G7">
        <v>0</v>
      </c>
    </row>
    <row r="8" spans="1:7">
      <c r="A8" t="s">
        <v>3161</v>
      </c>
      <c r="C8" t="s">
        <v>3163</v>
      </c>
      <c r="D8" t="s">
        <v>3164</v>
      </c>
      <c r="E8"/>
      <c r="F8" t="s">
        <v>3165</v>
      </c>
      <c r="G8">
        <v>0.2</v>
      </c>
    </row>
    <row r="9" spans="1:7">
      <c r="A9" t="s">
        <v>3166</v>
      </c>
      <c r="C9" t="s">
        <v>3168</v>
      </c>
      <c r="D9" t="s">
        <v>3169</v>
      </c>
      <c r="E9"/>
      <c r="F9" t="s">
        <v>3170</v>
      </c>
      <c r="G9">
        <v>0</v>
      </c>
    </row>
    <row r="10" spans="1:7">
      <c r="A10" t="s">
        <v>502</v>
      </c>
      <c r="C10" t="s">
        <v>3181</v>
      </c>
      <c r="D10" t="s">
        <v>3182</v>
      </c>
      <c r="E10"/>
      <c r="F10" t="s">
        <v>3183</v>
      </c>
      <c r="G10">
        <v>0</v>
      </c>
    </row>
    <row r="11" spans="1:7">
      <c r="A11" t="s">
        <v>1204</v>
      </c>
      <c r="C11" t="s">
        <v>3200</v>
      </c>
      <c r="D11" t="s">
        <v>3201</v>
      </c>
      <c r="E11"/>
      <c r="F11" t="s">
        <v>3202</v>
      </c>
      <c r="G11">
        <v>0</v>
      </c>
    </row>
    <row r="12" spans="1:7">
      <c r="A12" t="s">
        <v>1204</v>
      </c>
      <c r="C12" t="s">
        <v>3203</v>
      </c>
      <c r="D12" t="s">
        <v>3204</v>
      </c>
      <c r="E12"/>
      <c r="F12" t="s">
        <v>3205</v>
      </c>
      <c r="G12">
        <v>0.2</v>
      </c>
    </row>
    <row r="13" spans="1:7">
      <c r="A13" t="s">
        <v>1224</v>
      </c>
      <c r="C13" t="s">
        <v>3192</v>
      </c>
      <c r="D13" t="s">
        <v>3193</v>
      </c>
      <c r="E13"/>
      <c r="F13" t="s">
        <v>3194</v>
      </c>
      <c r="G13">
        <v>0</v>
      </c>
    </row>
    <row r="14" spans="1:7">
      <c r="A14" t="s">
        <v>2046</v>
      </c>
      <c r="C14" t="s">
        <v>3173</v>
      </c>
      <c r="D14" t="s">
        <v>3174</v>
      </c>
      <c r="E14"/>
      <c r="F14" t="s">
        <v>3175</v>
      </c>
      <c r="G14">
        <v>0</v>
      </c>
    </row>
    <row r="15" spans="1:7">
      <c r="A15" t="s">
        <v>3184</v>
      </c>
      <c r="C15" t="s">
        <v>3206</v>
      </c>
      <c r="D15" t="s">
        <v>3207</v>
      </c>
      <c r="E15"/>
      <c r="F15" t="s">
        <v>3208</v>
      </c>
      <c r="G15">
        <v>0.2</v>
      </c>
    </row>
    <row r="16" spans="1:7">
      <c r="A16" t="s">
        <v>3184</v>
      </c>
      <c r="C16" t="s">
        <v>3209</v>
      </c>
      <c r="D16" t="s">
        <v>3210</v>
      </c>
      <c r="E16"/>
      <c r="F16" t="s">
        <v>3211</v>
      </c>
      <c r="G16">
        <v>0.2</v>
      </c>
    </row>
    <row r="19" spans="6:7">
      <c r="F19" t="s">
        <v>2547</v>
      </c>
      <c r="G19">
        <f>SUM(G2:G16)</f>
        <v>1.2</v>
      </c>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
  <sheetViews>
    <sheetView zoomScale="130" zoomScaleNormal="130" workbookViewId="0">
      <selection activeCell="D1" sqref="D1"/>
    </sheetView>
  </sheetViews>
  <sheetFormatPr defaultColWidth="8.42578125" defaultRowHeight="14.45"/>
  <cols>
    <col min="1" max="1" width="16.42578125" customWidth="1" collapsed="1"/>
    <col min="2" max="2" width="19.85546875" customWidth="1" collapsed="1"/>
    <col min="3" max="3" width="27.5703125" customWidth="1" collapsed="1"/>
    <col min="4" max="4" width="27.85546875" style="26" customWidth="1" collapsed="1"/>
    <col min="5" max="5" width="32.42578125" style="26" customWidth="1" collapsed="1"/>
    <col min="6" max="6" width="17.42578125" customWidth="1" collapsed="1"/>
  </cols>
  <sheetData>
    <row r="1" spans="1:7">
      <c r="A1" s="27" t="s">
        <v>2821</v>
      </c>
      <c r="B1" s="28" t="s">
        <v>2050</v>
      </c>
      <c r="C1" s="28" t="s">
        <v>2051</v>
      </c>
      <c r="D1" s="28" t="s">
        <v>2052</v>
      </c>
      <c r="E1" s="28" t="s">
        <v>3199</v>
      </c>
      <c r="F1" s="29" t="s">
        <v>3009</v>
      </c>
      <c r="G1" s="31" t="s">
        <v>2056</v>
      </c>
    </row>
    <row r="2" spans="1:7">
      <c r="A2" t="s">
        <v>3176</v>
      </c>
      <c r="C2" t="s">
        <v>3212</v>
      </c>
      <c r="D2" t="s">
        <v>3213</v>
      </c>
      <c r="E2"/>
      <c r="F2" t="s">
        <v>3214</v>
      </c>
      <c r="G2">
        <v>0.1</v>
      </c>
    </row>
    <row r="3" spans="1:7">
      <c r="A3" t="s">
        <v>3176</v>
      </c>
      <c r="C3" t="s">
        <v>3215</v>
      </c>
      <c r="D3" t="s">
        <v>3216</v>
      </c>
      <c r="E3"/>
      <c r="F3" t="s">
        <v>3113</v>
      </c>
      <c r="G3">
        <v>0</v>
      </c>
    </row>
    <row r="4" spans="1:7">
      <c r="A4" t="s">
        <v>3176</v>
      </c>
      <c r="C4" t="s">
        <v>3217</v>
      </c>
      <c r="D4" t="s">
        <v>3218</v>
      </c>
      <c r="E4"/>
      <c r="F4" t="s">
        <v>3219</v>
      </c>
      <c r="G4">
        <v>0</v>
      </c>
    </row>
    <row r="5" spans="1:7">
      <c r="A5" t="s">
        <v>3176</v>
      </c>
      <c r="C5" t="s">
        <v>3220</v>
      </c>
      <c r="D5" t="s">
        <v>3221</v>
      </c>
      <c r="E5"/>
      <c r="F5" t="s">
        <v>3222</v>
      </c>
      <c r="G5">
        <v>0</v>
      </c>
    </row>
    <row r="8" spans="1:7">
      <c r="F8" t="s">
        <v>2547</v>
      </c>
      <c r="G8">
        <f>SUM(G2:G5)</f>
        <v>0.1</v>
      </c>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
  <sheetViews>
    <sheetView zoomScale="130" zoomScaleNormal="130" workbookViewId="0">
      <selection activeCell="E15" sqref="E15"/>
    </sheetView>
  </sheetViews>
  <sheetFormatPr defaultColWidth="8.42578125" defaultRowHeight="14.45"/>
  <cols>
    <col min="1" max="1" width="6.5703125" customWidth="1" collapsed="1"/>
    <col min="2" max="2" width="18.5703125" customWidth="1" collapsed="1"/>
    <col min="3" max="3" width="55.140625" customWidth="1" collapsed="1"/>
    <col min="4" max="4" width="26.42578125" style="26" customWidth="1" collapsed="1"/>
    <col min="5" max="5" width="27.5703125" style="26" customWidth="1" collapsed="1"/>
    <col min="6" max="6" width="10.5703125" style="26" customWidth="1" collapsed="1"/>
    <col min="7" max="7" width="7.42578125" style="26" customWidth="1" collapsed="1"/>
    <col min="8" max="8" width="8.42578125" style="26" collapsed="1"/>
  </cols>
  <sheetData>
    <row r="1" spans="1:9">
      <c r="A1" s="27" t="s">
        <v>2049</v>
      </c>
      <c r="B1" s="28" t="s">
        <v>2050</v>
      </c>
      <c r="C1" s="28" t="s">
        <v>2051</v>
      </c>
      <c r="D1" s="29" t="s">
        <v>2053</v>
      </c>
      <c r="E1" s="30" t="s">
        <v>2054</v>
      </c>
      <c r="F1" s="31" t="s">
        <v>2055</v>
      </c>
      <c r="G1" s="31" t="s">
        <v>7</v>
      </c>
      <c r="H1" s="31" t="s">
        <v>2056</v>
      </c>
    </row>
    <row r="4" spans="1:9">
      <c r="H4" t="s">
        <v>2547</v>
      </c>
      <c r="I4">
        <f>SUM(I1:I2)</f>
        <v>0</v>
      </c>
    </row>
  </sheetData>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4"/>
  <sheetViews>
    <sheetView zoomScale="130" zoomScaleNormal="130" workbookViewId="0"/>
  </sheetViews>
  <sheetFormatPr defaultColWidth="8.42578125" defaultRowHeight="14.45"/>
  <cols>
    <col min="1" max="1" width="6.85546875" customWidth="1" collapsed="1"/>
    <col min="2" max="2" width="12.5703125" customWidth="1" collapsed="1"/>
    <col min="3" max="3" width="10.5703125" customWidth="1" collapsed="1"/>
    <col min="4" max="4" width="20.42578125" customWidth="1" collapsed="1"/>
    <col min="5" max="5" width="25.42578125" style="26" customWidth="1" collapsed="1"/>
    <col min="6" max="6" width="12.140625" style="26" customWidth="1" collapsed="1"/>
    <col min="7" max="7" width="8.42578125" style="26" customWidth="1" collapsed="1"/>
    <col min="8" max="8" width="9.5703125" style="26" customWidth="1" collapsed="1"/>
  </cols>
  <sheetData>
    <row r="1" spans="1:9">
      <c r="A1" s="27" t="s">
        <v>2049</v>
      </c>
      <c r="B1" s="28" t="s">
        <v>2050</v>
      </c>
      <c r="C1" s="31" t="s">
        <v>2548</v>
      </c>
      <c r="D1" s="28" t="s">
        <v>2051</v>
      </c>
      <c r="E1" s="29" t="s">
        <v>2053</v>
      </c>
      <c r="F1" s="31" t="s">
        <v>2055</v>
      </c>
      <c r="G1" s="31" t="s">
        <v>7</v>
      </c>
      <c r="H1" s="31" t="s">
        <v>2056</v>
      </c>
    </row>
    <row r="4" spans="1:9">
      <c r="H4" t="s">
        <v>2547</v>
      </c>
      <c r="I4">
        <f>SUM(I1:I2)</f>
        <v>0</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
  <sheetViews>
    <sheetView zoomScale="130" zoomScaleNormal="130" workbookViewId="0"/>
  </sheetViews>
  <sheetFormatPr defaultColWidth="8.42578125" defaultRowHeight="14.45"/>
  <cols>
    <col min="1" max="1" width="7.42578125" customWidth="1" collapsed="1"/>
    <col min="2" max="2" width="19.42578125" customWidth="1" collapsed="1"/>
    <col min="3" max="3" width="54.42578125" customWidth="1" collapsed="1"/>
    <col min="4" max="4" width="12.140625" style="26" customWidth="1" collapsed="1"/>
    <col min="5" max="5" width="10" style="26" customWidth="1" collapsed="1"/>
    <col min="6" max="6" width="16.42578125" style="26" customWidth="1" collapsed="1"/>
  </cols>
  <sheetData>
    <row r="1" spans="1:8">
      <c r="A1" s="27" t="s">
        <v>2049</v>
      </c>
      <c r="B1" s="28" t="s">
        <v>2050</v>
      </c>
      <c r="C1" s="28" t="s">
        <v>2051</v>
      </c>
      <c r="D1" s="31" t="s">
        <v>2055</v>
      </c>
      <c r="E1" s="31" t="s">
        <v>7</v>
      </c>
      <c r="F1" s="31" t="s">
        <v>2056</v>
      </c>
    </row>
    <row r="4" spans="1:8">
      <c r="G4" t="s">
        <v>2547</v>
      </c>
      <c r="H4">
        <f>SUM(H1:H2)</f>
        <v>0</v>
      </c>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6"/>
  <sheetViews>
    <sheetView zoomScale="130" zoomScaleNormal="130" workbookViewId="0">
      <selection activeCell="F32" sqref="F32"/>
    </sheetView>
  </sheetViews>
  <sheetFormatPr defaultColWidth="8.42578125" defaultRowHeight="14.45"/>
  <cols>
    <col min="1" max="1" width="7.5703125" customWidth="1" collapsed="1"/>
    <col min="2" max="2" width="10.140625" customWidth="1" collapsed="1"/>
    <col min="3" max="3" width="39.42578125" customWidth="1" collapsed="1"/>
    <col min="4" max="4" width="28.5703125" style="26" customWidth="1" collapsed="1"/>
    <col min="5" max="5" width="15.5703125" style="26" customWidth="1" collapsed="1"/>
    <col min="6" max="6" width="25.42578125" style="26" customWidth="1" collapsed="1"/>
    <col min="7" max="7" width="13.5703125" style="26" customWidth="1" collapsed="1"/>
  </cols>
  <sheetData>
    <row r="1" spans="1:8">
      <c r="A1" s="27" t="s">
        <v>2049</v>
      </c>
      <c r="B1" s="28" t="s">
        <v>2050</v>
      </c>
      <c r="C1" s="28" t="s">
        <v>2051</v>
      </c>
      <c r="D1" s="29" t="s">
        <v>2831</v>
      </c>
      <c r="E1" s="30" t="s">
        <v>2832</v>
      </c>
      <c r="F1" s="31" t="s">
        <v>2833</v>
      </c>
      <c r="G1" s="31" t="s">
        <v>2056</v>
      </c>
    </row>
    <row r="4" spans="1:8">
      <c r="G4" t="s">
        <v>2547</v>
      </c>
      <c r="H4">
        <f>SUM(H1:H2)</f>
        <v>0</v>
      </c>
    </row>
    <row r="6" spans="1:8">
      <c r="G6" t="s">
        <v>3007</v>
      </c>
      <c r="H6" t="s">
        <v>3223</v>
      </c>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
  <sheetViews>
    <sheetView topLeftCell="A25" zoomScale="130" zoomScaleNormal="130" workbookViewId="0">
      <selection activeCell="G48" sqref="G48"/>
    </sheetView>
  </sheetViews>
  <sheetFormatPr defaultColWidth="8.42578125" defaultRowHeight="14.45"/>
  <cols>
    <col min="1" max="1" width="8" customWidth="1" collapsed="1"/>
    <col min="2" max="2" width="17.42578125" customWidth="1" collapsed="1"/>
    <col min="3" max="3" width="40.5703125" customWidth="1" collapsed="1"/>
    <col min="4" max="4" width="27.42578125" style="26" customWidth="1" collapsed="1"/>
    <col min="5" max="5" width="14.85546875" style="26" customWidth="1" collapsed="1"/>
  </cols>
  <sheetData>
    <row r="1" spans="1:6">
      <c r="A1" s="27" t="s">
        <v>2049</v>
      </c>
      <c r="B1" s="28" t="s">
        <v>2050</v>
      </c>
      <c r="C1" s="28" t="s">
        <v>2051</v>
      </c>
      <c r="D1" s="29" t="s">
        <v>3009</v>
      </c>
      <c r="E1" s="31" t="s">
        <v>2056</v>
      </c>
    </row>
    <row r="4" spans="1:6">
      <c r="E4" t="s">
        <v>2547</v>
      </c>
      <c r="F4">
        <f>SUM(F1:F2)</f>
        <v>0</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7058-662D-41F6-B873-544581368F71}">
  <dimension ref="A1:AK410"/>
  <sheetViews>
    <sheetView workbookViewId="0">
      <selection activeCell="A4" sqref="A4"/>
    </sheetView>
  </sheetViews>
  <sheetFormatPr defaultColWidth="11.42578125" defaultRowHeight="15.95" customHeight="1"/>
  <cols>
    <col min="22" max="22" width="15.140625" bestFit="1" customWidth="1"/>
    <col min="23" max="23" width="17.28515625" bestFit="1" customWidth="1"/>
  </cols>
  <sheetData>
    <row r="1" spans="1:37" ht="15.95" customHeight="1">
      <c r="A1" t="s">
        <v>177</v>
      </c>
      <c r="B1" t="s">
        <v>178</v>
      </c>
      <c r="C1" t="s">
        <v>179</v>
      </c>
      <c r="D1" t="s">
        <v>180</v>
      </c>
      <c r="E1" t="s">
        <v>181</v>
      </c>
      <c r="F1" t="s">
        <v>182</v>
      </c>
      <c r="G1" t="s">
        <v>183</v>
      </c>
      <c r="H1" t="s">
        <v>184</v>
      </c>
      <c r="I1" t="s">
        <v>185</v>
      </c>
      <c r="J1" t="s">
        <v>186</v>
      </c>
      <c r="K1" t="s">
        <v>187</v>
      </c>
      <c r="L1" t="s">
        <v>188</v>
      </c>
      <c r="M1" t="s">
        <v>189</v>
      </c>
      <c r="N1" t="s">
        <v>190</v>
      </c>
      <c r="O1" t="s">
        <v>191</v>
      </c>
      <c r="P1" t="s">
        <v>192</v>
      </c>
      <c r="Q1" t="s">
        <v>193</v>
      </c>
      <c r="R1" t="s">
        <v>194</v>
      </c>
      <c r="S1" t="s">
        <v>195</v>
      </c>
      <c r="T1" t="s">
        <v>196</v>
      </c>
      <c r="U1" t="s">
        <v>197</v>
      </c>
      <c r="V1" t="s">
        <v>198</v>
      </c>
      <c r="W1" t="s">
        <v>199</v>
      </c>
      <c r="X1" t="s">
        <v>200</v>
      </c>
      <c r="Y1" t="s">
        <v>201</v>
      </c>
      <c r="Z1" t="s">
        <v>202</v>
      </c>
      <c r="AA1" t="s">
        <v>203</v>
      </c>
      <c r="AB1" t="s">
        <v>204</v>
      </c>
      <c r="AC1" t="s">
        <v>205</v>
      </c>
      <c r="AD1" t="s">
        <v>206</v>
      </c>
      <c r="AE1" t="s">
        <v>207</v>
      </c>
      <c r="AF1" t="s">
        <v>208</v>
      </c>
      <c r="AG1" t="s">
        <v>209</v>
      </c>
      <c r="AH1" t="s">
        <v>210</v>
      </c>
      <c r="AI1" t="s">
        <v>211</v>
      </c>
      <c r="AJ1" t="s">
        <v>212</v>
      </c>
      <c r="AK1" t="s">
        <v>213</v>
      </c>
    </row>
    <row r="2" spans="1:37" ht="15.95" customHeight="1">
      <c r="A2" t="s">
        <v>214</v>
      </c>
      <c r="B2" t="s">
        <v>215</v>
      </c>
      <c r="C2" t="s">
        <v>216</v>
      </c>
      <c r="E2" t="s">
        <v>217</v>
      </c>
      <c r="F2" t="s">
        <v>218</v>
      </c>
      <c r="G2" t="s">
        <v>219</v>
      </c>
      <c r="J2" t="s">
        <v>220</v>
      </c>
      <c r="K2" t="s">
        <v>221</v>
      </c>
      <c r="L2" t="s">
        <v>222</v>
      </c>
      <c r="M2" t="s">
        <v>223</v>
      </c>
      <c r="N2" t="s">
        <v>224</v>
      </c>
      <c r="O2" t="s">
        <v>225</v>
      </c>
      <c r="P2" t="s">
        <v>226</v>
      </c>
      <c r="Q2">
        <v>0</v>
      </c>
      <c r="R2" t="s">
        <v>227</v>
      </c>
      <c r="S2" t="s">
        <v>228</v>
      </c>
      <c r="T2" t="s">
        <v>229</v>
      </c>
      <c r="U2" t="s">
        <v>230</v>
      </c>
      <c r="V2" s="70">
        <v>45440.514340277776</v>
      </c>
      <c r="W2" s="70">
        <v>45442.568715277775</v>
      </c>
      <c r="X2" s="70">
        <v>45450.701990740738</v>
      </c>
      <c r="Z2">
        <v>44640</v>
      </c>
      <c r="AA2" s="70">
        <v>45442.032500000001</v>
      </c>
      <c r="AB2" s="70">
        <v>45442.356944444444</v>
      </c>
      <c r="AC2" t="s">
        <v>231</v>
      </c>
      <c r="AD2" t="s">
        <v>232</v>
      </c>
      <c r="AF2">
        <v>468</v>
      </c>
      <c r="AG2">
        <v>93.373655913999997</v>
      </c>
      <c r="AH2">
        <v>67.137096774</v>
      </c>
      <c r="AI2">
        <v>14670</v>
      </c>
      <c r="AJ2">
        <v>2958</v>
      </c>
      <c r="AK2">
        <v>2490</v>
      </c>
    </row>
    <row r="3" spans="1:37" ht="15.95" customHeight="1">
      <c r="A3" t="s">
        <v>233</v>
      </c>
      <c r="B3" t="s">
        <v>215</v>
      </c>
      <c r="C3" t="s">
        <v>216</v>
      </c>
      <c r="E3" t="s">
        <v>217</v>
      </c>
      <c r="F3" t="s">
        <v>234</v>
      </c>
      <c r="G3" s="71" t="s">
        <v>235</v>
      </c>
      <c r="J3" t="s">
        <v>236</v>
      </c>
      <c r="K3" t="s">
        <v>237</v>
      </c>
      <c r="L3" t="s">
        <v>238</v>
      </c>
      <c r="M3" t="s">
        <v>239</v>
      </c>
      <c r="N3" t="s">
        <v>240</v>
      </c>
      <c r="O3" t="s">
        <v>225</v>
      </c>
      <c r="P3" t="s">
        <v>241</v>
      </c>
      <c r="Q3" t="s">
        <v>242</v>
      </c>
      <c r="R3" t="s">
        <v>243</v>
      </c>
      <c r="S3" t="s">
        <v>228</v>
      </c>
      <c r="T3" t="s">
        <v>229</v>
      </c>
      <c r="U3" t="s">
        <v>230</v>
      </c>
      <c r="V3" s="70">
        <v>45440.56894675926</v>
      </c>
      <c r="W3" s="70">
        <v>45441.682106481479</v>
      </c>
      <c r="X3" s="70">
        <v>45441.740648148145</v>
      </c>
      <c r="Z3">
        <v>44640</v>
      </c>
      <c r="AA3" s="70">
        <v>45440.637615740743</v>
      </c>
      <c r="AB3" s="70">
        <v>45441.637499999997</v>
      </c>
      <c r="AC3" t="s">
        <v>244</v>
      </c>
      <c r="AD3" t="s">
        <v>232</v>
      </c>
      <c r="AF3">
        <v>1440</v>
      </c>
      <c r="AG3">
        <v>96.409050179000005</v>
      </c>
      <c r="AH3">
        <v>96.220878135999996</v>
      </c>
      <c r="AI3">
        <v>1687</v>
      </c>
      <c r="AJ3">
        <v>1603</v>
      </c>
      <c r="AK3">
        <v>163</v>
      </c>
    </row>
    <row r="4" spans="1:37" ht="15.95" customHeight="1">
      <c r="A4" t="s">
        <v>245</v>
      </c>
      <c r="B4" t="s">
        <v>215</v>
      </c>
      <c r="C4" t="s">
        <v>216</v>
      </c>
      <c r="E4" t="s">
        <v>217</v>
      </c>
      <c r="F4" t="s">
        <v>218</v>
      </c>
      <c r="G4" s="71" t="s">
        <v>246</v>
      </c>
      <c r="J4" t="s">
        <v>247</v>
      </c>
      <c r="K4" t="s">
        <v>248</v>
      </c>
      <c r="L4" t="s">
        <v>238</v>
      </c>
      <c r="M4" t="s">
        <v>249</v>
      </c>
      <c r="N4" t="s">
        <v>250</v>
      </c>
      <c r="O4" t="s">
        <v>251</v>
      </c>
      <c r="P4" t="s">
        <v>252</v>
      </c>
      <c r="Q4" t="s">
        <v>253</v>
      </c>
      <c r="R4" t="s">
        <v>254</v>
      </c>
      <c r="S4" t="s">
        <v>228</v>
      </c>
      <c r="T4" t="s">
        <v>229</v>
      </c>
      <c r="U4" t="s">
        <v>230</v>
      </c>
      <c r="V4" s="70">
        <v>45440.58185185185</v>
      </c>
      <c r="X4" s="70">
        <v>45440.776412037034</v>
      </c>
      <c r="Z4">
        <v>44640</v>
      </c>
      <c r="AC4" t="s">
        <v>255</v>
      </c>
      <c r="AD4" t="s">
        <v>232</v>
      </c>
      <c r="AF4">
        <v>0</v>
      </c>
      <c r="AG4">
        <v>100</v>
      </c>
      <c r="AH4">
        <v>99.370519712999993</v>
      </c>
      <c r="AI4">
        <v>281</v>
      </c>
    </row>
    <row r="5" spans="1:37" ht="15.95" customHeight="1">
      <c r="A5" t="s">
        <v>256</v>
      </c>
      <c r="B5" t="s">
        <v>215</v>
      </c>
      <c r="C5" t="s">
        <v>216</v>
      </c>
      <c r="E5" t="s">
        <v>217</v>
      </c>
      <c r="F5" t="s">
        <v>234</v>
      </c>
      <c r="G5" s="71" t="s">
        <v>257</v>
      </c>
      <c r="J5" t="s">
        <v>258</v>
      </c>
      <c r="K5" t="s">
        <v>259</v>
      </c>
      <c r="L5" t="s">
        <v>260</v>
      </c>
      <c r="M5" t="s">
        <v>261</v>
      </c>
      <c r="N5" t="s">
        <v>262</v>
      </c>
      <c r="O5" t="s">
        <v>263</v>
      </c>
      <c r="P5" t="s">
        <v>264</v>
      </c>
      <c r="Q5" t="s">
        <v>265</v>
      </c>
      <c r="R5" t="s">
        <v>266</v>
      </c>
      <c r="S5" t="s">
        <v>228</v>
      </c>
      <c r="T5" t="s">
        <v>267</v>
      </c>
      <c r="U5" t="s">
        <v>230</v>
      </c>
      <c r="V5" s="70">
        <v>45440.619953703703</v>
      </c>
      <c r="X5" s="70">
        <v>45440.678530092591</v>
      </c>
      <c r="Z5">
        <v>44640</v>
      </c>
      <c r="AC5" t="s">
        <v>268</v>
      </c>
      <c r="AD5" t="s">
        <v>232</v>
      </c>
      <c r="AF5">
        <v>0</v>
      </c>
      <c r="AG5">
        <v>100</v>
      </c>
      <c r="AH5">
        <v>99.809587813999997</v>
      </c>
      <c r="AI5">
        <v>85</v>
      </c>
    </row>
    <row r="6" spans="1:37" ht="15.95" customHeight="1">
      <c r="A6" t="s">
        <v>256</v>
      </c>
      <c r="B6" t="s">
        <v>215</v>
      </c>
      <c r="C6" t="s">
        <v>216</v>
      </c>
      <c r="E6" t="s">
        <v>217</v>
      </c>
      <c r="F6" t="s">
        <v>234</v>
      </c>
      <c r="G6" s="71" t="s">
        <v>257</v>
      </c>
      <c r="J6" t="s">
        <v>269</v>
      </c>
      <c r="L6" t="s">
        <v>260</v>
      </c>
      <c r="M6" t="s">
        <v>261</v>
      </c>
      <c r="N6" t="s">
        <v>262</v>
      </c>
      <c r="O6" t="s">
        <v>263</v>
      </c>
      <c r="P6" t="s">
        <v>264</v>
      </c>
      <c r="R6" t="s">
        <v>266</v>
      </c>
      <c r="S6" t="s">
        <v>228</v>
      </c>
      <c r="T6" t="s">
        <v>267</v>
      </c>
      <c r="U6" t="s">
        <v>230</v>
      </c>
      <c r="V6" s="70">
        <v>45440.619953703703</v>
      </c>
      <c r="X6" s="70">
        <v>45440.678530092591</v>
      </c>
      <c r="Z6">
        <v>44640</v>
      </c>
      <c r="AC6" t="s">
        <v>270</v>
      </c>
      <c r="AD6" t="s">
        <v>232</v>
      </c>
      <c r="AF6">
        <v>0</v>
      </c>
      <c r="AG6">
        <v>100</v>
      </c>
      <c r="AH6">
        <v>99.809587813999997</v>
      </c>
      <c r="AI6">
        <v>85</v>
      </c>
    </row>
    <row r="7" spans="1:37" ht="15.95" customHeight="1">
      <c r="A7" t="s">
        <v>271</v>
      </c>
      <c r="B7" t="s">
        <v>215</v>
      </c>
      <c r="C7" t="s">
        <v>216</v>
      </c>
      <c r="E7" t="s">
        <v>217</v>
      </c>
      <c r="F7" t="s">
        <v>272</v>
      </c>
      <c r="G7" s="71" t="s">
        <v>273</v>
      </c>
      <c r="J7" t="s">
        <v>274</v>
      </c>
      <c r="K7" t="s">
        <v>275</v>
      </c>
      <c r="L7" t="s">
        <v>238</v>
      </c>
      <c r="M7" t="s">
        <v>276</v>
      </c>
      <c r="N7" t="s">
        <v>240</v>
      </c>
      <c r="O7" t="s">
        <v>225</v>
      </c>
      <c r="P7" t="s">
        <v>277</v>
      </c>
      <c r="Q7">
        <v>1752</v>
      </c>
      <c r="R7" t="s">
        <v>243</v>
      </c>
      <c r="S7" t="s">
        <v>228</v>
      </c>
      <c r="T7" t="s">
        <v>229</v>
      </c>
      <c r="U7" t="s">
        <v>230</v>
      </c>
      <c r="V7" s="70">
        <v>45440.622488425928</v>
      </c>
      <c r="W7" s="70">
        <v>45441.684108796297</v>
      </c>
      <c r="X7" s="70">
        <v>45441.738356481481</v>
      </c>
      <c r="Z7">
        <v>44640</v>
      </c>
      <c r="AA7" s="70">
        <v>45441.072997685187</v>
      </c>
      <c r="AB7" s="70">
        <v>45441.291666666664</v>
      </c>
      <c r="AC7" t="s">
        <v>278</v>
      </c>
      <c r="AD7" t="s">
        <v>232</v>
      </c>
      <c r="AF7">
        <v>315</v>
      </c>
      <c r="AG7">
        <v>96.574820789</v>
      </c>
      <c r="AH7">
        <v>96.400089605999995</v>
      </c>
      <c r="AI7">
        <v>1607</v>
      </c>
      <c r="AJ7">
        <v>1529</v>
      </c>
      <c r="AK7">
        <v>1214</v>
      </c>
    </row>
    <row r="8" spans="1:37" ht="15.95" customHeight="1">
      <c r="A8" t="s">
        <v>279</v>
      </c>
      <c r="B8" t="s">
        <v>215</v>
      </c>
      <c r="C8" t="s">
        <v>216</v>
      </c>
      <c r="E8" t="s">
        <v>280</v>
      </c>
      <c r="F8" t="s">
        <v>218</v>
      </c>
      <c r="G8" s="71" t="s">
        <v>281</v>
      </c>
      <c r="J8" t="s">
        <v>282</v>
      </c>
      <c r="K8" t="s">
        <v>283</v>
      </c>
      <c r="Q8" t="s">
        <v>284</v>
      </c>
      <c r="S8" t="s">
        <v>228</v>
      </c>
      <c r="T8" t="s">
        <v>229</v>
      </c>
      <c r="U8" t="s">
        <v>230</v>
      </c>
      <c r="V8" s="70">
        <v>45440.672743055555</v>
      </c>
      <c r="Y8" s="70">
        <v>45441.462083333332</v>
      </c>
      <c r="Z8">
        <v>44640</v>
      </c>
      <c r="AA8" s="70">
        <v>45440.821805555555</v>
      </c>
      <c r="AB8" s="70">
        <v>45441.333333333336</v>
      </c>
      <c r="AC8" t="s">
        <v>231</v>
      </c>
      <c r="AD8" t="s">
        <v>285</v>
      </c>
      <c r="AF8">
        <v>737</v>
      </c>
      <c r="AG8">
        <v>97.452956989</v>
      </c>
      <c r="AH8">
        <v>97.452956989</v>
      </c>
      <c r="AI8">
        <v>1137</v>
      </c>
      <c r="AJ8">
        <v>1137</v>
      </c>
      <c r="AK8">
        <v>400</v>
      </c>
    </row>
    <row r="9" spans="1:37" ht="15.95" customHeight="1">
      <c r="A9" t="s">
        <v>286</v>
      </c>
      <c r="B9" t="s">
        <v>215</v>
      </c>
      <c r="C9" t="s">
        <v>216</v>
      </c>
      <c r="E9" t="s">
        <v>217</v>
      </c>
      <c r="F9" t="s">
        <v>234</v>
      </c>
      <c r="G9" s="71" t="s">
        <v>287</v>
      </c>
      <c r="J9" t="s">
        <v>258</v>
      </c>
      <c r="K9" t="s">
        <v>259</v>
      </c>
      <c r="L9" t="s">
        <v>238</v>
      </c>
      <c r="M9" t="s">
        <v>288</v>
      </c>
      <c r="N9" t="s">
        <v>289</v>
      </c>
      <c r="O9" t="s">
        <v>225</v>
      </c>
      <c r="P9" t="s">
        <v>290</v>
      </c>
      <c r="Q9" t="s">
        <v>265</v>
      </c>
      <c r="R9" t="s">
        <v>291</v>
      </c>
      <c r="S9" t="s">
        <v>228</v>
      </c>
      <c r="T9" t="s">
        <v>292</v>
      </c>
      <c r="U9" t="s">
        <v>230</v>
      </c>
      <c r="V9" s="70">
        <v>45440.675312500003</v>
      </c>
      <c r="X9" s="70">
        <v>45443.532604166663</v>
      </c>
      <c r="Z9">
        <v>44640</v>
      </c>
      <c r="AA9" s="70">
        <v>45442.50986111111</v>
      </c>
      <c r="AB9" s="70">
        <v>45443.301388888889</v>
      </c>
      <c r="AC9" t="s">
        <v>268</v>
      </c>
      <c r="AD9" t="s">
        <v>264</v>
      </c>
      <c r="AF9">
        <v>1140</v>
      </c>
      <c r="AG9">
        <v>100</v>
      </c>
      <c r="AH9">
        <v>90.784050179000005</v>
      </c>
      <c r="AI9">
        <v>4114</v>
      </c>
    </row>
    <row r="10" spans="1:37" ht="15.95" customHeight="1">
      <c r="A10" t="s">
        <v>293</v>
      </c>
      <c r="B10" t="s">
        <v>215</v>
      </c>
      <c r="C10" t="s">
        <v>216</v>
      </c>
      <c r="E10" t="s">
        <v>217</v>
      </c>
      <c r="F10" t="s">
        <v>234</v>
      </c>
      <c r="G10" t="s">
        <v>294</v>
      </c>
      <c r="J10" t="s">
        <v>295</v>
      </c>
      <c r="K10" t="s">
        <v>296</v>
      </c>
      <c r="L10" t="s">
        <v>297</v>
      </c>
      <c r="M10" t="s">
        <v>298</v>
      </c>
      <c r="N10" t="s">
        <v>299</v>
      </c>
      <c r="O10" t="s">
        <v>225</v>
      </c>
      <c r="P10" t="s">
        <v>300</v>
      </c>
      <c r="Q10" t="s">
        <v>301</v>
      </c>
      <c r="R10" t="s">
        <v>302</v>
      </c>
      <c r="S10" t="s">
        <v>228</v>
      </c>
      <c r="T10" t="s">
        <v>229</v>
      </c>
      <c r="U10" t="s">
        <v>230</v>
      </c>
      <c r="V10" s="70">
        <v>45440.817615740743</v>
      </c>
      <c r="W10" s="70">
        <v>45443.651944444442</v>
      </c>
      <c r="X10" s="70">
        <v>45443.652615740742</v>
      </c>
      <c r="Z10">
        <v>44640</v>
      </c>
      <c r="AA10" s="70">
        <v>45441.72074074074</v>
      </c>
      <c r="AB10" s="70">
        <v>45442.458333333336</v>
      </c>
      <c r="AC10" t="s">
        <v>303</v>
      </c>
      <c r="AD10" t="s">
        <v>252</v>
      </c>
      <c r="AF10">
        <v>1063</v>
      </c>
      <c r="AG10">
        <v>90.857974909999996</v>
      </c>
      <c r="AH10">
        <v>90.855734767000001</v>
      </c>
      <c r="AI10">
        <v>4082</v>
      </c>
      <c r="AJ10">
        <v>4081</v>
      </c>
      <c r="AK10">
        <v>3018</v>
      </c>
    </row>
    <row r="11" spans="1:37" ht="15.95" customHeight="1">
      <c r="A11" t="s">
        <v>304</v>
      </c>
      <c r="B11" t="s">
        <v>215</v>
      </c>
      <c r="C11" t="s">
        <v>216</v>
      </c>
      <c r="E11" t="s">
        <v>217</v>
      </c>
      <c r="F11" t="s">
        <v>218</v>
      </c>
      <c r="G11" t="s">
        <v>305</v>
      </c>
      <c r="J11" t="s">
        <v>306</v>
      </c>
      <c r="K11" t="s">
        <v>307</v>
      </c>
      <c r="L11" t="s">
        <v>238</v>
      </c>
      <c r="M11" t="s">
        <v>249</v>
      </c>
      <c r="N11" t="s">
        <v>250</v>
      </c>
      <c r="O11" t="s">
        <v>251</v>
      </c>
      <c r="P11" t="s">
        <v>252</v>
      </c>
      <c r="Q11" t="s">
        <v>308</v>
      </c>
      <c r="R11" t="s">
        <v>254</v>
      </c>
      <c r="S11" t="s">
        <v>228</v>
      </c>
      <c r="T11" t="s">
        <v>229</v>
      </c>
      <c r="U11" t="s">
        <v>230</v>
      </c>
      <c r="V11" s="70">
        <v>45440.820208333331</v>
      </c>
      <c r="W11" s="70">
        <v>45440.842569444445</v>
      </c>
      <c r="X11" s="70">
        <v>45441.805115740739</v>
      </c>
      <c r="Z11">
        <v>44640</v>
      </c>
      <c r="AC11" t="s">
        <v>309</v>
      </c>
      <c r="AD11" t="s">
        <v>252</v>
      </c>
      <c r="AF11">
        <v>0</v>
      </c>
      <c r="AG11">
        <v>99.928315412000003</v>
      </c>
      <c r="AH11">
        <v>96.823476702999997</v>
      </c>
      <c r="AI11">
        <v>1418</v>
      </c>
      <c r="AJ11">
        <v>32</v>
      </c>
      <c r="AK11">
        <v>32</v>
      </c>
    </row>
    <row r="12" spans="1:37" ht="15.95" customHeight="1">
      <c r="A12" t="s">
        <v>310</v>
      </c>
      <c r="B12" t="s">
        <v>215</v>
      </c>
      <c r="C12" t="s">
        <v>216</v>
      </c>
      <c r="E12" t="s">
        <v>217</v>
      </c>
      <c r="F12" t="s">
        <v>272</v>
      </c>
      <c r="G12" t="s">
        <v>311</v>
      </c>
      <c r="J12" t="s">
        <v>312</v>
      </c>
      <c r="K12" t="s">
        <v>313</v>
      </c>
      <c r="L12" t="s">
        <v>297</v>
      </c>
      <c r="M12" t="s">
        <v>298</v>
      </c>
      <c r="N12" t="s">
        <v>314</v>
      </c>
      <c r="O12" t="s">
        <v>225</v>
      </c>
      <c r="P12" t="s">
        <v>315</v>
      </c>
      <c r="Q12" t="s">
        <v>316</v>
      </c>
      <c r="R12" t="s">
        <v>317</v>
      </c>
      <c r="S12" t="s">
        <v>228</v>
      </c>
      <c r="T12" t="s">
        <v>229</v>
      </c>
      <c r="U12" t="s">
        <v>230</v>
      </c>
      <c r="V12" s="70">
        <v>45440.837511574071</v>
      </c>
      <c r="W12" s="70">
        <v>45441.775949074072</v>
      </c>
      <c r="X12" s="70">
        <v>45441.797858796293</v>
      </c>
      <c r="Z12">
        <v>44640</v>
      </c>
      <c r="AC12" t="s">
        <v>231</v>
      </c>
      <c r="AD12" t="s">
        <v>252</v>
      </c>
      <c r="AF12">
        <v>0</v>
      </c>
      <c r="AG12">
        <v>96.973566308000002</v>
      </c>
      <c r="AH12">
        <v>96.904121864000004</v>
      </c>
      <c r="AI12">
        <v>1382</v>
      </c>
      <c r="AJ12">
        <v>1351</v>
      </c>
      <c r="AK12">
        <v>1351</v>
      </c>
    </row>
    <row r="13" spans="1:37" ht="15.95" customHeight="1">
      <c r="A13" t="s">
        <v>318</v>
      </c>
      <c r="B13" t="s">
        <v>215</v>
      </c>
      <c r="C13" t="s">
        <v>216</v>
      </c>
      <c r="E13" t="s">
        <v>217</v>
      </c>
      <c r="F13" t="s">
        <v>218</v>
      </c>
      <c r="G13" s="71" t="s">
        <v>319</v>
      </c>
      <c r="J13" t="s">
        <v>320</v>
      </c>
      <c r="K13" t="s">
        <v>321</v>
      </c>
      <c r="L13" t="s">
        <v>238</v>
      </c>
      <c r="M13" t="s">
        <v>249</v>
      </c>
      <c r="N13" t="s">
        <v>250</v>
      </c>
      <c r="O13" t="s">
        <v>251</v>
      </c>
      <c r="P13" t="s">
        <v>252</v>
      </c>
      <c r="R13" t="s">
        <v>254</v>
      </c>
      <c r="S13" t="s">
        <v>228</v>
      </c>
      <c r="T13" t="s">
        <v>322</v>
      </c>
      <c r="U13" t="s">
        <v>230</v>
      </c>
      <c r="V13" s="70">
        <v>45441.323368055557</v>
      </c>
      <c r="X13" s="70">
        <v>45441.55872685185</v>
      </c>
      <c r="Z13">
        <v>44640</v>
      </c>
      <c r="AC13" t="s">
        <v>309</v>
      </c>
      <c r="AD13" t="s">
        <v>323</v>
      </c>
      <c r="AF13">
        <v>0</v>
      </c>
      <c r="AG13">
        <v>100</v>
      </c>
      <c r="AH13">
        <v>99.240591398000007</v>
      </c>
      <c r="AI13">
        <v>339</v>
      </c>
    </row>
    <row r="14" spans="1:37" ht="15.95" customHeight="1">
      <c r="A14" t="s">
        <v>324</v>
      </c>
      <c r="B14" t="s">
        <v>215</v>
      </c>
      <c r="C14" t="s">
        <v>216</v>
      </c>
      <c r="E14" t="s">
        <v>217</v>
      </c>
      <c r="F14" t="s">
        <v>272</v>
      </c>
      <c r="G14" s="71" t="s">
        <v>325</v>
      </c>
      <c r="J14" t="s">
        <v>326</v>
      </c>
      <c r="K14" t="s">
        <v>327</v>
      </c>
      <c r="L14" t="s">
        <v>328</v>
      </c>
      <c r="M14" t="s">
        <v>276</v>
      </c>
      <c r="N14" t="s">
        <v>329</v>
      </c>
      <c r="O14" t="s">
        <v>225</v>
      </c>
      <c r="P14" t="s">
        <v>330</v>
      </c>
      <c r="Q14" t="s">
        <v>331</v>
      </c>
      <c r="R14" t="s">
        <v>332</v>
      </c>
      <c r="S14" t="s">
        <v>228</v>
      </c>
      <c r="T14" t="s">
        <v>229</v>
      </c>
      <c r="U14" t="s">
        <v>230</v>
      </c>
      <c r="V14" s="70">
        <v>45441.420532407406</v>
      </c>
      <c r="W14" s="70">
        <v>45446.519143518519</v>
      </c>
      <c r="X14" s="70">
        <v>45449.483206018522</v>
      </c>
      <c r="Z14">
        <v>44640</v>
      </c>
      <c r="AA14" s="70">
        <v>45444.443090277775</v>
      </c>
      <c r="AB14" s="70">
        <v>45446.291666666664</v>
      </c>
      <c r="AC14" t="s">
        <v>278</v>
      </c>
      <c r="AD14" t="s">
        <v>333</v>
      </c>
      <c r="AF14">
        <v>2662</v>
      </c>
      <c r="AG14">
        <v>83.552867383999995</v>
      </c>
      <c r="AH14">
        <v>73.991935483999995</v>
      </c>
      <c r="AI14">
        <v>11610</v>
      </c>
      <c r="AJ14">
        <v>7342</v>
      </c>
      <c r="AK14">
        <v>4680</v>
      </c>
    </row>
    <row r="15" spans="1:37" ht="15.95" customHeight="1">
      <c r="A15" t="s">
        <v>334</v>
      </c>
      <c r="B15" t="s">
        <v>215</v>
      </c>
      <c r="C15" t="s">
        <v>216</v>
      </c>
      <c r="E15" t="s">
        <v>217</v>
      </c>
      <c r="F15" t="s">
        <v>272</v>
      </c>
      <c r="G15" s="71" t="s">
        <v>335</v>
      </c>
      <c r="J15" t="s">
        <v>336</v>
      </c>
      <c r="K15" t="s">
        <v>337</v>
      </c>
      <c r="L15" t="s">
        <v>238</v>
      </c>
      <c r="M15" t="s">
        <v>338</v>
      </c>
      <c r="N15" t="s">
        <v>339</v>
      </c>
      <c r="O15" t="s">
        <v>225</v>
      </c>
      <c r="P15" t="s">
        <v>315</v>
      </c>
      <c r="Q15">
        <v>4979</v>
      </c>
      <c r="R15" t="s">
        <v>340</v>
      </c>
      <c r="S15" t="s">
        <v>228</v>
      </c>
      <c r="T15" t="s">
        <v>229</v>
      </c>
      <c r="U15" t="s">
        <v>230</v>
      </c>
      <c r="V15" s="70">
        <v>45441.495844907404</v>
      </c>
      <c r="W15" s="70">
        <v>45446.52579861111</v>
      </c>
      <c r="X15" s="70">
        <v>45446.527303240742</v>
      </c>
      <c r="Z15">
        <v>44640</v>
      </c>
      <c r="AA15" s="70">
        <v>45445.689108796294</v>
      </c>
      <c r="AB15" s="70">
        <v>45446.291666666664</v>
      </c>
      <c r="AC15" t="s">
        <v>341</v>
      </c>
      <c r="AD15" t="s">
        <v>252</v>
      </c>
      <c r="AF15">
        <v>868</v>
      </c>
      <c r="AG15">
        <v>83.774641576999997</v>
      </c>
      <c r="AH15">
        <v>83.770161290000004</v>
      </c>
      <c r="AI15">
        <v>7245</v>
      </c>
      <c r="AJ15">
        <v>7243</v>
      </c>
      <c r="AK15">
        <v>6375</v>
      </c>
    </row>
    <row r="16" spans="1:37" ht="15.95" customHeight="1">
      <c r="A16" t="s">
        <v>342</v>
      </c>
      <c r="B16" t="s">
        <v>215</v>
      </c>
      <c r="C16" t="s">
        <v>216</v>
      </c>
      <c r="E16" t="s">
        <v>217</v>
      </c>
      <c r="F16" t="s">
        <v>218</v>
      </c>
      <c r="G16" s="71" t="s">
        <v>343</v>
      </c>
      <c r="J16" t="s">
        <v>344</v>
      </c>
      <c r="K16" t="s">
        <v>345</v>
      </c>
      <c r="L16" t="s">
        <v>238</v>
      </c>
      <c r="M16" t="s">
        <v>249</v>
      </c>
      <c r="N16" t="s">
        <v>250</v>
      </c>
      <c r="O16" t="s">
        <v>251</v>
      </c>
      <c r="P16" t="s">
        <v>252</v>
      </c>
      <c r="Q16" t="s">
        <v>346</v>
      </c>
      <c r="R16" t="s">
        <v>254</v>
      </c>
      <c r="S16" t="s">
        <v>228</v>
      </c>
      <c r="T16" t="s">
        <v>229</v>
      </c>
      <c r="U16" t="s">
        <v>230</v>
      </c>
      <c r="V16" s="70">
        <v>45441.507708333331</v>
      </c>
      <c r="X16" s="70">
        <v>45441.589722222219</v>
      </c>
      <c r="Z16">
        <v>44640</v>
      </c>
      <c r="AC16" t="s">
        <v>231</v>
      </c>
      <c r="AD16" t="s">
        <v>252</v>
      </c>
      <c r="AF16">
        <v>0</v>
      </c>
      <c r="AG16">
        <v>100</v>
      </c>
      <c r="AH16">
        <v>99.735663082000002</v>
      </c>
      <c r="AI16">
        <v>118</v>
      </c>
    </row>
    <row r="17" spans="1:37" ht="15.95" customHeight="1">
      <c r="A17" t="s">
        <v>347</v>
      </c>
      <c r="B17" t="s">
        <v>215</v>
      </c>
      <c r="C17" t="s">
        <v>216</v>
      </c>
      <c r="E17" t="s">
        <v>217</v>
      </c>
      <c r="F17" t="s">
        <v>272</v>
      </c>
      <c r="G17" s="71" t="s">
        <v>348</v>
      </c>
      <c r="J17" t="s">
        <v>349</v>
      </c>
      <c r="K17" t="s">
        <v>350</v>
      </c>
      <c r="L17" t="s">
        <v>222</v>
      </c>
      <c r="M17" t="s">
        <v>223</v>
      </c>
      <c r="N17" t="s">
        <v>224</v>
      </c>
      <c r="O17" t="s">
        <v>225</v>
      </c>
      <c r="P17" t="s">
        <v>351</v>
      </c>
      <c r="Q17" t="s">
        <v>352</v>
      </c>
      <c r="R17" t="s">
        <v>227</v>
      </c>
      <c r="S17" t="s">
        <v>228</v>
      </c>
      <c r="T17" t="s">
        <v>229</v>
      </c>
      <c r="U17" t="s">
        <v>353</v>
      </c>
      <c r="V17" s="70">
        <v>45441.681793981479</v>
      </c>
      <c r="X17" s="70">
        <v>45442.71361111111</v>
      </c>
      <c r="Z17">
        <v>44640</v>
      </c>
      <c r="AC17" t="s">
        <v>231</v>
      </c>
      <c r="AD17" t="s">
        <v>354</v>
      </c>
      <c r="AF17">
        <v>0</v>
      </c>
      <c r="AG17">
        <v>100</v>
      </c>
      <c r="AH17">
        <v>96.671146953000004</v>
      </c>
      <c r="AI17">
        <v>1486</v>
      </c>
    </row>
    <row r="18" spans="1:37" ht="15.95" customHeight="1">
      <c r="A18" t="s">
        <v>355</v>
      </c>
      <c r="B18" t="s">
        <v>215</v>
      </c>
      <c r="C18" t="s">
        <v>216</v>
      </c>
      <c r="E18" t="s">
        <v>217</v>
      </c>
      <c r="F18" t="s">
        <v>234</v>
      </c>
      <c r="G18" s="71" t="s">
        <v>356</v>
      </c>
      <c r="J18" t="s">
        <v>357</v>
      </c>
      <c r="K18" t="s">
        <v>358</v>
      </c>
      <c r="L18" t="s">
        <v>222</v>
      </c>
      <c r="M18" t="s">
        <v>223</v>
      </c>
      <c r="N18" t="s">
        <v>224</v>
      </c>
      <c r="O18" t="s">
        <v>225</v>
      </c>
      <c r="P18" t="s">
        <v>359</v>
      </c>
      <c r="Q18" t="s">
        <v>360</v>
      </c>
      <c r="R18" t="s">
        <v>227</v>
      </c>
      <c r="S18" t="s">
        <v>228</v>
      </c>
      <c r="T18" t="s">
        <v>229</v>
      </c>
      <c r="U18" t="s">
        <v>353</v>
      </c>
      <c r="V18" s="70">
        <v>45441.685949074075</v>
      </c>
      <c r="X18" s="70">
        <v>45443.559166666666</v>
      </c>
      <c r="Z18">
        <v>44640</v>
      </c>
      <c r="AA18" s="70">
        <v>45441.940983796296</v>
      </c>
      <c r="AB18" s="70">
        <v>45442.44027777778</v>
      </c>
      <c r="AC18" t="s">
        <v>361</v>
      </c>
      <c r="AD18" t="s">
        <v>354</v>
      </c>
      <c r="AF18">
        <v>719</v>
      </c>
      <c r="AG18">
        <v>100</v>
      </c>
      <c r="AH18">
        <v>93.956093190000004</v>
      </c>
      <c r="AI18">
        <v>2698</v>
      </c>
    </row>
    <row r="19" spans="1:37" ht="15.95" customHeight="1">
      <c r="A19" t="s">
        <v>362</v>
      </c>
      <c r="B19" t="s">
        <v>215</v>
      </c>
      <c r="C19" t="s">
        <v>216</v>
      </c>
      <c r="E19" t="s">
        <v>217</v>
      </c>
      <c r="F19" t="s">
        <v>234</v>
      </c>
      <c r="G19" s="71" t="s">
        <v>363</v>
      </c>
      <c r="J19" t="s">
        <v>364</v>
      </c>
      <c r="K19" t="s">
        <v>365</v>
      </c>
      <c r="L19" t="s">
        <v>222</v>
      </c>
      <c r="M19" t="s">
        <v>223</v>
      </c>
      <c r="N19" t="s">
        <v>224</v>
      </c>
      <c r="O19" t="s">
        <v>225</v>
      </c>
      <c r="P19" t="s">
        <v>359</v>
      </c>
      <c r="Q19" t="s">
        <v>366</v>
      </c>
      <c r="R19" t="s">
        <v>227</v>
      </c>
      <c r="S19" t="s">
        <v>228</v>
      </c>
      <c r="T19" t="s">
        <v>229</v>
      </c>
      <c r="U19" t="s">
        <v>353</v>
      </c>
      <c r="V19" s="70">
        <v>45441.698159722226</v>
      </c>
      <c r="X19" s="70">
        <v>45443.561423611114</v>
      </c>
      <c r="Z19">
        <v>44640</v>
      </c>
      <c r="AA19" s="70">
        <v>45441.93340277778</v>
      </c>
      <c r="AB19" s="70">
        <v>45442.390972222223</v>
      </c>
      <c r="AC19" t="s">
        <v>361</v>
      </c>
      <c r="AD19" t="s">
        <v>354</v>
      </c>
      <c r="AF19">
        <v>659</v>
      </c>
      <c r="AG19">
        <v>100</v>
      </c>
      <c r="AH19">
        <v>93.989695341000001</v>
      </c>
      <c r="AI19">
        <v>2683</v>
      </c>
    </row>
    <row r="20" spans="1:37" ht="15.95" customHeight="1">
      <c r="A20" t="s">
        <v>367</v>
      </c>
      <c r="B20" t="s">
        <v>215</v>
      </c>
      <c r="C20" t="s">
        <v>216</v>
      </c>
      <c r="E20" t="s">
        <v>217</v>
      </c>
      <c r="F20" t="s">
        <v>218</v>
      </c>
      <c r="G20" s="71" t="s">
        <v>368</v>
      </c>
      <c r="J20" t="s">
        <v>369</v>
      </c>
      <c r="K20" t="s">
        <v>370</v>
      </c>
      <c r="L20" t="s">
        <v>238</v>
      </c>
      <c r="M20" t="s">
        <v>249</v>
      </c>
      <c r="N20" t="s">
        <v>250</v>
      </c>
      <c r="O20" t="s">
        <v>251</v>
      </c>
      <c r="P20" t="s">
        <v>354</v>
      </c>
      <c r="Q20" t="s">
        <v>371</v>
      </c>
      <c r="R20" t="s">
        <v>254</v>
      </c>
      <c r="S20" t="s">
        <v>228</v>
      </c>
      <c r="T20" t="s">
        <v>229</v>
      </c>
      <c r="U20" t="s">
        <v>230</v>
      </c>
      <c r="V20" s="70">
        <v>45441.710243055553</v>
      </c>
      <c r="W20" s="70">
        <v>45441.817835648151</v>
      </c>
      <c r="X20" s="70">
        <v>45442.684189814812</v>
      </c>
      <c r="Z20">
        <v>44640</v>
      </c>
      <c r="AC20" t="s">
        <v>278</v>
      </c>
      <c r="AD20" t="s">
        <v>354</v>
      </c>
      <c r="AF20">
        <v>0</v>
      </c>
      <c r="AG20">
        <v>99.652777778000001</v>
      </c>
      <c r="AH20">
        <v>96.857078853000004</v>
      </c>
      <c r="AI20">
        <v>1403</v>
      </c>
      <c r="AJ20">
        <v>155</v>
      </c>
      <c r="AK20">
        <v>155</v>
      </c>
    </row>
    <row r="21" spans="1:37" ht="15.95" customHeight="1">
      <c r="A21" t="s">
        <v>372</v>
      </c>
      <c r="B21" t="s">
        <v>215</v>
      </c>
      <c r="C21" t="s">
        <v>216</v>
      </c>
      <c r="E21" t="s">
        <v>217</v>
      </c>
      <c r="F21" t="s">
        <v>218</v>
      </c>
      <c r="G21" t="s">
        <v>373</v>
      </c>
      <c r="J21" t="s">
        <v>374</v>
      </c>
      <c r="K21" t="s">
        <v>375</v>
      </c>
      <c r="L21" t="s">
        <v>238</v>
      </c>
      <c r="M21" t="s">
        <v>249</v>
      </c>
      <c r="N21" t="s">
        <v>250</v>
      </c>
      <c r="O21" t="s">
        <v>251</v>
      </c>
      <c r="P21" t="s">
        <v>252</v>
      </c>
      <c r="Q21">
        <v>2563</v>
      </c>
      <c r="R21" t="s">
        <v>254</v>
      </c>
      <c r="S21" t="s">
        <v>228</v>
      </c>
      <c r="T21" t="s">
        <v>229</v>
      </c>
      <c r="U21" t="s">
        <v>230</v>
      </c>
      <c r="V21" s="70">
        <v>45441.750752314816</v>
      </c>
      <c r="X21" s="70">
        <v>45441.825185185182</v>
      </c>
      <c r="Z21">
        <v>44640</v>
      </c>
      <c r="AC21" t="s">
        <v>341</v>
      </c>
      <c r="AD21" t="s">
        <v>252</v>
      </c>
      <c r="AF21">
        <v>0</v>
      </c>
      <c r="AG21">
        <v>100</v>
      </c>
      <c r="AH21">
        <v>99.760304658999999</v>
      </c>
      <c r="AI21">
        <v>107</v>
      </c>
    </row>
    <row r="22" spans="1:37" ht="15.95" customHeight="1">
      <c r="A22" t="s">
        <v>376</v>
      </c>
      <c r="B22" t="s">
        <v>215</v>
      </c>
      <c r="C22" t="s">
        <v>216</v>
      </c>
      <c r="E22" t="s">
        <v>217</v>
      </c>
      <c r="F22" t="s">
        <v>218</v>
      </c>
      <c r="G22" s="71" t="s">
        <v>377</v>
      </c>
      <c r="J22" t="s">
        <v>378</v>
      </c>
      <c r="K22" t="s">
        <v>379</v>
      </c>
      <c r="L22" t="s">
        <v>238</v>
      </c>
      <c r="M22" t="s">
        <v>249</v>
      </c>
      <c r="N22" t="s">
        <v>250</v>
      </c>
      <c r="O22" t="s">
        <v>251</v>
      </c>
      <c r="P22" t="s">
        <v>252</v>
      </c>
      <c r="Q22" t="s">
        <v>380</v>
      </c>
      <c r="R22" t="s">
        <v>254</v>
      </c>
      <c r="S22" t="s">
        <v>228</v>
      </c>
      <c r="T22" t="s">
        <v>229</v>
      </c>
      <c r="U22" t="s">
        <v>230</v>
      </c>
      <c r="V22" s="70">
        <v>45441.795254629629</v>
      </c>
      <c r="X22" s="70">
        <v>45441.850115740737</v>
      </c>
      <c r="Z22">
        <v>44640</v>
      </c>
      <c r="AC22" t="s">
        <v>278</v>
      </c>
      <c r="AD22" t="s">
        <v>381</v>
      </c>
      <c r="AF22">
        <v>0</v>
      </c>
      <c r="AG22">
        <v>100</v>
      </c>
      <c r="AH22">
        <v>99.823028674</v>
      </c>
      <c r="AI22">
        <v>79</v>
      </c>
    </row>
    <row r="23" spans="1:37" ht="15.95" customHeight="1">
      <c r="A23" t="s">
        <v>382</v>
      </c>
      <c r="B23" t="s">
        <v>215</v>
      </c>
      <c r="C23" t="s">
        <v>216</v>
      </c>
      <c r="E23" t="s">
        <v>217</v>
      </c>
      <c r="F23" t="s">
        <v>218</v>
      </c>
      <c r="G23" s="71" t="s">
        <v>383</v>
      </c>
      <c r="J23" t="s">
        <v>384</v>
      </c>
      <c r="K23" t="s">
        <v>385</v>
      </c>
      <c r="L23" t="s">
        <v>238</v>
      </c>
      <c r="M23" t="s">
        <v>249</v>
      </c>
      <c r="N23" t="s">
        <v>250</v>
      </c>
      <c r="O23" t="s">
        <v>251</v>
      </c>
      <c r="P23" t="s">
        <v>252</v>
      </c>
      <c r="Q23" t="s">
        <v>386</v>
      </c>
      <c r="R23" t="s">
        <v>254</v>
      </c>
      <c r="S23" t="s">
        <v>228</v>
      </c>
      <c r="T23" t="s">
        <v>229</v>
      </c>
      <c r="U23" t="s">
        <v>230</v>
      </c>
      <c r="V23" s="70">
        <v>45441.805972222224</v>
      </c>
      <c r="X23" s="70">
        <v>45441.849826388891</v>
      </c>
      <c r="Z23">
        <v>44640</v>
      </c>
      <c r="AC23" t="s">
        <v>278</v>
      </c>
      <c r="AD23" t="s">
        <v>285</v>
      </c>
      <c r="AF23">
        <v>0</v>
      </c>
      <c r="AG23">
        <v>100</v>
      </c>
      <c r="AH23">
        <v>99.858870968000005</v>
      </c>
      <c r="AI23">
        <v>63</v>
      </c>
    </row>
    <row r="24" spans="1:37" ht="15.95" customHeight="1">
      <c r="A24" t="s">
        <v>387</v>
      </c>
      <c r="B24" t="s">
        <v>215</v>
      </c>
      <c r="C24" t="s">
        <v>216</v>
      </c>
      <c r="E24" t="s">
        <v>217</v>
      </c>
      <c r="F24" t="s">
        <v>272</v>
      </c>
      <c r="G24" s="71" t="s">
        <v>388</v>
      </c>
      <c r="J24" t="s">
        <v>282</v>
      </c>
      <c r="K24" t="s">
        <v>283</v>
      </c>
      <c r="L24" t="s">
        <v>297</v>
      </c>
      <c r="M24" t="s">
        <v>298</v>
      </c>
      <c r="N24" t="s">
        <v>299</v>
      </c>
      <c r="O24" t="s">
        <v>225</v>
      </c>
      <c r="P24" t="s">
        <v>351</v>
      </c>
      <c r="Q24" t="s">
        <v>284</v>
      </c>
      <c r="R24" t="s">
        <v>302</v>
      </c>
      <c r="S24" t="s">
        <v>228</v>
      </c>
      <c r="T24" t="s">
        <v>229</v>
      </c>
      <c r="U24" t="s">
        <v>230</v>
      </c>
      <c r="V24" s="70">
        <v>45442.43172453704</v>
      </c>
      <c r="X24" s="70">
        <v>45443.769537037035</v>
      </c>
      <c r="Z24">
        <v>44640</v>
      </c>
      <c r="AA24" s="70">
        <v>45442.879895833335</v>
      </c>
      <c r="AB24" s="70">
        <v>45443.29583333333</v>
      </c>
      <c r="AC24" t="s">
        <v>231</v>
      </c>
      <c r="AD24" t="s">
        <v>232</v>
      </c>
      <c r="AF24">
        <v>599</v>
      </c>
      <c r="AG24">
        <v>100</v>
      </c>
      <c r="AH24">
        <v>95.683243727999994</v>
      </c>
      <c r="AI24">
        <v>1927</v>
      </c>
    </row>
    <row r="25" spans="1:37" ht="15.95" customHeight="1">
      <c r="A25" t="s">
        <v>389</v>
      </c>
      <c r="B25" t="s">
        <v>215</v>
      </c>
      <c r="C25" t="s">
        <v>216</v>
      </c>
      <c r="E25" t="s">
        <v>217</v>
      </c>
      <c r="F25" t="s">
        <v>272</v>
      </c>
      <c r="G25" s="71" t="s">
        <v>390</v>
      </c>
      <c r="J25" t="s">
        <v>391</v>
      </c>
      <c r="K25" t="s">
        <v>392</v>
      </c>
      <c r="L25" t="s">
        <v>238</v>
      </c>
      <c r="M25" t="s">
        <v>393</v>
      </c>
      <c r="N25" t="s">
        <v>240</v>
      </c>
      <c r="O25" t="s">
        <v>225</v>
      </c>
      <c r="P25" t="s">
        <v>394</v>
      </c>
      <c r="Q25">
        <v>0</v>
      </c>
      <c r="R25" t="s">
        <v>243</v>
      </c>
      <c r="S25" t="s">
        <v>228</v>
      </c>
      <c r="T25" t="s">
        <v>229</v>
      </c>
      <c r="U25" t="s">
        <v>230</v>
      </c>
      <c r="V25" s="70">
        <v>45442.449814814812</v>
      </c>
      <c r="W25" s="70">
        <v>45445.489872685182</v>
      </c>
      <c r="X25" s="70">
        <v>45445.77412037037</v>
      </c>
      <c r="Z25">
        <v>44640</v>
      </c>
      <c r="AA25" s="70">
        <v>45442.871701388889</v>
      </c>
      <c r="AB25" s="70">
        <v>45443.291666666664</v>
      </c>
      <c r="AC25" t="s">
        <v>395</v>
      </c>
      <c r="AD25" t="s">
        <v>232</v>
      </c>
      <c r="AF25">
        <v>605</v>
      </c>
      <c r="AG25">
        <v>90.192652330000001</v>
      </c>
      <c r="AH25">
        <v>89.276433691999998</v>
      </c>
      <c r="AI25">
        <v>4787</v>
      </c>
      <c r="AJ25">
        <v>4378</v>
      </c>
      <c r="AK25">
        <v>3773</v>
      </c>
    </row>
    <row r="26" spans="1:37" ht="15.95" customHeight="1">
      <c r="A26" t="s">
        <v>396</v>
      </c>
      <c r="B26" t="s">
        <v>215</v>
      </c>
      <c r="C26" t="s">
        <v>216</v>
      </c>
      <c r="E26" t="s">
        <v>217</v>
      </c>
      <c r="F26" t="s">
        <v>272</v>
      </c>
      <c r="G26" s="71" t="s">
        <v>397</v>
      </c>
      <c r="J26" t="s">
        <v>398</v>
      </c>
      <c r="K26" t="s">
        <v>399</v>
      </c>
      <c r="L26" t="s">
        <v>297</v>
      </c>
      <c r="M26" t="s">
        <v>298</v>
      </c>
      <c r="N26" t="s">
        <v>314</v>
      </c>
      <c r="O26" t="s">
        <v>225</v>
      </c>
      <c r="P26" t="s">
        <v>400</v>
      </c>
      <c r="Q26" t="s">
        <v>401</v>
      </c>
      <c r="R26" t="s">
        <v>317</v>
      </c>
      <c r="S26" t="s">
        <v>228</v>
      </c>
      <c r="T26" t="s">
        <v>229</v>
      </c>
      <c r="U26" t="s">
        <v>230</v>
      </c>
      <c r="V26" s="70">
        <v>45442.473275462966</v>
      </c>
      <c r="X26" s="70">
        <v>45443.496979166666</v>
      </c>
      <c r="Z26">
        <v>44640</v>
      </c>
      <c r="AA26" s="70">
        <v>45442.825439814813</v>
      </c>
      <c r="AB26" s="70">
        <v>45443.291666666664</v>
      </c>
      <c r="AC26" t="s">
        <v>402</v>
      </c>
      <c r="AD26" t="s">
        <v>232</v>
      </c>
      <c r="AF26">
        <v>672</v>
      </c>
      <c r="AG26">
        <v>100</v>
      </c>
      <c r="AH26">
        <v>96.698028674</v>
      </c>
      <c r="AI26">
        <v>1474</v>
      </c>
    </row>
    <row r="27" spans="1:37" ht="15.95" customHeight="1">
      <c r="A27" t="s">
        <v>403</v>
      </c>
      <c r="B27" t="s">
        <v>215</v>
      </c>
      <c r="C27" t="s">
        <v>216</v>
      </c>
      <c r="E27" t="s">
        <v>217</v>
      </c>
      <c r="F27" t="s">
        <v>218</v>
      </c>
      <c r="G27" t="s">
        <v>404</v>
      </c>
      <c r="J27" t="s">
        <v>405</v>
      </c>
      <c r="K27" t="s">
        <v>406</v>
      </c>
      <c r="L27" t="s">
        <v>407</v>
      </c>
      <c r="M27" t="s">
        <v>408</v>
      </c>
      <c r="N27" t="s">
        <v>409</v>
      </c>
      <c r="O27" t="s">
        <v>225</v>
      </c>
      <c r="P27" t="s">
        <v>232</v>
      </c>
      <c r="Q27" t="s">
        <v>410</v>
      </c>
      <c r="R27" t="s">
        <v>411</v>
      </c>
      <c r="S27" t="s">
        <v>228</v>
      </c>
      <c r="T27" t="s">
        <v>229</v>
      </c>
      <c r="U27" t="s">
        <v>230</v>
      </c>
      <c r="V27" s="70">
        <v>45442.760706018518</v>
      </c>
      <c r="X27" s="70">
        <v>45442.772905092592</v>
      </c>
      <c r="Z27">
        <v>44640</v>
      </c>
      <c r="AC27" t="s">
        <v>231</v>
      </c>
      <c r="AD27" t="s">
        <v>412</v>
      </c>
      <c r="AE27" t="s">
        <v>413</v>
      </c>
      <c r="AF27">
        <v>0</v>
      </c>
      <c r="AG27">
        <v>100</v>
      </c>
      <c r="AH27">
        <v>99.961917563</v>
      </c>
      <c r="AI27">
        <v>17</v>
      </c>
    </row>
    <row r="28" spans="1:37" ht="15.95" customHeight="1">
      <c r="A28" t="s">
        <v>414</v>
      </c>
      <c r="B28" t="s">
        <v>215</v>
      </c>
      <c r="C28" t="s">
        <v>216</v>
      </c>
      <c r="E28" t="s">
        <v>217</v>
      </c>
      <c r="F28" t="s">
        <v>218</v>
      </c>
      <c r="G28" s="71" t="s">
        <v>415</v>
      </c>
      <c r="J28" t="s">
        <v>405</v>
      </c>
      <c r="K28" t="s">
        <v>406</v>
      </c>
      <c r="L28" t="s">
        <v>407</v>
      </c>
      <c r="M28" t="s">
        <v>408</v>
      </c>
      <c r="N28" t="s">
        <v>409</v>
      </c>
      <c r="O28" t="s">
        <v>225</v>
      </c>
      <c r="P28" t="s">
        <v>232</v>
      </c>
      <c r="Q28" t="s">
        <v>410</v>
      </c>
      <c r="R28" t="s">
        <v>411</v>
      </c>
      <c r="S28" t="s">
        <v>228</v>
      </c>
      <c r="T28" t="s">
        <v>229</v>
      </c>
      <c r="U28" t="s">
        <v>230</v>
      </c>
      <c r="V28" s="70">
        <v>45442.779560185183</v>
      </c>
      <c r="X28" s="70">
        <v>45442.797685185185</v>
      </c>
      <c r="Z28">
        <v>44640</v>
      </c>
      <c r="AC28" t="s">
        <v>231</v>
      </c>
      <c r="AD28" t="s">
        <v>416</v>
      </c>
      <c r="AF28">
        <v>0</v>
      </c>
      <c r="AG28">
        <v>100</v>
      </c>
      <c r="AH28">
        <v>99.941756272000006</v>
      </c>
      <c r="AI28">
        <v>26</v>
      </c>
    </row>
    <row r="29" spans="1:37" ht="15.95" customHeight="1">
      <c r="A29" t="s">
        <v>417</v>
      </c>
      <c r="B29" t="s">
        <v>215</v>
      </c>
      <c r="C29" t="s">
        <v>216</v>
      </c>
      <c r="E29" t="s">
        <v>217</v>
      </c>
      <c r="F29" t="s">
        <v>218</v>
      </c>
      <c r="G29" s="71" t="s">
        <v>418</v>
      </c>
      <c r="J29" t="s">
        <v>384</v>
      </c>
      <c r="K29" t="s">
        <v>385</v>
      </c>
      <c r="L29" t="s">
        <v>407</v>
      </c>
      <c r="M29" t="s">
        <v>408</v>
      </c>
      <c r="N29" t="s">
        <v>409</v>
      </c>
      <c r="O29" t="s">
        <v>225</v>
      </c>
      <c r="P29" t="s">
        <v>232</v>
      </c>
      <c r="Q29" t="s">
        <v>386</v>
      </c>
      <c r="R29" t="s">
        <v>411</v>
      </c>
      <c r="S29" t="s">
        <v>228</v>
      </c>
      <c r="T29" t="s">
        <v>229</v>
      </c>
      <c r="U29" t="s">
        <v>230</v>
      </c>
      <c r="V29" s="70">
        <v>45443.318425925929</v>
      </c>
      <c r="X29" s="70">
        <v>45443.423182870371</v>
      </c>
      <c r="Z29">
        <v>44640</v>
      </c>
      <c r="AC29" t="s">
        <v>278</v>
      </c>
      <c r="AD29" t="s">
        <v>419</v>
      </c>
      <c r="AF29">
        <v>0</v>
      </c>
      <c r="AG29">
        <v>100</v>
      </c>
      <c r="AH29">
        <v>99.661738350999997</v>
      </c>
      <c r="AI29">
        <v>151</v>
      </c>
    </row>
    <row r="30" spans="1:37" ht="15.95" customHeight="1">
      <c r="A30" t="s">
        <v>420</v>
      </c>
      <c r="B30" t="s">
        <v>215</v>
      </c>
      <c r="C30" t="s">
        <v>216</v>
      </c>
      <c r="E30" t="s">
        <v>217</v>
      </c>
      <c r="F30" t="s">
        <v>218</v>
      </c>
      <c r="G30" t="s">
        <v>421</v>
      </c>
      <c r="J30" t="s">
        <v>422</v>
      </c>
      <c r="K30" t="s">
        <v>423</v>
      </c>
      <c r="L30" t="s">
        <v>407</v>
      </c>
      <c r="M30" t="s">
        <v>408</v>
      </c>
      <c r="N30" t="s">
        <v>409</v>
      </c>
      <c r="O30" t="s">
        <v>225</v>
      </c>
      <c r="P30" t="s">
        <v>232</v>
      </c>
      <c r="Q30" t="s">
        <v>424</v>
      </c>
      <c r="R30" t="s">
        <v>411</v>
      </c>
      <c r="S30" t="s">
        <v>228</v>
      </c>
      <c r="T30" t="s">
        <v>229</v>
      </c>
      <c r="U30" t="s">
        <v>230</v>
      </c>
      <c r="V30" s="70">
        <v>45443.344074074077</v>
      </c>
      <c r="X30" s="70">
        <v>45443.417708333334</v>
      </c>
      <c r="Z30">
        <v>44640</v>
      </c>
      <c r="AC30" t="s">
        <v>231</v>
      </c>
      <c r="AD30" t="s">
        <v>412</v>
      </c>
      <c r="AE30" t="s">
        <v>413</v>
      </c>
      <c r="AF30">
        <v>0</v>
      </c>
      <c r="AG30">
        <v>100</v>
      </c>
      <c r="AH30">
        <v>99.762544802999997</v>
      </c>
      <c r="AI30">
        <v>106</v>
      </c>
    </row>
    <row r="31" spans="1:37" ht="15.95" customHeight="1">
      <c r="A31" t="s">
        <v>425</v>
      </c>
      <c r="B31" t="s">
        <v>215</v>
      </c>
      <c r="C31" t="s">
        <v>216</v>
      </c>
      <c r="E31" t="s">
        <v>217</v>
      </c>
      <c r="F31" t="s">
        <v>272</v>
      </c>
      <c r="G31" s="71" t="s">
        <v>426</v>
      </c>
      <c r="J31" t="s">
        <v>427</v>
      </c>
      <c r="K31" t="s">
        <v>428</v>
      </c>
      <c r="L31" t="s">
        <v>297</v>
      </c>
      <c r="M31" t="s">
        <v>298</v>
      </c>
      <c r="N31" t="s">
        <v>429</v>
      </c>
      <c r="O31" t="s">
        <v>225</v>
      </c>
      <c r="P31" t="s">
        <v>400</v>
      </c>
      <c r="Q31" t="s">
        <v>430</v>
      </c>
      <c r="R31" t="s">
        <v>431</v>
      </c>
      <c r="S31" t="s">
        <v>228</v>
      </c>
      <c r="T31" t="s">
        <v>229</v>
      </c>
      <c r="U31" t="s">
        <v>230</v>
      </c>
      <c r="V31" s="70">
        <v>45443.379606481481</v>
      </c>
      <c r="W31" s="70">
        <v>45444.910312499997</v>
      </c>
      <c r="X31" s="70">
        <v>45449.713923611111</v>
      </c>
      <c r="Z31">
        <v>44640</v>
      </c>
      <c r="AA31" s="70">
        <v>45444.740023148152</v>
      </c>
      <c r="AB31" s="70">
        <v>45446.291666666664</v>
      </c>
      <c r="AC31" t="s">
        <v>402</v>
      </c>
      <c r="AD31" t="s">
        <v>232</v>
      </c>
      <c r="AF31">
        <v>2235</v>
      </c>
      <c r="AG31">
        <v>95.062724013999997</v>
      </c>
      <c r="AH31">
        <v>79.565412186000003</v>
      </c>
      <c r="AI31">
        <v>9122</v>
      </c>
      <c r="AJ31">
        <v>2204</v>
      </c>
      <c r="AK31">
        <v>-31</v>
      </c>
    </row>
    <row r="32" spans="1:37" ht="15.95" customHeight="1">
      <c r="A32" t="s">
        <v>432</v>
      </c>
      <c r="B32" t="s">
        <v>215</v>
      </c>
      <c r="C32" t="s">
        <v>216</v>
      </c>
      <c r="E32" t="s">
        <v>217</v>
      </c>
      <c r="F32" t="s">
        <v>272</v>
      </c>
      <c r="G32" s="71" t="s">
        <v>433</v>
      </c>
      <c r="J32" t="s">
        <v>434</v>
      </c>
      <c r="K32" t="s">
        <v>435</v>
      </c>
      <c r="L32" t="s">
        <v>238</v>
      </c>
      <c r="M32" t="s">
        <v>276</v>
      </c>
      <c r="N32" t="s">
        <v>240</v>
      </c>
      <c r="O32" t="s">
        <v>225</v>
      </c>
      <c r="P32" t="s">
        <v>315</v>
      </c>
      <c r="Q32" t="s">
        <v>436</v>
      </c>
      <c r="R32" t="s">
        <v>243</v>
      </c>
      <c r="S32" t="s">
        <v>228</v>
      </c>
      <c r="T32" t="s">
        <v>229</v>
      </c>
      <c r="U32" t="s">
        <v>230</v>
      </c>
      <c r="V32" s="70">
        <v>45443.49523148148</v>
      </c>
      <c r="W32" s="70">
        <v>45448.038969907408</v>
      </c>
      <c r="X32" s="70">
        <v>45448.68582175926</v>
      </c>
      <c r="Z32">
        <v>44640</v>
      </c>
      <c r="AA32" s="70">
        <v>45447.011192129627</v>
      </c>
      <c r="AB32" s="70">
        <v>45448.291666666664</v>
      </c>
      <c r="AC32" t="s">
        <v>402</v>
      </c>
      <c r="AD32" t="s">
        <v>232</v>
      </c>
      <c r="AF32">
        <v>1844</v>
      </c>
      <c r="AG32">
        <v>85.342741935000006</v>
      </c>
      <c r="AH32">
        <v>83.257168458999999</v>
      </c>
      <c r="AI32">
        <v>7474</v>
      </c>
      <c r="AJ32">
        <v>6543</v>
      </c>
      <c r="AK32">
        <v>4699</v>
      </c>
    </row>
    <row r="33" spans="1:37" ht="15.95" customHeight="1">
      <c r="A33" t="s">
        <v>437</v>
      </c>
      <c r="B33" t="s">
        <v>215</v>
      </c>
      <c r="C33" t="s">
        <v>216</v>
      </c>
      <c r="E33" t="s">
        <v>217</v>
      </c>
      <c r="F33" t="s">
        <v>272</v>
      </c>
      <c r="G33" s="71" t="s">
        <v>438</v>
      </c>
      <c r="J33" t="s">
        <v>439</v>
      </c>
      <c r="K33" t="s">
        <v>440</v>
      </c>
      <c r="L33" t="s">
        <v>238</v>
      </c>
      <c r="M33" t="s">
        <v>393</v>
      </c>
      <c r="N33" t="s">
        <v>240</v>
      </c>
      <c r="O33" t="s">
        <v>225</v>
      </c>
      <c r="P33" t="s">
        <v>441</v>
      </c>
      <c r="Q33" t="s">
        <v>442</v>
      </c>
      <c r="R33" t="s">
        <v>243</v>
      </c>
      <c r="S33" t="s">
        <v>228</v>
      </c>
      <c r="T33" t="s">
        <v>229</v>
      </c>
      <c r="U33" t="s">
        <v>230</v>
      </c>
      <c r="V33" s="70">
        <v>45443.535127314812</v>
      </c>
      <c r="W33" s="70">
        <v>45444.631967592592</v>
      </c>
      <c r="X33" s="70">
        <v>45448.691967592589</v>
      </c>
      <c r="Z33">
        <v>44640</v>
      </c>
      <c r="AC33" t="s">
        <v>278</v>
      </c>
      <c r="AD33" t="s">
        <v>232</v>
      </c>
      <c r="AF33">
        <v>0</v>
      </c>
      <c r="AG33">
        <v>96.460573476999997</v>
      </c>
      <c r="AH33">
        <v>83.364695341000001</v>
      </c>
      <c r="AI33">
        <v>7426</v>
      </c>
      <c r="AJ33">
        <v>1580</v>
      </c>
      <c r="AK33">
        <v>1580</v>
      </c>
    </row>
    <row r="34" spans="1:37" ht="15.95" customHeight="1">
      <c r="A34" t="s">
        <v>443</v>
      </c>
      <c r="B34" t="s">
        <v>215</v>
      </c>
      <c r="C34" t="s">
        <v>216</v>
      </c>
      <c r="E34" t="s">
        <v>217</v>
      </c>
      <c r="F34" t="s">
        <v>272</v>
      </c>
      <c r="G34" s="71" t="s">
        <v>444</v>
      </c>
      <c r="J34" t="s">
        <v>445</v>
      </c>
      <c r="K34" t="s">
        <v>446</v>
      </c>
      <c r="L34" t="s">
        <v>297</v>
      </c>
      <c r="M34" t="s">
        <v>447</v>
      </c>
      <c r="N34" t="s">
        <v>448</v>
      </c>
      <c r="O34" t="s">
        <v>225</v>
      </c>
      <c r="P34" t="s">
        <v>277</v>
      </c>
      <c r="Q34" t="s">
        <v>449</v>
      </c>
      <c r="R34" t="s">
        <v>450</v>
      </c>
      <c r="S34" t="s">
        <v>228</v>
      </c>
      <c r="T34" t="s">
        <v>229</v>
      </c>
      <c r="U34" t="s">
        <v>230</v>
      </c>
      <c r="V34" s="70">
        <v>45443.542361111111</v>
      </c>
      <c r="W34" s="70">
        <v>45443.689027777778</v>
      </c>
      <c r="X34" s="70">
        <v>45443.716909722221</v>
      </c>
      <c r="Z34">
        <v>44640</v>
      </c>
      <c r="AC34" t="s">
        <v>231</v>
      </c>
      <c r="AD34" t="s">
        <v>232</v>
      </c>
      <c r="AF34">
        <v>0</v>
      </c>
      <c r="AG34">
        <v>99.527329749000003</v>
      </c>
      <c r="AH34">
        <v>99.437724013999997</v>
      </c>
      <c r="AI34">
        <v>251</v>
      </c>
      <c r="AJ34">
        <v>211</v>
      </c>
      <c r="AK34">
        <v>211</v>
      </c>
    </row>
    <row r="35" spans="1:37" ht="15.95" customHeight="1">
      <c r="A35" t="s">
        <v>451</v>
      </c>
      <c r="B35" t="s">
        <v>215</v>
      </c>
      <c r="C35" t="s">
        <v>216</v>
      </c>
      <c r="E35" t="s">
        <v>217</v>
      </c>
      <c r="F35" t="s">
        <v>272</v>
      </c>
      <c r="G35" s="71" t="s">
        <v>452</v>
      </c>
      <c r="J35" t="s">
        <v>453</v>
      </c>
      <c r="K35" t="s">
        <v>454</v>
      </c>
      <c r="L35" t="s">
        <v>455</v>
      </c>
      <c r="M35" t="s">
        <v>456</v>
      </c>
      <c r="N35" t="s">
        <v>457</v>
      </c>
      <c r="O35" t="s">
        <v>251</v>
      </c>
      <c r="P35" t="s">
        <v>277</v>
      </c>
      <c r="Q35" t="s">
        <v>458</v>
      </c>
      <c r="R35" t="s">
        <v>459</v>
      </c>
      <c r="S35" t="s">
        <v>228</v>
      </c>
      <c r="T35" t="s">
        <v>229</v>
      </c>
      <c r="U35" t="s">
        <v>230</v>
      </c>
      <c r="V35" s="70">
        <v>45443.578263888892</v>
      </c>
      <c r="X35" s="70">
        <v>45446.635821759257</v>
      </c>
      <c r="Z35">
        <v>44640</v>
      </c>
      <c r="AA35" s="70">
        <v>45445.702361111114</v>
      </c>
      <c r="AB35" s="70">
        <v>45446.291666666664</v>
      </c>
      <c r="AC35" t="s">
        <v>402</v>
      </c>
      <c r="AD35" t="s">
        <v>232</v>
      </c>
      <c r="AF35">
        <v>849</v>
      </c>
      <c r="AG35">
        <v>100</v>
      </c>
      <c r="AH35">
        <v>90.136648746000006</v>
      </c>
      <c r="AI35">
        <v>4403</v>
      </c>
    </row>
    <row r="36" spans="1:37" ht="15.95" customHeight="1">
      <c r="A36" t="s">
        <v>460</v>
      </c>
      <c r="B36" t="s">
        <v>215</v>
      </c>
      <c r="C36" t="s">
        <v>216</v>
      </c>
      <c r="E36" t="s">
        <v>217</v>
      </c>
      <c r="F36" t="s">
        <v>272</v>
      </c>
      <c r="G36" s="71" t="s">
        <v>461</v>
      </c>
      <c r="J36" t="s">
        <v>462</v>
      </c>
      <c r="K36" t="s">
        <v>463</v>
      </c>
      <c r="L36" t="s">
        <v>238</v>
      </c>
      <c r="M36" t="s">
        <v>338</v>
      </c>
      <c r="N36" t="s">
        <v>339</v>
      </c>
      <c r="O36" t="s">
        <v>225</v>
      </c>
      <c r="P36" t="s">
        <v>315</v>
      </c>
      <c r="Q36" t="s">
        <v>464</v>
      </c>
      <c r="R36" t="s">
        <v>340</v>
      </c>
      <c r="S36" t="s">
        <v>228</v>
      </c>
      <c r="T36" t="s">
        <v>229</v>
      </c>
      <c r="U36" t="s">
        <v>230</v>
      </c>
      <c r="V36" s="70">
        <v>45443.628194444442</v>
      </c>
      <c r="W36" s="70">
        <v>45447.591400462959</v>
      </c>
      <c r="X36" s="70">
        <v>45448.389664351853</v>
      </c>
      <c r="Z36">
        <v>44640</v>
      </c>
      <c r="AA36" s="70">
        <v>45446.439456018517</v>
      </c>
      <c r="AB36" s="70">
        <v>45447.5</v>
      </c>
      <c r="AC36" t="s">
        <v>402</v>
      </c>
      <c r="AD36" t="s">
        <v>232</v>
      </c>
      <c r="AF36">
        <v>1528</v>
      </c>
      <c r="AG36">
        <v>87.215501791999998</v>
      </c>
      <c r="AH36">
        <v>84.639336917999998</v>
      </c>
      <c r="AI36">
        <v>6857</v>
      </c>
      <c r="AJ36">
        <v>5707</v>
      </c>
      <c r="AK36">
        <v>4179</v>
      </c>
    </row>
    <row r="37" spans="1:37" ht="15.95" customHeight="1">
      <c r="A37" t="s">
        <v>465</v>
      </c>
      <c r="B37" t="s">
        <v>215</v>
      </c>
      <c r="C37" t="s">
        <v>216</v>
      </c>
      <c r="E37" t="s">
        <v>217</v>
      </c>
      <c r="F37" t="s">
        <v>234</v>
      </c>
      <c r="G37" s="71" t="s">
        <v>466</v>
      </c>
      <c r="J37" t="s">
        <v>467</v>
      </c>
      <c r="K37" t="s">
        <v>468</v>
      </c>
      <c r="L37" t="s">
        <v>238</v>
      </c>
      <c r="M37" t="s">
        <v>469</v>
      </c>
      <c r="N37" t="s">
        <v>470</v>
      </c>
      <c r="O37" t="s">
        <v>225</v>
      </c>
      <c r="P37" t="s">
        <v>300</v>
      </c>
      <c r="Q37" t="s">
        <v>471</v>
      </c>
      <c r="R37" t="s">
        <v>472</v>
      </c>
      <c r="S37" t="s">
        <v>228</v>
      </c>
      <c r="T37" t="s">
        <v>229</v>
      </c>
      <c r="U37" t="s">
        <v>230</v>
      </c>
      <c r="V37" s="70">
        <v>45443.655150462961</v>
      </c>
      <c r="X37" s="70">
        <v>45448.609340277777</v>
      </c>
      <c r="Z37">
        <v>44640</v>
      </c>
      <c r="AA37" s="70">
        <v>45444.661192129628</v>
      </c>
      <c r="AB37" s="70">
        <v>45445.660416666666</v>
      </c>
      <c r="AC37" t="s">
        <v>473</v>
      </c>
      <c r="AD37" t="s">
        <v>232</v>
      </c>
      <c r="AF37">
        <v>1439</v>
      </c>
      <c r="AG37">
        <v>100</v>
      </c>
      <c r="AH37">
        <v>84.018817204000001</v>
      </c>
      <c r="AI37">
        <v>7134</v>
      </c>
    </row>
    <row r="38" spans="1:37" ht="15.95" customHeight="1">
      <c r="A38" t="s">
        <v>474</v>
      </c>
      <c r="B38" t="s">
        <v>215</v>
      </c>
      <c r="C38" t="s">
        <v>216</v>
      </c>
      <c r="E38" t="s">
        <v>217</v>
      </c>
      <c r="F38" t="s">
        <v>218</v>
      </c>
      <c r="G38" s="71" t="s">
        <v>475</v>
      </c>
      <c r="J38" t="s">
        <v>476</v>
      </c>
      <c r="K38" t="s">
        <v>477</v>
      </c>
      <c r="L38" t="s">
        <v>407</v>
      </c>
      <c r="M38" t="s">
        <v>408</v>
      </c>
      <c r="N38" t="s">
        <v>409</v>
      </c>
      <c r="O38" t="s">
        <v>225</v>
      </c>
      <c r="P38" t="s">
        <v>232</v>
      </c>
      <c r="Q38" t="s">
        <v>478</v>
      </c>
      <c r="R38" t="s">
        <v>411</v>
      </c>
      <c r="S38" t="s">
        <v>228</v>
      </c>
      <c r="T38" t="s">
        <v>322</v>
      </c>
      <c r="U38" t="s">
        <v>230</v>
      </c>
      <c r="V38" s="70">
        <v>45443.736944444441</v>
      </c>
      <c r="X38" s="70">
        <v>45443.811956018515</v>
      </c>
      <c r="Z38">
        <v>44640</v>
      </c>
      <c r="AC38" t="s">
        <v>278</v>
      </c>
      <c r="AD38" t="s">
        <v>479</v>
      </c>
      <c r="AF38">
        <v>0</v>
      </c>
      <c r="AG38">
        <v>100</v>
      </c>
      <c r="AH38">
        <v>99.758064516000005</v>
      </c>
      <c r="AI38">
        <v>108</v>
      </c>
    </row>
    <row r="39" spans="1:37" ht="15.95" customHeight="1">
      <c r="A39" t="s">
        <v>480</v>
      </c>
      <c r="B39" t="s">
        <v>215</v>
      </c>
      <c r="C39" t="s">
        <v>216</v>
      </c>
      <c r="E39" t="s">
        <v>217</v>
      </c>
      <c r="F39" t="s">
        <v>218</v>
      </c>
      <c r="G39" s="71" t="s">
        <v>481</v>
      </c>
      <c r="J39" t="s">
        <v>320</v>
      </c>
      <c r="K39" t="s">
        <v>321</v>
      </c>
      <c r="L39" t="s">
        <v>407</v>
      </c>
      <c r="M39" t="s">
        <v>408</v>
      </c>
      <c r="N39" t="s">
        <v>409</v>
      </c>
      <c r="O39" t="s">
        <v>225</v>
      </c>
      <c r="P39" t="s">
        <v>232</v>
      </c>
      <c r="R39" t="s">
        <v>411</v>
      </c>
      <c r="S39" t="s">
        <v>228</v>
      </c>
      <c r="T39" t="s">
        <v>322</v>
      </c>
      <c r="U39" t="s">
        <v>230</v>
      </c>
      <c r="V39" s="70">
        <v>45443.783912037034</v>
      </c>
      <c r="X39" s="70">
        <v>45443.812002314815</v>
      </c>
      <c r="Z39">
        <v>44640</v>
      </c>
      <c r="AC39" t="s">
        <v>309</v>
      </c>
      <c r="AD39" t="s">
        <v>333</v>
      </c>
      <c r="AF39">
        <v>0</v>
      </c>
      <c r="AG39">
        <v>100</v>
      </c>
      <c r="AH39">
        <v>99.908154121999999</v>
      </c>
      <c r="AI39">
        <v>41</v>
      </c>
    </row>
    <row r="40" spans="1:37" ht="15.95" customHeight="1">
      <c r="A40" t="s">
        <v>482</v>
      </c>
      <c r="B40" t="s">
        <v>215</v>
      </c>
      <c r="C40" t="s">
        <v>216</v>
      </c>
      <c r="E40" t="s">
        <v>217</v>
      </c>
      <c r="F40" t="s">
        <v>218</v>
      </c>
      <c r="G40" s="71" t="s">
        <v>483</v>
      </c>
      <c r="J40" t="s">
        <v>484</v>
      </c>
      <c r="K40" t="s">
        <v>485</v>
      </c>
      <c r="L40" t="s">
        <v>455</v>
      </c>
      <c r="M40" t="s">
        <v>456</v>
      </c>
      <c r="N40" t="s">
        <v>457</v>
      </c>
      <c r="O40" t="s">
        <v>251</v>
      </c>
      <c r="P40" t="s">
        <v>232</v>
      </c>
      <c r="Q40" t="s">
        <v>486</v>
      </c>
      <c r="R40" t="s">
        <v>459</v>
      </c>
      <c r="S40" t="s">
        <v>228</v>
      </c>
      <c r="T40" t="s">
        <v>229</v>
      </c>
      <c r="U40" t="s">
        <v>230</v>
      </c>
      <c r="V40" s="70">
        <v>45443.838576388887</v>
      </c>
      <c r="X40" s="70">
        <v>45444.672326388885</v>
      </c>
      <c r="Z40">
        <v>44640</v>
      </c>
      <c r="AC40" t="s">
        <v>402</v>
      </c>
      <c r="AD40" t="s">
        <v>232</v>
      </c>
      <c r="AF40">
        <v>0</v>
      </c>
      <c r="AG40">
        <v>100</v>
      </c>
      <c r="AH40">
        <v>97.309587813999997</v>
      </c>
      <c r="AI40">
        <v>1201</v>
      </c>
    </row>
    <row r="41" spans="1:37" ht="15.95" customHeight="1">
      <c r="A41" t="s">
        <v>487</v>
      </c>
      <c r="B41" t="s">
        <v>215</v>
      </c>
      <c r="C41" t="s">
        <v>216</v>
      </c>
      <c r="E41" t="s">
        <v>217</v>
      </c>
      <c r="F41" t="s">
        <v>234</v>
      </c>
      <c r="G41" s="71" t="s">
        <v>488</v>
      </c>
      <c r="J41" t="s">
        <v>489</v>
      </c>
      <c r="K41" t="s">
        <v>490</v>
      </c>
      <c r="L41" t="s">
        <v>238</v>
      </c>
      <c r="M41" t="s">
        <v>239</v>
      </c>
      <c r="N41" t="s">
        <v>240</v>
      </c>
      <c r="O41" t="s">
        <v>225</v>
      </c>
      <c r="P41" t="s">
        <v>290</v>
      </c>
      <c r="Q41" t="s">
        <v>491</v>
      </c>
      <c r="R41" t="s">
        <v>243</v>
      </c>
      <c r="S41" t="s">
        <v>228</v>
      </c>
      <c r="T41" t="s">
        <v>229</v>
      </c>
      <c r="U41" t="s">
        <v>230</v>
      </c>
      <c r="V41" s="70">
        <v>45443.844328703701</v>
      </c>
      <c r="W41" s="70">
        <v>45446.556516203702</v>
      </c>
      <c r="X41" s="70">
        <v>45446.600347222222</v>
      </c>
      <c r="Z41">
        <v>44640</v>
      </c>
      <c r="AA41" s="70">
        <v>45443.973321759258</v>
      </c>
      <c r="AB41" s="70">
        <v>45446.38958333333</v>
      </c>
      <c r="AC41" t="s">
        <v>492</v>
      </c>
      <c r="AD41" t="s">
        <v>232</v>
      </c>
      <c r="AF41">
        <v>3480</v>
      </c>
      <c r="AG41">
        <v>91.25</v>
      </c>
      <c r="AH41">
        <v>91.108870968000005</v>
      </c>
      <c r="AI41">
        <v>3969</v>
      </c>
      <c r="AJ41">
        <v>3906</v>
      </c>
      <c r="AK41">
        <v>426</v>
      </c>
    </row>
    <row r="42" spans="1:37" ht="15.95" customHeight="1">
      <c r="A42" t="s">
        <v>493</v>
      </c>
      <c r="B42" t="s">
        <v>215</v>
      </c>
      <c r="C42" t="s">
        <v>216</v>
      </c>
      <c r="E42" t="s">
        <v>217</v>
      </c>
      <c r="F42" t="s">
        <v>218</v>
      </c>
      <c r="G42" s="71" t="s">
        <v>494</v>
      </c>
      <c r="J42" t="s">
        <v>495</v>
      </c>
      <c r="K42" t="s">
        <v>496</v>
      </c>
      <c r="L42" t="s">
        <v>238</v>
      </c>
      <c r="M42" t="s">
        <v>249</v>
      </c>
      <c r="N42" t="s">
        <v>250</v>
      </c>
      <c r="O42" t="s">
        <v>251</v>
      </c>
      <c r="P42" t="s">
        <v>497</v>
      </c>
      <c r="R42" t="s">
        <v>254</v>
      </c>
      <c r="S42" t="s">
        <v>228</v>
      </c>
      <c r="T42" t="s">
        <v>229</v>
      </c>
      <c r="U42" t="s">
        <v>230</v>
      </c>
      <c r="V42" s="70">
        <v>45443.845092592594</v>
      </c>
      <c r="X42" s="70">
        <v>45443.956724537034</v>
      </c>
      <c r="Z42">
        <v>44640</v>
      </c>
      <c r="AC42" t="s">
        <v>231</v>
      </c>
      <c r="AD42" t="s">
        <v>498</v>
      </c>
      <c r="AF42">
        <v>0</v>
      </c>
      <c r="AG42">
        <v>100</v>
      </c>
      <c r="AH42">
        <v>99.639336917999998</v>
      </c>
      <c r="AI42">
        <v>161</v>
      </c>
    </row>
    <row r="43" spans="1:37" ht="15.95" customHeight="1">
      <c r="A43" t="s">
        <v>499</v>
      </c>
      <c r="B43" t="s">
        <v>215</v>
      </c>
      <c r="C43" t="s">
        <v>216</v>
      </c>
      <c r="E43" t="s">
        <v>217</v>
      </c>
      <c r="F43" t="s">
        <v>272</v>
      </c>
      <c r="G43" s="71" t="s">
        <v>500</v>
      </c>
      <c r="J43" t="s">
        <v>501</v>
      </c>
      <c r="K43" t="s">
        <v>502</v>
      </c>
      <c r="L43" t="s">
        <v>238</v>
      </c>
      <c r="M43" t="s">
        <v>393</v>
      </c>
      <c r="N43" t="s">
        <v>240</v>
      </c>
      <c r="O43" t="s">
        <v>225</v>
      </c>
      <c r="P43" t="s">
        <v>503</v>
      </c>
      <c r="R43" t="s">
        <v>243</v>
      </c>
      <c r="S43" t="s">
        <v>228</v>
      </c>
      <c r="T43" t="s">
        <v>229</v>
      </c>
      <c r="U43" t="s">
        <v>230</v>
      </c>
      <c r="V43" s="70">
        <v>45443.852268518516</v>
      </c>
      <c r="W43" s="70">
        <v>45444.737002314818</v>
      </c>
      <c r="X43" s="70">
        <v>45444.766446759262</v>
      </c>
      <c r="Z43">
        <v>44640</v>
      </c>
      <c r="AA43" s="70">
        <v>45443.901435185187</v>
      </c>
      <c r="AB43" s="70">
        <v>45444.900694444441</v>
      </c>
      <c r="AC43" t="s">
        <v>278</v>
      </c>
      <c r="AD43" t="s">
        <v>498</v>
      </c>
      <c r="AF43">
        <v>1439</v>
      </c>
      <c r="AG43">
        <v>97.146057347999999</v>
      </c>
      <c r="AH43">
        <v>97.051971326</v>
      </c>
      <c r="AI43">
        <v>1316</v>
      </c>
      <c r="AJ43">
        <v>1274</v>
      </c>
      <c r="AK43">
        <v>-165</v>
      </c>
    </row>
    <row r="44" spans="1:37" ht="15.95" customHeight="1">
      <c r="A44" t="s">
        <v>504</v>
      </c>
      <c r="B44" t="s">
        <v>215</v>
      </c>
      <c r="C44" t="s">
        <v>216</v>
      </c>
      <c r="D44" t="s">
        <v>505</v>
      </c>
      <c r="E44" t="s">
        <v>217</v>
      </c>
      <c r="F44" t="s">
        <v>218</v>
      </c>
      <c r="G44" s="71" t="s">
        <v>506</v>
      </c>
      <c r="J44" t="s">
        <v>495</v>
      </c>
      <c r="K44" t="s">
        <v>496</v>
      </c>
      <c r="L44" t="s">
        <v>507</v>
      </c>
      <c r="M44" t="s">
        <v>508</v>
      </c>
      <c r="N44" t="s">
        <v>509</v>
      </c>
      <c r="O44" t="s">
        <v>263</v>
      </c>
      <c r="P44" t="s">
        <v>232</v>
      </c>
      <c r="R44" t="s">
        <v>510</v>
      </c>
      <c r="S44" t="s">
        <v>228</v>
      </c>
      <c r="T44" t="s">
        <v>229</v>
      </c>
      <c r="U44" t="s">
        <v>230</v>
      </c>
      <c r="V44" s="70">
        <v>45443.898125</v>
      </c>
      <c r="W44" s="70">
        <v>45444.274375000001</v>
      </c>
      <c r="X44" s="70">
        <v>45444.423819444448</v>
      </c>
      <c r="Z44">
        <v>44640</v>
      </c>
      <c r="AC44" t="s">
        <v>231</v>
      </c>
      <c r="AD44" t="s">
        <v>232</v>
      </c>
      <c r="AF44">
        <v>0</v>
      </c>
      <c r="AG44">
        <v>98.785842294000005</v>
      </c>
      <c r="AH44">
        <v>98.304211469999998</v>
      </c>
      <c r="AI44">
        <v>757</v>
      </c>
      <c r="AJ44">
        <v>542</v>
      </c>
      <c r="AK44">
        <v>542</v>
      </c>
    </row>
    <row r="45" spans="1:37" ht="15.95" customHeight="1">
      <c r="A45" t="s">
        <v>511</v>
      </c>
      <c r="B45" t="s">
        <v>215</v>
      </c>
      <c r="C45" t="s">
        <v>216</v>
      </c>
      <c r="E45" t="s">
        <v>217</v>
      </c>
      <c r="F45" t="s">
        <v>218</v>
      </c>
      <c r="G45" s="71" t="s">
        <v>512</v>
      </c>
      <c r="J45" t="s">
        <v>513</v>
      </c>
      <c r="K45" t="s">
        <v>514</v>
      </c>
      <c r="L45" t="s">
        <v>407</v>
      </c>
      <c r="M45" t="s">
        <v>408</v>
      </c>
      <c r="N45" t="s">
        <v>515</v>
      </c>
      <c r="O45" t="s">
        <v>225</v>
      </c>
      <c r="P45" t="s">
        <v>516</v>
      </c>
      <c r="R45" t="s">
        <v>517</v>
      </c>
      <c r="S45" t="s">
        <v>228</v>
      </c>
      <c r="T45" t="s">
        <v>229</v>
      </c>
      <c r="U45" t="s">
        <v>230</v>
      </c>
      <c r="V45" s="70">
        <v>45413.350439814814</v>
      </c>
      <c r="X45" s="70">
        <v>45413.406678240739</v>
      </c>
      <c r="Z45">
        <v>44640</v>
      </c>
      <c r="AC45" t="s">
        <v>278</v>
      </c>
      <c r="AD45" t="s">
        <v>518</v>
      </c>
      <c r="AF45">
        <v>0</v>
      </c>
      <c r="AG45">
        <v>100</v>
      </c>
      <c r="AH45">
        <v>99.818548387000007</v>
      </c>
      <c r="AI45">
        <v>81</v>
      </c>
    </row>
    <row r="46" spans="1:37" ht="15.95" customHeight="1">
      <c r="A46" t="s">
        <v>519</v>
      </c>
      <c r="B46" t="s">
        <v>215</v>
      </c>
      <c r="C46" t="s">
        <v>216</v>
      </c>
      <c r="E46" t="s">
        <v>217</v>
      </c>
      <c r="F46" t="s">
        <v>218</v>
      </c>
      <c r="G46" s="71" t="s">
        <v>520</v>
      </c>
      <c r="J46" t="s">
        <v>521</v>
      </c>
      <c r="K46" t="s">
        <v>522</v>
      </c>
      <c r="L46" t="s">
        <v>523</v>
      </c>
      <c r="M46" t="s">
        <v>524</v>
      </c>
      <c r="N46" t="s">
        <v>289</v>
      </c>
      <c r="O46" t="s">
        <v>225</v>
      </c>
      <c r="P46" t="s">
        <v>516</v>
      </c>
      <c r="Q46">
        <v>3727</v>
      </c>
      <c r="R46" t="s">
        <v>525</v>
      </c>
      <c r="S46" t="s">
        <v>228</v>
      </c>
      <c r="T46" t="s">
        <v>229</v>
      </c>
      <c r="U46" t="s">
        <v>230</v>
      </c>
      <c r="V46" s="70">
        <v>45413.352962962963</v>
      </c>
      <c r="W46" s="70">
        <v>45413.686608796299</v>
      </c>
      <c r="X46" s="70">
        <v>45413.689768518518</v>
      </c>
      <c r="Z46">
        <v>44640</v>
      </c>
      <c r="AC46" t="s">
        <v>526</v>
      </c>
      <c r="AD46" t="s">
        <v>232</v>
      </c>
      <c r="AF46">
        <v>0</v>
      </c>
      <c r="AG46">
        <v>98.924731183000006</v>
      </c>
      <c r="AH46">
        <v>98.913530465999997</v>
      </c>
      <c r="AI46">
        <v>485</v>
      </c>
      <c r="AJ46">
        <v>480</v>
      </c>
      <c r="AK46">
        <v>480</v>
      </c>
    </row>
    <row r="47" spans="1:37" ht="15.95" customHeight="1">
      <c r="A47" t="s">
        <v>527</v>
      </c>
      <c r="B47" t="s">
        <v>215</v>
      </c>
      <c r="C47" t="s">
        <v>216</v>
      </c>
      <c r="E47" t="s">
        <v>217</v>
      </c>
      <c r="F47" t="s">
        <v>528</v>
      </c>
      <c r="G47" s="71" t="s">
        <v>529</v>
      </c>
      <c r="J47" t="s">
        <v>530</v>
      </c>
      <c r="K47" t="s">
        <v>531</v>
      </c>
      <c r="L47" t="s">
        <v>297</v>
      </c>
      <c r="M47" t="s">
        <v>298</v>
      </c>
      <c r="N47" t="s">
        <v>532</v>
      </c>
      <c r="O47" t="s">
        <v>251</v>
      </c>
      <c r="P47" t="s">
        <v>533</v>
      </c>
      <c r="R47" t="s">
        <v>534</v>
      </c>
      <c r="S47" t="s">
        <v>228</v>
      </c>
      <c r="T47" t="s">
        <v>229</v>
      </c>
      <c r="U47" t="s">
        <v>230</v>
      </c>
      <c r="V47" s="70">
        <v>45413.402696759258</v>
      </c>
      <c r="X47" s="70">
        <v>45413.466782407406</v>
      </c>
      <c r="Z47">
        <v>44640</v>
      </c>
      <c r="AA47" s="70">
        <v>45413.414386574077</v>
      </c>
      <c r="AB47" s="70">
        <v>45414.413888888892</v>
      </c>
      <c r="AC47" t="s">
        <v>278</v>
      </c>
      <c r="AD47" t="s">
        <v>516</v>
      </c>
      <c r="AF47">
        <v>1440</v>
      </c>
      <c r="AG47">
        <v>100</v>
      </c>
      <c r="AH47">
        <v>99.791666667000001</v>
      </c>
      <c r="AI47">
        <v>93</v>
      </c>
    </row>
    <row r="48" spans="1:37" ht="15.95" customHeight="1">
      <c r="A48" t="s">
        <v>535</v>
      </c>
      <c r="B48" t="s">
        <v>215</v>
      </c>
      <c r="C48" t="s">
        <v>216</v>
      </c>
      <c r="E48" t="s">
        <v>217</v>
      </c>
      <c r="F48" t="s">
        <v>272</v>
      </c>
      <c r="G48" s="71" t="s">
        <v>536</v>
      </c>
      <c r="H48" t="s">
        <v>537</v>
      </c>
      <c r="J48" t="s">
        <v>538</v>
      </c>
      <c r="K48" t="s">
        <v>539</v>
      </c>
      <c r="L48" t="s">
        <v>222</v>
      </c>
      <c r="M48" t="s">
        <v>223</v>
      </c>
      <c r="N48" t="s">
        <v>224</v>
      </c>
      <c r="O48" t="s">
        <v>225</v>
      </c>
      <c r="P48" t="s">
        <v>540</v>
      </c>
      <c r="R48" t="s">
        <v>227</v>
      </c>
      <c r="S48" t="s">
        <v>228</v>
      </c>
      <c r="T48" t="s">
        <v>229</v>
      </c>
      <c r="U48" t="s">
        <v>230</v>
      </c>
      <c r="V48" s="70">
        <v>45413.410694444443</v>
      </c>
      <c r="X48" s="70">
        <v>45413.987766203703</v>
      </c>
      <c r="Z48">
        <v>44640</v>
      </c>
      <c r="AA48" s="70">
        <v>45413.906585648147</v>
      </c>
      <c r="AB48" s="70">
        <v>45414.90625</v>
      </c>
      <c r="AC48" t="s">
        <v>278</v>
      </c>
      <c r="AD48" t="s">
        <v>518</v>
      </c>
      <c r="AF48">
        <v>1440</v>
      </c>
      <c r="AG48">
        <v>100</v>
      </c>
      <c r="AH48">
        <v>98.138440860000003</v>
      </c>
      <c r="AI48">
        <v>831</v>
      </c>
    </row>
    <row r="49" spans="1:37" ht="15.95" customHeight="1">
      <c r="A49" t="s">
        <v>541</v>
      </c>
      <c r="B49" t="s">
        <v>215</v>
      </c>
      <c r="C49" t="s">
        <v>216</v>
      </c>
      <c r="E49" t="s">
        <v>217</v>
      </c>
      <c r="F49" t="s">
        <v>218</v>
      </c>
      <c r="G49" s="71" t="s">
        <v>542</v>
      </c>
      <c r="J49" t="s">
        <v>543</v>
      </c>
      <c r="K49" t="s">
        <v>544</v>
      </c>
      <c r="L49" t="s">
        <v>222</v>
      </c>
      <c r="M49" t="s">
        <v>223</v>
      </c>
      <c r="N49" t="s">
        <v>224</v>
      </c>
      <c r="O49" t="s">
        <v>225</v>
      </c>
      <c r="P49" t="s">
        <v>516</v>
      </c>
      <c r="Q49" t="s">
        <v>545</v>
      </c>
      <c r="R49" t="s">
        <v>227</v>
      </c>
      <c r="S49" t="s">
        <v>228</v>
      </c>
      <c r="T49" t="s">
        <v>229</v>
      </c>
      <c r="U49" t="s">
        <v>230</v>
      </c>
      <c r="V49" s="70">
        <v>45413.421006944445</v>
      </c>
      <c r="X49" s="70">
        <v>45413.689444444448</v>
      </c>
      <c r="Z49">
        <v>44640</v>
      </c>
      <c r="AC49" t="s">
        <v>546</v>
      </c>
      <c r="AD49" t="s">
        <v>516</v>
      </c>
      <c r="AF49">
        <v>0</v>
      </c>
      <c r="AG49">
        <v>100</v>
      </c>
      <c r="AH49">
        <v>99.135304658999999</v>
      </c>
      <c r="AI49">
        <v>386</v>
      </c>
    </row>
    <row r="50" spans="1:37" ht="15.95" customHeight="1">
      <c r="A50" t="s">
        <v>547</v>
      </c>
      <c r="B50" t="s">
        <v>215</v>
      </c>
      <c r="C50" t="s">
        <v>216</v>
      </c>
      <c r="E50" t="s">
        <v>217</v>
      </c>
      <c r="F50" t="s">
        <v>218</v>
      </c>
      <c r="G50" s="71" t="s">
        <v>548</v>
      </c>
      <c r="J50" t="s">
        <v>549</v>
      </c>
      <c r="K50" t="s">
        <v>550</v>
      </c>
      <c r="L50" t="s">
        <v>222</v>
      </c>
      <c r="M50" t="s">
        <v>223</v>
      </c>
      <c r="N50" t="s">
        <v>224</v>
      </c>
      <c r="O50" t="s">
        <v>225</v>
      </c>
      <c r="P50" t="s">
        <v>252</v>
      </c>
      <c r="Q50" t="s">
        <v>551</v>
      </c>
      <c r="R50" t="s">
        <v>227</v>
      </c>
      <c r="S50" t="s">
        <v>228</v>
      </c>
      <c r="T50" t="s">
        <v>229</v>
      </c>
      <c r="U50" t="s">
        <v>230</v>
      </c>
      <c r="V50" s="70">
        <v>45413.430486111109</v>
      </c>
      <c r="W50" s="70">
        <v>45413.697974537034</v>
      </c>
      <c r="X50" s="70">
        <v>45414.398715277777</v>
      </c>
      <c r="Z50">
        <v>44640</v>
      </c>
      <c r="AC50" t="s">
        <v>552</v>
      </c>
      <c r="AD50" t="s">
        <v>518</v>
      </c>
      <c r="AF50">
        <v>0</v>
      </c>
      <c r="AG50">
        <v>99.135304658999999</v>
      </c>
      <c r="AH50">
        <v>96.875</v>
      </c>
      <c r="AI50">
        <v>1395</v>
      </c>
      <c r="AJ50">
        <v>386</v>
      </c>
      <c r="AK50">
        <v>386</v>
      </c>
    </row>
    <row r="51" spans="1:37" ht="15.95" customHeight="1">
      <c r="A51" t="s">
        <v>553</v>
      </c>
      <c r="B51" t="s">
        <v>215</v>
      </c>
      <c r="C51" t="s">
        <v>216</v>
      </c>
      <c r="E51" t="s">
        <v>217</v>
      </c>
      <c r="F51" t="s">
        <v>272</v>
      </c>
      <c r="G51" s="71" t="s">
        <v>554</v>
      </c>
      <c r="J51" t="s">
        <v>555</v>
      </c>
      <c r="K51" t="s">
        <v>556</v>
      </c>
      <c r="L51" t="s">
        <v>222</v>
      </c>
      <c r="M51" t="s">
        <v>223</v>
      </c>
      <c r="N51" t="s">
        <v>224</v>
      </c>
      <c r="O51" t="s">
        <v>225</v>
      </c>
      <c r="P51" t="s">
        <v>557</v>
      </c>
      <c r="R51" t="s">
        <v>227</v>
      </c>
      <c r="S51" t="s">
        <v>228</v>
      </c>
      <c r="T51" t="s">
        <v>229</v>
      </c>
      <c r="U51" t="s">
        <v>230</v>
      </c>
      <c r="V51" s="70">
        <v>45413.555775462963</v>
      </c>
      <c r="W51" s="70">
        <v>45414.357615740744</v>
      </c>
      <c r="X51" s="70">
        <v>45414.823148148149</v>
      </c>
      <c r="Z51">
        <v>44640</v>
      </c>
      <c r="AA51" s="70">
        <v>45413.587870370371</v>
      </c>
      <c r="AB51" s="70">
        <v>45414.587500000001</v>
      </c>
      <c r="AC51" t="s">
        <v>231</v>
      </c>
      <c r="AD51" t="s">
        <v>518</v>
      </c>
      <c r="AF51">
        <v>1440</v>
      </c>
      <c r="AG51">
        <v>97.414874552000001</v>
      </c>
      <c r="AH51">
        <v>95.911738350999997</v>
      </c>
      <c r="AI51">
        <v>1825</v>
      </c>
      <c r="AJ51">
        <v>1154</v>
      </c>
      <c r="AK51">
        <v>-286</v>
      </c>
    </row>
    <row r="52" spans="1:37" ht="15.95" customHeight="1">
      <c r="A52" t="s">
        <v>558</v>
      </c>
      <c r="B52" t="s">
        <v>215</v>
      </c>
      <c r="C52" t="s">
        <v>216</v>
      </c>
      <c r="E52" t="s">
        <v>217</v>
      </c>
      <c r="F52" t="s">
        <v>272</v>
      </c>
      <c r="G52" s="71" t="s">
        <v>559</v>
      </c>
      <c r="J52" t="s">
        <v>560</v>
      </c>
      <c r="K52" t="s">
        <v>561</v>
      </c>
      <c r="L52" t="s">
        <v>238</v>
      </c>
      <c r="M52" t="s">
        <v>276</v>
      </c>
      <c r="N52" t="s">
        <v>240</v>
      </c>
      <c r="O52" t="s">
        <v>225</v>
      </c>
      <c r="P52" t="s">
        <v>315</v>
      </c>
      <c r="Q52" t="s">
        <v>562</v>
      </c>
      <c r="R52" t="s">
        <v>243</v>
      </c>
      <c r="S52" t="s">
        <v>228</v>
      </c>
      <c r="T52" t="s">
        <v>229</v>
      </c>
      <c r="U52" t="s">
        <v>230</v>
      </c>
      <c r="V52" s="70">
        <v>45413.594004629631</v>
      </c>
      <c r="W52" s="70">
        <v>45415.529826388891</v>
      </c>
      <c r="X52" s="70">
        <v>45415.530115740738</v>
      </c>
      <c r="Z52">
        <v>44640</v>
      </c>
      <c r="AA52" s="70">
        <v>45414.594004629631</v>
      </c>
      <c r="AB52" s="70">
        <v>45415.291666666664</v>
      </c>
      <c r="AC52" t="s">
        <v>231</v>
      </c>
      <c r="AD52" t="s">
        <v>516</v>
      </c>
      <c r="AF52">
        <v>1005</v>
      </c>
      <c r="AG52">
        <v>93.756720430000001</v>
      </c>
      <c r="AH52">
        <v>93.754480287000007</v>
      </c>
      <c r="AI52">
        <v>2788</v>
      </c>
      <c r="AJ52">
        <v>2787</v>
      </c>
      <c r="AK52">
        <v>1782</v>
      </c>
    </row>
    <row r="53" spans="1:37" ht="15.95" customHeight="1">
      <c r="A53" t="s">
        <v>563</v>
      </c>
      <c r="B53" t="s">
        <v>215</v>
      </c>
      <c r="C53" t="s">
        <v>216</v>
      </c>
      <c r="E53" t="s">
        <v>217</v>
      </c>
      <c r="F53" t="s">
        <v>218</v>
      </c>
      <c r="G53" s="71" t="s">
        <v>564</v>
      </c>
      <c r="J53" t="s">
        <v>220</v>
      </c>
      <c r="K53" t="s">
        <v>221</v>
      </c>
      <c r="L53" t="s">
        <v>238</v>
      </c>
      <c r="M53" t="s">
        <v>338</v>
      </c>
      <c r="N53" t="s">
        <v>339</v>
      </c>
      <c r="O53" t="s">
        <v>225</v>
      </c>
      <c r="P53" t="s">
        <v>354</v>
      </c>
      <c r="Q53">
        <v>0</v>
      </c>
      <c r="R53" t="s">
        <v>340</v>
      </c>
      <c r="S53" t="s">
        <v>228</v>
      </c>
      <c r="T53" t="s">
        <v>229</v>
      </c>
      <c r="U53" t="s">
        <v>230</v>
      </c>
      <c r="V53" s="70">
        <v>45413.67895833333</v>
      </c>
      <c r="W53" s="70">
        <v>45414.000509259262</v>
      </c>
      <c r="X53" s="70">
        <v>45415.307349537034</v>
      </c>
      <c r="Z53">
        <v>44640</v>
      </c>
      <c r="AC53" t="s">
        <v>231</v>
      </c>
      <c r="AD53" t="s">
        <v>516</v>
      </c>
      <c r="AF53">
        <v>0</v>
      </c>
      <c r="AG53">
        <v>98.962813620000006</v>
      </c>
      <c r="AH53">
        <v>94.746863798999996</v>
      </c>
      <c r="AI53">
        <v>2345</v>
      </c>
      <c r="AJ53">
        <v>463</v>
      </c>
      <c r="AK53">
        <v>463</v>
      </c>
    </row>
    <row r="54" spans="1:37" ht="15.95" customHeight="1">
      <c r="A54" t="s">
        <v>565</v>
      </c>
      <c r="B54" t="s">
        <v>215</v>
      </c>
      <c r="C54" t="s">
        <v>216</v>
      </c>
      <c r="E54" t="s">
        <v>217</v>
      </c>
      <c r="F54" t="s">
        <v>528</v>
      </c>
      <c r="G54" s="71" t="s">
        <v>566</v>
      </c>
      <c r="J54" t="s">
        <v>567</v>
      </c>
      <c r="K54" t="s">
        <v>568</v>
      </c>
      <c r="L54" t="s">
        <v>569</v>
      </c>
      <c r="M54" t="s">
        <v>570</v>
      </c>
      <c r="N54" t="s">
        <v>571</v>
      </c>
      <c r="O54" t="s">
        <v>263</v>
      </c>
      <c r="P54" t="s">
        <v>572</v>
      </c>
      <c r="R54" t="s">
        <v>573</v>
      </c>
      <c r="S54" t="s">
        <v>228</v>
      </c>
      <c r="T54" t="s">
        <v>229</v>
      </c>
      <c r="U54" t="s">
        <v>230</v>
      </c>
      <c r="V54" s="70">
        <v>45413.820810185185</v>
      </c>
      <c r="X54" s="70">
        <v>45413.874236111114</v>
      </c>
      <c r="Z54">
        <v>44640</v>
      </c>
      <c r="AA54" s="70">
        <v>45413.851377314815</v>
      </c>
      <c r="AB54" s="70">
        <v>45414.850694444445</v>
      </c>
      <c r="AC54" t="s">
        <v>278</v>
      </c>
      <c r="AD54" t="s">
        <v>381</v>
      </c>
      <c r="AF54">
        <v>1440</v>
      </c>
      <c r="AG54">
        <v>100</v>
      </c>
      <c r="AH54">
        <v>99.827508961000007</v>
      </c>
      <c r="AI54">
        <v>77</v>
      </c>
    </row>
    <row r="55" spans="1:37" ht="15.95" customHeight="1">
      <c r="A55" t="s">
        <v>574</v>
      </c>
      <c r="B55" t="s">
        <v>215</v>
      </c>
      <c r="C55" t="s">
        <v>216</v>
      </c>
      <c r="E55" t="s">
        <v>217</v>
      </c>
      <c r="F55" t="s">
        <v>218</v>
      </c>
      <c r="G55" s="71" t="s">
        <v>575</v>
      </c>
      <c r="J55" t="s">
        <v>576</v>
      </c>
      <c r="K55" t="s">
        <v>577</v>
      </c>
      <c r="L55" t="s">
        <v>238</v>
      </c>
      <c r="M55" t="s">
        <v>249</v>
      </c>
      <c r="N55" t="s">
        <v>250</v>
      </c>
      <c r="O55" t="s">
        <v>251</v>
      </c>
      <c r="P55" t="s">
        <v>252</v>
      </c>
      <c r="Q55" t="s">
        <v>578</v>
      </c>
      <c r="R55" t="s">
        <v>254</v>
      </c>
      <c r="S55" t="s">
        <v>228</v>
      </c>
      <c r="T55" t="s">
        <v>229</v>
      </c>
      <c r="U55" t="s">
        <v>230</v>
      </c>
      <c r="V55" s="70">
        <v>45414.513796296298</v>
      </c>
      <c r="X55" s="70">
        <v>45414.596701388888</v>
      </c>
      <c r="Z55">
        <v>44640</v>
      </c>
      <c r="AC55" t="s">
        <v>255</v>
      </c>
      <c r="AD55" t="s">
        <v>479</v>
      </c>
      <c r="AF55">
        <v>0</v>
      </c>
      <c r="AG55">
        <v>100</v>
      </c>
      <c r="AH55">
        <v>99.731182795999999</v>
      </c>
      <c r="AI55">
        <v>120</v>
      </c>
    </row>
    <row r="56" spans="1:37" ht="15.95" customHeight="1">
      <c r="A56" t="s">
        <v>579</v>
      </c>
      <c r="B56" t="s">
        <v>215</v>
      </c>
      <c r="C56" t="s">
        <v>216</v>
      </c>
      <c r="E56" t="s">
        <v>217</v>
      </c>
      <c r="F56" t="s">
        <v>272</v>
      </c>
      <c r="G56" t="s">
        <v>580</v>
      </c>
      <c r="J56" t="s">
        <v>581</v>
      </c>
      <c r="K56" t="s">
        <v>582</v>
      </c>
      <c r="L56" t="s">
        <v>297</v>
      </c>
      <c r="M56" t="s">
        <v>298</v>
      </c>
      <c r="N56" t="s">
        <v>299</v>
      </c>
      <c r="O56" t="s">
        <v>225</v>
      </c>
      <c r="P56" t="s">
        <v>315</v>
      </c>
      <c r="Q56" t="s">
        <v>583</v>
      </c>
      <c r="R56" t="s">
        <v>302</v>
      </c>
      <c r="S56" t="s">
        <v>228</v>
      </c>
      <c r="T56" t="s">
        <v>229</v>
      </c>
      <c r="U56" t="s">
        <v>230</v>
      </c>
      <c r="V56" s="70">
        <v>45414.556400462963</v>
      </c>
      <c r="W56" s="70">
        <v>45415.525671296295</v>
      </c>
      <c r="X56" s="70">
        <v>45415.526296296295</v>
      </c>
      <c r="Z56">
        <v>44640</v>
      </c>
      <c r="AA56" s="70">
        <v>45414.766018518516</v>
      </c>
      <c r="AB56" s="70">
        <v>45415.291666666664</v>
      </c>
      <c r="AC56" t="s">
        <v>231</v>
      </c>
      <c r="AD56" t="s">
        <v>252</v>
      </c>
      <c r="AF56">
        <v>757</v>
      </c>
      <c r="AG56">
        <v>96.875</v>
      </c>
      <c r="AH56">
        <v>96.872759857000005</v>
      </c>
      <c r="AI56">
        <v>1396</v>
      </c>
      <c r="AJ56">
        <v>1395</v>
      </c>
      <c r="AK56">
        <v>638</v>
      </c>
    </row>
    <row r="57" spans="1:37" ht="15.95" customHeight="1">
      <c r="A57" t="s">
        <v>584</v>
      </c>
      <c r="B57" t="s">
        <v>215</v>
      </c>
      <c r="C57" t="s">
        <v>216</v>
      </c>
      <c r="E57" t="s">
        <v>217</v>
      </c>
      <c r="F57" t="s">
        <v>218</v>
      </c>
      <c r="G57" t="s">
        <v>585</v>
      </c>
      <c r="H57" t="s">
        <v>586</v>
      </c>
      <c r="J57" t="s">
        <v>587</v>
      </c>
      <c r="K57" t="s">
        <v>588</v>
      </c>
      <c r="L57" t="s">
        <v>238</v>
      </c>
      <c r="M57" t="s">
        <v>249</v>
      </c>
      <c r="N57" t="s">
        <v>250</v>
      </c>
      <c r="O57" t="s">
        <v>251</v>
      </c>
      <c r="P57" t="s">
        <v>252</v>
      </c>
      <c r="Q57" t="s">
        <v>589</v>
      </c>
      <c r="R57" t="s">
        <v>254</v>
      </c>
      <c r="S57" t="s">
        <v>228</v>
      </c>
      <c r="T57" t="s">
        <v>229</v>
      </c>
      <c r="U57" t="s">
        <v>230</v>
      </c>
      <c r="V57" s="70">
        <v>45414.559374999997</v>
      </c>
      <c r="X57" s="70">
        <v>45414.617094907408</v>
      </c>
      <c r="Z57">
        <v>44640</v>
      </c>
      <c r="AC57" t="s">
        <v>402</v>
      </c>
      <c r="AD57" t="s">
        <v>252</v>
      </c>
      <c r="AF57">
        <v>0</v>
      </c>
      <c r="AG57">
        <v>100</v>
      </c>
      <c r="AH57">
        <v>99.8140681</v>
      </c>
      <c r="AI57">
        <v>83</v>
      </c>
    </row>
    <row r="58" spans="1:37" ht="15.95" customHeight="1">
      <c r="A58" t="s">
        <v>590</v>
      </c>
      <c r="B58" t="s">
        <v>215</v>
      </c>
      <c r="C58" t="s">
        <v>216</v>
      </c>
      <c r="E58" t="s">
        <v>217</v>
      </c>
      <c r="F58" t="s">
        <v>218</v>
      </c>
      <c r="G58" s="71" t="s">
        <v>591</v>
      </c>
      <c r="J58" t="s">
        <v>592</v>
      </c>
      <c r="K58" t="s">
        <v>593</v>
      </c>
      <c r="L58" t="s">
        <v>238</v>
      </c>
      <c r="M58" t="s">
        <v>393</v>
      </c>
      <c r="N58" t="s">
        <v>240</v>
      </c>
      <c r="O58" t="s">
        <v>225</v>
      </c>
      <c r="P58" t="s">
        <v>594</v>
      </c>
      <c r="Q58" t="s">
        <v>595</v>
      </c>
      <c r="R58" t="s">
        <v>243</v>
      </c>
      <c r="S58" t="s">
        <v>228</v>
      </c>
      <c r="T58" t="s">
        <v>229</v>
      </c>
      <c r="U58" t="s">
        <v>230</v>
      </c>
      <c r="V58" s="70">
        <v>45414.589872685188</v>
      </c>
      <c r="X58" s="70">
        <v>45414.64267361111</v>
      </c>
      <c r="Z58">
        <v>44640</v>
      </c>
      <c r="AC58" t="s">
        <v>596</v>
      </c>
      <c r="AD58" t="s">
        <v>252</v>
      </c>
      <c r="AF58">
        <v>0</v>
      </c>
      <c r="AG58">
        <v>100</v>
      </c>
      <c r="AH58">
        <v>99.829749104000001</v>
      </c>
      <c r="AI58">
        <v>76</v>
      </c>
    </row>
    <row r="59" spans="1:37" ht="15.95" customHeight="1">
      <c r="A59" t="s">
        <v>597</v>
      </c>
      <c r="B59" t="s">
        <v>215</v>
      </c>
      <c r="C59" t="s">
        <v>216</v>
      </c>
      <c r="E59" t="s">
        <v>217</v>
      </c>
      <c r="F59" t="s">
        <v>272</v>
      </c>
      <c r="G59" s="71" t="s">
        <v>598</v>
      </c>
      <c r="J59" t="s">
        <v>599</v>
      </c>
      <c r="K59" t="s">
        <v>600</v>
      </c>
      <c r="L59" t="s">
        <v>297</v>
      </c>
      <c r="M59" t="s">
        <v>298</v>
      </c>
      <c r="N59" t="s">
        <v>429</v>
      </c>
      <c r="O59" t="s">
        <v>225</v>
      </c>
      <c r="P59" t="s">
        <v>601</v>
      </c>
      <c r="Q59" t="s">
        <v>602</v>
      </c>
      <c r="R59" t="s">
        <v>431</v>
      </c>
      <c r="S59" t="s">
        <v>228</v>
      </c>
      <c r="T59" t="s">
        <v>229</v>
      </c>
      <c r="U59" t="s">
        <v>230</v>
      </c>
      <c r="V59" s="70">
        <v>45414.665717592594</v>
      </c>
      <c r="X59" s="70">
        <v>45415.383645833332</v>
      </c>
      <c r="Z59">
        <v>44640</v>
      </c>
      <c r="AA59" s="70">
        <v>45414.805787037039</v>
      </c>
      <c r="AB59" s="70">
        <v>45415.291666666664</v>
      </c>
      <c r="AC59" t="s">
        <v>231</v>
      </c>
      <c r="AD59" t="s">
        <v>594</v>
      </c>
      <c r="AF59">
        <v>700</v>
      </c>
      <c r="AG59">
        <v>100</v>
      </c>
      <c r="AH59">
        <v>97.683691756000002</v>
      </c>
      <c r="AI59">
        <v>1034</v>
      </c>
    </row>
    <row r="60" spans="1:37" ht="15.95" customHeight="1">
      <c r="A60" t="s">
        <v>603</v>
      </c>
      <c r="B60" t="s">
        <v>215</v>
      </c>
      <c r="C60" t="s">
        <v>216</v>
      </c>
      <c r="E60" t="s">
        <v>217</v>
      </c>
      <c r="F60" t="s">
        <v>218</v>
      </c>
      <c r="G60" t="s">
        <v>604</v>
      </c>
      <c r="J60" t="s">
        <v>605</v>
      </c>
      <c r="K60" t="s">
        <v>606</v>
      </c>
      <c r="L60" t="s">
        <v>222</v>
      </c>
      <c r="M60" t="s">
        <v>223</v>
      </c>
      <c r="N60" t="s">
        <v>224</v>
      </c>
      <c r="O60" t="s">
        <v>225</v>
      </c>
      <c r="P60" t="s">
        <v>252</v>
      </c>
      <c r="Q60" t="s">
        <v>607</v>
      </c>
      <c r="R60" t="s">
        <v>227</v>
      </c>
      <c r="S60" t="s">
        <v>228</v>
      </c>
      <c r="T60" t="s">
        <v>229</v>
      </c>
      <c r="U60" t="s">
        <v>230</v>
      </c>
      <c r="V60" s="70">
        <v>45414.725659722222</v>
      </c>
      <c r="W60" s="70">
        <v>45414.850335648145</v>
      </c>
      <c r="X60" s="70">
        <v>45418.515150462961</v>
      </c>
      <c r="Z60">
        <v>44640</v>
      </c>
      <c r="AC60" t="s">
        <v>608</v>
      </c>
      <c r="AD60" t="s">
        <v>252</v>
      </c>
      <c r="AF60">
        <v>0</v>
      </c>
      <c r="AG60">
        <v>99.596774194000005</v>
      </c>
      <c r="AH60">
        <v>87.775537634000003</v>
      </c>
      <c r="AI60">
        <v>5457</v>
      </c>
      <c r="AJ60">
        <v>180</v>
      </c>
      <c r="AK60">
        <v>180</v>
      </c>
    </row>
    <row r="61" spans="1:37" ht="15.95" customHeight="1">
      <c r="A61" t="s">
        <v>609</v>
      </c>
      <c r="B61" t="s">
        <v>215</v>
      </c>
      <c r="C61" t="s">
        <v>216</v>
      </c>
      <c r="E61" t="s">
        <v>217</v>
      </c>
      <c r="F61" t="s">
        <v>272</v>
      </c>
      <c r="G61" t="s">
        <v>610</v>
      </c>
      <c r="J61" t="s">
        <v>611</v>
      </c>
      <c r="K61" t="s">
        <v>612</v>
      </c>
      <c r="L61" t="s">
        <v>297</v>
      </c>
      <c r="M61" t="s">
        <v>298</v>
      </c>
      <c r="N61" t="s">
        <v>613</v>
      </c>
      <c r="O61" t="s">
        <v>225</v>
      </c>
      <c r="P61" t="s">
        <v>400</v>
      </c>
      <c r="Q61" t="s">
        <v>614</v>
      </c>
      <c r="R61" t="s">
        <v>615</v>
      </c>
      <c r="S61" t="s">
        <v>228</v>
      </c>
      <c r="T61" t="s">
        <v>229</v>
      </c>
      <c r="U61" t="s">
        <v>230</v>
      </c>
      <c r="V61" s="70">
        <v>45414.760972222219</v>
      </c>
      <c r="X61" s="70">
        <v>45415.481874999998</v>
      </c>
      <c r="Z61">
        <v>44640</v>
      </c>
      <c r="AC61" t="s">
        <v>402</v>
      </c>
      <c r="AD61" t="s">
        <v>252</v>
      </c>
      <c r="AF61">
        <v>0</v>
      </c>
      <c r="AG61">
        <v>100</v>
      </c>
      <c r="AH61">
        <v>97.674731183000006</v>
      </c>
      <c r="AI61">
        <v>1038</v>
      </c>
    </row>
    <row r="62" spans="1:37" ht="15.95" customHeight="1">
      <c r="A62" t="s">
        <v>616</v>
      </c>
      <c r="B62" t="s">
        <v>215</v>
      </c>
      <c r="C62" t="s">
        <v>216</v>
      </c>
      <c r="E62" t="s">
        <v>217</v>
      </c>
      <c r="F62" t="s">
        <v>272</v>
      </c>
      <c r="G62" s="71" t="s">
        <v>617</v>
      </c>
      <c r="J62" t="s">
        <v>555</v>
      </c>
      <c r="K62" t="s">
        <v>556</v>
      </c>
      <c r="L62" t="s">
        <v>297</v>
      </c>
      <c r="M62" t="s">
        <v>298</v>
      </c>
      <c r="N62" t="s">
        <v>429</v>
      </c>
      <c r="O62" t="s">
        <v>225</v>
      </c>
      <c r="P62" t="s">
        <v>618</v>
      </c>
      <c r="R62" t="s">
        <v>431</v>
      </c>
      <c r="S62" t="s">
        <v>228</v>
      </c>
      <c r="T62" t="s">
        <v>229</v>
      </c>
      <c r="U62" t="s">
        <v>230</v>
      </c>
      <c r="V62" s="70">
        <v>45414.803888888891</v>
      </c>
      <c r="W62" s="70">
        <v>45415.483923611115</v>
      </c>
      <c r="X62" s="70">
        <v>45426.543749999997</v>
      </c>
      <c r="Z62">
        <v>44640</v>
      </c>
      <c r="AA62" s="70">
        <v>45415.289004629631</v>
      </c>
      <c r="AB62" s="70">
        <v>45422.288194444445</v>
      </c>
      <c r="AC62" t="s">
        <v>231</v>
      </c>
      <c r="AD62" t="s">
        <v>285</v>
      </c>
      <c r="AF62">
        <v>10079</v>
      </c>
      <c r="AG62">
        <v>97.806899642000005</v>
      </c>
      <c r="AH62">
        <v>62.128136200999997</v>
      </c>
      <c r="AI62">
        <v>16906</v>
      </c>
      <c r="AJ62">
        <v>979</v>
      </c>
      <c r="AK62">
        <v>-9100</v>
      </c>
    </row>
    <row r="63" spans="1:37" ht="15.95" customHeight="1">
      <c r="A63" t="s">
        <v>619</v>
      </c>
      <c r="B63" t="s">
        <v>215</v>
      </c>
      <c r="C63" t="s">
        <v>216</v>
      </c>
      <c r="E63" t="s">
        <v>217</v>
      </c>
      <c r="F63" t="s">
        <v>272</v>
      </c>
      <c r="G63" t="s">
        <v>620</v>
      </c>
      <c r="J63" t="s">
        <v>621</v>
      </c>
      <c r="K63" t="s">
        <v>622</v>
      </c>
      <c r="L63" t="s">
        <v>297</v>
      </c>
      <c r="M63" t="s">
        <v>298</v>
      </c>
      <c r="N63" t="s">
        <v>299</v>
      </c>
      <c r="O63" t="s">
        <v>225</v>
      </c>
      <c r="P63" t="s">
        <v>540</v>
      </c>
      <c r="Q63" t="s">
        <v>623</v>
      </c>
      <c r="R63" t="s">
        <v>302</v>
      </c>
      <c r="S63" t="s">
        <v>228</v>
      </c>
      <c r="T63" t="s">
        <v>229</v>
      </c>
      <c r="U63" t="s">
        <v>230</v>
      </c>
      <c r="V63" s="70">
        <v>45414.832557870373</v>
      </c>
      <c r="W63" s="70">
        <v>45417.707141203704</v>
      </c>
      <c r="X63" s="70">
        <v>45417.798668981479</v>
      </c>
      <c r="Z63">
        <v>44640</v>
      </c>
      <c r="AA63" s="70">
        <v>45416.756249999999</v>
      </c>
      <c r="AB63" s="70">
        <v>45417.291666666664</v>
      </c>
      <c r="AC63" t="s">
        <v>278</v>
      </c>
      <c r="AD63" t="s">
        <v>252</v>
      </c>
      <c r="AF63">
        <v>771</v>
      </c>
      <c r="AG63">
        <v>90.725806452</v>
      </c>
      <c r="AH63">
        <v>90.430107527000004</v>
      </c>
      <c r="AI63">
        <v>4272</v>
      </c>
      <c r="AJ63">
        <v>4140</v>
      </c>
      <c r="AK63">
        <v>3369</v>
      </c>
    </row>
    <row r="64" spans="1:37" ht="15.95" customHeight="1">
      <c r="A64" t="s">
        <v>624</v>
      </c>
      <c r="B64" t="s">
        <v>215</v>
      </c>
      <c r="C64" t="s">
        <v>216</v>
      </c>
      <c r="E64" t="s">
        <v>217</v>
      </c>
      <c r="F64" t="s">
        <v>234</v>
      </c>
      <c r="G64" s="71" t="s">
        <v>625</v>
      </c>
      <c r="J64" t="s">
        <v>626</v>
      </c>
      <c r="K64" t="s">
        <v>627</v>
      </c>
      <c r="L64" t="s">
        <v>628</v>
      </c>
      <c r="M64" t="s">
        <v>629</v>
      </c>
      <c r="N64" t="s">
        <v>630</v>
      </c>
      <c r="O64" t="s">
        <v>263</v>
      </c>
      <c r="P64" t="s">
        <v>300</v>
      </c>
      <c r="Q64" t="s">
        <v>631</v>
      </c>
      <c r="R64" t="s">
        <v>632</v>
      </c>
      <c r="S64" t="s">
        <v>228</v>
      </c>
      <c r="T64" t="s">
        <v>229</v>
      </c>
      <c r="U64" t="s">
        <v>230</v>
      </c>
      <c r="V64" s="70">
        <v>45415.392222222225</v>
      </c>
      <c r="W64" s="70">
        <v>45419.673182870371</v>
      </c>
      <c r="X64" s="70">
        <v>45420.406215277777</v>
      </c>
      <c r="Z64">
        <v>44640</v>
      </c>
      <c r="AA64" s="70">
        <v>45415.685069444444</v>
      </c>
      <c r="AB64" s="70">
        <v>45418.375</v>
      </c>
      <c r="AC64" t="s">
        <v>303</v>
      </c>
      <c r="AD64" t="s">
        <v>252</v>
      </c>
      <c r="AF64">
        <v>3874</v>
      </c>
      <c r="AG64">
        <v>86.189516128999998</v>
      </c>
      <c r="AH64">
        <v>83.826164875000003</v>
      </c>
      <c r="AI64">
        <v>7220</v>
      </c>
      <c r="AJ64">
        <v>6165</v>
      </c>
      <c r="AK64">
        <v>2291</v>
      </c>
    </row>
    <row r="65" spans="1:37" ht="15.95" customHeight="1">
      <c r="A65" t="s">
        <v>633</v>
      </c>
      <c r="B65" t="s">
        <v>215</v>
      </c>
      <c r="C65" t="s">
        <v>216</v>
      </c>
      <c r="E65" t="s">
        <v>217</v>
      </c>
      <c r="F65" t="s">
        <v>234</v>
      </c>
      <c r="G65" s="71" t="s">
        <v>634</v>
      </c>
      <c r="J65" t="s">
        <v>635</v>
      </c>
      <c r="K65" t="s">
        <v>636</v>
      </c>
      <c r="L65" t="s">
        <v>222</v>
      </c>
      <c r="M65" t="s">
        <v>223</v>
      </c>
      <c r="N65" t="s">
        <v>224</v>
      </c>
      <c r="O65" t="s">
        <v>225</v>
      </c>
      <c r="P65" t="s">
        <v>300</v>
      </c>
      <c r="Q65" t="s">
        <v>637</v>
      </c>
      <c r="R65" t="s">
        <v>227</v>
      </c>
      <c r="S65" t="s">
        <v>228</v>
      </c>
      <c r="T65" t="s">
        <v>229</v>
      </c>
      <c r="U65" t="s">
        <v>230</v>
      </c>
      <c r="V65" s="70">
        <v>45415.413298611114</v>
      </c>
      <c r="X65" s="70">
        <v>45417.679861111108</v>
      </c>
      <c r="Z65">
        <v>44640</v>
      </c>
      <c r="AA65" s="70">
        <v>45415.740868055553</v>
      </c>
      <c r="AB65" s="70">
        <v>45416.323611111111</v>
      </c>
      <c r="AC65" t="s">
        <v>268</v>
      </c>
      <c r="AD65" t="s">
        <v>252</v>
      </c>
      <c r="AF65">
        <v>840</v>
      </c>
      <c r="AG65">
        <v>100</v>
      </c>
      <c r="AH65">
        <v>92.688172042999994</v>
      </c>
      <c r="AI65">
        <v>3264</v>
      </c>
    </row>
    <row r="66" spans="1:37" ht="15.95" customHeight="1">
      <c r="A66" t="s">
        <v>638</v>
      </c>
      <c r="B66" t="s">
        <v>215</v>
      </c>
      <c r="C66" t="s">
        <v>216</v>
      </c>
      <c r="E66" t="s">
        <v>217</v>
      </c>
      <c r="F66" t="s">
        <v>272</v>
      </c>
      <c r="G66" t="s">
        <v>639</v>
      </c>
      <c r="J66" t="s">
        <v>640</v>
      </c>
      <c r="K66" t="s">
        <v>641</v>
      </c>
      <c r="L66" t="s">
        <v>297</v>
      </c>
      <c r="M66" t="s">
        <v>298</v>
      </c>
      <c r="N66" t="s">
        <v>314</v>
      </c>
      <c r="O66" t="s">
        <v>225</v>
      </c>
      <c r="P66" t="s">
        <v>330</v>
      </c>
      <c r="Q66" t="s">
        <v>642</v>
      </c>
      <c r="R66" t="s">
        <v>317</v>
      </c>
      <c r="S66" t="s">
        <v>228</v>
      </c>
      <c r="T66" t="s">
        <v>229</v>
      </c>
      <c r="U66" t="s">
        <v>230</v>
      </c>
      <c r="V66" s="70">
        <v>45415.433425925927</v>
      </c>
      <c r="W66" s="70">
        <v>45415.63177083333</v>
      </c>
      <c r="X66" s="70">
        <v>45415.65221064815</v>
      </c>
      <c r="Z66">
        <v>44640</v>
      </c>
      <c r="AC66" t="s">
        <v>278</v>
      </c>
      <c r="AD66" t="s">
        <v>252</v>
      </c>
      <c r="AF66">
        <v>0</v>
      </c>
      <c r="AG66">
        <v>99.361559139999997</v>
      </c>
      <c r="AH66">
        <v>99.294354838999993</v>
      </c>
      <c r="AI66">
        <v>315</v>
      </c>
      <c r="AJ66">
        <v>285</v>
      </c>
      <c r="AK66">
        <v>285</v>
      </c>
    </row>
    <row r="67" spans="1:37" ht="15.95" customHeight="1">
      <c r="A67" t="s">
        <v>643</v>
      </c>
      <c r="B67" t="s">
        <v>215</v>
      </c>
      <c r="C67" t="s">
        <v>216</v>
      </c>
      <c r="E67" t="s">
        <v>217</v>
      </c>
      <c r="F67" t="s">
        <v>218</v>
      </c>
      <c r="G67" s="71" t="s">
        <v>644</v>
      </c>
      <c r="J67" t="s">
        <v>645</v>
      </c>
      <c r="K67" t="s">
        <v>646</v>
      </c>
      <c r="L67" t="s">
        <v>222</v>
      </c>
      <c r="M67" t="s">
        <v>223</v>
      </c>
      <c r="N67" t="s">
        <v>224</v>
      </c>
      <c r="O67" t="s">
        <v>225</v>
      </c>
      <c r="P67" t="s">
        <v>647</v>
      </c>
      <c r="Q67" t="s">
        <v>648</v>
      </c>
      <c r="R67" t="s">
        <v>227</v>
      </c>
      <c r="S67" t="s">
        <v>228</v>
      </c>
      <c r="T67" t="s">
        <v>229</v>
      </c>
      <c r="U67" t="s">
        <v>230</v>
      </c>
      <c r="V67" s="70">
        <v>45415.56863425926</v>
      </c>
      <c r="W67" s="70">
        <v>45415.709537037037</v>
      </c>
      <c r="X67" s="70">
        <v>45415.723599537036</v>
      </c>
      <c r="Z67">
        <v>44640</v>
      </c>
      <c r="AC67" t="s">
        <v>268</v>
      </c>
      <c r="AD67" t="s">
        <v>649</v>
      </c>
      <c r="AF67">
        <v>0</v>
      </c>
      <c r="AG67">
        <v>99.545250895999999</v>
      </c>
      <c r="AH67">
        <v>99.500448028999998</v>
      </c>
      <c r="AI67">
        <v>223</v>
      </c>
      <c r="AJ67">
        <v>203</v>
      </c>
      <c r="AK67">
        <v>203</v>
      </c>
    </row>
    <row r="68" spans="1:37" ht="15.95" customHeight="1">
      <c r="A68" t="s">
        <v>650</v>
      </c>
      <c r="B68" t="s">
        <v>215</v>
      </c>
      <c r="C68" t="s">
        <v>216</v>
      </c>
      <c r="E68" t="s">
        <v>217</v>
      </c>
      <c r="F68" t="s">
        <v>218</v>
      </c>
      <c r="G68" s="71" t="s">
        <v>651</v>
      </c>
      <c r="J68" t="s">
        <v>645</v>
      </c>
      <c r="K68" t="s">
        <v>646</v>
      </c>
      <c r="L68" t="s">
        <v>222</v>
      </c>
      <c r="M68" t="s">
        <v>223</v>
      </c>
      <c r="N68" t="s">
        <v>224</v>
      </c>
      <c r="O68" t="s">
        <v>225</v>
      </c>
      <c r="P68" t="s">
        <v>647</v>
      </c>
      <c r="Q68" t="s">
        <v>648</v>
      </c>
      <c r="R68" t="s">
        <v>227</v>
      </c>
      <c r="S68" t="s">
        <v>228</v>
      </c>
      <c r="T68" t="s">
        <v>229</v>
      </c>
      <c r="U68" t="s">
        <v>230</v>
      </c>
      <c r="V68" s="70">
        <v>45415.572210648148</v>
      </c>
      <c r="W68" s="70">
        <v>45415.709537037037</v>
      </c>
      <c r="X68" s="70">
        <v>45415.72351851852</v>
      </c>
      <c r="Z68">
        <v>44640</v>
      </c>
      <c r="AC68" t="s">
        <v>268</v>
      </c>
      <c r="AD68" t="s">
        <v>649</v>
      </c>
      <c r="AF68">
        <v>0</v>
      </c>
      <c r="AG68">
        <v>99.556451612999993</v>
      </c>
      <c r="AH68">
        <v>99.511648746000006</v>
      </c>
      <c r="AI68">
        <v>218</v>
      </c>
      <c r="AJ68">
        <v>198</v>
      </c>
      <c r="AK68">
        <v>198</v>
      </c>
    </row>
    <row r="69" spans="1:37" ht="15.95" customHeight="1">
      <c r="A69" t="s">
        <v>652</v>
      </c>
      <c r="B69" t="s">
        <v>215</v>
      </c>
      <c r="C69" t="s">
        <v>216</v>
      </c>
      <c r="D69" t="s">
        <v>653</v>
      </c>
      <c r="E69" t="s">
        <v>217</v>
      </c>
      <c r="F69" t="s">
        <v>218</v>
      </c>
      <c r="G69" s="71" t="s">
        <v>654</v>
      </c>
      <c r="J69" t="s">
        <v>655</v>
      </c>
      <c r="K69" t="s">
        <v>656</v>
      </c>
      <c r="L69" t="s">
        <v>297</v>
      </c>
      <c r="M69" t="s">
        <v>298</v>
      </c>
      <c r="N69" t="s">
        <v>657</v>
      </c>
      <c r="O69" t="s">
        <v>263</v>
      </c>
      <c r="P69" t="s">
        <v>658</v>
      </c>
      <c r="Q69" t="s">
        <v>659</v>
      </c>
      <c r="R69" t="s">
        <v>660</v>
      </c>
      <c r="S69" t="s">
        <v>228</v>
      </c>
      <c r="T69" t="s">
        <v>229</v>
      </c>
      <c r="U69" t="s">
        <v>230</v>
      </c>
      <c r="V69" s="70">
        <v>45415.608981481484</v>
      </c>
      <c r="X69" s="70">
        <v>45415.789421296293</v>
      </c>
      <c r="Z69">
        <v>44640</v>
      </c>
      <c r="AC69" t="s">
        <v>268</v>
      </c>
      <c r="AD69" t="s">
        <v>252</v>
      </c>
      <c r="AF69">
        <v>0</v>
      </c>
      <c r="AG69">
        <v>100</v>
      </c>
      <c r="AH69">
        <v>99.417562724000007</v>
      </c>
      <c r="AI69">
        <v>260</v>
      </c>
    </row>
    <row r="70" spans="1:37" ht="15.95" customHeight="1">
      <c r="A70" t="s">
        <v>661</v>
      </c>
      <c r="B70" t="s">
        <v>215</v>
      </c>
      <c r="C70" t="s">
        <v>216</v>
      </c>
      <c r="D70" t="s">
        <v>653</v>
      </c>
      <c r="E70" t="s">
        <v>217</v>
      </c>
      <c r="F70" t="s">
        <v>218</v>
      </c>
      <c r="G70" s="71" t="s">
        <v>662</v>
      </c>
      <c r="J70" t="s">
        <v>663</v>
      </c>
      <c r="K70" t="s">
        <v>664</v>
      </c>
      <c r="L70" t="s">
        <v>297</v>
      </c>
      <c r="M70" t="s">
        <v>298</v>
      </c>
      <c r="N70" t="s">
        <v>657</v>
      </c>
      <c r="O70" t="s">
        <v>263</v>
      </c>
      <c r="P70" t="s">
        <v>658</v>
      </c>
      <c r="Q70" t="s">
        <v>665</v>
      </c>
      <c r="R70" t="s">
        <v>660</v>
      </c>
      <c r="S70" t="s">
        <v>228</v>
      </c>
      <c r="T70" t="s">
        <v>229</v>
      </c>
      <c r="U70" t="s">
        <v>230</v>
      </c>
      <c r="V70" s="70">
        <v>45415.621388888889</v>
      </c>
      <c r="X70" s="70">
        <v>45415.789710648147</v>
      </c>
      <c r="Z70">
        <v>44640</v>
      </c>
      <c r="AC70" t="s">
        <v>268</v>
      </c>
      <c r="AD70" t="s">
        <v>252</v>
      </c>
      <c r="AF70">
        <v>0</v>
      </c>
      <c r="AG70">
        <v>100</v>
      </c>
      <c r="AH70">
        <v>99.455645161000007</v>
      </c>
      <c r="AI70">
        <v>243</v>
      </c>
    </row>
    <row r="71" spans="1:37" ht="15.95" customHeight="1">
      <c r="A71" t="s">
        <v>666</v>
      </c>
      <c r="B71" t="s">
        <v>215</v>
      </c>
      <c r="C71" t="s">
        <v>216</v>
      </c>
      <c r="D71" t="s">
        <v>667</v>
      </c>
      <c r="E71" t="s">
        <v>217</v>
      </c>
      <c r="F71" t="s">
        <v>218</v>
      </c>
      <c r="G71" s="71" t="s">
        <v>668</v>
      </c>
      <c r="J71" t="s">
        <v>669</v>
      </c>
      <c r="K71" t="s">
        <v>670</v>
      </c>
      <c r="L71" t="s">
        <v>523</v>
      </c>
      <c r="M71" t="s">
        <v>671</v>
      </c>
      <c r="N71" t="s">
        <v>672</v>
      </c>
      <c r="O71" t="s">
        <v>225</v>
      </c>
      <c r="P71" t="s">
        <v>673</v>
      </c>
      <c r="Q71" t="s">
        <v>674</v>
      </c>
      <c r="R71" t="s">
        <v>675</v>
      </c>
      <c r="S71" t="s">
        <v>228</v>
      </c>
      <c r="T71" t="s">
        <v>229</v>
      </c>
      <c r="U71" t="s">
        <v>230</v>
      </c>
      <c r="V71" s="70">
        <v>45415.663599537038</v>
      </c>
      <c r="W71" s="70">
        <v>45415.756261574075</v>
      </c>
      <c r="X71" s="70">
        <v>45415.804780092592</v>
      </c>
      <c r="Z71">
        <v>44640</v>
      </c>
      <c r="AC71" t="s">
        <v>361</v>
      </c>
      <c r="AD71" t="s">
        <v>594</v>
      </c>
      <c r="AF71">
        <v>0</v>
      </c>
      <c r="AG71">
        <v>99.699820789</v>
      </c>
      <c r="AH71">
        <v>99.545250895999999</v>
      </c>
      <c r="AI71">
        <v>203</v>
      </c>
      <c r="AJ71">
        <v>134</v>
      </c>
      <c r="AK71">
        <v>134</v>
      </c>
    </row>
    <row r="72" spans="1:37" ht="15.95" customHeight="1">
      <c r="A72" t="s">
        <v>676</v>
      </c>
      <c r="B72" t="s">
        <v>215</v>
      </c>
      <c r="C72" t="s">
        <v>216</v>
      </c>
      <c r="E72" t="s">
        <v>217</v>
      </c>
      <c r="F72" t="s">
        <v>234</v>
      </c>
      <c r="G72" s="71" t="s">
        <v>677</v>
      </c>
      <c r="J72" t="s">
        <v>678</v>
      </c>
      <c r="K72" t="s">
        <v>679</v>
      </c>
      <c r="L72" t="s">
        <v>222</v>
      </c>
      <c r="M72" t="s">
        <v>223</v>
      </c>
      <c r="N72" t="s">
        <v>224</v>
      </c>
      <c r="O72" t="s">
        <v>225</v>
      </c>
      <c r="P72" t="s">
        <v>300</v>
      </c>
      <c r="Q72" t="s">
        <v>680</v>
      </c>
      <c r="R72" t="s">
        <v>227</v>
      </c>
      <c r="S72" t="s">
        <v>228</v>
      </c>
      <c r="T72" t="s">
        <v>229</v>
      </c>
      <c r="U72" t="s">
        <v>230</v>
      </c>
      <c r="V72" s="70">
        <v>45415.784363425926</v>
      </c>
      <c r="X72" s="70">
        <v>45417.471435185187</v>
      </c>
      <c r="Z72">
        <v>44640</v>
      </c>
      <c r="AA72" s="70">
        <v>45416.475682870368</v>
      </c>
      <c r="AB72" s="70">
        <v>45418.474999999999</v>
      </c>
      <c r="AC72" t="s">
        <v>268</v>
      </c>
      <c r="AD72" t="s">
        <v>252</v>
      </c>
      <c r="AF72">
        <v>2880</v>
      </c>
      <c r="AG72">
        <v>100</v>
      </c>
      <c r="AH72">
        <v>94.558691756000002</v>
      </c>
      <c r="AI72">
        <v>2429</v>
      </c>
    </row>
    <row r="73" spans="1:37" ht="15.95" customHeight="1">
      <c r="A73" t="s">
        <v>681</v>
      </c>
      <c r="B73" t="s">
        <v>215</v>
      </c>
      <c r="C73" t="s">
        <v>216</v>
      </c>
      <c r="E73" t="s">
        <v>217</v>
      </c>
      <c r="F73" t="s">
        <v>234</v>
      </c>
      <c r="G73" s="71" t="s">
        <v>682</v>
      </c>
      <c r="J73" t="s">
        <v>683</v>
      </c>
      <c r="K73" t="s">
        <v>684</v>
      </c>
      <c r="L73" t="s">
        <v>222</v>
      </c>
      <c r="M73" t="s">
        <v>223</v>
      </c>
      <c r="N73" t="s">
        <v>224</v>
      </c>
      <c r="O73" t="s">
        <v>225</v>
      </c>
      <c r="P73" t="s">
        <v>300</v>
      </c>
      <c r="Q73" t="s">
        <v>685</v>
      </c>
      <c r="R73" t="s">
        <v>227</v>
      </c>
      <c r="S73" t="s">
        <v>228</v>
      </c>
      <c r="T73" t="s">
        <v>229</v>
      </c>
      <c r="U73" t="s">
        <v>230</v>
      </c>
      <c r="V73" s="70">
        <v>45415.787592592591</v>
      </c>
      <c r="X73" s="70">
        <v>45417.624594907407</v>
      </c>
      <c r="Z73">
        <v>44640</v>
      </c>
      <c r="AA73" s="70">
        <v>45415.880995370368</v>
      </c>
      <c r="AB73" s="70">
        <v>45416.463888888888</v>
      </c>
      <c r="AC73" t="s">
        <v>686</v>
      </c>
      <c r="AD73" t="s">
        <v>479</v>
      </c>
      <c r="AF73">
        <v>840</v>
      </c>
      <c r="AG73">
        <v>100</v>
      </c>
      <c r="AH73">
        <v>94.074820789</v>
      </c>
      <c r="AI73">
        <v>2645</v>
      </c>
    </row>
    <row r="74" spans="1:37" ht="15.95" customHeight="1">
      <c r="A74" t="s">
        <v>687</v>
      </c>
      <c r="B74" t="s">
        <v>215</v>
      </c>
      <c r="C74" t="s">
        <v>216</v>
      </c>
      <c r="E74" t="s">
        <v>217</v>
      </c>
      <c r="F74" t="s">
        <v>218</v>
      </c>
      <c r="G74" s="71" t="s">
        <v>688</v>
      </c>
      <c r="J74" t="s">
        <v>689</v>
      </c>
      <c r="K74" t="s">
        <v>690</v>
      </c>
      <c r="L74" t="s">
        <v>238</v>
      </c>
      <c r="M74" t="s">
        <v>249</v>
      </c>
      <c r="N74" t="s">
        <v>250</v>
      </c>
      <c r="O74" t="s">
        <v>251</v>
      </c>
      <c r="P74" t="s">
        <v>252</v>
      </c>
      <c r="R74" t="s">
        <v>254</v>
      </c>
      <c r="S74" t="s">
        <v>228</v>
      </c>
      <c r="T74" t="s">
        <v>322</v>
      </c>
      <c r="U74" t="s">
        <v>230</v>
      </c>
      <c r="V74" s="70">
        <v>45415.803437499999</v>
      </c>
      <c r="X74" s="70">
        <v>45417.676145833335</v>
      </c>
      <c r="Z74">
        <v>44640</v>
      </c>
      <c r="AC74" t="s">
        <v>278</v>
      </c>
      <c r="AD74" t="s">
        <v>285</v>
      </c>
      <c r="AF74">
        <v>0</v>
      </c>
      <c r="AG74">
        <v>100</v>
      </c>
      <c r="AH74">
        <v>93.958333332999999</v>
      </c>
      <c r="AI74">
        <v>2697</v>
      </c>
    </row>
    <row r="75" spans="1:37" ht="15.95" customHeight="1">
      <c r="A75" t="s">
        <v>691</v>
      </c>
      <c r="B75" t="s">
        <v>215</v>
      </c>
      <c r="C75" t="s">
        <v>216</v>
      </c>
      <c r="E75" t="s">
        <v>217</v>
      </c>
      <c r="F75" t="s">
        <v>272</v>
      </c>
      <c r="G75" t="s">
        <v>692</v>
      </c>
      <c r="J75" t="s">
        <v>693</v>
      </c>
      <c r="K75" t="s">
        <v>694</v>
      </c>
      <c r="L75" t="s">
        <v>297</v>
      </c>
      <c r="M75" t="s">
        <v>447</v>
      </c>
      <c r="N75" t="s">
        <v>695</v>
      </c>
      <c r="O75" t="s">
        <v>225</v>
      </c>
      <c r="P75" t="s">
        <v>540</v>
      </c>
      <c r="Q75" t="s">
        <v>696</v>
      </c>
      <c r="R75" t="s">
        <v>697</v>
      </c>
      <c r="S75" t="s">
        <v>228</v>
      </c>
      <c r="T75" t="s">
        <v>229</v>
      </c>
      <c r="U75" t="s">
        <v>230</v>
      </c>
      <c r="V75" s="70">
        <v>45416.535324074073</v>
      </c>
      <c r="X75" s="70">
        <v>45417.66196759259</v>
      </c>
      <c r="Z75">
        <v>44640</v>
      </c>
      <c r="AC75" t="s">
        <v>309</v>
      </c>
      <c r="AD75" t="s">
        <v>252</v>
      </c>
      <c r="AF75">
        <v>0</v>
      </c>
      <c r="AG75">
        <v>100</v>
      </c>
      <c r="AH75">
        <v>96.364247312000003</v>
      </c>
      <c r="AI75">
        <v>1623</v>
      </c>
    </row>
    <row r="76" spans="1:37" ht="15.95" customHeight="1">
      <c r="A76" t="s">
        <v>698</v>
      </c>
      <c r="B76" t="s">
        <v>215</v>
      </c>
      <c r="C76" t="s">
        <v>216</v>
      </c>
      <c r="E76" t="s">
        <v>217</v>
      </c>
      <c r="F76" t="s">
        <v>272</v>
      </c>
      <c r="G76" t="s">
        <v>699</v>
      </c>
      <c r="J76" t="s">
        <v>700</v>
      </c>
      <c r="K76" t="s">
        <v>701</v>
      </c>
      <c r="L76" t="s">
        <v>238</v>
      </c>
      <c r="M76" t="s">
        <v>338</v>
      </c>
      <c r="N76" t="s">
        <v>339</v>
      </c>
      <c r="O76" t="s">
        <v>225</v>
      </c>
      <c r="P76" t="s">
        <v>540</v>
      </c>
      <c r="Q76" t="s">
        <v>702</v>
      </c>
      <c r="R76" t="s">
        <v>340</v>
      </c>
      <c r="S76" t="s">
        <v>228</v>
      </c>
      <c r="T76" t="s">
        <v>229</v>
      </c>
      <c r="U76" t="s">
        <v>230</v>
      </c>
      <c r="V76" s="70">
        <v>45416.80908564815</v>
      </c>
      <c r="X76" s="70">
        <v>45417.453356481485</v>
      </c>
      <c r="Z76">
        <v>44640</v>
      </c>
      <c r="AC76" t="s">
        <v>309</v>
      </c>
      <c r="AD76" t="s">
        <v>252</v>
      </c>
      <c r="AF76">
        <v>0</v>
      </c>
      <c r="AG76">
        <v>100</v>
      </c>
      <c r="AH76">
        <v>97.923387097000003</v>
      </c>
      <c r="AI76">
        <v>927</v>
      </c>
    </row>
    <row r="77" spans="1:37" ht="15.95" customHeight="1">
      <c r="A77" t="s">
        <v>703</v>
      </c>
      <c r="B77" t="s">
        <v>215</v>
      </c>
      <c r="C77" t="s">
        <v>216</v>
      </c>
      <c r="E77" t="s">
        <v>217</v>
      </c>
      <c r="F77" t="s">
        <v>234</v>
      </c>
      <c r="G77" s="71" t="s">
        <v>704</v>
      </c>
      <c r="J77" t="s">
        <v>705</v>
      </c>
      <c r="K77" t="s">
        <v>706</v>
      </c>
      <c r="L77" t="s">
        <v>222</v>
      </c>
      <c r="M77" t="s">
        <v>223</v>
      </c>
      <c r="N77" t="s">
        <v>224</v>
      </c>
      <c r="O77" t="s">
        <v>225</v>
      </c>
      <c r="P77" t="s">
        <v>300</v>
      </c>
      <c r="Q77" t="s">
        <v>707</v>
      </c>
      <c r="R77" t="s">
        <v>227</v>
      </c>
      <c r="S77" t="s">
        <v>228</v>
      </c>
      <c r="T77" t="s">
        <v>229</v>
      </c>
      <c r="U77" t="s">
        <v>230</v>
      </c>
      <c r="V77" s="70">
        <v>45417.421886574077</v>
      </c>
      <c r="X77" s="70">
        <v>45417.676828703705</v>
      </c>
      <c r="Z77">
        <v>44640</v>
      </c>
      <c r="AC77" t="s">
        <v>546</v>
      </c>
      <c r="AD77" t="s">
        <v>252</v>
      </c>
      <c r="AF77">
        <v>0</v>
      </c>
      <c r="AG77">
        <v>100</v>
      </c>
      <c r="AH77">
        <v>99.177867383999995</v>
      </c>
      <c r="AI77">
        <v>367</v>
      </c>
    </row>
    <row r="78" spans="1:37" ht="15.95" customHeight="1">
      <c r="A78" t="s">
        <v>708</v>
      </c>
      <c r="B78" t="s">
        <v>215</v>
      </c>
      <c r="C78" t="s">
        <v>216</v>
      </c>
      <c r="E78" t="s">
        <v>217</v>
      </c>
      <c r="F78" t="s">
        <v>234</v>
      </c>
      <c r="G78" s="71" t="s">
        <v>709</v>
      </c>
      <c r="J78" t="s">
        <v>710</v>
      </c>
      <c r="K78" t="s">
        <v>711</v>
      </c>
      <c r="L78" t="s">
        <v>238</v>
      </c>
      <c r="M78" t="s">
        <v>393</v>
      </c>
      <c r="N78" t="s">
        <v>240</v>
      </c>
      <c r="O78" t="s">
        <v>225</v>
      </c>
      <c r="P78" t="s">
        <v>712</v>
      </c>
      <c r="Q78" t="s">
        <v>713</v>
      </c>
      <c r="R78" t="s">
        <v>243</v>
      </c>
      <c r="S78" t="s">
        <v>228</v>
      </c>
      <c r="T78" t="s">
        <v>229</v>
      </c>
      <c r="U78" t="s">
        <v>230</v>
      </c>
      <c r="V78" s="70">
        <v>45417.46361111111</v>
      </c>
      <c r="W78" s="70">
        <v>45418.756620370368</v>
      </c>
      <c r="X78" s="70">
        <v>45418.76059027778</v>
      </c>
      <c r="Z78">
        <v>44640</v>
      </c>
      <c r="AA78" s="70">
        <v>45417.715162037035</v>
      </c>
      <c r="AB78" s="70">
        <v>45418.375</v>
      </c>
      <c r="AC78" t="s">
        <v>552</v>
      </c>
      <c r="AD78" t="s">
        <v>252</v>
      </c>
      <c r="AF78">
        <v>951</v>
      </c>
      <c r="AG78">
        <v>95.828853046999996</v>
      </c>
      <c r="AH78">
        <v>95.815412186000003</v>
      </c>
      <c r="AI78">
        <v>1868</v>
      </c>
      <c r="AJ78">
        <v>1862</v>
      </c>
      <c r="AK78">
        <v>911</v>
      </c>
    </row>
    <row r="79" spans="1:37" ht="15.95" customHeight="1">
      <c r="A79" t="s">
        <v>714</v>
      </c>
      <c r="B79" t="s">
        <v>215</v>
      </c>
      <c r="C79" t="s">
        <v>216</v>
      </c>
      <c r="E79" t="s">
        <v>217</v>
      </c>
      <c r="F79" t="s">
        <v>234</v>
      </c>
      <c r="G79" t="s">
        <v>715</v>
      </c>
      <c r="J79" t="s">
        <v>705</v>
      </c>
      <c r="K79" t="s">
        <v>706</v>
      </c>
      <c r="L79" t="s">
        <v>222</v>
      </c>
      <c r="M79" t="s">
        <v>223</v>
      </c>
      <c r="N79" t="s">
        <v>224</v>
      </c>
      <c r="O79" t="s">
        <v>225</v>
      </c>
      <c r="P79" t="s">
        <v>716</v>
      </c>
      <c r="Q79" t="s">
        <v>707</v>
      </c>
      <c r="R79" t="s">
        <v>227</v>
      </c>
      <c r="S79" t="s">
        <v>228</v>
      </c>
      <c r="T79" t="s">
        <v>229</v>
      </c>
      <c r="U79" t="s">
        <v>230</v>
      </c>
      <c r="V79" s="70">
        <v>45417.762349537035</v>
      </c>
      <c r="X79" s="70">
        <v>45418.623981481483</v>
      </c>
      <c r="Z79">
        <v>44640</v>
      </c>
      <c r="AC79" t="s">
        <v>546</v>
      </c>
      <c r="AD79" t="s">
        <v>252</v>
      </c>
      <c r="AF79">
        <v>0</v>
      </c>
      <c r="AG79">
        <v>100</v>
      </c>
      <c r="AH79">
        <v>97.219982079000005</v>
      </c>
      <c r="AI79">
        <v>1241</v>
      </c>
    </row>
    <row r="80" spans="1:37" ht="15.95" customHeight="1">
      <c r="A80" t="s">
        <v>717</v>
      </c>
      <c r="B80" t="s">
        <v>215</v>
      </c>
      <c r="C80" t="s">
        <v>216</v>
      </c>
      <c r="E80" t="s">
        <v>217</v>
      </c>
      <c r="F80" t="s">
        <v>234</v>
      </c>
      <c r="G80" s="71" t="s">
        <v>718</v>
      </c>
      <c r="J80" t="s">
        <v>719</v>
      </c>
      <c r="K80" t="s">
        <v>720</v>
      </c>
      <c r="L80" t="s">
        <v>222</v>
      </c>
      <c r="M80" t="s">
        <v>223</v>
      </c>
      <c r="N80" t="s">
        <v>224</v>
      </c>
      <c r="O80" t="s">
        <v>225</v>
      </c>
      <c r="P80" t="s">
        <v>712</v>
      </c>
      <c r="Q80" t="s">
        <v>721</v>
      </c>
      <c r="R80" t="s">
        <v>227</v>
      </c>
      <c r="S80" t="s">
        <v>228</v>
      </c>
      <c r="T80" t="s">
        <v>229</v>
      </c>
      <c r="U80" t="s">
        <v>230</v>
      </c>
      <c r="V80" s="70">
        <v>45418.412569444445</v>
      </c>
      <c r="X80" s="70">
        <v>45418.761574074073</v>
      </c>
      <c r="Z80">
        <v>44640</v>
      </c>
      <c r="AA80" s="70">
        <v>45418.5312037037</v>
      </c>
      <c r="AB80" s="70">
        <v>45419.530555555553</v>
      </c>
      <c r="AC80" t="s">
        <v>552</v>
      </c>
      <c r="AD80" t="s">
        <v>252</v>
      </c>
      <c r="AF80">
        <v>1440</v>
      </c>
      <c r="AG80">
        <v>100</v>
      </c>
      <c r="AH80">
        <v>98.875448028999998</v>
      </c>
      <c r="AI80">
        <v>502</v>
      </c>
    </row>
    <row r="81" spans="1:37" ht="15.95" customHeight="1">
      <c r="A81" t="s">
        <v>722</v>
      </c>
      <c r="B81" t="s">
        <v>215</v>
      </c>
      <c r="C81" t="s">
        <v>216</v>
      </c>
      <c r="E81" t="s">
        <v>217</v>
      </c>
      <c r="F81" t="s">
        <v>234</v>
      </c>
      <c r="G81" s="71" t="s">
        <v>723</v>
      </c>
      <c r="J81" t="s">
        <v>724</v>
      </c>
      <c r="K81" t="s">
        <v>725</v>
      </c>
      <c r="L81" t="s">
        <v>222</v>
      </c>
      <c r="M81" t="s">
        <v>223</v>
      </c>
      <c r="N81" t="s">
        <v>224</v>
      </c>
      <c r="O81" t="s">
        <v>225</v>
      </c>
      <c r="P81" t="s">
        <v>712</v>
      </c>
      <c r="Q81" t="s">
        <v>726</v>
      </c>
      <c r="R81" t="s">
        <v>227</v>
      </c>
      <c r="S81" t="s">
        <v>228</v>
      </c>
      <c r="T81" t="s">
        <v>229</v>
      </c>
      <c r="U81" t="s">
        <v>230</v>
      </c>
      <c r="V81" s="70">
        <v>45418.419224537036</v>
      </c>
      <c r="X81" s="70">
        <v>45418.762604166666</v>
      </c>
      <c r="Z81">
        <v>44640</v>
      </c>
      <c r="AC81" t="s">
        <v>552</v>
      </c>
      <c r="AD81" t="s">
        <v>252</v>
      </c>
      <c r="AF81">
        <v>0</v>
      </c>
      <c r="AG81">
        <v>100</v>
      </c>
      <c r="AH81">
        <v>98.891129031999995</v>
      </c>
      <c r="AI81">
        <v>495</v>
      </c>
    </row>
    <row r="82" spans="1:37" ht="15.95" customHeight="1">
      <c r="A82" t="s">
        <v>727</v>
      </c>
      <c r="B82" t="s">
        <v>215</v>
      </c>
      <c r="C82" t="s">
        <v>216</v>
      </c>
      <c r="E82" t="s">
        <v>217</v>
      </c>
      <c r="F82" t="s">
        <v>272</v>
      </c>
      <c r="G82" t="s">
        <v>728</v>
      </c>
      <c r="J82" t="s">
        <v>729</v>
      </c>
      <c r="K82" t="s">
        <v>730</v>
      </c>
      <c r="L82" t="s">
        <v>455</v>
      </c>
      <c r="M82" t="s">
        <v>731</v>
      </c>
      <c r="N82" t="s">
        <v>732</v>
      </c>
      <c r="O82" t="s">
        <v>251</v>
      </c>
      <c r="P82" t="s">
        <v>733</v>
      </c>
      <c r="Q82">
        <v>0</v>
      </c>
      <c r="R82" t="s">
        <v>734</v>
      </c>
      <c r="S82" t="s">
        <v>228</v>
      </c>
      <c r="T82" t="s">
        <v>229</v>
      </c>
      <c r="U82" t="s">
        <v>230</v>
      </c>
      <c r="V82" s="70">
        <v>45418.423310185186</v>
      </c>
      <c r="X82" s="70">
        <v>45420.568472222221</v>
      </c>
      <c r="Z82">
        <v>44640</v>
      </c>
      <c r="AA82" s="70">
        <v>45419.738981481481</v>
      </c>
      <c r="AB82" s="70">
        <v>45420.291666666664</v>
      </c>
      <c r="AC82" t="s">
        <v>278</v>
      </c>
      <c r="AD82" t="s">
        <v>252</v>
      </c>
      <c r="AF82">
        <v>796</v>
      </c>
      <c r="AG82">
        <v>100</v>
      </c>
      <c r="AH82">
        <v>93.080197132999999</v>
      </c>
      <c r="AI82">
        <v>3089</v>
      </c>
    </row>
    <row r="83" spans="1:37" ht="15.95" customHeight="1">
      <c r="A83" t="s">
        <v>735</v>
      </c>
      <c r="B83" t="s">
        <v>215</v>
      </c>
      <c r="C83" t="s">
        <v>216</v>
      </c>
      <c r="E83" t="s">
        <v>217</v>
      </c>
      <c r="F83" t="s">
        <v>272</v>
      </c>
      <c r="G83" s="71" t="s">
        <v>736</v>
      </c>
      <c r="J83" t="s">
        <v>220</v>
      </c>
      <c r="K83" t="s">
        <v>221</v>
      </c>
      <c r="L83" t="s">
        <v>297</v>
      </c>
      <c r="M83" t="s">
        <v>298</v>
      </c>
      <c r="N83" t="s">
        <v>429</v>
      </c>
      <c r="O83" t="s">
        <v>225</v>
      </c>
      <c r="P83" t="s">
        <v>618</v>
      </c>
      <c r="Q83">
        <v>0</v>
      </c>
      <c r="R83" t="s">
        <v>431</v>
      </c>
      <c r="S83" t="s">
        <v>228</v>
      </c>
      <c r="T83" t="s">
        <v>229</v>
      </c>
      <c r="U83" t="s">
        <v>230</v>
      </c>
      <c r="V83" s="70">
        <v>45418.450324074074</v>
      </c>
      <c r="W83" s="70">
        <v>45418.830960648149</v>
      </c>
      <c r="X83" s="70">
        <v>45429.413113425922</v>
      </c>
      <c r="Z83">
        <v>44640</v>
      </c>
      <c r="AC83" t="s">
        <v>231</v>
      </c>
      <c r="AD83" t="s">
        <v>252</v>
      </c>
      <c r="AF83">
        <v>0</v>
      </c>
      <c r="AG83">
        <v>98.772401434000002</v>
      </c>
      <c r="AH83">
        <v>64.637096774</v>
      </c>
      <c r="AI83">
        <v>15786</v>
      </c>
      <c r="AJ83">
        <v>548</v>
      </c>
      <c r="AK83">
        <v>548</v>
      </c>
    </row>
    <row r="84" spans="1:37" ht="15.95" customHeight="1">
      <c r="A84" t="s">
        <v>737</v>
      </c>
      <c r="B84" t="s">
        <v>215</v>
      </c>
      <c r="C84" t="s">
        <v>216</v>
      </c>
      <c r="E84" t="s">
        <v>217</v>
      </c>
      <c r="F84" t="s">
        <v>218</v>
      </c>
      <c r="G84" t="s">
        <v>738</v>
      </c>
      <c r="J84" t="s">
        <v>739</v>
      </c>
      <c r="K84" t="s">
        <v>740</v>
      </c>
      <c r="L84" t="s">
        <v>238</v>
      </c>
      <c r="M84" t="s">
        <v>249</v>
      </c>
      <c r="N84" t="s">
        <v>250</v>
      </c>
      <c r="O84" t="s">
        <v>251</v>
      </c>
      <c r="P84" t="s">
        <v>252</v>
      </c>
      <c r="Q84">
        <v>117103</v>
      </c>
      <c r="R84" t="s">
        <v>254</v>
      </c>
      <c r="S84" t="s">
        <v>228</v>
      </c>
      <c r="T84" t="s">
        <v>292</v>
      </c>
      <c r="U84" t="s">
        <v>230</v>
      </c>
      <c r="V84" s="70">
        <v>45418.532199074078</v>
      </c>
      <c r="X84" s="70">
        <v>45418.621354166666</v>
      </c>
      <c r="Z84">
        <v>44640</v>
      </c>
      <c r="AC84" t="s">
        <v>278</v>
      </c>
      <c r="AD84" t="s">
        <v>252</v>
      </c>
      <c r="AF84">
        <v>0</v>
      </c>
      <c r="AG84">
        <v>100</v>
      </c>
      <c r="AH84">
        <v>99.713261649000003</v>
      </c>
      <c r="AI84">
        <v>128</v>
      </c>
    </row>
    <row r="85" spans="1:37" ht="15.95" customHeight="1">
      <c r="A85" t="s">
        <v>741</v>
      </c>
      <c r="B85" t="s">
        <v>215</v>
      </c>
      <c r="C85" t="s">
        <v>216</v>
      </c>
      <c r="E85" t="s">
        <v>217</v>
      </c>
      <c r="F85" t="s">
        <v>272</v>
      </c>
      <c r="G85" s="71" t="s">
        <v>742</v>
      </c>
      <c r="J85" t="s">
        <v>743</v>
      </c>
      <c r="K85" t="s">
        <v>744</v>
      </c>
      <c r="L85" t="s">
        <v>297</v>
      </c>
      <c r="M85" t="s">
        <v>447</v>
      </c>
      <c r="N85" t="s">
        <v>695</v>
      </c>
      <c r="O85" t="s">
        <v>225</v>
      </c>
      <c r="P85" t="s">
        <v>745</v>
      </c>
      <c r="Q85">
        <v>0</v>
      </c>
      <c r="R85" t="s">
        <v>697</v>
      </c>
      <c r="S85" t="s">
        <v>228</v>
      </c>
      <c r="T85" t="s">
        <v>229</v>
      </c>
      <c r="U85" t="s">
        <v>230</v>
      </c>
      <c r="V85" s="70">
        <v>45418.560659722221</v>
      </c>
      <c r="W85" s="70">
        <v>45418.821168981478</v>
      </c>
      <c r="X85" s="70">
        <v>45419.214641203704</v>
      </c>
      <c r="Z85">
        <v>44640</v>
      </c>
      <c r="AC85" t="s">
        <v>231</v>
      </c>
      <c r="AD85" t="s">
        <v>252</v>
      </c>
      <c r="AF85">
        <v>0</v>
      </c>
      <c r="AG85">
        <v>99.159946237</v>
      </c>
      <c r="AH85">
        <v>97.889784946000006</v>
      </c>
      <c r="AI85">
        <v>942</v>
      </c>
      <c r="AJ85">
        <v>375</v>
      </c>
      <c r="AK85">
        <v>375</v>
      </c>
    </row>
    <row r="86" spans="1:37" ht="15.95" customHeight="1">
      <c r="A86" t="s">
        <v>746</v>
      </c>
      <c r="B86" t="s">
        <v>215</v>
      </c>
      <c r="C86" t="s">
        <v>216</v>
      </c>
      <c r="E86" t="s">
        <v>217</v>
      </c>
      <c r="F86" t="s">
        <v>234</v>
      </c>
      <c r="G86" s="71" t="s">
        <v>747</v>
      </c>
      <c r="J86" t="s">
        <v>748</v>
      </c>
      <c r="K86" t="s">
        <v>749</v>
      </c>
      <c r="L86" t="s">
        <v>222</v>
      </c>
      <c r="M86" t="s">
        <v>223</v>
      </c>
      <c r="N86" t="s">
        <v>224</v>
      </c>
      <c r="O86" t="s">
        <v>225</v>
      </c>
      <c r="P86" t="s">
        <v>712</v>
      </c>
      <c r="Q86" t="s">
        <v>750</v>
      </c>
      <c r="R86" t="s">
        <v>227</v>
      </c>
      <c r="S86" t="s">
        <v>228</v>
      </c>
      <c r="T86" t="s">
        <v>229</v>
      </c>
      <c r="U86" t="s">
        <v>230</v>
      </c>
      <c r="V86" s="70">
        <v>45418.566990740743</v>
      </c>
      <c r="X86" s="70">
        <v>45419.75440972222</v>
      </c>
      <c r="Z86">
        <v>44640</v>
      </c>
      <c r="AA86" s="70">
        <v>45418.787141203706</v>
      </c>
      <c r="AB86" s="70">
        <v>45419.458333333336</v>
      </c>
      <c r="AC86" t="s">
        <v>552</v>
      </c>
      <c r="AD86" t="s">
        <v>252</v>
      </c>
      <c r="AF86">
        <v>967</v>
      </c>
      <c r="AG86">
        <v>100</v>
      </c>
      <c r="AH86">
        <v>96.169354838999993</v>
      </c>
      <c r="AI86">
        <v>1710</v>
      </c>
    </row>
    <row r="87" spans="1:37" ht="15.95" customHeight="1">
      <c r="A87" t="s">
        <v>751</v>
      </c>
      <c r="B87" t="s">
        <v>215</v>
      </c>
      <c r="C87" t="s">
        <v>216</v>
      </c>
      <c r="E87" t="s">
        <v>217</v>
      </c>
      <c r="F87" t="s">
        <v>218</v>
      </c>
      <c r="G87" s="71" t="s">
        <v>752</v>
      </c>
      <c r="J87" t="s">
        <v>753</v>
      </c>
      <c r="K87" t="s">
        <v>754</v>
      </c>
      <c r="L87" t="s">
        <v>238</v>
      </c>
      <c r="M87" t="s">
        <v>276</v>
      </c>
      <c r="N87" t="s">
        <v>240</v>
      </c>
      <c r="O87" t="s">
        <v>225</v>
      </c>
      <c r="P87" t="s">
        <v>252</v>
      </c>
      <c r="R87" t="s">
        <v>243</v>
      </c>
      <c r="S87" t="s">
        <v>228</v>
      </c>
      <c r="T87" t="s">
        <v>229</v>
      </c>
      <c r="U87" t="s">
        <v>230</v>
      </c>
      <c r="V87" s="70">
        <v>45418.569490740738</v>
      </c>
      <c r="X87" s="70">
        <v>45418.609467592592</v>
      </c>
      <c r="Z87">
        <v>44640</v>
      </c>
      <c r="AC87" t="s">
        <v>231</v>
      </c>
      <c r="AD87" t="s">
        <v>649</v>
      </c>
      <c r="AF87">
        <v>0</v>
      </c>
      <c r="AG87">
        <v>100</v>
      </c>
      <c r="AH87">
        <v>99.872311827999994</v>
      </c>
      <c r="AI87">
        <v>57</v>
      </c>
    </row>
    <row r="88" spans="1:37" ht="15.95" customHeight="1">
      <c r="A88" t="s">
        <v>755</v>
      </c>
      <c r="B88" t="s">
        <v>215</v>
      </c>
      <c r="C88" t="s">
        <v>216</v>
      </c>
      <c r="E88" t="s">
        <v>217</v>
      </c>
      <c r="F88" t="s">
        <v>218</v>
      </c>
      <c r="G88" s="71" t="s">
        <v>756</v>
      </c>
      <c r="J88" t="s">
        <v>753</v>
      </c>
      <c r="K88" t="s">
        <v>754</v>
      </c>
      <c r="L88" t="s">
        <v>238</v>
      </c>
      <c r="M88" t="s">
        <v>249</v>
      </c>
      <c r="N88" t="s">
        <v>250</v>
      </c>
      <c r="O88" t="s">
        <v>251</v>
      </c>
      <c r="P88" t="s">
        <v>252</v>
      </c>
      <c r="R88" t="s">
        <v>254</v>
      </c>
      <c r="S88" t="s">
        <v>228</v>
      </c>
      <c r="T88" t="s">
        <v>229</v>
      </c>
      <c r="U88" t="s">
        <v>230</v>
      </c>
      <c r="V88" s="70">
        <v>45418.57135416667</v>
      </c>
      <c r="X88" s="70">
        <v>45418.609166666669</v>
      </c>
      <c r="Z88">
        <v>44640</v>
      </c>
      <c r="AC88" t="s">
        <v>231</v>
      </c>
      <c r="AD88" t="s">
        <v>333</v>
      </c>
      <c r="AF88">
        <v>0</v>
      </c>
      <c r="AG88">
        <v>100</v>
      </c>
      <c r="AH88">
        <v>99.876792115000001</v>
      </c>
      <c r="AI88">
        <v>55</v>
      </c>
    </row>
    <row r="89" spans="1:37" ht="15.95" customHeight="1">
      <c r="A89" t="s">
        <v>757</v>
      </c>
      <c r="B89" t="s">
        <v>215</v>
      </c>
      <c r="C89" t="s">
        <v>216</v>
      </c>
      <c r="E89" t="s">
        <v>217</v>
      </c>
      <c r="F89" t="s">
        <v>272</v>
      </c>
      <c r="G89" t="s">
        <v>758</v>
      </c>
      <c r="J89" t="s">
        <v>759</v>
      </c>
      <c r="K89" t="s">
        <v>760</v>
      </c>
      <c r="L89" t="s">
        <v>455</v>
      </c>
      <c r="M89" t="s">
        <v>761</v>
      </c>
      <c r="N89" t="s">
        <v>732</v>
      </c>
      <c r="O89" t="s">
        <v>251</v>
      </c>
      <c r="P89" t="s">
        <v>315</v>
      </c>
      <c r="Q89" t="s">
        <v>762</v>
      </c>
      <c r="R89" t="s">
        <v>734</v>
      </c>
      <c r="S89" t="s">
        <v>228</v>
      </c>
      <c r="T89" t="s">
        <v>229</v>
      </c>
      <c r="U89" t="s">
        <v>230</v>
      </c>
      <c r="V89" s="70">
        <v>45418.572500000002</v>
      </c>
      <c r="W89" s="70">
        <v>45419.360729166663</v>
      </c>
      <c r="X89" s="70">
        <v>45421.561736111114</v>
      </c>
      <c r="Z89">
        <v>44640</v>
      </c>
      <c r="AC89" t="s">
        <v>231</v>
      </c>
      <c r="AD89" t="s">
        <v>252</v>
      </c>
      <c r="AF89">
        <v>0</v>
      </c>
      <c r="AG89">
        <v>97.457437275999993</v>
      </c>
      <c r="AH89">
        <v>90.358422938999993</v>
      </c>
      <c r="AI89">
        <v>4304</v>
      </c>
      <c r="AJ89">
        <v>1135</v>
      </c>
      <c r="AK89">
        <v>1135</v>
      </c>
    </row>
    <row r="90" spans="1:37" ht="15.95" customHeight="1">
      <c r="A90" t="s">
        <v>763</v>
      </c>
      <c r="B90" t="s">
        <v>215</v>
      </c>
      <c r="C90" t="s">
        <v>216</v>
      </c>
      <c r="E90" t="s">
        <v>217</v>
      </c>
      <c r="F90" t="s">
        <v>218</v>
      </c>
      <c r="G90" s="71" t="s">
        <v>764</v>
      </c>
      <c r="J90" t="s">
        <v>765</v>
      </c>
      <c r="K90" t="s">
        <v>766</v>
      </c>
      <c r="L90" t="s">
        <v>238</v>
      </c>
      <c r="M90" t="s">
        <v>249</v>
      </c>
      <c r="N90" t="s">
        <v>250</v>
      </c>
      <c r="O90" t="s">
        <v>251</v>
      </c>
      <c r="P90" t="s">
        <v>252</v>
      </c>
      <c r="R90" t="s">
        <v>254</v>
      </c>
      <c r="S90" t="s">
        <v>228</v>
      </c>
      <c r="T90" t="s">
        <v>322</v>
      </c>
      <c r="U90" t="s">
        <v>230</v>
      </c>
      <c r="V90" s="70">
        <v>45418.573333333334</v>
      </c>
      <c r="X90" s="70">
        <v>45418.602847222224</v>
      </c>
      <c r="Z90">
        <v>44640</v>
      </c>
      <c r="AC90" t="s">
        <v>231</v>
      </c>
      <c r="AD90" t="s">
        <v>479</v>
      </c>
      <c r="AE90" t="s">
        <v>767</v>
      </c>
      <c r="AF90">
        <v>0</v>
      </c>
      <c r="AG90">
        <v>100</v>
      </c>
      <c r="AH90">
        <v>99.903673835000006</v>
      </c>
      <c r="AI90">
        <v>43</v>
      </c>
    </row>
    <row r="91" spans="1:37" ht="15.95" customHeight="1">
      <c r="A91" t="s">
        <v>768</v>
      </c>
      <c r="B91" t="s">
        <v>215</v>
      </c>
      <c r="C91" t="s">
        <v>216</v>
      </c>
      <c r="E91" t="s">
        <v>217</v>
      </c>
      <c r="F91" t="s">
        <v>218</v>
      </c>
      <c r="G91" s="71" t="s">
        <v>769</v>
      </c>
      <c r="J91" t="s">
        <v>753</v>
      </c>
      <c r="K91" t="s">
        <v>754</v>
      </c>
      <c r="L91" t="s">
        <v>238</v>
      </c>
      <c r="M91" t="s">
        <v>249</v>
      </c>
      <c r="N91" t="s">
        <v>250</v>
      </c>
      <c r="O91" t="s">
        <v>251</v>
      </c>
      <c r="P91" t="s">
        <v>252</v>
      </c>
      <c r="R91" t="s">
        <v>254</v>
      </c>
      <c r="S91" t="s">
        <v>228</v>
      </c>
      <c r="T91" t="s">
        <v>229</v>
      </c>
      <c r="U91" t="s">
        <v>230</v>
      </c>
      <c r="V91" s="70">
        <v>45418.575520833336</v>
      </c>
      <c r="X91" s="70">
        <v>45418.603078703702</v>
      </c>
      <c r="Z91">
        <v>44640</v>
      </c>
      <c r="AC91" t="s">
        <v>231</v>
      </c>
      <c r="AD91" t="s">
        <v>323</v>
      </c>
      <c r="AF91">
        <v>0</v>
      </c>
      <c r="AG91">
        <v>100</v>
      </c>
      <c r="AH91">
        <v>99.910394264999994</v>
      </c>
      <c r="AI91">
        <v>40</v>
      </c>
    </row>
    <row r="92" spans="1:37" ht="15.95" customHeight="1">
      <c r="A92" t="s">
        <v>770</v>
      </c>
      <c r="B92" t="s">
        <v>215</v>
      </c>
      <c r="C92" t="s">
        <v>216</v>
      </c>
      <c r="E92" t="s">
        <v>217</v>
      </c>
      <c r="F92" t="s">
        <v>272</v>
      </c>
      <c r="G92" s="71" t="s">
        <v>771</v>
      </c>
      <c r="J92" t="s">
        <v>765</v>
      </c>
      <c r="K92" t="s">
        <v>766</v>
      </c>
      <c r="L92" t="s">
        <v>297</v>
      </c>
      <c r="M92" t="s">
        <v>298</v>
      </c>
      <c r="N92" t="s">
        <v>429</v>
      </c>
      <c r="O92" t="s">
        <v>225</v>
      </c>
      <c r="P92" t="s">
        <v>772</v>
      </c>
      <c r="R92" t="s">
        <v>431</v>
      </c>
      <c r="S92" t="s">
        <v>228</v>
      </c>
      <c r="T92" t="s">
        <v>322</v>
      </c>
      <c r="U92" t="s">
        <v>230</v>
      </c>
      <c r="V92" s="70">
        <v>45418.588900462964</v>
      </c>
      <c r="W92" s="70">
        <v>45420.654328703706</v>
      </c>
      <c r="X92" s="70">
        <v>45421.501168981478</v>
      </c>
      <c r="Z92">
        <v>44640</v>
      </c>
      <c r="AA92" s="70">
        <v>45419.744062500002</v>
      </c>
      <c r="AB92" s="70">
        <v>45420.291666666664</v>
      </c>
      <c r="AC92" t="s">
        <v>231</v>
      </c>
      <c r="AD92" t="s">
        <v>252</v>
      </c>
      <c r="AF92">
        <v>789</v>
      </c>
      <c r="AG92">
        <v>93.337813620000006</v>
      </c>
      <c r="AH92">
        <v>90.607078853000004</v>
      </c>
      <c r="AI92">
        <v>4193</v>
      </c>
      <c r="AJ92">
        <v>2974</v>
      </c>
      <c r="AK92">
        <v>2185</v>
      </c>
    </row>
    <row r="93" spans="1:37" ht="15.95" customHeight="1">
      <c r="A93" t="s">
        <v>773</v>
      </c>
      <c r="B93" t="s">
        <v>215</v>
      </c>
      <c r="C93" t="s">
        <v>216</v>
      </c>
      <c r="E93" t="s">
        <v>217</v>
      </c>
      <c r="F93" t="s">
        <v>272</v>
      </c>
      <c r="G93" s="71" t="s">
        <v>774</v>
      </c>
      <c r="J93" t="s">
        <v>775</v>
      </c>
      <c r="K93" t="s">
        <v>776</v>
      </c>
      <c r="L93" t="s">
        <v>297</v>
      </c>
      <c r="M93" t="s">
        <v>298</v>
      </c>
      <c r="N93" t="s">
        <v>429</v>
      </c>
      <c r="O93" t="s">
        <v>225</v>
      </c>
      <c r="P93" t="s">
        <v>601</v>
      </c>
      <c r="Q93" t="s">
        <v>777</v>
      </c>
      <c r="R93" t="s">
        <v>431</v>
      </c>
      <c r="S93" t="s">
        <v>228</v>
      </c>
      <c r="T93" t="s">
        <v>229</v>
      </c>
      <c r="U93" t="s">
        <v>230</v>
      </c>
      <c r="V93" s="70">
        <v>45418.593541666669</v>
      </c>
      <c r="W93" s="70">
        <v>45421.726539351854</v>
      </c>
      <c r="X93" s="70">
        <v>45426.459189814814</v>
      </c>
      <c r="Z93">
        <v>44640</v>
      </c>
      <c r="AA93" s="70">
        <v>45421.461377314816</v>
      </c>
      <c r="AB93" s="70">
        <v>45421.711111111108</v>
      </c>
      <c r="AC93" t="s">
        <v>309</v>
      </c>
      <c r="AD93" t="s">
        <v>252</v>
      </c>
      <c r="AF93">
        <v>360</v>
      </c>
      <c r="AG93">
        <v>89.892473117999998</v>
      </c>
      <c r="AH93">
        <v>74.625896057000006</v>
      </c>
      <c r="AI93">
        <v>11327</v>
      </c>
      <c r="AJ93">
        <v>4512</v>
      </c>
      <c r="AK93">
        <v>4152</v>
      </c>
    </row>
    <row r="94" spans="1:37" ht="15.95" customHeight="1">
      <c r="A94" t="s">
        <v>778</v>
      </c>
      <c r="B94" t="s">
        <v>215</v>
      </c>
      <c r="C94" t="s">
        <v>216</v>
      </c>
      <c r="E94" t="s">
        <v>217</v>
      </c>
      <c r="F94" t="s">
        <v>234</v>
      </c>
      <c r="G94" s="71" t="s">
        <v>779</v>
      </c>
      <c r="J94" t="s">
        <v>780</v>
      </c>
      <c r="K94" t="s">
        <v>781</v>
      </c>
      <c r="L94" t="s">
        <v>782</v>
      </c>
      <c r="M94" t="s">
        <v>223</v>
      </c>
      <c r="N94" t="s">
        <v>224</v>
      </c>
      <c r="O94" t="s">
        <v>225</v>
      </c>
      <c r="P94" t="s">
        <v>300</v>
      </c>
      <c r="Q94" t="s">
        <v>783</v>
      </c>
      <c r="R94" t="s">
        <v>784</v>
      </c>
      <c r="S94" t="s">
        <v>228</v>
      </c>
      <c r="T94" t="s">
        <v>229</v>
      </c>
      <c r="U94" t="s">
        <v>230</v>
      </c>
      <c r="V94" s="70">
        <v>45418.62060185185</v>
      </c>
      <c r="W94" s="70">
        <v>45419.672719907408</v>
      </c>
      <c r="X94" s="70">
        <v>45420.410717592589</v>
      </c>
      <c r="Z94">
        <v>44640</v>
      </c>
      <c r="AA94" s="70">
        <v>45418.720659722225</v>
      </c>
      <c r="AB94" s="70">
        <v>45419.416666666664</v>
      </c>
      <c r="AC94" t="s">
        <v>303</v>
      </c>
      <c r="AD94" t="s">
        <v>252</v>
      </c>
      <c r="AF94">
        <v>1003</v>
      </c>
      <c r="AG94">
        <v>96.606182795999999</v>
      </c>
      <c r="AH94">
        <v>94.224910394000005</v>
      </c>
      <c r="AI94">
        <v>2578</v>
      </c>
      <c r="AJ94">
        <v>1515</v>
      </c>
      <c r="AK94">
        <v>512</v>
      </c>
    </row>
    <row r="95" spans="1:37" ht="15.95" customHeight="1">
      <c r="A95" t="s">
        <v>785</v>
      </c>
      <c r="B95" t="s">
        <v>215</v>
      </c>
      <c r="C95" t="s">
        <v>216</v>
      </c>
      <c r="E95" t="s">
        <v>217</v>
      </c>
      <c r="F95" t="s">
        <v>234</v>
      </c>
      <c r="G95" s="71" t="s">
        <v>786</v>
      </c>
      <c r="J95" t="s">
        <v>787</v>
      </c>
      <c r="K95" t="s">
        <v>788</v>
      </c>
      <c r="L95" t="s">
        <v>238</v>
      </c>
      <c r="M95" t="s">
        <v>288</v>
      </c>
      <c r="N95" t="s">
        <v>289</v>
      </c>
      <c r="O95" t="s">
        <v>225</v>
      </c>
      <c r="P95" t="s">
        <v>290</v>
      </c>
      <c r="Q95" t="s">
        <v>789</v>
      </c>
      <c r="R95" t="s">
        <v>291</v>
      </c>
      <c r="S95" t="s">
        <v>228</v>
      </c>
      <c r="T95" t="s">
        <v>229</v>
      </c>
      <c r="U95" t="s">
        <v>230</v>
      </c>
      <c r="V95" s="70">
        <v>45418.631273148145</v>
      </c>
      <c r="X95" s="70">
        <v>45419.635925925926</v>
      </c>
      <c r="Z95">
        <v>44640</v>
      </c>
      <c r="AA95" s="70">
        <v>45418.858819444446</v>
      </c>
      <c r="AB95" s="70">
        <v>45419.4</v>
      </c>
      <c r="AC95" t="s">
        <v>268</v>
      </c>
      <c r="AD95" t="s">
        <v>252</v>
      </c>
      <c r="AF95">
        <v>780</v>
      </c>
      <c r="AG95">
        <v>100</v>
      </c>
      <c r="AH95">
        <v>96.760752687999997</v>
      </c>
      <c r="AI95">
        <v>1446</v>
      </c>
    </row>
    <row r="96" spans="1:37" ht="15.95" customHeight="1">
      <c r="A96" t="s">
        <v>790</v>
      </c>
      <c r="B96" t="s">
        <v>215</v>
      </c>
      <c r="C96" t="s">
        <v>216</v>
      </c>
      <c r="E96" t="s">
        <v>217</v>
      </c>
      <c r="F96" t="s">
        <v>234</v>
      </c>
      <c r="G96" s="71" t="s">
        <v>791</v>
      </c>
      <c r="J96" t="s">
        <v>792</v>
      </c>
      <c r="K96" t="s">
        <v>793</v>
      </c>
      <c r="L96" t="s">
        <v>238</v>
      </c>
      <c r="M96" t="s">
        <v>288</v>
      </c>
      <c r="N96" t="s">
        <v>289</v>
      </c>
      <c r="O96" t="s">
        <v>225</v>
      </c>
      <c r="P96" t="s">
        <v>290</v>
      </c>
      <c r="Q96" t="s">
        <v>794</v>
      </c>
      <c r="R96" t="s">
        <v>291</v>
      </c>
      <c r="S96" t="s">
        <v>228</v>
      </c>
      <c r="T96" t="s">
        <v>229</v>
      </c>
      <c r="U96" t="s">
        <v>230</v>
      </c>
      <c r="V96" s="70">
        <v>45418.653761574074</v>
      </c>
      <c r="W96" s="70">
        <v>45420.660127314812</v>
      </c>
      <c r="X96" s="70">
        <v>45420.66269675926</v>
      </c>
      <c r="Z96">
        <v>44640</v>
      </c>
      <c r="AA96" s="70">
        <v>45419.720196759263</v>
      </c>
      <c r="AB96" s="70">
        <v>45420.302777777775</v>
      </c>
      <c r="AC96" t="s">
        <v>268</v>
      </c>
      <c r="AD96" t="s">
        <v>795</v>
      </c>
      <c r="AF96">
        <v>839</v>
      </c>
      <c r="AG96">
        <v>93.528225805999995</v>
      </c>
      <c r="AH96">
        <v>93.519265232999999</v>
      </c>
      <c r="AI96">
        <v>2893</v>
      </c>
      <c r="AJ96">
        <v>2889</v>
      </c>
      <c r="AK96">
        <v>2050</v>
      </c>
    </row>
    <row r="97" spans="1:37" ht="15.95" customHeight="1">
      <c r="A97" t="s">
        <v>796</v>
      </c>
      <c r="B97" t="s">
        <v>215</v>
      </c>
      <c r="C97" t="s">
        <v>216</v>
      </c>
      <c r="E97" t="s">
        <v>217</v>
      </c>
      <c r="F97" t="s">
        <v>218</v>
      </c>
      <c r="G97" s="71" t="s">
        <v>797</v>
      </c>
      <c r="J97" t="s">
        <v>391</v>
      </c>
      <c r="K97" t="s">
        <v>392</v>
      </c>
      <c r="L97" t="s">
        <v>238</v>
      </c>
      <c r="M97" t="s">
        <v>249</v>
      </c>
      <c r="N97" t="s">
        <v>250</v>
      </c>
      <c r="O97" t="s">
        <v>251</v>
      </c>
      <c r="P97" t="s">
        <v>354</v>
      </c>
      <c r="Q97">
        <v>0</v>
      </c>
      <c r="R97" t="s">
        <v>254</v>
      </c>
      <c r="S97" t="s">
        <v>228</v>
      </c>
      <c r="T97" t="s">
        <v>229</v>
      </c>
      <c r="U97" t="s">
        <v>230</v>
      </c>
      <c r="V97" s="70">
        <v>45418.675694444442</v>
      </c>
      <c r="W97" s="70">
        <v>45418.889293981483</v>
      </c>
      <c r="X97" s="70">
        <v>45419.212187500001</v>
      </c>
      <c r="Z97">
        <v>44640</v>
      </c>
      <c r="AC97" t="s">
        <v>395</v>
      </c>
      <c r="AD97" t="s">
        <v>795</v>
      </c>
      <c r="AF97">
        <v>0</v>
      </c>
      <c r="AG97">
        <v>99.312275986000003</v>
      </c>
      <c r="AH97">
        <v>98.270609319000002</v>
      </c>
      <c r="AI97">
        <v>772</v>
      </c>
      <c r="AJ97">
        <v>307</v>
      </c>
      <c r="AK97">
        <v>307</v>
      </c>
    </row>
    <row r="98" spans="1:37" ht="15.95" customHeight="1">
      <c r="A98" t="s">
        <v>798</v>
      </c>
      <c r="B98" t="s">
        <v>215</v>
      </c>
      <c r="C98" t="s">
        <v>216</v>
      </c>
      <c r="E98" t="s">
        <v>217</v>
      </c>
      <c r="F98" t="s">
        <v>218</v>
      </c>
      <c r="G98" s="71" t="s">
        <v>799</v>
      </c>
      <c r="J98" t="s">
        <v>800</v>
      </c>
      <c r="K98" t="s">
        <v>801</v>
      </c>
      <c r="L98" t="s">
        <v>238</v>
      </c>
      <c r="M98" t="s">
        <v>249</v>
      </c>
      <c r="N98" t="s">
        <v>250</v>
      </c>
      <c r="O98" t="s">
        <v>251</v>
      </c>
      <c r="P98" t="s">
        <v>354</v>
      </c>
      <c r="Q98">
        <v>0</v>
      </c>
      <c r="R98" t="s">
        <v>254</v>
      </c>
      <c r="S98" t="s">
        <v>228</v>
      </c>
      <c r="T98" t="s">
        <v>229</v>
      </c>
      <c r="U98" t="s">
        <v>230</v>
      </c>
      <c r="V98" s="70">
        <v>45418.686226851853</v>
      </c>
      <c r="W98" s="70">
        <v>45418.892268518517</v>
      </c>
      <c r="X98" s="70">
        <v>45419.209097222221</v>
      </c>
      <c r="Z98">
        <v>44640</v>
      </c>
      <c r="AC98" t="s">
        <v>231</v>
      </c>
      <c r="AD98" t="s">
        <v>795</v>
      </c>
      <c r="AF98">
        <v>0</v>
      </c>
      <c r="AG98">
        <v>99.336917563</v>
      </c>
      <c r="AH98">
        <v>98.313172042999994</v>
      </c>
      <c r="AI98">
        <v>753</v>
      </c>
      <c r="AJ98">
        <v>296</v>
      </c>
      <c r="AK98">
        <v>296</v>
      </c>
    </row>
    <row r="99" spans="1:37" ht="15.95" customHeight="1">
      <c r="A99" t="s">
        <v>802</v>
      </c>
      <c r="B99" t="s">
        <v>215</v>
      </c>
      <c r="C99" t="s">
        <v>216</v>
      </c>
      <c r="E99" t="s">
        <v>217</v>
      </c>
      <c r="F99" t="s">
        <v>272</v>
      </c>
      <c r="G99" t="s">
        <v>803</v>
      </c>
      <c r="J99" t="s">
        <v>804</v>
      </c>
      <c r="K99" t="s">
        <v>805</v>
      </c>
      <c r="L99" t="s">
        <v>297</v>
      </c>
      <c r="M99" t="s">
        <v>298</v>
      </c>
      <c r="N99" t="s">
        <v>429</v>
      </c>
      <c r="O99" t="s">
        <v>225</v>
      </c>
      <c r="P99" t="s">
        <v>315</v>
      </c>
      <c r="Q99" t="s">
        <v>806</v>
      </c>
      <c r="R99" t="s">
        <v>431</v>
      </c>
      <c r="S99" t="s">
        <v>228</v>
      </c>
      <c r="T99" t="s">
        <v>229</v>
      </c>
      <c r="U99" t="s">
        <v>230</v>
      </c>
      <c r="V99" s="70">
        <v>45418.77484953704</v>
      </c>
      <c r="W99" s="70">
        <v>45420.600127314814</v>
      </c>
      <c r="X99" s="70">
        <v>45421.561932870369</v>
      </c>
      <c r="Z99">
        <v>44640</v>
      </c>
      <c r="AA99" s="70">
        <v>45419.718912037039</v>
      </c>
      <c r="AB99" s="70">
        <v>45420.291666666664</v>
      </c>
      <c r="AC99" t="s">
        <v>231</v>
      </c>
      <c r="AD99" t="s">
        <v>252</v>
      </c>
      <c r="AF99">
        <v>825</v>
      </c>
      <c r="AG99">
        <v>94.110663082000002</v>
      </c>
      <c r="AH99">
        <v>91.008064516000005</v>
      </c>
      <c r="AI99">
        <v>4014</v>
      </c>
      <c r="AJ99">
        <v>2629</v>
      </c>
      <c r="AK99">
        <v>1804</v>
      </c>
    </row>
    <row r="100" spans="1:37" ht="15.95" customHeight="1">
      <c r="A100" t="s">
        <v>807</v>
      </c>
      <c r="B100" t="s">
        <v>215</v>
      </c>
      <c r="C100" t="s">
        <v>216</v>
      </c>
      <c r="E100" t="s">
        <v>217</v>
      </c>
      <c r="F100" t="s">
        <v>218</v>
      </c>
      <c r="G100" s="71" t="s">
        <v>808</v>
      </c>
      <c r="J100" t="s">
        <v>809</v>
      </c>
      <c r="K100" t="s">
        <v>810</v>
      </c>
      <c r="L100" t="s">
        <v>523</v>
      </c>
      <c r="M100" t="s">
        <v>811</v>
      </c>
      <c r="N100" t="s">
        <v>812</v>
      </c>
      <c r="O100" t="s">
        <v>225</v>
      </c>
      <c r="P100" t="s">
        <v>232</v>
      </c>
      <c r="Q100" t="s">
        <v>813</v>
      </c>
      <c r="R100" t="s">
        <v>814</v>
      </c>
      <c r="S100" t="s">
        <v>228</v>
      </c>
      <c r="T100" t="s">
        <v>229</v>
      </c>
      <c r="U100" t="s">
        <v>230</v>
      </c>
      <c r="V100" s="70">
        <v>45419.428854166668</v>
      </c>
      <c r="X100" s="70">
        <v>45419.522048611114</v>
      </c>
      <c r="Z100">
        <v>44640</v>
      </c>
      <c r="AC100" t="s">
        <v>255</v>
      </c>
      <c r="AD100" t="s">
        <v>232</v>
      </c>
      <c r="AF100">
        <v>0</v>
      </c>
      <c r="AG100">
        <v>100</v>
      </c>
      <c r="AH100">
        <v>99.699820789</v>
      </c>
      <c r="AI100">
        <v>134</v>
      </c>
    </row>
    <row r="101" spans="1:37" ht="15.95" customHeight="1">
      <c r="A101" t="s">
        <v>815</v>
      </c>
      <c r="B101" t="s">
        <v>215</v>
      </c>
      <c r="C101" t="s">
        <v>216</v>
      </c>
      <c r="E101" t="s">
        <v>217</v>
      </c>
      <c r="F101" t="s">
        <v>272</v>
      </c>
      <c r="G101" s="71" t="s">
        <v>816</v>
      </c>
      <c r="J101" t="s">
        <v>817</v>
      </c>
      <c r="K101" t="s">
        <v>818</v>
      </c>
      <c r="L101" t="s">
        <v>297</v>
      </c>
      <c r="M101" t="s">
        <v>298</v>
      </c>
      <c r="N101" t="s">
        <v>429</v>
      </c>
      <c r="O101" t="s">
        <v>225</v>
      </c>
      <c r="P101" t="s">
        <v>315</v>
      </c>
      <c r="Q101">
        <v>5670</v>
      </c>
      <c r="R101" t="s">
        <v>431</v>
      </c>
      <c r="S101" t="s">
        <v>228</v>
      </c>
      <c r="T101" t="s">
        <v>229</v>
      </c>
      <c r="U101" t="s">
        <v>230</v>
      </c>
      <c r="V101" s="70">
        <v>45419.441840277781</v>
      </c>
      <c r="W101" s="70">
        <v>45419.64</v>
      </c>
      <c r="X101" s="70">
        <v>45419.756099537037</v>
      </c>
      <c r="Z101">
        <v>44640</v>
      </c>
      <c r="AC101" t="s">
        <v>309</v>
      </c>
      <c r="AD101" t="s">
        <v>232</v>
      </c>
      <c r="AF101">
        <v>0</v>
      </c>
      <c r="AG101">
        <v>99.361559139999997</v>
      </c>
      <c r="AH101">
        <v>98.987455197000003</v>
      </c>
      <c r="AI101">
        <v>452</v>
      </c>
      <c r="AJ101">
        <v>285</v>
      </c>
      <c r="AK101">
        <v>285</v>
      </c>
    </row>
    <row r="102" spans="1:37" ht="15.95" customHeight="1">
      <c r="A102" t="s">
        <v>819</v>
      </c>
      <c r="B102" t="s">
        <v>215</v>
      </c>
      <c r="C102" t="s">
        <v>216</v>
      </c>
      <c r="E102" t="s">
        <v>217</v>
      </c>
      <c r="F102" t="s">
        <v>272</v>
      </c>
      <c r="G102" s="71" t="s">
        <v>820</v>
      </c>
      <c r="J102" t="s">
        <v>821</v>
      </c>
      <c r="K102" t="s">
        <v>822</v>
      </c>
      <c r="L102" t="s">
        <v>238</v>
      </c>
      <c r="M102" t="s">
        <v>338</v>
      </c>
      <c r="N102" t="s">
        <v>339</v>
      </c>
      <c r="O102" t="s">
        <v>225</v>
      </c>
      <c r="P102" t="s">
        <v>733</v>
      </c>
      <c r="Q102" t="s">
        <v>589</v>
      </c>
      <c r="R102" t="s">
        <v>340</v>
      </c>
      <c r="S102" t="s">
        <v>228</v>
      </c>
      <c r="T102" t="s">
        <v>229</v>
      </c>
      <c r="U102" t="s">
        <v>230</v>
      </c>
      <c r="V102" s="70">
        <v>45419.447893518518</v>
      </c>
      <c r="X102" s="70">
        <v>45420.548414351855</v>
      </c>
      <c r="Z102">
        <v>44640</v>
      </c>
      <c r="AA102" s="70">
        <v>45419.788090277776</v>
      </c>
      <c r="AB102" s="70">
        <v>45420.291666666664</v>
      </c>
      <c r="AC102" t="s">
        <v>402</v>
      </c>
      <c r="AD102" t="s">
        <v>232</v>
      </c>
      <c r="AF102">
        <v>726</v>
      </c>
      <c r="AG102">
        <v>100</v>
      </c>
      <c r="AH102">
        <v>96.449372760000003</v>
      </c>
      <c r="AI102">
        <v>1585</v>
      </c>
    </row>
    <row r="103" spans="1:37" ht="15.95" customHeight="1">
      <c r="A103" t="s">
        <v>823</v>
      </c>
      <c r="B103" t="s">
        <v>215</v>
      </c>
      <c r="C103" t="s">
        <v>216</v>
      </c>
      <c r="E103" t="s">
        <v>217</v>
      </c>
      <c r="F103" t="s">
        <v>234</v>
      </c>
      <c r="G103" s="71" t="s">
        <v>824</v>
      </c>
      <c r="J103" t="s">
        <v>825</v>
      </c>
      <c r="K103" t="s">
        <v>826</v>
      </c>
      <c r="L103" t="s">
        <v>297</v>
      </c>
      <c r="M103" t="s">
        <v>298</v>
      </c>
      <c r="N103" t="s">
        <v>827</v>
      </c>
      <c r="O103" t="s">
        <v>225</v>
      </c>
      <c r="P103" t="s">
        <v>828</v>
      </c>
      <c r="Q103" t="s">
        <v>829</v>
      </c>
      <c r="R103" t="s">
        <v>830</v>
      </c>
      <c r="S103" t="s">
        <v>228</v>
      </c>
      <c r="T103" t="s">
        <v>229</v>
      </c>
      <c r="U103" t="s">
        <v>230</v>
      </c>
      <c r="V103" s="70">
        <v>45419.48332175926</v>
      </c>
      <c r="X103" s="70">
        <v>45419.715231481481</v>
      </c>
      <c r="Z103">
        <v>44640</v>
      </c>
      <c r="AC103" t="s">
        <v>268</v>
      </c>
      <c r="AD103" t="s">
        <v>232</v>
      </c>
      <c r="AF103">
        <v>0</v>
      </c>
      <c r="AG103">
        <v>100</v>
      </c>
      <c r="AH103">
        <v>99.251792115000001</v>
      </c>
      <c r="AI103">
        <v>334</v>
      </c>
    </row>
    <row r="104" spans="1:37" ht="15.95" customHeight="1">
      <c r="A104" t="s">
        <v>831</v>
      </c>
      <c r="B104" t="s">
        <v>215</v>
      </c>
      <c r="C104" t="s">
        <v>216</v>
      </c>
      <c r="E104" t="s">
        <v>217</v>
      </c>
      <c r="F104" t="s">
        <v>234</v>
      </c>
      <c r="G104" s="71" t="s">
        <v>832</v>
      </c>
      <c r="J104" t="s">
        <v>549</v>
      </c>
      <c r="K104" t="s">
        <v>550</v>
      </c>
      <c r="L104" t="s">
        <v>222</v>
      </c>
      <c r="M104" t="s">
        <v>223</v>
      </c>
      <c r="N104" t="s">
        <v>224</v>
      </c>
      <c r="O104" t="s">
        <v>225</v>
      </c>
      <c r="P104" t="s">
        <v>712</v>
      </c>
      <c r="Q104" t="s">
        <v>551</v>
      </c>
      <c r="R104" t="s">
        <v>227</v>
      </c>
      <c r="S104" t="s">
        <v>228</v>
      </c>
      <c r="T104" t="s">
        <v>229</v>
      </c>
      <c r="U104" t="s">
        <v>230</v>
      </c>
      <c r="V104" s="70">
        <v>45419.519513888888</v>
      </c>
      <c r="X104" s="70">
        <v>45420.477638888886</v>
      </c>
      <c r="Z104">
        <v>44640</v>
      </c>
      <c r="AA104" s="70">
        <v>45419.732847222222</v>
      </c>
      <c r="AB104" s="70">
        <v>45420.732638888891</v>
      </c>
      <c r="AC104" t="s">
        <v>552</v>
      </c>
      <c r="AD104" t="s">
        <v>649</v>
      </c>
      <c r="AF104">
        <v>1440</v>
      </c>
      <c r="AG104">
        <v>100</v>
      </c>
      <c r="AH104">
        <v>96.910842294000005</v>
      </c>
      <c r="AI104">
        <v>1379</v>
      </c>
    </row>
    <row r="105" spans="1:37" ht="15.95" customHeight="1">
      <c r="A105" t="s">
        <v>833</v>
      </c>
      <c r="B105" t="s">
        <v>215</v>
      </c>
      <c r="C105" t="s">
        <v>216</v>
      </c>
      <c r="E105" t="s">
        <v>217</v>
      </c>
      <c r="F105" t="s">
        <v>272</v>
      </c>
      <c r="G105" s="71" t="s">
        <v>834</v>
      </c>
      <c r="J105" t="s">
        <v>835</v>
      </c>
      <c r="K105" t="s">
        <v>836</v>
      </c>
      <c r="L105" t="s">
        <v>297</v>
      </c>
      <c r="M105" t="s">
        <v>298</v>
      </c>
      <c r="N105" t="s">
        <v>827</v>
      </c>
      <c r="O105" t="s">
        <v>225</v>
      </c>
      <c r="P105" t="s">
        <v>351</v>
      </c>
      <c r="Q105" t="s">
        <v>837</v>
      </c>
      <c r="R105" t="s">
        <v>830</v>
      </c>
      <c r="S105" t="s">
        <v>228</v>
      </c>
      <c r="T105" t="s">
        <v>229</v>
      </c>
      <c r="U105" t="s">
        <v>230</v>
      </c>
      <c r="V105" s="70">
        <v>45419.529074074075</v>
      </c>
      <c r="W105" s="70">
        <v>45421.584270833337</v>
      </c>
      <c r="X105" s="70">
        <v>45423.487407407411</v>
      </c>
      <c r="Z105">
        <v>44640</v>
      </c>
      <c r="AA105" s="70">
        <v>45420.844710648147</v>
      </c>
      <c r="AB105" s="70">
        <v>45421.427083333336</v>
      </c>
      <c r="AC105" t="s">
        <v>278</v>
      </c>
      <c r="AD105" t="s">
        <v>232</v>
      </c>
      <c r="AF105">
        <v>839</v>
      </c>
      <c r="AG105">
        <v>93.369175627000004</v>
      </c>
      <c r="AH105">
        <v>87.231182795999999</v>
      </c>
      <c r="AI105">
        <v>5700</v>
      </c>
      <c r="AJ105">
        <v>2960</v>
      </c>
      <c r="AK105">
        <v>2121</v>
      </c>
    </row>
    <row r="106" spans="1:37" ht="15.95" customHeight="1">
      <c r="A106" t="s">
        <v>838</v>
      </c>
      <c r="B106" t="s">
        <v>215</v>
      </c>
      <c r="C106" t="s">
        <v>216</v>
      </c>
      <c r="E106" t="s">
        <v>217</v>
      </c>
      <c r="F106" t="s">
        <v>218</v>
      </c>
      <c r="G106" s="71" t="s">
        <v>839</v>
      </c>
      <c r="J106" t="s">
        <v>840</v>
      </c>
      <c r="K106" t="s">
        <v>841</v>
      </c>
      <c r="L106" t="s">
        <v>222</v>
      </c>
      <c r="M106" t="s">
        <v>223</v>
      </c>
      <c r="N106" t="s">
        <v>224</v>
      </c>
      <c r="O106" t="s">
        <v>225</v>
      </c>
      <c r="P106" t="s">
        <v>842</v>
      </c>
      <c r="Q106" t="s">
        <v>843</v>
      </c>
      <c r="R106" t="s">
        <v>227</v>
      </c>
      <c r="S106" t="s">
        <v>228</v>
      </c>
      <c r="T106" t="s">
        <v>229</v>
      </c>
      <c r="U106" t="s">
        <v>230</v>
      </c>
      <c r="V106" s="70">
        <v>45419.552951388891</v>
      </c>
      <c r="W106" s="70">
        <v>45420.175462962965</v>
      </c>
      <c r="X106" s="70">
        <v>45424.732534722221</v>
      </c>
      <c r="Z106">
        <v>44640</v>
      </c>
      <c r="AC106" t="s">
        <v>231</v>
      </c>
      <c r="AD106" t="s">
        <v>844</v>
      </c>
      <c r="AF106">
        <v>0</v>
      </c>
      <c r="AG106">
        <v>97.992831541000001</v>
      </c>
      <c r="AH106">
        <v>83.293010753000004</v>
      </c>
      <c r="AI106">
        <v>7458</v>
      </c>
      <c r="AJ106">
        <v>896</v>
      </c>
      <c r="AK106">
        <v>896</v>
      </c>
    </row>
    <row r="107" spans="1:37" ht="15.95" customHeight="1">
      <c r="A107" t="s">
        <v>845</v>
      </c>
      <c r="B107" t="s">
        <v>215</v>
      </c>
      <c r="C107" t="s">
        <v>216</v>
      </c>
      <c r="E107" t="s">
        <v>217</v>
      </c>
      <c r="F107" t="s">
        <v>218</v>
      </c>
      <c r="G107" s="71" t="s">
        <v>846</v>
      </c>
      <c r="J107" t="s">
        <v>847</v>
      </c>
      <c r="K107" t="s">
        <v>848</v>
      </c>
      <c r="L107" t="s">
        <v>222</v>
      </c>
      <c r="M107" t="s">
        <v>223</v>
      </c>
      <c r="N107" t="s">
        <v>224</v>
      </c>
      <c r="O107" t="s">
        <v>225</v>
      </c>
      <c r="P107" t="s">
        <v>842</v>
      </c>
      <c r="Q107">
        <v>0</v>
      </c>
      <c r="R107" t="s">
        <v>227</v>
      </c>
      <c r="S107" t="s">
        <v>228</v>
      </c>
      <c r="T107" t="s">
        <v>229</v>
      </c>
      <c r="U107" t="s">
        <v>230</v>
      </c>
      <c r="V107" s="70">
        <v>45419.555347222224</v>
      </c>
      <c r="W107" s="70">
        <v>45419.900787037041</v>
      </c>
      <c r="X107" s="70">
        <v>45424.732847222222</v>
      </c>
      <c r="Z107">
        <v>44640</v>
      </c>
      <c r="AC107" t="s">
        <v>231</v>
      </c>
      <c r="AD107" t="s">
        <v>849</v>
      </c>
      <c r="AF107">
        <v>0</v>
      </c>
      <c r="AG107">
        <v>98.884408601999993</v>
      </c>
      <c r="AH107">
        <v>83.297491038999993</v>
      </c>
      <c r="AI107">
        <v>7456</v>
      </c>
      <c r="AJ107">
        <v>498</v>
      </c>
      <c r="AK107">
        <v>498</v>
      </c>
    </row>
    <row r="108" spans="1:37" ht="15.95" customHeight="1">
      <c r="A108" t="s">
        <v>850</v>
      </c>
      <c r="B108" t="s">
        <v>215</v>
      </c>
      <c r="C108" t="s">
        <v>216</v>
      </c>
      <c r="E108" t="s">
        <v>217</v>
      </c>
      <c r="F108" t="s">
        <v>218</v>
      </c>
      <c r="G108" s="71" t="s">
        <v>851</v>
      </c>
      <c r="J108" t="s">
        <v>840</v>
      </c>
      <c r="K108" t="s">
        <v>841</v>
      </c>
      <c r="L108" t="s">
        <v>222</v>
      </c>
      <c r="M108" t="s">
        <v>223</v>
      </c>
      <c r="N108" t="s">
        <v>224</v>
      </c>
      <c r="O108" t="s">
        <v>225</v>
      </c>
      <c r="P108" t="s">
        <v>842</v>
      </c>
      <c r="Q108" t="s">
        <v>843</v>
      </c>
      <c r="R108" t="s">
        <v>227</v>
      </c>
      <c r="S108" t="s">
        <v>228</v>
      </c>
      <c r="T108" t="s">
        <v>229</v>
      </c>
      <c r="U108" t="s">
        <v>230</v>
      </c>
      <c r="V108" s="70">
        <v>45419.560798611114</v>
      </c>
      <c r="W108" s="70">
        <v>45420.219675925924</v>
      </c>
      <c r="X108" s="70">
        <v>45424.733263888891</v>
      </c>
      <c r="Z108">
        <v>44640</v>
      </c>
      <c r="AC108" t="s">
        <v>231</v>
      </c>
      <c r="AD108" t="s">
        <v>649</v>
      </c>
      <c r="AF108">
        <v>0</v>
      </c>
      <c r="AG108">
        <v>97.874103942999994</v>
      </c>
      <c r="AH108">
        <v>83.315412186000003</v>
      </c>
      <c r="AI108">
        <v>7448</v>
      </c>
      <c r="AJ108">
        <v>949</v>
      </c>
      <c r="AK108">
        <v>949</v>
      </c>
    </row>
    <row r="109" spans="1:37" ht="15.95" customHeight="1">
      <c r="A109" t="s">
        <v>852</v>
      </c>
      <c r="B109" t="s">
        <v>215</v>
      </c>
      <c r="C109" t="s">
        <v>216</v>
      </c>
      <c r="E109" t="s">
        <v>217</v>
      </c>
      <c r="F109" t="s">
        <v>218</v>
      </c>
      <c r="G109" s="71" t="s">
        <v>853</v>
      </c>
      <c r="J109" t="s">
        <v>840</v>
      </c>
      <c r="K109" t="s">
        <v>841</v>
      </c>
      <c r="L109" t="s">
        <v>222</v>
      </c>
      <c r="M109" t="s">
        <v>223</v>
      </c>
      <c r="N109" t="s">
        <v>224</v>
      </c>
      <c r="O109" t="s">
        <v>225</v>
      </c>
      <c r="P109" t="s">
        <v>842</v>
      </c>
      <c r="Q109" t="s">
        <v>843</v>
      </c>
      <c r="R109" t="s">
        <v>227</v>
      </c>
      <c r="S109" t="s">
        <v>228</v>
      </c>
      <c r="T109" t="s">
        <v>229</v>
      </c>
      <c r="U109" t="s">
        <v>230</v>
      </c>
      <c r="V109" s="70">
        <v>45419.576006944444</v>
      </c>
      <c r="W109" s="70">
        <v>45419.891979166663</v>
      </c>
      <c r="X109" s="70">
        <v>45424.733981481484</v>
      </c>
      <c r="Z109">
        <v>44640</v>
      </c>
      <c r="AC109" t="s">
        <v>231</v>
      </c>
      <c r="AD109" t="s">
        <v>479</v>
      </c>
      <c r="AF109">
        <v>0</v>
      </c>
      <c r="AG109">
        <v>98.980734767000001</v>
      </c>
      <c r="AH109">
        <v>83.362455197000003</v>
      </c>
      <c r="AI109">
        <v>7427</v>
      </c>
      <c r="AJ109">
        <v>455</v>
      </c>
      <c r="AK109">
        <v>455</v>
      </c>
    </row>
    <row r="110" spans="1:37" ht="15.95" customHeight="1">
      <c r="A110" t="s">
        <v>854</v>
      </c>
      <c r="B110" t="s">
        <v>215</v>
      </c>
      <c r="C110" t="s">
        <v>216</v>
      </c>
      <c r="E110" t="s">
        <v>217</v>
      </c>
      <c r="F110" t="s">
        <v>218</v>
      </c>
      <c r="G110" s="71" t="s">
        <v>855</v>
      </c>
      <c r="J110" t="s">
        <v>856</v>
      </c>
      <c r="K110" t="s">
        <v>857</v>
      </c>
      <c r="L110" t="s">
        <v>222</v>
      </c>
      <c r="M110" t="s">
        <v>223</v>
      </c>
      <c r="N110" t="s">
        <v>224</v>
      </c>
      <c r="O110" t="s">
        <v>225</v>
      </c>
      <c r="P110" t="s">
        <v>354</v>
      </c>
      <c r="Q110" t="s">
        <v>858</v>
      </c>
      <c r="R110" t="s">
        <v>227</v>
      </c>
      <c r="S110" t="s">
        <v>228</v>
      </c>
      <c r="T110" t="s">
        <v>229</v>
      </c>
      <c r="U110" t="s">
        <v>230</v>
      </c>
      <c r="V110" s="70">
        <v>45419.579513888886</v>
      </c>
      <c r="W110" s="70">
        <v>45420.133923611109</v>
      </c>
      <c r="X110" s="70">
        <v>45420.135509259257</v>
      </c>
      <c r="Z110">
        <v>44640</v>
      </c>
      <c r="AC110" t="s">
        <v>278</v>
      </c>
      <c r="AD110" t="s">
        <v>232</v>
      </c>
      <c r="AF110">
        <v>0</v>
      </c>
      <c r="AG110">
        <v>98.212365590999994</v>
      </c>
      <c r="AH110">
        <v>98.205645161000007</v>
      </c>
      <c r="AI110">
        <v>801</v>
      </c>
      <c r="AJ110">
        <v>798</v>
      </c>
      <c r="AK110">
        <v>798</v>
      </c>
    </row>
    <row r="111" spans="1:37" ht="15.95" customHeight="1">
      <c r="A111" t="s">
        <v>859</v>
      </c>
      <c r="B111" t="s">
        <v>215</v>
      </c>
      <c r="C111" t="s">
        <v>216</v>
      </c>
      <c r="E111" t="s">
        <v>217</v>
      </c>
      <c r="F111" t="s">
        <v>234</v>
      </c>
      <c r="G111" s="71" t="s">
        <v>860</v>
      </c>
      <c r="J111" t="s">
        <v>861</v>
      </c>
      <c r="K111" t="s">
        <v>862</v>
      </c>
      <c r="L111" t="s">
        <v>222</v>
      </c>
      <c r="M111" t="s">
        <v>223</v>
      </c>
      <c r="N111" t="s">
        <v>224</v>
      </c>
      <c r="O111" t="s">
        <v>225</v>
      </c>
      <c r="P111" t="s">
        <v>863</v>
      </c>
      <c r="Q111" t="s">
        <v>864</v>
      </c>
      <c r="R111" t="s">
        <v>227</v>
      </c>
      <c r="S111" t="s">
        <v>228</v>
      </c>
      <c r="T111" t="s">
        <v>229</v>
      </c>
      <c r="U111" t="s">
        <v>230</v>
      </c>
      <c r="V111" s="70">
        <v>45419.593425925923</v>
      </c>
      <c r="X111" s="70">
        <v>45420.539259259262</v>
      </c>
      <c r="Z111">
        <v>44640</v>
      </c>
      <c r="AA111" s="70">
        <v>45419.788090277776</v>
      </c>
      <c r="AB111" s="70">
        <v>45420.458333333336</v>
      </c>
      <c r="AC111" t="s">
        <v>361</v>
      </c>
      <c r="AD111" t="s">
        <v>232</v>
      </c>
      <c r="AF111">
        <v>966</v>
      </c>
      <c r="AG111">
        <v>100</v>
      </c>
      <c r="AH111">
        <v>96.948924731000005</v>
      </c>
      <c r="AI111">
        <v>1362</v>
      </c>
    </row>
    <row r="112" spans="1:37" ht="15.95" customHeight="1">
      <c r="A112" t="s">
        <v>865</v>
      </c>
      <c r="B112" t="s">
        <v>215</v>
      </c>
      <c r="C112" t="s">
        <v>216</v>
      </c>
      <c r="E112" t="s">
        <v>217</v>
      </c>
      <c r="F112" t="s">
        <v>218</v>
      </c>
      <c r="G112" s="71" t="s">
        <v>866</v>
      </c>
      <c r="J112" t="s">
        <v>867</v>
      </c>
      <c r="K112" t="s">
        <v>868</v>
      </c>
      <c r="L112" t="s">
        <v>222</v>
      </c>
      <c r="M112" t="s">
        <v>223</v>
      </c>
      <c r="N112" t="s">
        <v>224</v>
      </c>
      <c r="O112" t="s">
        <v>225</v>
      </c>
      <c r="P112" t="s">
        <v>232</v>
      </c>
      <c r="Q112" t="s">
        <v>869</v>
      </c>
      <c r="R112" t="s">
        <v>227</v>
      </c>
      <c r="S112" t="s">
        <v>228</v>
      </c>
      <c r="T112" t="s">
        <v>229</v>
      </c>
      <c r="U112" t="s">
        <v>230</v>
      </c>
      <c r="V112" s="70">
        <v>45419.671076388891</v>
      </c>
      <c r="W112" s="70">
        <v>45420.193958333337</v>
      </c>
      <c r="X112" s="70">
        <v>45420.527002314811</v>
      </c>
      <c r="Z112">
        <v>44640</v>
      </c>
      <c r="AC112" t="s">
        <v>278</v>
      </c>
      <c r="AD112" t="s">
        <v>232</v>
      </c>
      <c r="AF112">
        <v>0</v>
      </c>
      <c r="AG112">
        <v>98.313172042999994</v>
      </c>
      <c r="AH112">
        <v>97.240143368999995</v>
      </c>
      <c r="AI112">
        <v>1232</v>
      </c>
      <c r="AJ112">
        <v>753</v>
      </c>
      <c r="AK112">
        <v>753</v>
      </c>
    </row>
    <row r="113" spans="1:37" ht="15.95" customHeight="1">
      <c r="A113" t="s">
        <v>870</v>
      </c>
      <c r="B113" t="s">
        <v>215</v>
      </c>
      <c r="C113" t="s">
        <v>216</v>
      </c>
      <c r="E113" t="s">
        <v>217</v>
      </c>
      <c r="F113" t="s">
        <v>272</v>
      </c>
      <c r="G113" s="71" t="s">
        <v>871</v>
      </c>
      <c r="J113" t="s">
        <v>872</v>
      </c>
      <c r="K113" t="s">
        <v>873</v>
      </c>
      <c r="L113" t="s">
        <v>297</v>
      </c>
      <c r="M113" t="s">
        <v>298</v>
      </c>
      <c r="N113" t="s">
        <v>429</v>
      </c>
      <c r="O113" t="s">
        <v>225</v>
      </c>
      <c r="P113" t="s">
        <v>745</v>
      </c>
      <c r="Q113" t="s">
        <v>874</v>
      </c>
      <c r="R113" t="s">
        <v>431</v>
      </c>
      <c r="S113" t="s">
        <v>228</v>
      </c>
      <c r="T113" t="s">
        <v>229</v>
      </c>
      <c r="U113" t="s">
        <v>230</v>
      </c>
      <c r="V113" s="70">
        <v>45419.673946759256</v>
      </c>
      <c r="W113" s="70">
        <v>45421.133969907409</v>
      </c>
      <c r="X113" s="70">
        <v>45421.134201388886</v>
      </c>
      <c r="Z113">
        <v>44640</v>
      </c>
      <c r="AA113" s="70">
        <v>45420.778958333336</v>
      </c>
      <c r="AB113" s="70">
        <v>45421.291666666664</v>
      </c>
      <c r="AC113" t="s">
        <v>278</v>
      </c>
      <c r="AD113" t="s">
        <v>232</v>
      </c>
      <c r="AF113">
        <v>739</v>
      </c>
      <c r="AG113">
        <v>95.291218638000004</v>
      </c>
      <c r="AH113">
        <v>95.288978494999995</v>
      </c>
      <c r="AI113">
        <v>2103</v>
      </c>
      <c r="AJ113">
        <v>2102</v>
      </c>
      <c r="AK113">
        <v>1363</v>
      </c>
    </row>
    <row r="114" spans="1:37" ht="15.95" customHeight="1">
      <c r="A114" t="s">
        <v>875</v>
      </c>
      <c r="B114" t="s">
        <v>215</v>
      </c>
      <c r="C114" t="s">
        <v>216</v>
      </c>
      <c r="E114" t="s">
        <v>217</v>
      </c>
      <c r="F114" t="s">
        <v>272</v>
      </c>
      <c r="G114" s="71" t="s">
        <v>876</v>
      </c>
      <c r="J114" t="s">
        <v>877</v>
      </c>
      <c r="K114" t="s">
        <v>878</v>
      </c>
      <c r="L114" t="s">
        <v>297</v>
      </c>
      <c r="M114" t="s">
        <v>298</v>
      </c>
      <c r="N114" t="s">
        <v>827</v>
      </c>
      <c r="O114" t="s">
        <v>225</v>
      </c>
      <c r="P114" t="s">
        <v>733</v>
      </c>
      <c r="R114" t="s">
        <v>830</v>
      </c>
      <c r="S114" t="s">
        <v>228</v>
      </c>
      <c r="T114" t="s">
        <v>229</v>
      </c>
      <c r="U114" t="s">
        <v>230</v>
      </c>
      <c r="V114" s="70">
        <v>45419.722430555557</v>
      </c>
      <c r="X114" s="70">
        <v>45420.590439814812</v>
      </c>
      <c r="Z114">
        <v>44640</v>
      </c>
      <c r="AA114" s="70">
        <v>45419.761678240742</v>
      </c>
      <c r="AB114" s="70">
        <v>45420.761111111111</v>
      </c>
      <c r="AC114" t="s">
        <v>278</v>
      </c>
      <c r="AD114" t="s">
        <v>479</v>
      </c>
      <c r="AF114">
        <v>1440</v>
      </c>
      <c r="AG114">
        <v>100</v>
      </c>
      <c r="AH114">
        <v>97.199820789</v>
      </c>
      <c r="AI114">
        <v>1250</v>
      </c>
    </row>
    <row r="115" spans="1:37" ht="15.95" customHeight="1">
      <c r="A115" t="s">
        <v>879</v>
      </c>
      <c r="B115" t="s">
        <v>215</v>
      </c>
      <c r="C115" t="s">
        <v>216</v>
      </c>
      <c r="E115" t="s">
        <v>217</v>
      </c>
      <c r="F115" t="s">
        <v>218</v>
      </c>
      <c r="G115" s="71" t="s">
        <v>880</v>
      </c>
      <c r="J115" t="s">
        <v>881</v>
      </c>
      <c r="K115" t="s">
        <v>882</v>
      </c>
      <c r="L115" t="s">
        <v>455</v>
      </c>
      <c r="M115" t="s">
        <v>761</v>
      </c>
      <c r="N115" t="s">
        <v>732</v>
      </c>
      <c r="O115" t="s">
        <v>251</v>
      </c>
      <c r="P115" t="s">
        <v>232</v>
      </c>
      <c r="Q115" t="s">
        <v>883</v>
      </c>
      <c r="R115" t="s">
        <v>734</v>
      </c>
      <c r="S115" t="s">
        <v>228</v>
      </c>
      <c r="T115" t="s">
        <v>229</v>
      </c>
      <c r="U115" t="s">
        <v>230</v>
      </c>
      <c r="V115" s="70">
        <v>45419.749768518515</v>
      </c>
      <c r="W115" s="70">
        <v>45419.970729166664</v>
      </c>
      <c r="X115" s="70">
        <v>45420.52847222222</v>
      </c>
      <c r="Z115">
        <v>44640</v>
      </c>
      <c r="AC115" t="s">
        <v>278</v>
      </c>
      <c r="AD115" t="s">
        <v>232</v>
      </c>
      <c r="AF115">
        <v>0</v>
      </c>
      <c r="AG115">
        <v>99.287634409000006</v>
      </c>
      <c r="AH115">
        <v>97.486559139999997</v>
      </c>
      <c r="AI115">
        <v>1122</v>
      </c>
      <c r="AJ115">
        <v>318</v>
      </c>
      <c r="AK115">
        <v>318</v>
      </c>
    </row>
    <row r="116" spans="1:37" ht="15.95" customHeight="1">
      <c r="A116" t="s">
        <v>884</v>
      </c>
      <c r="B116" t="s">
        <v>215</v>
      </c>
      <c r="C116" t="s">
        <v>216</v>
      </c>
      <c r="E116" t="s">
        <v>217</v>
      </c>
      <c r="F116" t="s">
        <v>218</v>
      </c>
      <c r="G116" s="71" t="s">
        <v>885</v>
      </c>
      <c r="J116" t="s">
        <v>886</v>
      </c>
      <c r="K116" t="s">
        <v>887</v>
      </c>
      <c r="L116" t="s">
        <v>455</v>
      </c>
      <c r="M116" t="s">
        <v>761</v>
      </c>
      <c r="N116" t="s">
        <v>732</v>
      </c>
      <c r="O116" t="s">
        <v>251</v>
      </c>
      <c r="P116" t="s">
        <v>232</v>
      </c>
      <c r="Q116" t="s">
        <v>888</v>
      </c>
      <c r="R116" t="s">
        <v>734</v>
      </c>
      <c r="S116" t="s">
        <v>228</v>
      </c>
      <c r="T116" t="s">
        <v>229</v>
      </c>
      <c r="U116" t="s">
        <v>230</v>
      </c>
      <c r="V116" s="70">
        <v>45419.758252314816</v>
      </c>
      <c r="W116" s="70">
        <v>45419.773761574077</v>
      </c>
      <c r="X116" s="70">
        <v>45420.53019675926</v>
      </c>
      <c r="Z116">
        <v>44640</v>
      </c>
      <c r="AC116" t="s">
        <v>278</v>
      </c>
      <c r="AD116" t="s">
        <v>232</v>
      </c>
      <c r="AF116">
        <v>0</v>
      </c>
      <c r="AG116">
        <v>99.948476702999997</v>
      </c>
      <c r="AH116">
        <v>97.508960572999996</v>
      </c>
      <c r="AI116">
        <v>1112</v>
      </c>
      <c r="AJ116">
        <v>23</v>
      </c>
      <c r="AK116">
        <v>23</v>
      </c>
    </row>
    <row r="117" spans="1:37" ht="15.95" customHeight="1">
      <c r="A117" t="s">
        <v>889</v>
      </c>
      <c r="B117" t="s">
        <v>215</v>
      </c>
      <c r="C117" t="s">
        <v>216</v>
      </c>
      <c r="E117" t="s">
        <v>217</v>
      </c>
      <c r="F117" t="s">
        <v>218</v>
      </c>
      <c r="G117" s="71" t="s">
        <v>890</v>
      </c>
      <c r="J117" t="s">
        <v>891</v>
      </c>
      <c r="K117" t="s">
        <v>892</v>
      </c>
      <c r="L117" t="s">
        <v>455</v>
      </c>
      <c r="M117" t="s">
        <v>761</v>
      </c>
      <c r="N117" t="s">
        <v>732</v>
      </c>
      <c r="O117" t="s">
        <v>251</v>
      </c>
      <c r="P117" t="s">
        <v>232</v>
      </c>
      <c r="Q117">
        <v>984</v>
      </c>
      <c r="R117" t="s">
        <v>734</v>
      </c>
      <c r="S117" t="s">
        <v>228</v>
      </c>
      <c r="T117" t="s">
        <v>229</v>
      </c>
      <c r="U117" t="s">
        <v>230</v>
      </c>
      <c r="V117" s="70">
        <v>45419.807222222225</v>
      </c>
      <c r="X117" s="70">
        <v>45421.824664351851</v>
      </c>
      <c r="Z117">
        <v>44640</v>
      </c>
      <c r="AC117" t="s">
        <v>395</v>
      </c>
      <c r="AD117" t="s">
        <v>232</v>
      </c>
      <c r="AF117">
        <v>0</v>
      </c>
      <c r="AG117">
        <v>100</v>
      </c>
      <c r="AH117">
        <v>93.492383512999993</v>
      </c>
      <c r="AI117">
        <v>2905</v>
      </c>
    </row>
    <row r="118" spans="1:37" ht="15.95" customHeight="1">
      <c r="A118" t="s">
        <v>893</v>
      </c>
      <c r="B118" t="s">
        <v>215</v>
      </c>
      <c r="C118" t="s">
        <v>216</v>
      </c>
      <c r="E118" t="s">
        <v>217</v>
      </c>
      <c r="F118" t="s">
        <v>234</v>
      </c>
      <c r="G118" s="71" t="s">
        <v>894</v>
      </c>
      <c r="J118" t="s">
        <v>895</v>
      </c>
      <c r="K118" t="s">
        <v>896</v>
      </c>
      <c r="L118" t="s">
        <v>222</v>
      </c>
      <c r="M118" t="s">
        <v>223</v>
      </c>
      <c r="N118" t="s">
        <v>224</v>
      </c>
      <c r="O118" t="s">
        <v>225</v>
      </c>
      <c r="P118" t="s">
        <v>716</v>
      </c>
      <c r="Q118" t="s">
        <v>897</v>
      </c>
      <c r="R118" t="s">
        <v>227</v>
      </c>
      <c r="S118" t="s">
        <v>228</v>
      </c>
      <c r="T118" t="s">
        <v>229</v>
      </c>
      <c r="U118" t="s">
        <v>230</v>
      </c>
      <c r="V118" s="70">
        <v>45419.811111111114</v>
      </c>
      <c r="W118" s="70">
        <v>45421.736574074072</v>
      </c>
      <c r="X118" s="70">
        <v>45422.525219907409</v>
      </c>
      <c r="Z118">
        <v>44640</v>
      </c>
      <c r="AA118" s="70">
        <v>45420.756851851853</v>
      </c>
      <c r="AB118" s="70">
        <v>45422.416666666664</v>
      </c>
      <c r="AC118" t="s">
        <v>686</v>
      </c>
      <c r="AD118" t="s">
        <v>232</v>
      </c>
      <c r="AF118">
        <v>2391</v>
      </c>
      <c r="AG118">
        <v>93.790322580999998</v>
      </c>
      <c r="AH118">
        <v>91.245519712999993</v>
      </c>
      <c r="AI118">
        <v>3908</v>
      </c>
      <c r="AJ118">
        <v>2772</v>
      </c>
      <c r="AK118">
        <v>381</v>
      </c>
    </row>
    <row r="119" spans="1:37" ht="15.95" customHeight="1">
      <c r="A119" t="s">
        <v>898</v>
      </c>
      <c r="B119" t="s">
        <v>215</v>
      </c>
      <c r="C119" t="s">
        <v>216</v>
      </c>
      <c r="E119" t="s">
        <v>217</v>
      </c>
      <c r="F119" t="s">
        <v>218</v>
      </c>
      <c r="G119" s="71" t="s">
        <v>899</v>
      </c>
      <c r="J119" t="s">
        <v>900</v>
      </c>
      <c r="K119" t="s">
        <v>901</v>
      </c>
      <c r="L119" t="s">
        <v>222</v>
      </c>
      <c r="M119" t="s">
        <v>223</v>
      </c>
      <c r="N119" t="s">
        <v>224</v>
      </c>
      <c r="O119" t="s">
        <v>225</v>
      </c>
      <c r="P119" t="s">
        <v>232</v>
      </c>
      <c r="Q119" t="s">
        <v>902</v>
      </c>
      <c r="R119" t="s">
        <v>227</v>
      </c>
      <c r="S119" t="s">
        <v>228</v>
      </c>
      <c r="T119" t="s">
        <v>229</v>
      </c>
      <c r="U119" t="s">
        <v>230</v>
      </c>
      <c r="V119" s="70">
        <v>45419.81459490741</v>
      </c>
      <c r="X119" s="70">
        <v>45420.893692129626</v>
      </c>
      <c r="Z119">
        <v>44640</v>
      </c>
      <c r="AC119" t="s">
        <v>255</v>
      </c>
      <c r="AD119" t="s">
        <v>232</v>
      </c>
      <c r="AF119">
        <v>0</v>
      </c>
      <c r="AG119">
        <v>100</v>
      </c>
      <c r="AH119">
        <v>96.521057347999999</v>
      </c>
      <c r="AI119">
        <v>1553</v>
      </c>
    </row>
    <row r="120" spans="1:37" ht="15.95" customHeight="1">
      <c r="A120" t="s">
        <v>903</v>
      </c>
      <c r="B120" t="s">
        <v>215</v>
      </c>
      <c r="C120" t="s">
        <v>216</v>
      </c>
      <c r="E120" t="s">
        <v>217</v>
      </c>
      <c r="F120" t="s">
        <v>218</v>
      </c>
      <c r="G120" s="71" t="s">
        <v>904</v>
      </c>
      <c r="J120" t="s">
        <v>905</v>
      </c>
      <c r="K120" t="s">
        <v>906</v>
      </c>
      <c r="L120" t="s">
        <v>455</v>
      </c>
      <c r="M120" t="s">
        <v>761</v>
      </c>
      <c r="N120" t="s">
        <v>732</v>
      </c>
      <c r="O120" t="s">
        <v>251</v>
      </c>
      <c r="P120" t="s">
        <v>232</v>
      </c>
      <c r="Q120" t="s">
        <v>907</v>
      </c>
      <c r="R120" t="s">
        <v>734</v>
      </c>
      <c r="S120" t="s">
        <v>228</v>
      </c>
      <c r="T120" t="s">
        <v>229</v>
      </c>
      <c r="U120" t="s">
        <v>230</v>
      </c>
      <c r="V120" s="70">
        <v>45419.818043981482</v>
      </c>
      <c r="X120" s="70">
        <v>45420.896932870368</v>
      </c>
      <c r="Z120">
        <v>44640</v>
      </c>
      <c r="AC120" t="s">
        <v>395</v>
      </c>
      <c r="AD120" t="s">
        <v>232</v>
      </c>
      <c r="AF120">
        <v>0</v>
      </c>
      <c r="AG120">
        <v>100</v>
      </c>
      <c r="AH120">
        <v>96.518817204000001</v>
      </c>
      <c r="AI120">
        <v>1554</v>
      </c>
    </row>
    <row r="121" spans="1:37" ht="15.95" customHeight="1">
      <c r="A121" t="s">
        <v>908</v>
      </c>
      <c r="B121" t="s">
        <v>215</v>
      </c>
      <c r="C121" t="s">
        <v>216</v>
      </c>
      <c r="E121" t="s">
        <v>217</v>
      </c>
      <c r="F121" t="s">
        <v>218</v>
      </c>
      <c r="G121" s="71" t="s">
        <v>909</v>
      </c>
      <c r="J121" t="s">
        <v>910</v>
      </c>
      <c r="K121" t="s">
        <v>911</v>
      </c>
      <c r="L121" t="s">
        <v>455</v>
      </c>
      <c r="M121" t="s">
        <v>761</v>
      </c>
      <c r="N121" t="s">
        <v>732</v>
      </c>
      <c r="O121" t="s">
        <v>251</v>
      </c>
      <c r="P121" t="s">
        <v>232</v>
      </c>
      <c r="Q121" t="s">
        <v>912</v>
      </c>
      <c r="R121" t="s">
        <v>734</v>
      </c>
      <c r="S121" t="s">
        <v>228</v>
      </c>
      <c r="T121" t="s">
        <v>229</v>
      </c>
      <c r="U121" t="s">
        <v>230</v>
      </c>
      <c r="V121" s="70">
        <v>45419.820150462961</v>
      </c>
      <c r="X121" s="70">
        <v>45420.899594907409</v>
      </c>
      <c r="Z121">
        <v>44640</v>
      </c>
      <c r="AC121" t="s">
        <v>395</v>
      </c>
      <c r="AD121" t="s">
        <v>232</v>
      </c>
      <c r="AF121">
        <v>0</v>
      </c>
      <c r="AG121">
        <v>100</v>
      </c>
      <c r="AH121">
        <v>96.518817204000001</v>
      </c>
      <c r="AI121">
        <v>1554</v>
      </c>
    </row>
    <row r="122" spans="1:37" ht="15.95" customHeight="1">
      <c r="A122" t="s">
        <v>913</v>
      </c>
      <c r="B122" t="s">
        <v>215</v>
      </c>
      <c r="C122" t="s">
        <v>216</v>
      </c>
      <c r="E122" t="s">
        <v>217</v>
      </c>
      <c r="F122" t="s">
        <v>218</v>
      </c>
      <c r="G122" s="71" t="s">
        <v>914</v>
      </c>
      <c r="J122" t="s">
        <v>915</v>
      </c>
      <c r="K122" t="s">
        <v>916</v>
      </c>
      <c r="L122" t="s">
        <v>222</v>
      </c>
      <c r="M122" t="s">
        <v>223</v>
      </c>
      <c r="N122" t="s">
        <v>224</v>
      </c>
      <c r="O122" t="s">
        <v>225</v>
      </c>
      <c r="P122" t="s">
        <v>232</v>
      </c>
      <c r="Q122" t="s">
        <v>917</v>
      </c>
      <c r="R122" t="s">
        <v>227</v>
      </c>
      <c r="S122" t="s">
        <v>228</v>
      </c>
      <c r="T122" t="s">
        <v>229</v>
      </c>
      <c r="U122" t="s">
        <v>230</v>
      </c>
      <c r="V122" s="70">
        <v>45420.46912037037</v>
      </c>
      <c r="W122" s="70">
        <v>45420.589363425926</v>
      </c>
      <c r="X122" s="70">
        <v>45420.890601851854</v>
      </c>
      <c r="Z122">
        <v>44640</v>
      </c>
      <c r="AC122" t="s">
        <v>402</v>
      </c>
      <c r="AD122" t="s">
        <v>232</v>
      </c>
      <c r="AF122">
        <v>0</v>
      </c>
      <c r="AG122">
        <v>99.612455197000003</v>
      </c>
      <c r="AH122">
        <v>98.640232975000004</v>
      </c>
      <c r="AI122">
        <v>607</v>
      </c>
      <c r="AJ122">
        <v>173</v>
      </c>
      <c r="AK122">
        <v>173</v>
      </c>
    </row>
    <row r="123" spans="1:37" ht="15.95" customHeight="1">
      <c r="A123" t="s">
        <v>918</v>
      </c>
      <c r="B123" t="s">
        <v>215</v>
      </c>
      <c r="C123" t="s">
        <v>216</v>
      </c>
      <c r="E123" t="s">
        <v>217</v>
      </c>
      <c r="F123" t="s">
        <v>272</v>
      </c>
      <c r="G123" s="71" t="s">
        <v>919</v>
      </c>
      <c r="J123" t="s">
        <v>920</v>
      </c>
      <c r="K123" t="s">
        <v>921</v>
      </c>
      <c r="L123" t="s">
        <v>238</v>
      </c>
      <c r="M123" t="s">
        <v>276</v>
      </c>
      <c r="N123" t="s">
        <v>240</v>
      </c>
      <c r="O123" t="s">
        <v>225</v>
      </c>
      <c r="P123" t="s">
        <v>315</v>
      </c>
      <c r="Q123">
        <v>2165</v>
      </c>
      <c r="R123" t="s">
        <v>243</v>
      </c>
      <c r="S123" t="s">
        <v>228</v>
      </c>
      <c r="T123" t="s">
        <v>229</v>
      </c>
      <c r="U123" t="s">
        <v>230</v>
      </c>
      <c r="V123" s="70">
        <v>45420.47210648148</v>
      </c>
      <c r="W123" s="70">
        <v>45421.510462962964</v>
      </c>
      <c r="X123" s="70">
        <v>45421.562094907407</v>
      </c>
      <c r="Z123">
        <v>44640</v>
      </c>
      <c r="AA123" s="70">
        <v>45420.713148148148</v>
      </c>
      <c r="AB123" s="70">
        <v>45421.291666666664</v>
      </c>
      <c r="AC123" t="s">
        <v>922</v>
      </c>
      <c r="AD123" t="s">
        <v>232</v>
      </c>
      <c r="AF123">
        <v>834</v>
      </c>
      <c r="AG123">
        <v>96.648745520000006</v>
      </c>
      <c r="AH123">
        <v>96.482974909999996</v>
      </c>
      <c r="AI123">
        <v>1570</v>
      </c>
      <c r="AJ123">
        <v>1496</v>
      </c>
      <c r="AK123">
        <v>662</v>
      </c>
    </row>
    <row r="124" spans="1:37" ht="15.95" customHeight="1">
      <c r="A124" t="s">
        <v>923</v>
      </c>
      <c r="B124" t="s">
        <v>215</v>
      </c>
      <c r="C124" t="s">
        <v>216</v>
      </c>
      <c r="E124" t="s">
        <v>217</v>
      </c>
      <c r="F124" t="s">
        <v>218</v>
      </c>
      <c r="G124" s="71" t="s">
        <v>924</v>
      </c>
      <c r="J124" t="s">
        <v>925</v>
      </c>
      <c r="K124" t="s">
        <v>926</v>
      </c>
      <c r="L124" t="s">
        <v>455</v>
      </c>
      <c r="M124" t="s">
        <v>761</v>
      </c>
      <c r="N124" t="s">
        <v>732</v>
      </c>
      <c r="O124" t="s">
        <v>251</v>
      </c>
      <c r="P124" t="s">
        <v>232</v>
      </c>
      <c r="Q124" t="s">
        <v>927</v>
      </c>
      <c r="R124" t="s">
        <v>734</v>
      </c>
      <c r="S124" t="s">
        <v>228</v>
      </c>
      <c r="T124" t="s">
        <v>229</v>
      </c>
      <c r="U124" t="s">
        <v>230</v>
      </c>
      <c r="V124" s="70">
        <v>45420.48332175926</v>
      </c>
      <c r="X124" s="70">
        <v>45420.886388888888</v>
      </c>
      <c r="Z124">
        <v>44640</v>
      </c>
      <c r="AC124" t="s">
        <v>278</v>
      </c>
      <c r="AD124" t="s">
        <v>232</v>
      </c>
      <c r="AF124">
        <v>0</v>
      </c>
      <c r="AG124">
        <v>100</v>
      </c>
      <c r="AH124">
        <v>98.698476702999997</v>
      </c>
      <c r="AI124">
        <v>581</v>
      </c>
    </row>
    <row r="125" spans="1:37" ht="15.95" customHeight="1">
      <c r="A125" t="s">
        <v>928</v>
      </c>
      <c r="B125" t="s">
        <v>215</v>
      </c>
      <c r="C125" t="s">
        <v>216</v>
      </c>
      <c r="E125" t="s">
        <v>217</v>
      </c>
      <c r="F125" t="s">
        <v>218</v>
      </c>
      <c r="G125" s="71" t="s">
        <v>929</v>
      </c>
      <c r="J125" t="s">
        <v>930</v>
      </c>
      <c r="K125" t="s">
        <v>931</v>
      </c>
      <c r="L125" t="s">
        <v>455</v>
      </c>
      <c r="M125" t="s">
        <v>761</v>
      </c>
      <c r="N125" t="s">
        <v>732</v>
      </c>
      <c r="O125" t="s">
        <v>251</v>
      </c>
      <c r="P125" t="s">
        <v>232</v>
      </c>
      <c r="Q125" t="s">
        <v>932</v>
      </c>
      <c r="R125" t="s">
        <v>734</v>
      </c>
      <c r="S125" t="s">
        <v>228</v>
      </c>
      <c r="T125" t="s">
        <v>229</v>
      </c>
      <c r="U125" t="s">
        <v>230</v>
      </c>
      <c r="V125" s="70">
        <v>45420.487280092595</v>
      </c>
      <c r="X125" s="70">
        <v>45420.531377314815</v>
      </c>
      <c r="Z125">
        <v>44640</v>
      </c>
      <c r="AC125" t="s">
        <v>395</v>
      </c>
      <c r="AD125" t="s">
        <v>232</v>
      </c>
      <c r="AF125">
        <v>0</v>
      </c>
      <c r="AG125">
        <v>100</v>
      </c>
      <c r="AH125">
        <v>99.856630824000007</v>
      </c>
      <c r="AI125">
        <v>64</v>
      </c>
    </row>
    <row r="126" spans="1:37" ht="15.95" customHeight="1">
      <c r="A126" t="s">
        <v>933</v>
      </c>
      <c r="B126" t="s">
        <v>215</v>
      </c>
      <c r="C126" t="s">
        <v>216</v>
      </c>
      <c r="E126" t="s">
        <v>217</v>
      </c>
      <c r="F126" t="s">
        <v>272</v>
      </c>
      <c r="G126" s="71" t="s">
        <v>934</v>
      </c>
      <c r="J126" t="s">
        <v>700</v>
      </c>
      <c r="K126" t="s">
        <v>701</v>
      </c>
      <c r="L126" t="s">
        <v>297</v>
      </c>
      <c r="M126" t="s">
        <v>298</v>
      </c>
      <c r="N126" t="s">
        <v>429</v>
      </c>
      <c r="O126" t="s">
        <v>225</v>
      </c>
      <c r="P126" t="s">
        <v>601</v>
      </c>
      <c r="Q126" t="s">
        <v>702</v>
      </c>
      <c r="R126" t="s">
        <v>431</v>
      </c>
      <c r="S126" t="s">
        <v>228</v>
      </c>
      <c r="T126" t="s">
        <v>229</v>
      </c>
      <c r="U126" t="s">
        <v>230</v>
      </c>
      <c r="V126" s="70">
        <v>45420.496319444443</v>
      </c>
      <c r="W126" s="70">
        <v>45422.720601851855</v>
      </c>
      <c r="X126" s="70">
        <v>45426.458645833336</v>
      </c>
      <c r="Z126">
        <v>44640</v>
      </c>
      <c r="AA126" s="70">
        <v>45421.796875</v>
      </c>
      <c r="AB126" s="70">
        <v>45422.296527777777</v>
      </c>
      <c r="AC126" t="s">
        <v>309</v>
      </c>
      <c r="AD126" t="s">
        <v>232</v>
      </c>
      <c r="AF126">
        <v>720</v>
      </c>
      <c r="AG126">
        <v>92.824820789</v>
      </c>
      <c r="AH126">
        <v>80.766129031999995</v>
      </c>
      <c r="AI126">
        <v>8586</v>
      </c>
      <c r="AJ126">
        <v>3203</v>
      </c>
      <c r="AK126">
        <v>2483</v>
      </c>
    </row>
    <row r="127" spans="1:37" ht="15.95" customHeight="1">
      <c r="A127" t="s">
        <v>935</v>
      </c>
      <c r="B127" t="s">
        <v>215</v>
      </c>
      <c r="C127" t="s">
        <v>216</v>
      </c>
      <c r="E127" t="s">
        <v>217</v>
      </c>
      <c r="F127" t="s">
        <v>218</v>
      </c>
      <c r="G127" s="71" t="s">
        <v>936</v>
      </c>
      <c r="J127" t="s">
        <v>937</v>
      </c>
      <c r="K127" t="s">
        <v>938</v>
      </c>
      <c r="L127" t="s">
        <v>455</v>
      </c>
      <c r="M127" t="s">
        <v>761</v>
      </c>
      <c r="N127" t="s">
        <v>732</v>
      </c>
      <c r="O127" t="s">
        <v>251</v>
      </c>
      <c r="P127" t="s">
        <v>232</v>
      </c>
      <c r="Q127" t="s">
        <v>939</v>
      </c>
      <c r="R127" t="s">
        <v>734</v>
      </c>
      <c r="S127" t="s">
        <v>228</v>
      </c>
      <c r="T127" t="s">
        <v>229</v>
      </c>
      <c r="U127" t="s">
        <v>230</v>
      </c>
      <c r="V127" s="70">
        <v>45420.509675925925</v>
      </c>
      <c r="X127" s="70">
        <v>45420.888784722221</v>
      </c>
      <c r="Z127">
        <v>44640</v>
      </c>
      <c r="AC127" t="s">
        <v>255</v>
      </c>
      <c r="AD127" t="s">
        <v>232</v>
      </c>
      <c r="AF127">
        <v>0</v>
      </c>
      <c r="AG127">
        <v>100</v>
      </c>
      <c r="AH127">
        <v>98.776881720000006</v>
      </c>
      <c r="AI127">
        <v>546</v>
      </c>
    </row>
    <row r="128" spans="1:37" ht="15.95" customHeight="1">
      <c r="A128" t="s">
        <v>940</v>
      </c>
      <c r="B128" t="s">
        <v>215</v>
      </c>
      <c r="C128" t="s">
        <v>216</v>
      </c>
      <c r="E128" t="s">
        <v>217</v>
      </c>
      <c r="F128" t="s">
        <v>234</v>
      </c>
      <c r="G128" s="71" t="s">
        <v>941</v>
      </c>
      <c r="J128" t="s">
        <v>942</v>
      </c>
      <c r="K128" t="s">
        <v>943</v>
      </c>
      <c r="L128" t="s">
        <v>222</v>
      </c>
      <c r="M128" t="s">
        <v>223</v>
      </c>
      <c r="N128" t="s">
        <v>224</v>
      </c>
      <c r="O128" t="s">
        <v>225</v>
      </c>
      <c r="P128" t="s">
        <v>863</v>
      </c>
      <c r="Q128" t="s">
        <v>944</v>
      </c>
      <c r="R128" t="s">
        <v>227</v>
      </c>
      <c r="S128" t="s">
        <v>228</v>
      </c>
      <c r="T128" t="s">
        <v>229</v>
      </c>
      <c r="U128" t="s">
        <v>230</v>
      </c>
      <c r="V128" s="70">
        <v>45420.569953703707</v>
      </c>
      <c r="W128" s="70">
        <v>45423.438923611109</v>
      </c>
      <c r="X128" s="70">
        <v>45423.516226851854</v>
      </c>
      <c r="Z128">
        <v>44640</v>
      </c>
      <c r="AA128" s="70">
        <v>45422.376620370371</v>
      </c>
      <c r="AB128" s="70">
        <v>45423.333333333336</v>
      </c>
      <c r="AC128" t="s">
        <v>361</v>
      </c>
      <c r="AD128" t="s">
        <v>232</v>
      </c>
      <c r="AF128">
        <v>1378</v>
      </c>
      <c r="AG128">
        <v>90.743727598999996</v>
      </c>
      <c r="AH128">
        <v>90.495071684999999</v>
      </c>
      <c r="AI128">
        <v>4243</v>
      </c>
      <c r="AJ128">
        <v>4132</v>
      </c>
      <c r="AK128">
        <v>2754</v>
      </c>
    </row>
    <row r="129" spans="1:37" ht="15.95" customHeight="1">
      <c r="A129" t="s">
        <v>945</v>
      </c>
      <c r="B129" t="s">
        <v>215</v>
      </c>
      <c r="C129" t="s">
        <v>216</v>
      </c>
      <c r="E129" t="s">
        <v>217</v>
      </c>
      <c r="F129" t="s">
        <v>272</v>
      </c>
      <c r="G129" s="71" t="s">
        <v>946</v>
      </c>
      <c r="J129" t="s">
        <v>947</v>
      </c>
      <c r="K129" t="s">
        <v>948</v>
      </c>
      <c r="L129" t="s">
        <v>297</v>
      </c>
      <c r="M129" t="s">
        <v>298</v>
      </c>
      <c r="N129" t="s">
        <v>429</v>
      </c>
      <c r="O129" t="s">
        <v>225</v>
      </c>
      <c r="P129" t="s">
        <v>745</v>
      </c>
      <c r="R129" t="s">
        <v>431</v>
      </c>
      <c r="S129" t="s">
        <v>228</v>
      </c>
      <c r="T129" t="s">
        <v>229</v>
      </c>
      <c r="U129" t="s">
        <v>230</v>
      </c>
      <c r="V129" s="70">
        <v>45420.57</v>
      </c>
      <c r="X129" s="70">
        <v>45420.936585648145</v>
      </c>
      <c r="Z129">
        <v>44640</v>
      </c>
      <c r="AA129" s="70">
        <v>45420.589930555558</v>
      </c>
      <c r="AB129" s="70">
        <v>45421.589583333334</v>
      </c>
      <c r="AC129" t="s">
        <v>278</v>
      </c>
      <c r="AD129" t="s">
        <v>333</v>
      </c>
      <c r="AF129">
        <v>1440</v>
      </c>
      <c r="AG129">
        <v>100</v>
      </c>
      <c r="AH129">
        <v>98.817204301000004</v>
      </c>
      <c r="AI129">
        <v>528</v>
      </c>
    </row>
    <row r="130" spans="1:37" ht="15.95" customHeight="1">
      <c r="A130" t="s">
        <v>949</v>
      </c>
      <c r="B130" t="s">
        <v>215</v>
      </c>
      <c r="C130" t="s">
        <v>216</v>
      </c>
      <c r="E130" t="s">
        <v>217</v>
      </c>
      <c r="F130" t="s">
        <v>272</v>
      </c>
      <c r="G130" s="71" t="s">
        <v>950</v>
      </c>
      <c r="J130" t="s">
        <v>951</v>
      </c>
      <c r="K130" t="s">
        <v>952</v>
      </c>
      <c r="L130" t="s">
        <v>297</v>
      </c>
      <c r="M130" t="s">
        <v>298</v>
      </c>
      <c r="N130" t="s">
        <v>429</v>
      </c>
      <c r="O130" t="s">
        <v>225</v>
      </c>
      <c r="P130" t="s">
        <v>394</v>
      </c>
      <c r="R130" t="s">
        <v>431</v>
      </c>
      <c r="S130" t="s">
        <v>228</v>
      </c>
      <c r="T130" t="s">
        <v>229</v>
      </c>
      <c r="U130" t="s">
        <v>230</v>
      </c>
      <c r="V130" s="70">
        <v>45420.57508101852</v>
      </c>
      <c r="W130" s="70">
        <v>45420.828819444447</v>
      </c>
      <c r="X130" s="70">
        <v>45422.867442129631</v>
      </c>
      <c r="Z130">
        <v>44640</v>
      </c>
      <c r="AA130" s="70">
        <v>45420.600555555553</v>
      </c>
      <c r="AB130" s="70">
        <v>45421.599999999999</v>
      </c>
      <c r="AC130" t="s">
        <v>278</v>
      </c>
      <c r="AD130" t="s">
        <v>333</v>
      </c>
      <c r="AF130">
        <v>1440</v>
      </c>
      <c r="AG130">
        <v>99.182347669999999</v>
      </c>
      <c r="AH130">
        <v>92.605286738000004</v>
      </c>
      <c r="AI130">
        <v>3301</v>
      </c>
      <c r="AJ130">
        <v>365</v>
      </c>
      <c r="AK130">
        <v>-1075</v>
      </c>
    </row>
    <row r="131" spans="1:37" ht="15.95" customHeight="1">
      <c r="A131" t="s">
        <v>953</v>
      </c>
      <c r="B131" t="s">
        <v>215</v>
      </c>
      <c r="C131" t="s">
        <v>216</v>
      </c>
      <c r="E131" t="s">
        <v>217</v>
      </c>
      <c r="F131" t="s">
        <v>272</v>
      </c>
      <c r="G131" s="71" t="s">
        <v>954</v>
      </c>
      <c r="J131" t="s">
        <v>955</v>
      </c>
      <c r="K131" t="s">
        <v>956</v>
      </c>
      <c r="L131" t="s">
        <v>238</v>
      </c>
      <c r="M131" t="s">
        <v>338</v>
      </c>
      <c r="N131" t="s">
        <v>339</v>
      </c>
      <c r="O131" t="s">
        <v>225</v>
      </c>
      <c r="P131" t="s">
        <v>315</v>
      </c>
      <c r="Q131" t="s">
        <v>957</v>
      </c>
      <c r="R131" t="s">
        <v>340</v>
      </c>
      <c r="S131" t="s">
        <v>228</v>
      </c>
      <c r="T131" t="s">
        <v>229</v>
      </c>
      <c r="U131" t="s">
        <v>230</v>
      </c>
      <c r="V131" s="70">
        <v>45420.599872685183</v>
      </c>
      <c r="W131" s="70">
        <v>45421.795277777775</v>
      </c>
      <c r="X131" s="70">
        <v>45421.795486111114</v>
      </c>
      <c r="Z131">
        <v>44640</v>
      </c>
      <c r="AA131" s="70">
        <v>45420.774247685185</v>
      </c>
      <c r="AB131" s="70">
        <v>45421.291666666664</v>
      </c>
      <c r="AC131" t="s">
        <v>395</v>
      </c>
      <c r="AD131" t="s">
        <v>232</v>
      </c>
      <c r="AF131">
        <v>746</v>
      </c>
      <c r="AG131">
        <v>96.142473117999998</v>
      </c>
      <c r="AH131">
        <v>96.142473117999998</v>
      </c>
      <c r="AI131">
        <v>1722</v>
      </c>
      <c r="AJ131">
        <v>1722</v>
      </c>
      <c r="AK131">
        <v>976</v>
      </c>
    </row>
    <row r="132" spans="1:37" ht="15.95" customHeight="1">
      <c r="A132" t="s">
        <v>958</v>
      </c>
      <c r="B132" t="s">
        <v>215</v>
      </c>
      <c r="C132" t="s">
        <v>216</v>
      </c>
      <c r="E132" t="s">
        <v>217</v>
      </c>
      <c r="F132" t="s">
        <v>218</v>
      </c>
      <c r="G132" s="71" t="s">
        <v>959</v>
      </c>
      <c r="J132" t="s">
        <v>960</v>
      </c>
      <c r="K132" t="s">
        <v>961</v>
      </c>
      <c r="L132" t="s">
        <v>407</v>
      </c>
      <c r="M132" t="s">
        <v>408</v>
      </c>
      <c r="N132" t="s">
        <v>409</v>
      </c>
      <c r="O132" t="s">
        <v>225</v>
      </c>
      <c r="P132" t="s">
        <v>232</v>
      </c>
      <c r="Q132" t="s">
        <v>962</v>
      </c>
      <c r="R132" t="s">
        <v>411</v>
      </c>
      <c r="S132" t="s">
        <v>228</v>
      </c>
      <c r="T132" t="s">
        <v>229</v>
      </c>
      <c r="U132" t="s">
        <v>230</v>
      </c>
      <c r="V132" s="70">
        <v>45420.619699074072</v>
      </c>
      <c r="X132" s="70">
        <v>45420.902731481481</v>
      </c>
      <c r="Z132">
        <v>44640</v>
      </c>
      <c r="AC132" t="s">
        <v>255</v>
      </c>
      <c r="AD132" t="s">
        <v>285</v>
      </c>
      <c r="AF132">
        <v>0</v>
      </c>
      <c r="AG132">
        <v>100</v>
      </c>
      <c r="AH132">
        <v>99.088261649000003</v>
      </c>
      <c r="AI132">
        <v>407</v>
      </c>
    </row>
    <row r="133" spans="1:37" ht="15.95" customHeight="1">
      <c r="A133" t="s">
        <v>963</v>
      </c>
      <c r="B133" t="s">
        <v>215</v>
      </c>
      <c r="C133" t="s">
        <v>216</v>
      </c>
      <c r="E133" t="s">
        <v>217</v>
      </c>
      <c r="F133" t="s">
        <v>218</v>
      </c>
      <c r="G133" s="71" t="s">
        <v>964</v>
      </c>
      <c r="J133" t="s">
        <v>965</v>
      </c>
      <c r="K133" t="s">
        <v>966</v>
      </c>
      <c r="L133" t="s">
        <v>238</v>
      </c>
      <c r="M133" t="s">
        <v>249</v>
      </c>
      <c r="N133" t="s">
        <v>250</v>
      </c>
      <c r="O133" t="s">
        <v>251</v>
      </c>
      <c r="P133" t="s">
        <v>252</v>
      </c>
      <c r="Q133" t="s">
        <v>967</v>
      </c>
      <c r="R133" t="s">
        <v>254</v>
      </c>
      <c r="S133" t="s">
        <v>228</v>
      </c>
      <c r="T133" t="s">
        <v>229</v>
      </c>
      <c r="U133" t="s">
        <v>230</v>
      </c>
      <c r="V133" s="70">
        <v>45420.723726851851</v>
      </c>
      <c r="X133" s="70">
        <v>45421.072430555556</v>
      </c>
      <c r="Z133">
        <v>44640</v>
      </c>
      <c r="AA133" s="70">
        <v>45420.883634259262</v>
      </c>
      <c r="AB133" s="70">
        <v>45421.357638888891</v>
      </c>
      <c r="AC133" t="s">
        <v>231</v>
      </c>
      <c r="AD133" t="s">
        <v>795</v>
      </c>
      <c r="AF133">
        <v>683</v>
      </c>
      <c r="AG133">
        <v>100</v>
      </c>
      <c r="AH133">
        <v>98.875448028999998</v>
      </c>
      <c r="AI133">
        <v>502</v>
      </c>
    </row>
    <row r="134" spans="1:37" ht="15.95" customHeight="1">
      <c r="A134" t="s">
        <v>968</v>
      </c>
      <c r="B134" t="s">
        <v>215</v>
      </c>
      <c r="C134" t="s">
        <v>216</v>
      </c>
      <c r="E134" t="s">
        <v>217</v>
      </c>
      <c r="F134" t="s">
        <v>272</v>
      </c>
      <c r="G134" s="71" t="s">
        <v>969</v>
      </c>
      <c r="J134" t="s">
        <v>970</v>
      </c>
      <c r="K134" t="s">
        <v>971</v>
      </c>
      <c r="L134" t="s">
        <v>297</v>
      </c>
      <c r="M134" t="s">
        <v>298</v>
      </c>
      <c r="N134" t="s">
        <v>429</v>
      </c>
      <c r="O134" t="s">
        <v>225</v>
      </c>
      <c r="P134" t="s">
        <v>745</v>
      </c>
      <c r="Q134" t="s">
        <v>972</v>
      </c>
      <c r="R134" t="s">
        <v>431</v>
      </c>
      <c r="S134" t="s">
        <v>228</v>
      </c>
      <c r="T134" t="s">
        <v>229</v>
      </c>
      <c r="U134" t="s">
        <v>230</v>
      </c>
      <c r="V134" s="70">
        <v>45420.728032407409</v>
      </c>
      <c r="W134" s="70">
        <v>45421.130671296298</v>
      </c>
      <c r="X134" s="70">
        <v>45421.132233796299</v>
      </c>
      <c r="Z134">
        <v>44640</v>
      </c>
      <c r="AA134" s="70">
        <v>45420.774988425925</v>
      </c>
      <c r="AB134" s="70">
        <v>45421.291666666664</v>
      </c>
      <c r="AC134" t="s">
        <v>278</v>
      </c>
      <c r="AD134" t="s">
        <v>795</v>
      </c>
      <c r="AF134">
        <v>745</v>
      </c>
      <c r="AG134">
        <v>98.700716846000006</v>
      </c>
      <c r="AH134">
        <v>98.696236558999999</v>
      </c>
      <c r="AI134">
        <v>582</v>
      </c>
      <c r="AJ134">
        <v>580</v>
      </c>
      <c r="AK134">
        <v>-165</v>
      </c>
    </row>
    <row r="135" spans="1:37" ht="15.95" customHeight="1">
      <c r="A135" t="s">
        <v>973</v>
      </c>
      <c r="B135" t="s">
        <v>215</v>
      </c>
      <c r="C135" t="s">
        <v>216</v>
      </c>
      <c r="E135" t="s">
        <v>217</v>
      </c>
      <c r="F135" t="s">
        <v>234</v>
      </c>
      <c r="G135" s="71" t="s">
        <v>974</v>
      </c>
      <c r="J135" t="s">
        <v>975</v>
      </c>
      <c r="K135" t="s">
        <v>976</v>
      </c>
      <c r="L135" t="s">
        <v>238</v>
      </c>
      <c r="M135" t="s">
        <v>469</v>
      </c>
      <c r="N135" t="s">
        <v>470</v>
      </c>
      <c r="O135" t="s">
        <v>225</v>
      </c>
      <c r="P135" t="s">
        <v>828</v>
      </c>
      <c r="Q135" t="s">
        <v>977</v>
      </c>
      <c r="R135" t="s">
        <v>472</v>
      </c>
      <c r="S135" t="s">
        <v>228</v>
      </c>
      <c r="T135" t="s">
        <v>229</v>
      </c>
      <c r="U135" t="s">
        <v>230</v>
      </c>
      <c r="V135" s="70">
        <v>45420.744953703703</v>
      </c>
      <c r="X135" s="70">
        <v>45421.596238425926</v>
      </c>
      <c r="Z135">
        <v>44640</v>
      </c>
      <c r="AA135" s="70">
        <v>45420.838414351849</v>
      </c>
      <c r="AB135" s="70">
        <v>45421.379861111112</v>
      </c>
      <c r="AC135" t="s">
        <v>686</v>
      </c>
      <c r="AD135" t="s">
        <v>795</v>
      </c>
      <c r="AF135">
        <v>780</v>
      </c>
      <c r="AG135">
        <v>100</v>
      </c>
      <c r="AH135">
        <v>97.253584228999998</v>
      </c>
      <c r="AI135">
        <v>1226</v>
      </c>
    </row>
    <row r="136" spans="1:37" ht="15.95" customHeight="1">
      <c r="A136" t="s">
        <v>978</v>
      </c>
      <c r="B136" t="s">
        <v>215</v>
      </c>
      <c r="C136" t="s">
        <v>216</v>
      </c>
      <c r="E136" t="s">
        <v>217</v>
      </c>
      <c r="F136" t="s">
        <v>218</v>
      </c>
      <c r="G136" s="71" t="s">
        <v>979</v>
      </c>
      <c r="J136" t="s">
        <v>980</v>
      </c>
      <c r="K136" t="s">
        <v>981</v>
      </c>
      <c r="L136" t="s">
        <v>982</v>
      </c>
      <c r="M136" t="s">
        <v>983</v>
      </c>
      <c r="N136" t="s">
        <v>984</v>
      </c>
      <c r="O136" t="s">
        <v>263</v>
      </c>
      <c r="P136" t="s">
        <v>232</v>
      </c>
      <c r="Q136" t="s">
        <v>985</v>
      </c>
      <c r="R136" t="s">
        <v>986</v>
      </c>
      <c r="S136" t="s">
        <v>228</v>
      </c>
      <c r="T136" t="s">
        <v>229</v>
      </c>
      <c r="U136" t="s">
        <v>230</v>
      </c>
      <c r="V136" s="70">
        <v>45420.749039351853</v>
      </c>
      <c r="W136" s="70">
        <v>45422.596643518518</v>
      </c>
      <c r="X136" s="70">
        <v>45422.623553240737</v>
      </c>
      <c r="Z136">
        <v>44640</v>
      </c>
      <c r="AA136" s="70">
        <v>45421.887060185189</v>
      </c>
      <c r="AB136" s="70">
        <v>45422.357638888891</v>
      </c>
      <c r="AC136" t="s">
        <v>255</v>
      </c>
      <c r="AD136" t="s">
        <v>795</v>
      </c>
      <c r="AF136">
        <v>678</v>
      </c>
      <c r="AG136">
        <v>94.038978494999995</v>
      </c>
      <c r="AH136">
        <v>93.953853046999996</v>
      </c>
      <c r="AI136">
        <v>2699</v>
      </c>
      <c r="AJ136">
        <v>2661</v>
      </c>
      <c r="AK136">
        <v>1983</v>
      </c>
    </row>
    <row r="137" spans="1:37" ht="15.95" customHeight="1">
      <c r="A137" t="s">
        <v>987</v>
      </c>
      <c r="B137" t="s">
        <v>215</v>
      </c>
      <c r="C137" t="s">
        <v>216</v>
      </c>
      <c r="E137" t="s">
        <v>217</v>
      </c>
      <c r="F137" t="s">
        <v>218</v>
      </c>
      <c r="G137" s="71" t="s">
        <v>988</v>
      </c>
      <c r="J137" t="s">
        <v>910</v>
      </c>
      <c r="K137" t="s">
        <v>911</v>
      </c>
      <c r="L137" t="s">
        <v>407</v>
      </c>
      <c r="M137" t="s">
        <v>408</v>
      </c>
      <c r="N137" t="s">
        <v>409</v>
      </c>
      <c r="O137" t="s">
        <v>225</v>
      </c>
      <c r="P137" t="s">
        <v>232</v>
      </c>
      <c r="Q137" t="s">
        <v>912</v>
      </c>
      <c r="R137" t="s">
        <v>411</v>
      </c>
      <c r="S137" t="s">
        <v>228</v>
      </c>
      <c r="T137" t="s">
        <v>229</v>
      </c>
      <c r="U137" t="s">
        <v>230</v>
      </c>
      <c r="V137" s="70">
        <v>45420.76458333333</v>
      </c>
      <c r="X137" s="70">
        <v>45420.770868055559</v>
      </c>
      <c r="Z137">
        <v>44640</v>
      </c>
      <c r="AC137" t="s">
        <v>395</v>
      </c>
      <c r="AD137" t="s">
        <v>232</v>
      </c>
      <c r="AF137">
        <v>0</v>
      </c>
      <c r="AG137">
        <v>100</v>
      </c>
      <c r="AH137">
        <v>99.979838709999996</v>
      </c>
      <c r="AI137">
        <v>9</v>
      </c>
    </row>
    <row r="138" spans="1:37" ht="15.95" customHeight="1">
      <c r="A138" t="s">
        <v>989</v>
      </c>
      <c r="B138" t="s">
        <v>215</v>
      </c>
      <c r="C138" t="s">
        <v>216</v>
      </c>
      <c r="E138" t="s">
        <v>217</v>
      </c>
      <c r="F138" t="s">
        <v>272</v>
      </c>
      <c r="G138" s="71" t="s">
        <v>990</v>
      </c>
      <c r="J138" t="s">
        <v>991</v>
      </c>
      <c r="K138" t="s">
        <v>992</v>
      </c>
      <c r="L138" t="s">
        <v>297</v>
      </c>
      <c r="M138" t="s">
        <v>993</v>
      </c>
      <c r="N138" t="s">
        <v>429</v>
      </c>
      <c r="O138" t="s">
        <v>225</v>
      </c>
      <c r="P138" t="s">
        <v>828</v>
      </c>
      <c r="Q138" t="s">
        <v>994</v>
      </c>
      <c r="R138" t="s">
        <v>431</v>
      </c>
      <c r="S138" t="s">
        <v>228</v>
      </c>
      <c r="T138" t="s">
        <v>229</v>
      </c>
      <c r="U138" t="s">
        <v>230</v>
      </c>
      <c r="V138" s="70">
        <v>45420.769224537034</v>
      </c>
      <c r="X138" s="70">
        <v>45421.453263888892</v>
      </c>
      <c r="Z138">
        <v>44640</v>
      </c>
      <c r="AA138" s="70">
        <v>45420.834537037037</v>
      </c>
      <c r="AB138" s="70">
        <v>45421.291666666664</v>
      </c>
      <c r="AC138" t="s">
        <v>278</v>
      </c>
      <c r="AD138" t="s">
        <v>232</v>
      </c>
      <c r="AF138">
        <v>659</v>
      </c>
      <c r="AG138">
        <v>100</v>
      </c>
      <c r="AH138">
        <v>97.793458780999998</v>
      </c>
      <c r="AI138">
        <v>985</v>
      </c>
    </row>
    <row r="139" spans="1:37" ht="15.95" customHeight="1">
      <c r="A139" t="s">
        <v>995</v>
      </c>
      <c r="B139" t="s">
        <v>215</v>
      </c>
      <c r="C139" t="s">
        <v>216</v>
      </c>
      <c r="E139" t="s">
        <v>217</v>
      </c>
      <c r="F139" t="s">
        <v>272</v>
      </c>
      <c r="G139" s="71" t="s">
        <v>996</v>
      </c>
      <c r="J139" t="s">
        <v>997</v>
      </c>
      <c r="K139" t="s">
        <v>998</v>
      </c>
      <c r="L139" t="s">
        <v>238</v>
      </c>
      <c r="M139" t="s">
        <v>276</v>
      </c>
      <c r="N139" t="s">
        <v>240</v>
      </c>
      <c r="O139" t="s">
        <v>225</v>
      </c>
      <c r="P139" t="s">
        <v>351</v>
      </c>
      <c r="Q139" t="s">
        <v>999</v>
      </c>
      <c r="R139" t="s">
        <v>243</v>
      </c>
      <c r="S139" t="s">
        <v>228</v>
      </c>
      <c r="T139" t="s">
        <v>229</v>
      </c>
      <c r="U139" t="s">
        <v>230</v>
      </c>
      <c r="V139" s="70">
        <v>45420.772893518515</v>
      </c>
      <c r="W139" s="70">
        <v>45423.55537037037</v>
      </c>
      <c r="X139" s="70">
        <v>45426.740127314813</v>
      </c>
      <c r="Z139">
        <v>44640</v>
      </c>
      <c r="AA139" s="70">
        <v>45422.735891203702</v>
      </c>
      <c r="AB139" s="70">
        <v>45423.291666666664</v>
      </c>
      <c r="AC139" t="s">
        <v>402</v>
      </c>
      <c r="AD139" t="s">
        <v>232</v>
      </c>
      <c r="AF139">
        <v>801</v>
      </c>
      <c r="AG139">
        <v>91.023745520000006</v>
      </c>
      <c r="AH139">
        <v>80.750448028999998</v>
      </c>
      <c r="AI139">
        <v>8593</v>
      </c>
      <c r="AJ139">
        <v>4007</v>
      </c>
      <c r="AK139">
        <v>3206</v>
      </c>
    </row>
    <row r="140" spans="1:37" ht="15.95" customHeight="1">
      <c r="A140" t="s">
        <v>1000</v>
      </c>
      <c r="B140" t="s">
        <v>215</v>
      </c>
      <c r="C140" t="s">
        <v>216</v>
      </c>
      <c r="E140" t="s">
        <v>217</v>
      </c>
      <c r="F140" t="s">
        <v>272</v>
      </c>
      <c r="G140" s="71" t="s">
        <v>1001</v>
      </c>
      <c r="J140" t="s">
        <v>1002</v>
      </c>
      <c r="K140" t="s">
        <v>1003</v>
      </c>
      <c r="L140" t="s">
        <v>297</v>
      </c>
      <c r="M140" t="s">
        <v>298</v>
      </c>
      <c r="N140" t="s">
        <v>429</v>
      </c>
      <c r="O140" t="s">
        <v>225</v>
      </c>
      <c r="P140" t="s">
        <v>394</v>
      </c>
      <c r="Q140" t="s">
        <v>1004</v>
      </c>
      <c r="R140" t="s">
        <v>431</v>
      </c>
      <c r="S140" t="s">
        <v>228</v>
      </c>
      <c r="T140" t="s">
        <v>229</v>
      </c>
      <c r="U140" t="s">
        <v>230</v>
      </c>
      <c r="V140" s="70">
        <v>45420.820173611108</v>
      </c>
      <c r="W140" s="70">
        <v>45422.925752314812</v>
      </c>
      <c r="X140" s="70">
        <v>45428.669942129629</v>
      </c>
      <c r="Z140">
        <v>44640</v>
      </c>
      <c r="AA140" s="70">
        <v>45422.365324074075</v>
      </c>
      <c r="AB140" s="70">
        <v>45422.75</v>
      </c>
      <c r="AC140" t="s">
        <v>395</v>
      </c>
      <c r="AD140" t="s">
        <v>232</v>
      </c>
      <c r="AF140">
        <v>554</v>
      </c>
      <c r="AG140">
        <v>93.207885305000005</v>
      </c>
      <c r="AH140">
        <v>74.679659498000007</v>
      </c>
      <c r="AI140">
        <v>11303</v>
      </c>
      <c r="AJ140">
        <v>3032</v>
      </c>
      <c r="AK140">
        <v>2478</v>
      </c>
    </row>
    <row r="141" spans="1:37" ht="15.95" customHeight="1">
      <c r="A141" t="s">
        <v>1005</v>
      </c>
      <c r="B141" t="s">
        <v>215</v>
      </c>
      <c r="C141" t="s">
        <v>216</v>
      </c>
      <c r="E141" t="s">
        <v>217</v>
      </c>
      <c r="F141" t="s">
        <v>1006</v>
      </c>
      <c r="G141" s="71" t="s">
        <v>1007</v>
      </c>
      <c r="J141" t="s">
        <v>960</v>
      </c>
      <c r="K141" t="s">
        <v>961</v>
      </c>
      <c r="L141" t="s">
        <v>222</v>
      </c>
      <c r="M141" t="s">
        <v>223</v>
      </c>
      <c r="N141" t="s">
        <v>224</v>
      </c>
      <c r="O141" t="s">
        <v>225</v>
      </c>
      <c r="P141" t="s">
        <v>1008</v>
      </c>
      <c r="Q141" t="s">
        <v>962</v>
      </c>
      <c r="R141" t="s">
        <v>227</v>
      </c>
      <c r="S141" t="s">
        <v>228</v>
      </c>
      <c r="T141" t="s">
        <v>229</v>
      </c>
      <c r="U141" t="s">
        <v>230</v>
      </c>
      <c r="V141" s="70">
        <v>45420.826388888891</v>
      </c>
      <c r="W141" s="70">
        <v>45420.856631944444</v>
      </c>
      <c r="X141" s="70">
        <v>45421.643009259256</v>
      </c>
      <c r="Z141">
        <v>44640</v>
      </c>
      <c r="AC141" t="s">
        <v>255</v>
      </c>
      <c r="AD141" t="s">
        <v>232</v>
      </c>
      <c r="AF141">
        <v>0</v>
      </c>
      <c r="AG141">
        <v>99.903673835000006</v>
      </c>
      <c r="AH141">
        <v>97.367831541000001</v>
      </c>
      <c r="AI141">
        <v>1175</v>
      </c>
      <c r="AJ141">
        <v>43</v>
      </c>
      <c r="AK141">
        <v>43</v>
      </c>
    </row>
    <row r="142" spans="1:37" ht="15.95" customHeight="1">
      <c r="A142" t="s">
        <v>1009</v>
      </c>
      <c r="B142" t="s">
        <v>215</v>
      </c>
      <c r="C142" t="s">
        <v>216</v>
      </c>
      <c r="E142" t="s">
        <v>217</v>
      </c>
      <c r="F142" t="s">
        <v>218</v>
      </c>
      <c r="G142" s="71" t="s">
        <v>1010</v>
      </c>
      <c r="J142" t="s">
        <v>1011</v>
      </c>
      <c r="K142" t="s">
        <v>1012</v>
      </c>
      <c r="L142" t="s">
        <v>238</v>
      </c>
      <c r="M142" t="s">
        <v>249</v>
      </c>
      <c r="N142" t="s">
        <v>250</v>
      </c>
      <c r="O142" t="s">
        <v>251</v>
      </c>
      <c r="P142" t="s">
        <v>252</v>
      </c>
      <c r="Q142" t="s">
        <v>1013</v>
      </c>
      <c r="R142" t="s">
        <v>254</v>
      </c>
      <c r="S142" t="s">
        <v>228</v>
      </c>
      <c r="T142" t="s">
        <v>229</v>
      </c>
      <c r="U142" t="s">
        <v>230</v>
      </c>
      <c r="V142" s="70">
        <v>45421.019444444442</v>
      </c>
      <c r="X142" s="70">
        <v>45421.09815972222</v>
      </c>
      <c r="Z142">
        <v>44640</v>
      </c>
      <c r="AC142" t="s">
        <v>402</v>
      </c>
      <c r="AD142" t="s">
        <v>1014</v>
      </c>
      <c r="AF142">
        <v>0</v>
      </c>
      <c r="AG142">
        <v>100</v>
      </c>
      <c r="AH142">
        <v>99.746863798999996</v>
      </c>
      <c r="AI142">
        <v>113</v>
      </c>
    </row>
    <row r="143" spans="1:37" ht="15.95" customHeight="1">
      <c r="A143" t="s">
        <v>1015</v>
      </c>
      <c r="B143" t="s">
        <v>215</v>
      </c>
      <c r="C143" t="s">
        <v>216</v>
      </c>
      <c r="E143" t="s">
        <v>217</v>
      </c>
      <c r="F143" t="s">
        <v>1016</v>
      </c>
      <c r="G143" s="71" t="s">
        <v>1017</v>
      </c>
      <c r="J143" t="s">
        <v>1018</v>
      </c>
      <c r="K143" t="s">
        <v>1019</v>
      </c>
      <c r="L143" t="s">
        <v>297</v>
      </c>
      <c r="M143" t="s">
        <v>298</v>
      </c>
      <c r="N143" t="s">
        <v>827</v>
      </c>
      <c r="O143" t="s">
        <v>225</v>
      </c>
      <c r="P143" t="s">
        <v>1020</v>
      </c>
      <c r="Q143">
        <v>221</v>
      </c>
      <c r="R143" t="s">
        <v>830</v>
      </c>
      <c r="S143" t="s">
        <v>228</v>
      </c>
      <c r="T143" t="s">
        <v>229</v>
      </c>
      <c r="U143" t="s">
        <v>230</v>
      </c>
      <c r="V143" s="70">
        <v>45421.505995370368</v>
      </c>
      <c r="X143" s="70">
        <v>45421.918900462966</v>
      </c>
      <c r="Z143">
        <v>44640</v>
      </c>
      <c r="AC143" t="s">
        <v>526</v>
      </c>
      <c r="AD143" t="s">
        <v>232</v>
      </c>
      <c r="AF143">
        <v>0</v>
      </c>
      <c r="AG143">
        <v>100</v>
      </c>
      <c r="AH143">
        <v>98.667114694999995</v>
      </c>
      <c r="AI143">
        <v>595</v>
      </c>
    </row>
    <row r="144" spans="1:37" ht="15.95" customHeight="1">
      <c r="A144" t="s">
        <v>1021</v>
      </c>
      <c r="B144" t="s">
        <v>215</v>
      </c>
      <c r="C144" t="s">
        <v>216</v>
      </c>
      <c r="E144" t="s">
        <v>217</v>
      </c>
      <c r="F144" t="s">
        <v>218</v>
      </c>
      <c r="G144" s="71" t="s">
        <v>1022</v>
      </c>
      <c r="J144" t="s">
        <v>1023</v>
      </c>
      <c r="K144" t="s">
        <v>1024</v>
      </c>
      <c r="L144" t="s">
        <v>455</v>
      </c>
      <c r="M144" t="s">
        <v>761</v>
      </c>
      <c r="N144" t="s">
        <v>732</v>
      </c>
      <c r="O144" t="s">
        <v>251</v>
      </c>
      <c r="P144" t="s">
        <v>232</v>
      </c>
      <c r="Q144" t="s">
        <v>1025</v>
      </c>
      <c r="R144" t="s">
        <v>734</v>
      </c>
      <c r="S144" t="s">
        <v>228</v>
      </c>
      <c r="T144" t="s">
        <v>229</v>
      </c>
      <c r="U144" t="s">
        <v>230</v>
      </c>
      <c r="V144" s="70">
        <v>45421.536238425928</v>
      </c>
      <c r="X144" s="70">
        <v>45421.814305555556</v>
      </c>
      <c r="Z144">
        <v>44640</v>
      </c>
      <c r="AC144" t="s">
        <v>268</v>
      </c>
      <c r="AD144" t="s">
        <v>232</v>
      </c>
      <c r="AF144">
        <v>0</v>
      </c>
      <c r="AG144">
        <v>100</v>
      </c>
      <c r="AH144">
        <v>99.103942652000001</v>
      </c>
      <c r="AI144">
        <v>400</v>
      </c>
    </row>
    <row r="145" spans="1:37" ht="15.95" customHeight="1">
      <c r="A145" t="s">
        <v>1026</v>
      </c>
      <c r="B145" t="s">
        <v>215</v>
      </c>
      <c r="C145" t="s">
        <v>216</v>
      </c>
      <c r="E145" t="s">
        <v>217</v>
      </c>
      <c r="F145" t="s">
        <v>218</v>
      </c>
      <c r="G145" s="71" t="s">
        <v>1027</v>
      </c>
      <c r="J145" t="s">
        <v>965</v>
      </c>
      <c r="K145" t="s">
        <v>966</v>
      </c>
      <c r="L145" t="s">
        <v>222</v>
      </c>
      <c r="M145" t="s">
        <v>223</v>
      </c>
      <c r="N145" t="s">
        <v>224</v>
      </c>
      <c r="O145" t="s">
        <v>225</v>
      </c>
      <c r="P145" t="s">
        <v>232</v>
      </c>
      <c r="Q145" t="s">
        <v>967</v>
      </c>
      <c r="R145" t="s">
        <v>227</v>
      </c>
      <c r="S145" t="s">
        <v>228</v>
      </c>
      <c r="T145" t="s">
        <v>229</v>
      </c>
      <c r="U145" t="s">
        <v>230</v>
      </c>
      <c r="V145" s="70">
        <v>45421.547013888892</v>
      </c>
      <c r="X145" s="70">
        <v>45422.474988425929</v>
      </c>
      <c r="Z145">
        <v>44640</v>
      </c>
      <c r="AA145" s="70">
        <v>45421.885752314818</v>
      </c>
      <c r="AB145" s="70">
        <v>45422.357638888891</v>
      </c>
      <c r="AC145" t="s">
        <v>231</v>
      </c>
      <c r="AD145" t="s">
        <v>232</v>
      </c>
      <c r="AF145">
        <v>680</v>
      </c>
      <c r="AG145">
        <v>100</v>
      </c>
      <c r="AH145">
        <v>97.007168458999999</v>
      </c>
      <c r="AI145">
        <v>1336</v>
      </c>
    </row>
    <row r="146" spans="1:37" ht="15.95" customHeight="1">
      <c r="A146" t="s">
        <v>1028</v>
      </c>
      <c r="B146" t="s">
        <v>215</v>
      </c>
      <c r="C146" t="s">
        <v>216</v>
      </c>
      <c r="E146" t="s">
        <v>217</v>
      </c>
      <c r="F146" t="s">
        <v>234</v>
      </c>
      <c r="G146" s="71" t="s">
        <v>1029</v>
      </c>
      <c r="J146" t="s">
        <v>1030</v>
      </c>
      <c r="K146" t="s">
        <v>1031</v>
      </c>
      <c r="L146" t="s">
        <v>222</v>
      </c>
      <c r="M146" t="s">
        <v>223</v>
      </c>
      <c r="N146" t="s">
        <v>224</v>
      </c>
      <c r="O146" t="s">
        <v>225</v>
      </c>
      <c r="P146" t="s">
        <v>716</v>
      </c>
      <c r="Q146" t="s">
        <v>1032</v>
      </c>
      <c r="R146" t="s">
        <v>227</v>
      </c>
      <c r="S146" t="s">
        <v>228</v>
      </c>
      <c r="T146" t="s">
        <v>229</v>
      </c>
      <c r="U146" t="s">
        <v>230</v>
      </c>
      <c r="V146" s="70">
        <v>45421.560185185182</v>
      </c>
      <c r="X146" s="70">
        <v>45422.748645833337</v>
      </c>
      <c r="Z146">
        <v>44640</v>
      </c>
      <c r="AA146" s="70">
        <v>45421.77202546296</v>
      </c>
      <c r="AB146" s="70">
        <v>45422.458333333336</v>
      </c>
      <c r="AC146" t="s">
        <v>546</v>
      </c>
      <c r="AD146" t="s">
        <v>232</v>
      </c>
      <c r="AF146">
        <v>989</v>
      </c>
      <c r="AG146">
        <v>100</v>
      </c>
      <c r="AH146">
        <v>96.164874552000001</v>
      </c>
      <c r="AI146">
        <v>1712</v>
      </c>
    </row>
    <row r="147" spans="1:37" ht="15.95" customHeight="1">
      <c r="A147" t="s">
        <v>1028</v>
      </c>
      <c r="B147" t="s">
        <v>215</v>
      </c>
      <c r="C147" t="s">
        <v>216</v>
      </c>
      <c r="E147" t="s">
        <v>217</v>
      </c>
      <c r="F147" t="s">
        <v>234</v>
      </c>
      <c r="G147" s="71" t="s">
        <v>1029</v>
      </c>
      <c r="J147" t="s">
        <v>1033</v>
      </c>
      <c r="K147" t="s">
        <v>1034</v>
      </c>
      <c r="L147" t="s">
        <v>222</v>
      </c>
      <c r="M147" t="s">
        <v>223</v>
      </c>
      <c r="N147" t="s">
        <v>224</v>
      </c>
      <c r="O147" t="s">
        <v>225</v>
      </c>
      <c r="P147" t="s">
        <v>716</v>
      </c>
      <c r="Q147" t="s">
        <v>1035</v>
      </c>
      <c r="R147" t="s">
        <v>227</v>
      </c>
      <c r="S147" t="s">
        <v>228</v>
      </c>
      <c r="T147" t="s">
        <v>229</v>
      </c>
      <c r="U147" t="s">
        <v>230</v>
      </c>
      <c r="V147" s="70">
        <v>45421.560185185182</v>
      </c>
      <c r="X147" s="70">
        <v>45422.748645833337</v>
      </c>
      <c r="Z147">
        <v>44640</v>
      </c>
      <c r="AA147" s="70">
        <v>45421.77202546296</v>
      </c>
      <c r="AB147" s="70">
        <v>45422.458333333336</v>
      </c>
      <c r="AC147" t="s">
        <v>546</v>
      </c>
      <c r="AD147" t="s">
        <v>232</v>
      </c>
      <c r="AF147">
        <v>989</v>
      </c>
      <c r="AG147">
        <v>100</v>
      </c>
      <c r="AH147">
        <v>96.164874552000001</v>
      </c>
      <c r="AI147">
        <v>1712</v>
      </c>
    </row>
    <row r="148" spans="1:37" ht="15.95" customHeight="1">
      <c r="A148" t="s">
        <v>1036</v>
      </c>
      <c r="B148" t="s">
        <v>215</v>
      </c>
      <c r="C148" t="s">
        <v>216</v>
      </c>
      <c r="E148" t="s">
        <v>217</v>
      </c>
      <c r="F148" t="s">
        <v>234</v>
      </c>
      <c r="G148" s="71" t="s">
        <v>1037</v>
      </c>
      <c r="J148" t="s">
        <v>1038</v>
      </c>
      <c r="K148" t="s">
        <v>1039</v>
      </c>
      <c r="L148" t="s">
        <v>297</v>
      </c>
      <c r="M148" t="s">
        <v>298</v>
      </c>
      <c r="N148" t="s">
        <v>827</v>
      </c>
      <c r="O148" t="s">
        <v>225</v>
      </c>
      <c r="P148" t="s">
        <v>290</v>
      </c>
      <c r="Q148" t="s">
        <v>1040</v>
      </c>
      <c r="R148" t="s">
        <v>830</v>
      </c>
      <c r="S148" t="s">
        <v>228</v>
      </c>
      <c r="T148" t="s">
        <v>229</v>
      </c>
      <c r="U148" t="s">
        <v>230</v>
      </c>
      <c r="V148" s="70">
        <v>45421.603900462964</v>
      </c>
      <c r="W148" s="70">
        <v>45422.702488425923</v>
      </c>
      <c r="X148" s="70">
        <v>45422.726620370369</v>
      </c>
      <c r="Z148">
        <v>44640</v>
      </c>
      <c r="AA148" s="70">
        <v>45421.906805555554</v>
      </c>
      <c r="AB148" s="70">
        <v>45422.458333333336</v>
      </c>
      <c r="AC148" t="s">
        <v>492</v>
      </c>
      <c r="AD148" t="s">
        <v>232</v>
      </c>
      <c r="AF148">
        <v>795</v>
      </c>
      <c r="AG148">
        <v>96.456093190000004</v>
      </c>
      <c r="AH148">
        <v>96.377688172000006</v>
      </c>
      <c r="AI148">
        <v>1617</v>
      </c>
      <c r="AJ148">
        <v>1582</v>
      </c>
      <c r="AK148">
        <v>787</v>
      </c>
    </row>
    <row r="149" spans="1:37" ht="15.95" customHeight="1">
      <c r="A149" t="s">
        <v>1041</v>
      </c>
      <c r="B149" t="s">
        <v>215</v>
      </c>
      <c r="C149" t="s">
        <v>216</v>
      </c>
      <c r="E149" t="s">
        <v>217</v>
      </c>
      <c r="F149" t="s">
        <v>218</v>
      </c>
      <c r="G149" s="71" t="s">
        <v>1042</v>
      </c>
      <c r="J149" t="s">
        <v>1043</v>
      </c>
      <c r="K149" t="s">
        <v>1044</v>
      </c>
      <c r="L149" t="s">
        <v>523</v>
      </c>
      <c r="M149" t="s">
        <v>761</v>
      </c>
      <c r="N149" t="s">
        <v>1045</v>
      </c>
      <c r="O149" t="s">
        <v>225</v>
      </c>
      <c r="P149" t="s">
        <v>232</v>
      </c>
      <c r="Q149" t="s">
        <v>1046</v>
      </c>
      <c r="R149" t="s">
        <v>1047</v>
      </c>
      <c r="S149" t="s">
        <v>228</v>
      </c>
      <c r="T149" t="s">
        <v>229</v>
      </c>
      <c r="U149" t="s">
        <v>230</v>
      </c>
      <c r="V149" s="70">
        <v>45421.628900462965</v>
      </c>
      <c r="W149" s="70">
        <v>45425.860682870371</v>
      </c>
      <c r="X149" s="70">
        <v>45426.419293981482</v>
      </c>
      <c r="Z149">
        <v>44640</v>
      </c>
      <c r="AA149" s="70">
        <v>45422.842824074076</v>
      </c>
      <c r="AB149" s="70">
        <v>45425.357638888891</v>
      </c>
      <c r="AC149" t="s">
        <v>402</v>
      </c>
      <c r="AD149" t="s">
        <v>1048</v>
      </c>
      <c r="AF149">
        <v>3622</v>
      </c>
      <c r="AG149">
        <v>86.348566308000002</v>
      </c>
      <c r="AH149">
        <v>84.547491038999993</v>
      </c>
      <c r="AI149">
        <v>6898</v>
      </c>
      <c r="AJ149">
        <v>6094</v>
      </c>
      <c r="AK149">
        <v>2472</v>
      </c>
    </row>
    <row r="150" spans="1:37" ht="15.95" customHeight="1">
      <c r="A150" t="s">
        <v>1049</v>
      </c>
      <c r="B150" t="s">
        <v>215</v>
      </c>
      <c r="C150" t="s">
        <v>216</v>
      </c>
      <c r="E150" t="s">
        <v>217</v>
      </c>
      <c r="F150" t="s">
        <v>272</v>
      </c>
      <c r="G150" s="71" t="s">
        <v>1050</v>
      </c>
      <c r="J150" t="s">
        <v>274</v>
      </c>
      <c r="K150" t="s">
        <v>275</v>
      </c>
      <c r="L150" t="s">
        <v>455</v>
      </c>
      <c r="M150" t="s">
        <v>456</v>
      </c>
      <c r="N150" t="s">
        <v>457</v>
      </c>
      <c r="O150" t="s">
        <v>251</v>
      </c>
      <c r="P150" t="s">
        <v>277</v>
      </c>
      <c r="Q150">
        <v>1752</v>
      </c>
      <c r="R150" t="s">
        <v>459</v>
      </c>
      <c r="S150" t="s">
        <v>228</v>
      </c>
      <c r="T150" t="s">
        <v>229</v>
      </c>
      <c r="U150" t="s">
        <v>230</v>
      </c>
      <c r="V150" s="70">
        <v>45421.665671296294</v>
      </c>
      <c r="X150" s="70">
        <v>45422.391793981478</v>
      </c>
      <c r="Z150">
        <v>44640</v>
      </c>
      <c r="AA150" s="70">
        <v>45421.857974537037</v>
      </c>
      <c r="AB150" s="70">
        <v>45422.291666666664</v>
      </c>
      <c r="AC150" t="s">
        <v>278</v>
      </c>
      <c r="AD150" t="s">
        <v>232</v>
      </c>
      <c r="AF150">
        <v>625</v>
      </c>
      <c r="AG150">
        <v>100</v>
      </c>
      <c r="AH150">
        <v>97.656810035999996</v>
      </c>
      <c r="AI150">
        <v>1046</v>
      </c>
    </row>
    <row r="151" spans="1:37" ht="15.95" customHeight="1">
      <c r="A151" t="s">
        <v>1051</v>
      </c>
      <c r="B151" t="s">
        <v>215</v>
      </c>
      <c r="C151" t="s">
        <v>216</v>
      </c>
      <c r="E151" t="s">
        <v>217</v>
      </c>
      <c r="F151" t="s">
        <v>218</v>
      </c>
      <c r="G151" s="71" t="s">
        <v>1052</v>
      </c>
      <c r="J151" t="s">
        <v>1053</v>
      </c>
      <c r="K151" t="s">
        <v>1054</v>
      </c>
      <c r="L151" t="s">
        <v>523</v>
      </c>
      <c r="M151" t="s">
        <v>276</v>
      </c>
      <c r="N151" t="s">
        <v>1055</v>
      </c>
      <c r="O151" t="s">
        <v>225</v>
      </c>
      <c r="P151" t="s">
        <v>232</v>
      </c>
      <c r="Q151" t="s">
        <v>1056</v>
      </c>
      <c r="R151" t="s">
        <v>1057</v>
      </c>
      <c r="S151" t="s">
        <v>228</v>
      </c>
      <c r="T151" t="s">
        <v>229</v>
      </c>
      <c r="U151" t="s">
        <v>230</v>
      </c>
      <c r="V151" s="70">
        <v>45421.675208333334</v>
      </c>
      <c r="X151" s="70">
        <v>45422.66883101852</v>
      </c>
      <c r="Z151">
        <v>44640</v>
      </c>
      <c r="AA151" s="70">
        <v>45422.565439814818</v>
      </c>
      <c r="AB151" s="70">
        <v>45422.606944444444</v>
      </c>
      <c r="AC151" t="s">
        <v>255</v>
      </c>
      <c r="AD151" t="s">
        <v>232</v>
      </c>
      <c r="AF151">
        <v>60</v>
      </c>
      <c r="AG151">
        <v>100</v>
      </c>
      <c r="AH151">
        <v>96.794354838999993</v>
      </c>
      <c r="AI151">
        <v>1431</v>
      </c>
    </row>
    <row r="152" spans="1:37" ht="15.95" customHeight="1">
      <c r="A152" t="s">
        <v>1058</v>
      </c>
      <c r="B152" t="s">
        <v>215</v>
      </c>
      <c r="C152" t="s">
        <v>216</v>
      </c>
      <c r="E152" t="s">
        <v>217</v>
      </c>
      <c r="F152" t="s">
        <v>218</v>
      </c>
      <c r="G152" s="71" t="s">
        <v>1059</v>
      </c>
      <c r="J152" t="s">
        <v>1060</v>
      </c>
      <c r="K152" t="s">
        <v>1061</v>
      </c>
      <c r="L152" t="s">
        <v>455</v>
      </c>
      <c r="M152" t="s">
        <v>761</v>
      </c>
      <c r="N152" t="s">
        <v>732</v>
      </c>
      <c r="O152" t="s">
        <v>251</v>
      </c>
      <c r="P152" t="s">
        <v>232</v>
      </c>
      <c r="Q152" t="s">
        <v>1062</v>
      </c>
      <c r="R152" t="s">
        <v>734</v>
      </c>
      <c r="S152" t="s">
        <v>228</v>
      </c>
      <c r="T152" t="s">
        <v>229</v>
      </c>
      <c r="U152" t="s">
        <v>230</v>
      </c>
      <c r="V152" s="70">
        <v>45421.724259259259</v>
      </c>
      <c r="X152" s="70">
        <v>45421.819386574076</v>
      </c>
      <c r="Z152">
        <v>44640</v>
      </c>
      <c r="AC152" t="s">
        <v>402</v>
      </c>
      <c r="AD152" t="s">
        <v>1063</v>
      </c>
      <c r="AF152">
        <v>0</v>
      </c>
      <c r="AG152">
        <v>100</v>
      </c>
      <c r="AH152">
        <v>99.693100357999995</v>
      </c>
      <c r="AI152">
        <v>137</v>
      </c>
    </row>
    <row r="153" spans="1:37" ht="15.95" customHeight="1">
      <c r="A153" t="s">
        <v>1064</v>
      </c>
      <c r="B153" t="s">
        <v>215</v>
      </c>
      <c r="C153" t="s">
        <v>216</v>
      </c>
      <c r="E153" t="s">
        <v>217</v>
      </c>
      <c r="F153" t="s">
        <v>272</v>
      </c>
      <c r="G153" s="71" t="s">
        <v>1065</v>
      </c>
      <c r="J153" t="s">
        <v>1066</v>
      </c>
      <c r="K153" t="s">
        <v>1067</v>
      </c>
      <c r="L153" t="s">
        <v>328</v>
      </c>
      <c r="M153" t="s">
        <v>276</v>
      </c>
      <c r="N153" t="s">
        <v>329</v>
      </c>
      <c r="O153" t="s">
        <v>225</v>
      </c>
      <c r="P153" t="s">
        <v>400</v>
      </c>
      <c r="Q153" t="s">
        <v>1068</v>
      </c>
      <c r="R153" t="s">
        <v>332</v>
      </c>
      <c r="S153" t="s">
        <v>228</v>
      </c>
      <c r="T153" t="s">
        <v>229</v>
      </c>
      <c r="U153" t="s">
        <v>230</v>
      </c>
      <c r="V153" s="70">
        <v>45421.726273148146</v>
      </c>
      <c r="X153" s="70">
        <v>45422.811597222222</v>
      </c>
      <c r="Z153">
        <v>44640</v>
      </c>
      <c r="AC153" t="s">
        <v>402</v>
      </c>
      <c r="AD153" t="s">
        <v>1063</v>
      </c>
      <c r="AF153">
        <v>0</v>
      </c>
      <c r="AG153">
        <v>100</v>
      </c>
      <c r="AH153">
        <v>96.498655913999997</v>
      </c>
      <c r="AI153">
        <v>1563</v>
      </c>
    </row>
    <row r="154" spans="1:37" ht="15.95" customHeight="1">
      <c r="A154" t="s">
        <v>1069</v>
      </c>
      <c r="B154" t="s">
        <v>215</v>
      </c>
      <c r="C154" t="s">
        <v>216</v>
      </c>
      <c r="E154" t="s">
        <v>217</v>
      </c>
      <c r="F154" t="s">
        <v>218</v>
      </c>
      <c r="G154" s="71" t="s">
        <v>1070</v>
      </c>
      <c r="J154" t="s">
        <v>915</v>
      </c>
      <c r="K154" t="s">
        <v>916</v>
      </c>
      <c r="L154" t="s">
        <v>455</v>
      </c>
      <c r="M154" t="s">
        <v>761</v>
      </c>
      <c r="N154" t="s">
        <v>732</v>
      </c>
      <c r="O154" t="s">
        <v>251</v>
      </c>
      <c r="P154" t="s">
        <v>232</v>
      </c>
      <c r="Q154" t="s">
        <v>917</v>
      </c>
      <c r="R154" t="s">
        <v>734</v>
      </c>
      <c r="S154" t="s">
        <v>228</v>
      </c>
      <c r="T154" t="s">
        <v>229</v>
      </c>
      <c r="U154" t="s">
        <v>230</v>
      </c>
      <c r="V154" s="70">
        <v>45421.729467592595</v>
      </c>
      <c r="X154" s="70">
        <v>45421.831666666665</v>
      </c>
      <c r="Z154">
        <v>44640</v>
      </c>
      <c r="AC154" t="s">
        <v>402</v>
      </c>
      <c r="AD154" t="s">
        <v>1063</v>
      </c>
      <c r="AF154">
        <v>0</v>
      </c>
      <c r="AG154">
        <v>100</v>
      </c>
      <c r="AH154">
        <v>99.670698924999996</v>
      </c>
      <c r="AI154">
        <v>147</v>
      </c>
    </row>
    <row r="155" spans="1:37" ht="15.95" customHeight="1">
      <c r="A155" t="s">
        <v>1071</v>
      </c>
      <c r="B155" t="s">
        <v>215</v>
      </c>
      <c r="C155" t="s">
        <v>216</v>
      </c>
      <c r="E155" t="s">
        <v>217</v>
      </c>
      <c r="F155" t="s">
        <v>272</v>
      </c>
      <c r="G155" s="71" t="s">
        <v>1072</v>
      </c>
      <c r="J155" t="s">
        <v>1073</v>
      </c>
      <c r="K155" t="s">
        <v>1074</v>
      </c>
      <c r="L155" t="s">
        <v>523</v>
      </c>
      <c r="M155" t="s">
        <v>276</v>
      </c>
      <c r="N155" t="s">
        <v>1055</v>
      </c>
      <c r="O155" t="s">
        <v>225</v>
      </c>
      <c r="P155" t="s">
        <v>733</v>
      </c>
      <c r="Q155" t="s">
        <v>1075</v>
      </c>
      <c r="R155" t="s">
        <v>1057</v>
      </c>
      <c r="S155" t="s">
        <v>228</v>
      </c>
      <c r="T155" t="s">
        <v>229</v>
      </c>
      <c r="U155" t="s">
        <v>230</v>
      </c>
      <c r="V155" s="70">
        <v>45421.734699074077</v>
      </c>
      <c r="W155" s="70">
        <v>45422.739155092589</v>
      </c>
      <c r="X155" s="70">
        <v>45424.786111111112</v>
      </c>
      <c r="Z155">
        <v>44640</v>
      </c>
      <c r="AC155" t="s">
        <v>278</v>
      </c>
      <c r="AD155" t="s">
        <v>1063</v>
      </c>
      <c r="AF155">
        <v>0</v>
      </c>
      <c r="AG155">
        <v>96.758512545000002</v>
      </c>
      <c r="AH155">
        <v>90.154569891999998</v>
      </c>
      <c r="AI155">
        <v>4395</v>
      </c>
      <c r="AJ155">
        <v>1447</v>
      </c>
      <c r="AK155">
        <v>1447</v>
      </c>
    </row>
    <row r="156" spans="1:37" ht="15.95" customHeight="1">
      <c r="A156" t="s">
        <v>1076</v>
      </c>
      <c r="B156" t="s">
        <v>215</v>
      </c>
      <c r="C156" t="s">
        <v>216</v>
      </c>
      <c r="E156" t="s">
        <v>217</v>
      </c>
      <c r="F156" t="s">
        <v>272</v>
      </c>
      <c r="G156" s="71" t="s">
        <v>1077</v>
      </c>
      <c r="J156" t="s">
        <v>220</v>
      </c>
      <c r="K156" t="s">
        <v>221</v>
      </c>
      <c r="L156" t="s">
        <v>297</v>
      </c>
      <c r="M156" t="s">
        <v>298</v>
      </c>
      <c r="N156" t="s">
        <v>429</v>
      </c>
      <c r="O156" t="s">
        <v>225</v>
      </c>
      <c r="P156" t="s">
        <v>351</v>
      </c>
      <c r="Q156">
        <v>0</v>
      </c>
      <c r="R156" t="s">
        <v>431</v>
      </c>
      <c r="S156" t="s">
        <v>228</v>
      </c>
      <c r="T156" t="s">
        <v>229</v>
      </c>
      <c r="U156" t="s">
        <v>230</v>
      </c>
      <c r="V156" s="70">
        <v>45421.776979166665</v>
      </c>
      <c r="W156" s="70">
        <v>45422.407743055555</v>
      </c>
      <c r="X156" s="70">
        <v>45426.039675925924</v>
      </c>
      <c r="Z156">
        <v>44640</v>
      </c>
      <c r="AC156" t="s">
        <v>231</v>
      </c>
      <c r="AD156" t="s">
        <v>232</v>
      </c>
      <c r="AF156">
        <v>0</v>
      </c>
      <c r="AG156">
        <v>97.963709676999997</v>
      </c>
      <c r="AH156">
        <v>86.247759857000005</v>
      </c>
      <c r="AI156">
        <v>6139</v>
      </c>
      <c r="AJ156">
        <v>909</v>
      </c>
      <c r="AK156">
        <v>909</v>
      </c>
    </row>
    <row r="157" spans="1:37" ht="15.95" customHeight="1">
      <c r="A157" t="s">
        <v>1078</v>
      </c>
      <c r="B157" t="s">
        <v>215</v>
      </c>
      <c r="C157" t="s">
        <v>216</v>
      </c>
      <c r="E157" t="s">
        <v>217</v>
      </c>
      <c r="F157" t="s">
        <v>272</v>
      </c>
      <c r="G157" s="71" t="s">
        <v>1079</v>
      </c>
      <c r="J157" t="s">
        <v>1080</v>
      </c>
      <c r="K157" t="s">
        <v>1081</v>
      </c>
      <c r="L157" t="s">
        <v>238</v>
      </c>
      <c r="M157" t="s">
        <v>276</v>
      </c>
      <c r="N157" t="s">
        <v>240</v>
      </c>
      <c r="O157" t="s">
        <v>225</v>
      </c>
      <c r="P157" t="s">
        <v>1082</v>
      </c>
      <c r="Q157" t="s">
        <v>1083</v>
      </c>
      <c r="R157" t="s">
        <v>243</v>
      </c>
      <c r="S157" t="s">
        <v>228</v>
      </c>
      <c r="T157" t="s">
        <v>229</v>
      </c>
      <c r="U157" t="s">
        <v>230</v>
      </c>
      <c r="V157" s="70">
        <v>45421.795590277776</v>
      </c>
      <c r="W157" s="70">
        <v>45423.544247685182</v>
      </c>
      <c r="X157" s="70">
        <v>45423.776331018518</v>
      </c>
      <c r="Z157">
        <v>44640</v>
      </c>
      <c r="AA157" s="70">
        <v>45422.739837962959</v>
      </c>
      <c r="AB157" s="70">
        <v>45423.291666666664</v>
      </c>
      <c r="AC157" t="s">
        <v>278</v>
      </c>
      <c r="AD157" t="s">
        <v>232</v>
      </c>
      <c r="AF157">
        <v>795</v>
      </c>
      <c r="AG157">
        <v>94.359318995999999</v>
      </c>
      <c r="AH157">
        <v>93.611111111</v>
      </c>
      <c r="AI157">
        <v>2852</v>
      </c>
      <c r="AJ157">
        <v>2518</v>
      </c>
      <c r="AK157">
        <v>1723</v>
      </c>
    </row>
    <row r="158" spans="1:37" ht="15.95" customHeight="1">
      <c r="A158" t="s">
        <v>1084</v>
      </c>
      <c r="B158" t="s">
        <v>215</v>
      </c>
      <c r="C158" t="s">
        <v>216</v>
      </c>
      <c r="E158" t="s">
        <v>217</v>
      </c>
      <c r="F158" t="s">
        <v>272</v>
      </c>
      <c r="G158" s="71" t="s">
        <v>1085</v>
      </c>
      <c r="J158" t="s">
        <v>1086</v>
      </c>
      <c r="K158" t="s">
        <v>1087</v>
      </c>
      <c r="L158" t="s">
        <v>238</v>
      </c>
      <c r="M158" t="s">
        <v>276</v>
      </c>
      <c r="N158" t="s">
        <v>240</v>
      </c>
      <c r="O158" t="s">
        <v>225</v>
      </c>
      <c r="P158" t="s">
        <v>394</v>
      </c>
      <c r="Q158" t="s">
        <v>1088</v>
      </c>
      <c r="R158" t="s">
        <v>243</v>
      </c>
      <c r="S158" t="s">
        <v>228</v>
      </c>
      <c r="T158" t="s">
        <v>229</v>
      </c>
      <c r="U158" t="s">
        <v>230</v>
      </c>
      <c r="V158" s="70">
        <v>45422.37259259259</v>
      </c>
      <c r="W158" s="70">
        <v>45422.664363425924</v>
      </c>
      <c r="X158" s="70">
        <v>45422.664571759262</v>
      </c>
      <c r="Z158">
        <v>44640</v>
      </c>
      <c r="AC158" t="s">
        <v>922</v>
      </c>
      <c r="AD158" t="s">
        <v>232</v>
      </c>
      <c r="AF158">
        <v>0</v>
      </c>
      <c r="AG158">
        <v>99.059139784999999</v>
      </c>
      <c r="AH158">
        <v>99.059139784999999</v>
      </c>
      <c r="AI158">
        <v>420</v>
      </c>
      <c r="AJ158">
        <v>420</v>
      </c>
      <c r="AK158">
        <v>420</v>
      </c>
    </row>
    <row r="159" spans="1:37" ht="15.95" customHeight="1">
      <c r="A159" t="s">
        <v>1089</v>
      </c>
      <c r="B159" t="s">
        <v>215</v>
      </c>
      <c r="C159" t="s">
        <v>216</v>
      </c>
      <c r="E159" t="s">
        <v>217</v>
      </c>
      <c r="F159" t="s">
        <v>218</v>
      </c>
      <c r="G159" s="71" t="s">
        <v>1090</v>
      </c>
      <c r="J159" t="s">
        <v>1091</v>
      </c>
      <c r="K159" t="s">
        <v>1092</v>
      </c>
      <c r="L159" t="s">
        <v>455</v>
      </c>
      <c r="M159" t="s">
        <v>761</v>
      </c>
      <c r="N159" t="s">
        <v>732</v>
      </c>
      <c r="O159" t="s">
        <v>251</v>
      </c>
      <c r="P159" t="s">
        <v>232</v>
      </c>
      <c r="Q159" t="s">
        <v>1093</v>
      </c>
      <c r="R159" t="s">
        <v>734</v>
      </c>
      <c r="S159" t="s">
        <v>228</v>
      </c>
      <c r="T159" t="s">
        <v>229</v>
      </c>
      <c r="U159" t="s">
        <v>230</v>
      </c>
      <c r="V159" s="70">
        <v>45422.411562499998</v>
      </c>
      <c r="X159" s="70">
        <v>45422.437430555554</v>
      </c>
      <c r="Z159">
        <v>44640</v>
      </c>
      <c r="AC159" t="s">
        <v>231</v>
      </c>
      <c r="AD159" t="s">
        <v>232</v>
      </c>
      <c r="AF159">
        <v>0</v>
      </c>
      <c r="AG159">
        <v>100</v>
      </c>
      <c r="AH159">
        <v>99.917114694999995</v>
      </c>
      <c r="AI159">
        <v>37</v>
      </c>
    </row>
    <row r="160" spans="1:37" ht="15.95" customHeight="1">
      <c r="A160" t="s">
        <v>1094</v>
      </c>
      <c r="B160" t="s">
        <v>215</v>
      </c>
      <c r="C160" t="s">
        <v>216</v>
      </c>
      <c r="E160" t="s">
        <v>217</v>
      </c>
      <c r="F160" t="s">
        <v>218</v>
      </c>
      <c r="G160" s="71" t="s">
        <v>1095</v>
      </c>
      <c r="J160" t="s">
        <v>915</v>
      </c>
      <c r="K160" t="s">
        <v>916</v>
      </c>
      <c r="L160" t="s">
        <v>222</v>
      </c>
      <c r="M160" t="s">
        <v>223</v>
      </c>
      <c r="N160" t="s">
        <v>224</v>
      </c>
      <c r="O160" t="s">
        <v>225</v>
      </c>
      <c r="P160" t="s">
        <v>232</v>
      </c>
      <c r="Q160" t="s">
        <v>917</v>
      </c>
      <c r="R160" t="s">
        <v>227</v>
      </c>
      <c r="S160" t="s">
        <v>228</v>
      </c>
      <c r="T160" t="s">
        <v>229</v>
      </c>
      <c r="U160" t="s">
        <v>230</v>
      </c>
      <c r="V160" s="70">
        <v>45422.445844907408</v>
      </c>
      <c r="W160" s="70">
        <v>45422.842129629629</v>
      </c>
      <c r="X160" s="70">
        <v>45422.860625000001</v>
      </c>
      <c r="Z160">
        <v>44640</v>
      </c>
      <c r="AA160" s="70">
        <v>45422.564166666663</v>
      </c>
      <c r="AB160" s="70">
        <v>45422.666666666664</v>
      </c>
      <c r="AC160" t="s">
        <v>402</v>
      </c>
      <c r="AD160" t="s">
        <v>232</v>
      </c>
      <c r="AF160">
        <v>148</v>
      </c>
      <c r="AG160">
        <v>98.723118279999994</v>
      </c>
      <c r="AH160">
        <v>98.662634409000006</v>
      </c>
      <c r="AI160">
        <v>597</v>
      </c>
      <c r="AJ160">
        <v>570</v>
      </c>
      <c r="AK160">
        <v>422</v>
      </c>
    </row>
    <row r="161" spans="1:37" ht="15.95" customHeight="1">
      <c r="A161" t="s">
        <v>1096</v>
      </c>
      <c r="B161" t="s">
        <v>215</v>
      </c>
      <c r="C161" t="s">
        <v>216</v>
      </c>
      <c r="E161" t="s">
        <v>280</v>
      </c>
      <c r="F161" t="s">
        <v>1006</v>
      </c>
      <c r="G161" s="71" t="s">
        <v>1097</v>
      </c>
      <c r="J161" t="s">
        <v>1098</v>
      </c>
      <c r="K161" t="s">
        <v>1099</v>
      </c>
      <c r="L161" t="s">
        <v>238</v>
      </c>
      <c r="M161" t="s">
        <v>276</v>
      </c>
      <c r="N161" t="s">
        <v>240</v>
      </c>
      <c r="O161" t="s">
        <v>225</v>
      </c>
      <c r="Q161" t="s">
        <v>1100</v>
      </c>
      <c r="R161" t="s">
        <v>243</v>
      </c>
      <c r="S161" t="s">
        <v>228</v>
      </c>
      <c r="T161" t="s">
        <v>229</v>
      </c>
      <c r="U161" t="s">
        <v>230</v>
      </c>
      <c r="V161" s="70">
        <v>45422.497893518521</v>
      </c>
      <c r="Y161" s="70">
        <v>45427.431446759256</v>
      </c>
      <c r="Z161">
        <v>44640</v>
      </c>
      <c r="AC161" t="s">
        <v>255</v>
      </c>
      <c r="AD161" t="s">
        <v>232</v>
      </c>
      <c r="AF161">
        <v>0</v>
      </c>
      <c r="AG161">
        <v>84.083781361999996</v>
      </c>
      <c r="AH161">
        <v>84.083781361999996</v>
      </c>
      <c r="AI161">
        <v>7105</v>
      </c>
      <c r="AJ161">
        <v>7105</v>
      </c>
      <c r="AK161">
        <v>7105</v>
      </c>
    </row>
    <row r="162" spans="1:37" ht="15.95" customHeight="1">
      <c r="A162" t="s">
        <v>1101</v>
      </c>
      <c r="B162" t="s">
        <v>215</v>
      </c>
      <c r="C162" t="s">
        <v>216</v>
      </c>
      <c r="E162" t="s">
        <v>217</v>
      </c>
      <c r="F162" t="s">
        <v>218</v>
      </c>
      <c r="G162" s="71" t="s">
        <v>1090</v>
      </c>
      <c r="J162" t="s">
        <v>1091</v>
      </c>
      <c r="K162" t="s">
        <v>1092</v>
      </c>
      <c r="L162" t="s">
        <v>222</v>
      </c>
      <c r="M162" t="s">
        <v>223</v>
      </c>
      <c r="N162" t="s">
        <v>224</v>
      </c>
      <c r="O162" t="s">
        <v>225</v>
      </c>
      <c r="P162" t="s">
        <v>232</v>
      </c>
      <c r="Q162" t="s">
        <v>1093</v>
      </c>
      <c r="R162" t="s">
        <v>227</v>
      </c>
      <c r="S162" t="s">
        <v>228</v>
      </c>
      <c r="T162" t="s">
        <v>229</v>
      </c>
      <c r="U162" t="s">
        <v>230</v>
      </c>
      <c r="V162" s="70">
        <v>45422.521574074075</v>
      </c>
      <c r="X162" s="70">
        <v>45422.576041666667</v>
      </c>
      <c r="Z162">
        <v>44640</v>
      </c>
      <c r="AC162" t="s">
        <v>231</v>
      </c>
      <c r="AD162" t="s">
        <v>232</v>
      </c>
      <c r="AF162">
        <v>0</v>
      </c>
      <c r="AG162">
        <v>100</v>
      </c>
      <c r="AH162">
        <v>99.825268816999994</v>
      </c>
      <c r="AI162">
        <v>78</v>
      </c>
    </row>
    <row r="163" spans="1:37" ht="15.95" customHeight="1">
      <c r="A163" t="s">
        <v>1102</v>
      </c>
      <c r="B163" t="s">
        <v>215</v>
      </c>
      <c r="C163" t="s">
        <v>216</v>
      </c>
      <c r="E163" t="s">
        <v>217</v>
      </c>
      <c r="F163" t="s">
        <v>218</v>
      </c>
      <c r="G163" s="71" t="s">
        <v>1103</v>
      </c>
      <c r="J163" t="s">
        <v>1104</v>
      </c>
      <c r="K163" t="s">
        <v>1105</v>
      </c>
      <c r="L163" t="s">
        <v>222</v>
      </c>
      <c r="M163" t="s">
        <v>223</v>
      </c>
      <c r="N163" t="s">
        <v>224</v>
      </c>
      <c r="O163" t="s">
        <v>225</v>
      </c>
      <c r="P163" t="s">
        <v>232</v>
      </c>
      <c r="Q163" t="s">
        <v>1106</v>
      </c>
      <c r="R163" t="s">
        <v>227</v>
      </c>
      <c r="S163" t="s">
        <v>228</v>
      </c>
      <c r="T163" t="s">
        <v>229</v>
      </c>
      <c r="U163" t="s">
        <v>230</v>
      </c>
      <c r="V163" s="70">
        <v>45422.532893518517</v>
      </c>
      <c r="W163" s="70">
        <v>45423.540590277778</v>
      </c>
      <c r="X163" s="70">
        <v>45425.683263888888</v>
      </c>
      <c r="Z163">
        <v>44640</v>
      </c>
      <c r="AC163" t="s">
        <v>596</v>
      </c>
      <c r="AD163" t="s">
        <v>232</v>
      </c>
      <c r="AF163">
        <v>0</v>
      </c>
      <c r="AG163">
        <v>96.749551971000002</v>
      </c>
      <c r="AH163">
        <v>89.838709676999997</v>
      </c>
      <c r="AI163">
        <v>4536</v>
      </c>
      <c r="AJ163">
        <v>1451</v>
      </c>
      <c r="AK163">
        <v>1451</v>
      </c>
    </row>
    <row r="164" spans="1:37" ht="15.95" customHeight="1">
      <c r="A164" t="s">
        <v>1107</v>
      </c>
      <c r="B164" t="s">
        <v>215</v>
      </c>
      <c r="C164" t="s">
        <v>216</v>
      </c>
      <c r="E164" t="s">
        <v>217</v>
      </c>
      <c r="F164" t="s">
        <v>218</v>
      </c>
      <c r="G164" s="71" t="s">
        <v>1108</v>
      </c>
      <c r="J164" t="s">
        <v>1109</v>
      </c>
      <c r="K164" t="s">
        <v>1110</v>
      </c>
      <c r="L164" t="s">
        <v>455</v>
      </c>
      <c r="M164" t="s">
        <v>761</v>
      </c>
      <c r="N164" t="s">
        <v>732</v>
      </c>
      <c r="O164" t="s">
        <v>251</v>
      </c>
      <c r="P164" t="s">
        <v>232</v>
      </c>
      <c r="Q164" t="s">
        <v>1111</v>
      </c>
      <c r="R164" t="s">
        <v>734</v>
      </c>
      <c r="S164" t="s">
        <v>228</v>
      </c>
      <c r="T164" t="s">
        <v>229</v>
      </c>
      <c r="U164" t="s">
        <v>230</v>
      </c>
      <c r="V164" s="70">
        <v>45422.536087962966</v>
      </c>
      <c r="X164" s="70">
        <v>45422.601238425923</v>
      </c>
      <c r="Z164">
        <v>44640</v>
      </c>
      <c r="AC164" t="s">
        <v>231</v>
      </c>
      <c r="AD164" t="s">
        <v>232</v>
      </c>
      <c r="AF164">
        <v>0</v>
      </c>
      <c r="AG164">
        <v>100</v>
      </c>
      <c r="AH164">
        <v>99.789426523000003</v>
      </c>
      <c r="AI164">
        <v>94</v>
      </c>
    </row>
    <row r="165" spans="1:37" ht="15.95" customHeight="1">
      <c r="A165" t="s">
        <v>1112</v>
      </c>
      <c r="B165" t="s">
        <v>215</v>
      </c>
      <c r="C165" t="s">
        <v>216</v>
      </c>
      <c r="E165" t="s">
        <v>217</v>
      </c>
      <c r="F165" t="s">
        <v>272</v>
      </c>
      <c r="G165" s="71" t="s">
        <v>1113</v>
      </c>
      <c r="J165" t="s">
        <v>1114</v>
      </c>
      <c r="K165" t="s">
        <v>1115</v>
      </c>
      <c r="L165" t="s">
        <v>297</v>
      </c>
      <c r="M165" t="s">
        <v>298</v>
      </c>
      <c r="N165" t="s">
        <v>827</v>
      </c>
      <c r="O165" t="s">
        <v>225</v>
      </c>
      <c r="P165" t="s">
        <v>618</v>
      </c>
      <c r="Q165">
        <v>0</v>
      </c>
      <c r="R165" t="s">
        <v>830</v>
      </c>
      <c r="S165" t="s">
        <v>228</v>
      </c>
      <c r="T165" t="s">
        <v>229</v>
      </c>
      <c r="U165" t="s">
        <v>230</v>
      </c>
      <c r="V165" s="70">
        <v>45422.542048611111</v>
      </c>
      <c r="W165" s="70">
        <v>45423.160416666666</v>
      </c>
      <c r="X165" s="70">
        <v>45426.544224537036</v>
      </c>
      <c r="Z165">
        <v>44640</v>
      </c>
      <c r="AA165" s="70">
        <v>45422.781527777777</v>
      </c>
      <c r="AB165" s="70">
        <v>45423.78125</v>
      </c>
      <c r="AC165" t="s">
        <v>231</v>
      </c>
      <c r="AD165" t="s">
        <v>479</v>
      </c>
      <c r="AF165">
        <v>1440</v>
      </c>
      <c r="AG165">
        <v>98.004032257999995</v>
      </c>
      <c r="AH165">
        <v>87.090053763</v>
      </c>
      <c r="AI165">
        <v>5763</v>
      </c>
      <c r="AJ165">
        <v>891</v>
      </c>
      <c r="AK165">
        <v>-549</v>
      </c>
    </row>
    <row r="166" spans="1:37" ht="15.95" customHeight="1">
      <c r="A166" t="s">
        <v>1116</v>
      </c>
      <c r="B166" t="s">
        <v>215</v>
      </c>
      <c r="C166" t="s">
        <v>216</v>
      </c>
      <c r="E166" t="s">
        <v>217</v>
      </c>
      <c r="F166" t="s">
        <v>272</v>
      </c>
      <c r="G166" s="71" t="s">
        <v>1117</v>
      </c>
      <c r="J166" t="s">
        <v>1118</v>
      </c>
      <c r="K166" t="s">
        <v>1119</v>
      </c>
      <c r="L166" t="s">
        <v>297</v>
      </c>
      <c r="M166" t="s">
        <v>298</v>
      </c>
      <c r="N166" t="s">
        <v>827</v>
      </c>
      <c r="O166" t="s">
        <v>225</v>
      </c>
      <c r="P166" t="s">
        <v>745</v>
      </c>
      <c r="R166" t="s">
        <v>830</v>
      </c>
      <c r="S166" t="s">
        <v>228</v>
      </c>
      <c r="T166" t="s">
        <v>229</v>
      </c>
      <c r="U166" t="s">
        <v>230</v>
      </c>
      <c r="V166" s="70">
        <v>45422.766145833331</v>
      </c>
      <c r="W166" s="70">
        <v>45423.020613425928</v>
      </c>
      <c r="X166" s="70">
        <v>45423.021643518521</v>
      </c>
      <c r="Z166">
        <v>44640</v>
      </c>
      <c r="AA166" s="70">
        <v>45422.856249999997</v>
      </c>
      <c r="AB166" s="70">
        <v>45423.855555555558</v>
      </c>
      <c r="AC166" t="s">
        <v>278</v>
      </c>
      <c r="AD166" t="s">
        <v>333</v>
      </c>
      <c r="AF166">
        <v>1439</v>
      </c>
      <c r="AG166">
        <v>99.180107527000004</v>
      </c>
      <c r="AH166">
        <v>99.175627239999997</v>
      </c>
      <c r="AI166">
        <v>368</v>
      </c>
      <c r="AJ166">
        <v>366</v>
      </c>
      <c r="AK166">
        <v>-1073</v>
      </c>
    </row>
    <row r="167" spans="1:37" ht="15.95" customHeight="1">
      <c r="A167" t="s">
        <v>1120</v>
      </c>
      <c r="B167" t="s">
        <v>215</v>
      </c>
      <c r="C167" t="s">
        <v>216</v>
      </c>
      <c r="E167" t="s">
        <v>217</v>
      </c>
      <c r="F167" t="s">
        <v>234</v>
      </c>
      <c r="G167" s="71" t="s">
        <v>1121</v>
      </c>
      <c r="J167" t="s">
        <v>1122</v>
      </c>
      <c r="K167" t="s">
        <v>1123</v>
      </c>
      <c r="L167" t="s">
        <v>222</v>
      </c>
      <c r="M167" t="s">
        <v>223</v>
      </c>
      <c r="N167" t="s">
        <v>224</v>
      </c>
      <c r="O167" t="s">
        <v>225</v>
      </c>
      <c r="P167" t="s">
        <v>716</v>
      </c>
      <c r="Q167" t="s">
        <v>1124</v>
      </c>
      <c r="R167" t="s">
        <v>227</v>
      </c>
      <c r="S167" t="s">
        <v>228</v>
      </c>
      <c r="T167" t="s">
        <v>229</v>
      </c>
      <c r="U167" t="s">
        <v>230</v>
      </c>
      <c r="V167" s="70">
        <v>45422.767233796294</v>
      </c>
      <c r="X167" s="70">
        <v>45425.371574074074</v>
      </c>
      <c r="Z167">
        <v>44640</v>
      </c>
      <c r="AA167" s="70">
        <v>45422.976469907408</v>
      </c>
      <c r="AB167" s="70">
        <v>45423.475694444445</v>
      </c>
      <c r="AC167" t="s">
        <v>686</v>
      </c>
      <c r="AD167" t="s">
        <v>232</v>
      </c>
      <c r="AF167">
        <v>719</v>
      </c>
      <c r="AG167">
        <v>100</v>
      </c>
      <c r="AH167">
        <v>91.597222221999999</v>
      </c>
      <c r="AI167">
        <v>3751</v>
      </c>
    </row>
    <row r="168" spans="1:37" ht="15.95" customHeight="1">
      <c r="A168" t="s">
        <v>1125</v>
      </c>
      <c r="B168" t="s">
        <v>215</v>
      </c>
      <c r="C168" t="s">
        <v>216</v>
      </c>
      <c r="E168" t="s">
        <v>217</v>
      </c>
      <c r="F168" t="s">
        <v>218</v>
      </c>
      <c r="G168" s="71" t="s">
        <v>1126</v>
      </c>
      <c r="J168" t="s">
        <v>1127</v>
      </c>
      <c r="K168" t="s">
        <v>1128</v>
      </c>
      <c r="L168" t="s">
        <v>222</v>
      </c>
      <c r="M168" t="s">
        <v>223</v>
      </c>
      <c r="N168" t="s">
        <v>224</v>
      </c>
      <c r="O168" t="s">
        <v>225</v>
      </c>
      <c r="P168" t="s">
        <v>1129</v>
      </c>
      <c r="Q168" t="s">
        <v>1130</v>
      </c>
      <c r="R168" t="s">
        <v>227</v>
      </c>
      <c r="S168" t="s">
        <v>228</v>
      </c>
      <c r="T168" t="s">
        <v>229</v>
      </c>
      <c r="U168" t="s">
        <v>230</v>
      </c>
      <c r="V168" s="70">
        <v>45422.828865740739</v>
      </c>
      <c r="W168" s="70">
        <v>45422.860289351855</v>
      </c>
      <c r="X168" s="70">
        <v>45423.901388888888</v>
      </c>
      <c r="Z168">
        <v>44640</v>
      </c>
      <c r="AC168" t="s">
        <v>546</v>
      </c>
      <c r="AD168" t="s">
        <v>232</v>
      </c>
      <c r="AF168">
        <v>0</v>
      </c>
      <c r="AG168">
        <v>99.899193548</v>
      </c>
      <c r="AH168">
        <v>96.538978494999995</v>
      </c>
      <c r="AI168">
        <v>1545</v>
      </c>
      <c r="AJ168">
        <v>45</v>
      </c>
      <c r="AK168">
        <v>45</v>
      </c>
    </row>
    <row r="169" spans="1:37" ht="15.95" customHeight="1">
      <c r="A169" t="s">
        <v>1131</v>
      </c>
      <c r="B169" t="s">
        <v>215</v>
      </c>
      <c r="C169" t="s">
        <v>216</v>
      </c>
      <c r="E169" t="s">
        <v>217</v>
      </c>
      <c r="F169" t="s">
        <v>272</v>
      </c>
      <c r="G169" s="71" t="s">
        <v>1132</v>
      </c>
      <c r="J169" t="s">
        <v>1133</v>
      </c>
      <c r="K169" t="s">
        <v>1134</v>
      </c>
      <c r="L169" t="s">
        <v>238</v>
      </c>
      <c r="M169" t="s">
        <v>393</v>
      </c>
      <c r="N169" t="s">
        <v>240</v>
      </c>
      <c r="O169" t="s">
        <v>225</v>
      </c>
      <c r="P169" t="s">
        <v>394</v>
      </c>
      <c r="Q169" t="s">
        <v>1135</v>
      </c>
      <c r="R169" t="s">
        <v>243</v>
      </c>
      <c r="S169" t="s">
        <v>228</v>
      </c>
      <c r="T169" t="s">
        <v>229</v>
      </c>
      <c r="U169" t="s">
        <v>230</v>
      </c>
      <c r="V169" s="70">
        <v>45423.499722222223</v>
      </c>
      <c r="W169" s="70">
        <v>45423.736238425925</v>
      </c>
      <c r="X169" s="70">
        <v>45423.737314814818</v>
      </c>
      <c r="Z169">
        <v>44640</v>
      </c>
      <c r="AC169" t="s">
        <v>278</v>
      </c>
      <c r="AD169" t="s">
        <v>497</v>
      </c>
      <c r="AF169">
        <v>0</v>
      </c>
      <c r="AG169">
        <v>99.236111111</v>
      </c>
      <c r="AH169">
        <v>99.233870968000005</v>
      </c>
      <c r="AI169">
        <v>342</v>
      </c>
      <c r="AJ169">
        <v>341</v>
      </c>
      <c r="AK169">
        <v>341</v>
      </c>
    </row>
    <row r="170" spans="1:37" ht="15.95" customHeight="1">
      <c r="A170" t="s">
        <v>1136</v>
      </c>
      <c r="B170" t="s">
        <v>215</v>
      </c>
      <c r="C170" t="s">
        <v>216</v>
      </c>
      <c r="E170" t="s">
        <v>217</v>
      </c>
      <c r="F170" t="s">
        <v>218</v>
      </c>
      <c r="G170" s="71" t="s">
        <v>1137</v>
      </c>
      <c r="J170" t="s">
        <v>872</v>
      </c>
      <c r="K170" t="s">
        <v>873</v>
      </c>
      <c r="L170" t="s">
        <v>222</v>
      </c>
      <c r="M170" t="s">
        <v>223</v>
      </c>
      <c r="N170" t="s">
        <v>224</v>
      </c>
      <c r="O170" t="s">
        <v>225</v>
      </c>
      <c r="P170" t="s">
        <v>354</v>
      </c>
      <c r="Q170" t="s">
        <v>874</v>
      </c>
      <c r="R170" t="s">
        <v>227</v>
      </c>
      <c r="S170" t="s">
        <v>228</v>
      </c>
      <c r="T170" t="s">
        <v>229</v>
      </c>
      <c r="U170" t="s">
        <v>230</v>
      </c>
      <c r="V170" s="70">
        <v>45423.698414351849</v>
      </c>
      <c r="W170" s="70">
        <v>45423.761469907404</v>
      </c>
      <c r="X170" s="70">
        <v>45423.76284722222</v>
      </c>
      <c r="Z170">
        <v>44640</v>
      </c>
      <c r="AC170" t="s">
        <v>278</v>
      </c>
      <c r="AD170" t="s">
        <v>497</v>
      </c>
      <c r="AF170">
        <v>0</v>
      </c>
      <c r="AG170">
        <v>99.796146953000004</v>
      </c>
      <c r="AH170">
        <v>99.791666667000001</v>
      </c>
      <c r="AI170">
        <v>93</v>
      </c>
      <c r="AJ170">
        <v>91</v>
      </c>
      <c r="AK170">
        <v>91</v>
      </c>
    </row>
    <row r="171" spans="1:37" ht="15.95" customHeight="1">
      <c r="A171" t="s">
        <v>1138</v>
      </c>
      <c r="B171" t="s">
        <v>215</v>
      </c>
      <c r="C171" t="s">
        <v>216</v>
      </c>
      <c r="E171" t="s">
        <v>217</v>
      </c>
      <c r="F171" t="s">
        <v>272</v>
      </c>
      <c r="G171" s="71" t="s">
        <v>1139</v>
      </c>
      <c r="J171" t="s">
        <v>581</v>
      </c>
      <c r="K171" t="s">
        <v>582</v>
      </c>
      <c r="L171" t="s">
        <v>297</v>
      </c>
      <c r="M171" t="s">
        <v>298</v>
      </c>
      <c r="N171" t="s">
        <v>429</v>
      </c>
      <c r="O171" t="s">
        <v>225</v>
      </c>
      <c r="P171" t="s">
        <v>601</v>
      </c>
      <c r="Q171" t="s">
        <v>583</v>
      </c>
      <c r="R171" t="s">
        <v>431</v>
      </c>
      <c r="S171" t="s">
        <v>228</v>
      </c>
      <c r="T171" t="s">
        <v>229</v>
      </c>
      <c r="U171" t="s">
        <v>230</v>
      </c>
      <c r="V171" s="70">
        <v>45423.821770833332</v>
      </c>
      <c r="X171" s="70">
        <v>45427.61818287037</v>
      </c>
      <c r="Z171">
        <v>44640</v>
      </c>
      <c r="AA171" s="70">
        <v>45424.543321759258</v>
      </c>
      <c r="AB171" s="70">
        <v>45425.291666666664</v>
      </c>
      <c r="AC171" t="s">
        <v>231</v>
      </c>
      <c r="AD171" t="s">
        <v>354</v>
      </c>
      <c r="AF171">
        <v>1078</v>
      </c>
      <c r="AG171">
        <v>100</v>
      </c>
      <c r="AH171">
        <v>87.753136201000004</v>
      </c>
      <c r="AI171">
        <v>5467</v>
      </c>
    </row>
    <row r="172" spans="1:37" ht="15.95" customHeight="1">
      <c r="A172" t="s">
        <v>1140</v>
      </c>
      <c r="B172" t="s">
        <v>215</v>
      </c>
      <c r="C172" t="s">
        <v>216</v>
      </c>
      <c r="E172" t="s">
        <v>217</v>
      </c>
      <c r="F172" t="s">
        <v>218</v>
      </c>
      <c r="G172" s="71" t="s">
        <v>1141</v>
      </c>
      <c r="H172" t="s">
        <v>1142</v>
      </c>
      <c r="J172" t="s">
        <v>1143</v>
      </c>
      <c r="K172" t="s">
        <v>1144</v>
      </c>
      <c r="L172" t="s">
        <v>238</v>
      </c>
      <c r="M172" t="s">
        <v>249</v>
      </c>
      <c r="N172" t="s">
        <v>250</v>
      </c>
      <c r="O172" t="s">
        <v>251</v>
      </c>
      <c r="P172" t="s">
        <v>497</v>
      </c>
      <c r="Q172" t="s">
        <v>1145</v>
      </c>
      <c r="R172" t="s">
        <v>254</v>
      </c>
      <c r="S172" t="s">
        <v>228</v>
      </c>
      <c r="T172" t="s">
        <v>229</v>
      </c>
      <c r="U172" t="s">
        <v>230</v>
      </c>
      <c r="V172" s="70">
        <v>45424.413668981484</v>
      </c>
      <c r="X172" s="70">
        <v>45424.425358796296</v>
      </c>
      <c r="Z172">
        <v>44640</v>
      </c>
      <c r="AC172" t="s">
        <v>278</v>
      </c>
      <c r="AD172" t="s">
        <v>497</v>
      </c>
      <c r="AF172">
        <v>0</v>
      </c>
      <c r="AG172">
        <v>100</v>
      </c>
      <c r="AH172">
        <v>99.961917563</v>
      </c>
      <c r="AI172">
        <v>17</v>
      </c>
    </row>
    <row r="173" spans="1:37" ht="15.95" customHeight="1">
      <c r="A173" t="s">
        <v>1146</v>
      </c>
      <c r="B173" t="s">
        <v>215</v>
      </c>
      <c r="C173" t="s">
        <v>216</v>
      </c>
      <c r="E173" t="s">
        <v>217</v>
      </c>
      <c r="F173" t="s">
        <v>218</v>
      </c>
      <c r="G173" s="71" t="s">
        <v>1147</v>
      </c>
      <c r="J173" t="s">
        <v>1148</v>
      </c>
      <c r="K173" t="s">
        <v>1149</v>
      </c>
      <c r="L173" t="s">
        <v>238</v>
      </c>
      <c r="M173" t="s">
        <v>276</v>
      </c>
      <c r="N173" t="s">
        <v>240</v>
      </c>
      <c r="O173" t="s">
        <v>225</v>
      </c>
      <c r="P173" t="s">
        <v>497</v>
      </c>
      <c r="Q173" t="s">
        <v>1150</v>
      </c>
      <c r="R173" t="s">
        <v>243</v>
      </c>
      <c r="S173" t="s">
        <v>228</v>
      </c>
      <c r="T173" t="s">
        <v>229</v>
      </c>
      <c r="U173" t="s">
        <v>230</v>
      </c>
      <c r="V173" s="70">
        <v>45424.527233796296</v>
      </c>
      <c r="W173" s="70">
        <v>45424.659212962964</v>
      </c>
      <c r="X173" s="70">
        <v>45424.707604166666</v>
      </c>
      <c r="Z173">
        <v>44640</v>
      </c>
      <c r="AC173" t="s">
        <v>255</v>
      </c>
      <c r="AD173" t="s">
        <v>497</v>
      </c>
      <c r="AF173">
        <v>0</v>
      </c>
      <c r="AG173">
        <v>99.574372760000003</v>
      </c>
      <c r="AH173">
        <v>99.419802867000001</v>
      </c>
      <c r="AI173">
        <v>259</v>
      </c>
      <c r="AJ173">
        <v>190</v>
      </c>
      <c r="AK173">
        <v>190</v>
      </c>
    </row>
    <row r="174" spans="1:37" ht="15.95" customHeight="1">
      <c r="A174" t="s">
        <v>1151</v>
      </c>
      <c r="B174" t="s">
        <v>215</v>
      </c>
      <c r="C174" t="s">
        <v>216</v>
      </c>
      <c r="E174" t="s">
        <v>217</v>
      </c>
      <c r="F174" t="s">
        <v>218</v>
      </c>
      <c r="G174" s="71" t="s">
        <v>1152</v>
      </c>
      <c r="J174" t="s">
        <v>1153</v>
      </c>
      <c r="K174" t="s">
        <v>1154</v>
      </c>
      <c r="L174" t="s">
        <v>297</v>
      </c>
      <c r="M174" t="s">
        <v>298</v>
      </c>
      <c r="N174" t="s">
        <v>1155</v>
      </c>
      <c r="O174" t="s">
        <v>263</v>
      </c>
      <c r="P174" t="s">
        <v>232</v>
      </c>
      <c r="Q174" t="s">
        <v>1156</v>
      </c>
      <c r="R174" t="s">
        <v>1157</v>
      </c>
      <c r="S174" t="s">
        <v>228</v>
      </c>
      <c r="T174" t="s">
        <v>229</v>
      </c>
      <c r="U174" t="s">
        <v>230</v>
      </c>
      <c r="V174" s="70">
        <v>45424.775219907409</v>
      </c>
      <c r="X174" s="70">
        <v>45425.384988425925</v>
      </c>
      <c r="Z174">
        <v>44640</v>
      </c>
      <c r="AC174" t="s">
        <v>231</v>
      </c>
      <c r="AD174" t="s">
        <v>354</v>
      </c>
      <c r="AF174">
        <v>0</v>
      </c>
      <c r="AG174">
        <v>100</v>
      </c>
      <c r="AH174">
        <v>98.033154121999999</v>
      </c>
      <c r="AI174">
        <v>878</v>
      </c>
    </row>
    <row r="175" spans="1:37" ht="15.95" customHeight="1">
      <c r="A175" t="s">
        <v>1158</v>
      </c>
      <c r="B175" t="s">
        <v>215</v>
      </c>
      <c r="C175" t="s">
        <v>216</v>
      </c>
      <c r="D175" t="s">
        <v>1159</v>
      </c>
      <c r="E175" t="s">
        <v>217</v>
      </c>
      <c r="F175" t="s">
        <v>218</v>
      </c>
      <c r="G175" s="71" t="s">
        <v>1160</v>
      </c>
      <c r="J175" t="s">
        <v>1161</v>
      </c>
      <c r="K175" t="s">
        <v>1162</v>
      </c>
      <c r="L175" t="s">
        <v>222</v>
      </c>
      <c r="M175" t="s">
        <v>223</v>
      </c>
      <c r="N175" t="s">
        <v>224</v>
      </c>
      <c r="O175" t="s">
        <v>225</v>
      </c>
      <c r="P175" t="s">
        <v>1163</v>
      </c>
      <c r="Q175">
        <v>0</v>
      </c>
      <c r="R175" t="s">
        <v>227</v>
      </c>
      <c r="S175" t="s">
        <v>228</v>
      </c>
      <c r="T175" t="s">
        <v>229</v>
      </c>
      <c r="U175" t="s">
        <v>230</v>
      </c>
      <c r="V175" s="70">
        <v>45424.788310185184</v>
      </c>
      <c r="W175" s="70">
        <v>45425.253263888888</v>
      </c>
      <c r="X175" s="70">
        <v>45427.618252314816</v>
      </c>
      <c r="Z175">
        <v>44640</v>
      </c>
      <c r="AC175" t="s">
        <v>231</v>
      </c>
      <c r="AD175" t="s">
        <v>849</v>
      </c>
      <c r="AF175">
        <v>0</v>
      </c>
      <c r="AG175">
        <v>98.501344086000003</v>
      </c>
      <c r="AH175">
        <v>90.871415771000002</v>
      </c>
      <c r="AI175">
        <v>4075</v>
      </c>
      <c r="AJ175">
        <v>669</v>
      </c>
      <c r="AK175">
        <v>669</v>
      </c>
    </row>
    <row r="176" spans="1:37" ht="15.95" customHeight="1">
      <c r="A176" t="s">
        <v>1164</v>
      </c>
      <c r="B176" t="s">
        <v>215</v>
      </c>
      <c r="C176" t="s">
        <v>216</v>
      </c>
      <c r="D176" t="s">
        <v>1165</v>
      </c>
      <c r="E176" t="s">
        <v>217</v>
      </c>
      <c r="F176" t="s">
        <v>218</v>
      </c>
      <c r="G176" s="71" t="s">
        <v>1166</v>
      </c>
      <c r="J176" t="s">
        <v>1167</v>
      </c>
      <c r="K176" t="s">
        <v>1168</v>
      </c>
      <c r="L176" t="s">
        <v>507</v>
      </c>
      <c r="M176" t="s">
        <v>508</v>
      </c>
      <c r="N176" t="s">
        <v>509</v>
      </c>
      <c r="O176" t="s">
        <v>263</v>
      </c>
      <c r="P176" t="s">
        <v>232</v>
      </c>
      <c r="Q176" t="s">
        <v>1169</v>
      </c>
      <c r="R176" t="s">
        <v>510</v>
      </c>
      <c r="S176" t="s">
        <v>228</v>
      </c>
      <c r="T176" t="s">
        <v>229</v>
      </c>
      <c r="U176" t="s">
        <v>230</v>
      </c>
      <c r="V176" s="70">
        <v>45424.81689814815</v>
      </c>
      <c r="W176" s="70">
        <v>45425.362060185187</v>
      </c>
      <c r="X176" s="70">
        <v>45425.391319444447</v>
      </c>
      <c r="Z176">
        <v>44640</v>
      </c>
      <c r="AC176" t="s">
        <v>231</v>
      </c>
      <c r="AD176" t="s">
        <v>354</v>
      </c>
      <c r="AF176">
        <v>0</v>
      </c>
      <c r="AG176">
        <v>98.241487454999998</v>
      </c>
      <c r="AH176">
        <v>98.147401434000002</v>
      </c>
      <c r="AI176">
        <v>827</v>
      </c>
      <c r="AJ176">
        <v>785</v>
      </c>
      <c r="AK176">
        <v>785</v>
      </c>
    </row>
    <row r="177" spans="1:37" ht="15.95" customHeight="1">
      <c r="A177" t="s">
        <v>1170</v>
      </c>
      <c r="B177" t="s">
        <v>215</v>
      </c>
      <c r="C177" t="s">
        <v>216</v>
      </c>
      <c r="D177" t="s">
        <v>1165</v>
      </c>
      <c r="E177" t="s">
        <v>217</v>
      </c>
      <c r="F177" t="s">
        <v>218</v>
      </c>
      <c r="G177" s="71" t="s">
        <v>1171</v>
      </c>
      <c r="J177" t="s">
        <v>1172</v>
      </c>
      <c r="K177" t="s">
        <v>1173</v>
      </c>
      <c r="L177" t="s">
        <v>507</v>
      </c>
      <c r="M177" t="s">
        <v>508</v>
      </c>
      <c r="N177" t="s">
        <v>509</v>
      </c>
      <c r="O177" t="s">
        <v>263</v>
      </c>
      <c r="P177" t="s">
        <v>232</v>
      </c>
      <c r="Q177" t="s">
        <v>1174</v>
      </c>
      <c r="R177" t="s">
        <v>510</v>
      </c>
      <c r="S177" t="s">
        <v>228</v>
      </c>
      <c r="T177" t="s">
        <v>229</v>
      </c>
      <c r="U177" t="s">
        <v>230</v>
      </c>
      <c r="V177" s="70">
        <v>45424.820532407408</v>
      </c>
      <c r="W177" s="70">
        <v>45425.362071759257</v>
      </c>
      <c r="X177" s="70">
        <v>45425.393877314818</v>
      </c>
      <c r="Z177">
        <v>44640</v>
      </c>
      <c r="AC177" t="s">
        <v>231</v>
      </c>
      <c r="AD177" t="s">
        <v>354</v>
      </c>
      <c r="AF177">
        <v>0</v>
      </c>
      <c r="AG177">
        <v>98.252688172000006</v>
      </c>
      <c r="AH177">
        <v>98.149641576999997</v>
      </c>
      <c r="AI177">
        <v>826</v>
      </c>
      <c r="AJ177">
        <v>780</v>
      </c>
      <c r="AK177">
        <v>780</v>
      </c>
    </row>
    <row r="178" spans="1:37" ht="15.95" customHeight="1">
      <c r="A178" t="s">
        <v>1175</v>
      </c>
      <c r="B178" t="s">
        <v>215</v>
      </c>
      <c r="C178" t="s">
        <v>216</v>
      </c>
      <c r="D178" t="s">
        <v>1165</v>
      </c>
      <c r="E178" t="s">
        <v>217</v>
      </c>
      <c r="F178" t="s">
        <v>218</v>
      </c>
      <c r="G178" s="71" t="s">
        <v>1176</v>
      </c>
      <c r="J178" t="s">
        <v>1177</v>
      </c>
      <c r="K178" t="s">
        <v>1178</v>
      </c>
      <c r="L178" t="s">
        <v>507</v>
      </c>
      <c r="M178" t="s">
        <v>508</v>
      </c>
      <c r="N178" t="s">
        <v>509</v>
      </c>
      <c r="O178" t="s">
        <v>263</v>
      </c>
      <c r="P178" t="s">
        <v>232</v>
      </c>
      <c r="Q178" t="s">
        <v>1179</v>
      </c>
      <c r="R178" t="s">
        <v>510</v>
      </c>
      <c r="S178" t="s">
        <v>228</v>
      </c>
      <c r="T178" t="s">
        <v>229</v>
      </c>
      <c r="U178" t="s">
        <v>230</v>
      </c>
      <c r="V178" s="70">
        <v>45424.822939814818</v>
      </c>
      <c r="W178" s="70">
        <v>45425.362071759257</v>
      </c>
      <c r="X178" s="70">
        <v>45425.407534722224</v>
      </c>
      <c r="Z178">
        <v>44640</v>
      </c>
      <c r="AC178" t="s">
        <v>231</v>
      </c>
      <c r="AD178" t="s">
        <v>354</v>
      </c>
      <c r="AF178">
        <v>0</v>
      </c>
      <c r="AG178">
        <v>98.261648746000006</v>
      </c>
      <c r="AH178">
        <v>98.116039427000004</v>
      </c>
      <c r="AI178">
        <v>841</v>
      </c>
      <c r="AJ178">
        <v>776</v>
      </c>
      <c r="AK178">
        <v>776</v>
      </c>
    </row>
    <row r="179" spans="1:37" ht="15.95" customHeight="1">
      <c r="A179" t="s">
        <v>1180</v>
      </c>
      <c r="B179" t="s">
        <v>215</v>
      </c>
      <c r="C179" t="s">
        <v>216</v>
      </c>
      <c r="E179" t="s">
        <v>217</v>
      </c>
      <c r="F179" t="s">
        <v>218</v>
      </c>
      <c r="G179" s="71" t="s">
        <v>1181</v>
      </c>
      <c r="J179" t="s">
        <v>549</v>
      </c>
      <c r="K179" t="s">
        <v>550</v>
      </c>
      <c r="L179" t="s">
        <v>407</v>
      </c>
      <c r="M179" t="s">
        <v>408</v>
      </c>
      <c r="N179" t="s">
        <v>409</v>
      </c>
      <c r="O179" t="s">
        <v>225</v>
      </c>
      <c r="P179" t="s">
        <v>232</v>
      </c>
      <c r="Q179" t="s">
        <v>551</v>
      </c>
      <c r="R179" t="s">
        <v>411</v>
      </c>
      <c r="S179" t="s">
        <v>228</v>
      </c>
      <c r="T179" t="s">
        <v>229</v>
      </c>
      <c r="U179" t="s">
        <v>230</v>
      </c>
      <c r="V179" s="70">
        <v>45425.379189814812</v>
      </c>
      <c r="X179" s="70">
        <v>45425.526273148149</v>
      </c>
      <c r="Z179">
        <v>44640</v>
      </c>
      <c r="AC179" t="s">
        <v>552</v>
      </c>
      <c r="AD179" t="s">
        <v>333</v>
      </c>
      <c r="AF179">
        <v>0</v>
      </c>
      <c r="AG179">
        <v>100</v>
      </c>
      <c r="AH179">
        <v>99.527329749000003</v>
      </c>
      <c r="AI179">
        <v>211</v>
      </c>
    </row>
    <row r="180" spans="1:37" ht="15.95" customHeight="1">
      <c r="A180" t="s">
        <v>1182</v>
      </c>
      <c r="B180" t="s">
        <v>215</v>
      </c>
      <c r="C180" t="s">
        <v>216</v>
      </c>
      <c r="D180" t="s">
        <v>1183</v>
      </c>
      <c r="E180" t="s">
        <v>217</v>
      </c>
      <c r="F180" t="s">
        <v>218</v>
      </c>
      <c r="G180" s="71" t="s">
        <v>1184</v>
      </c>
      <c r="J180" t="s">
        <v>1185</v>
      </c>
      <c r="K180" t="s">
        <v>1186</v>
      </c>
      <c r="L180" t="s">
        <v>297</v>
      </c>
      <c r="M180" t="s">
        <v>298</v>
      </c>
      <c r="N180" t="s">
        <v>1155</v>
      </c>
      <c r="O180" t="s">
        <v>263</v>
      </c>
      <c r="P180" t="s">
        <v>232</v>
      </c>
      <c r="Q180" t="s">
        <v>1187</v>
      </c>
      <c r="R180" t="s">
        <v>1157</v>
      </c>
      <c r="S180" t="s">
        <v>228</v>
      </c>
      <c r="T180" t="s">
        <v>229</v>
      </c>
      <c r="U180" t="s">
        <v>230</v>
      </c>
      <c r="V180" s="70">
        <v>45425.410254629627</v>
      </c>
      <c r="X180" s="70">
        <v>45425.792187500003</v>
      </c>
      <c r="Z180">
        <v>44640</v>
      </c>
      <c r="AC180" t="s">
        <v>231</v>
      </c>
      <c r="AD180" t="s">
        <v>232</v>
      </c>
      <c r="AF180">
        <v>0</v>
      </c>
      <c r="AG180">
        <v>100</v>
      </c>
      <c r="AH180">
        <v>98.767921146999996</v>
      </c>
      <c r="AI180">
        <v>550</v>
      </c>
    </row>
    <row r="181" spans="1:37" ht="15.95" customHeight="1">
      <c r="A181" t="s">
        <v>1188</v>
      </c>
      <c r="B181" t="s">
        <v>215</v>
      </c>
      <c r="C181" t="s">
        <v>216</v>
      </c>
      <c r="E181" t="s">
        <v>217</v>
      </c>
      <c r="F181" t="s">
        <v>272</v>
      </c>
      <c r="G181" s="71" t="s">
        <v>1189</v>
      </c>
      <c r="J181" t="s">
        <v>915</v>
      </c>
      <c r="K181" t="s">
        <v>916</v>
      </c>
      <c r="L181" t="s">
        <v>238</v>
      </c>
      <c r="M181" t="s">
        <v>276</v>
      </c>
      <c r="N181" t="s">
        <v>240</v>
      </c>
      <c r="O181" t="s">
        <v>225</v>
      </c>
      <c r="P181" t="s">
        <v>400</v>
      </c>
      <c r="Q181" t="s">
        <v>917</v>
      </c>
      <c r="R181" t="s">
        <v>243</v>
      </c>
      <c r="S181" t="s">
        <v>228</v>
      </c>
      <c r="T181" t="s">
        <v>229</v>
      </c>
      <c r="U181" t="s">
        <v>230</v>
      </c>
      <c r="V181" s="70">
        <v>45425.425208333334</v>
      </c>
      <c r="W181" s="70">
        <v>45425.623055555552</v>
      </c>
      <c r="X181" s="70">
        <v>45427.473773148151</v>
      </c>
      <c r="Z181">
        <v>44640</v>
      </c>
      <c r="AC181" t="s">
        <v>402</v>
      </c>
      <c r="AD181" t="s">
        <v>232</v>
      </c>
      <c r="AF181">
        <v>0</v>
      </c>
      <c r="AG181">
        <v>99.361559139999997</v>
      </c>
      <c r="AH181">
        <v>93.391577061000007</v>
      </c>
      <c r="AI181">
        <v>2950</v>
      </c>
      <c r="AJ181">
        <v>285</v>
      </c>
      <c r="AK181">
        <v>285</v>
      </c>
    </row>
    <row r="182" spans="1:37" ht="15.95" customHeight="1">
      <c r="A182" t="s">
        <v>1190</v>
      </c>
      <c r="B182" t="s">
        <v>215</v>
      </c>
      <c r="C182" t="s">
        <v>216</v>
      </c>
      <c r="E182" t="s">
        <v>217</v>
      </c>
      <c r="F182" t="s">
        <v>234</v>
      </c>
      <c r="G182" s="71" t="s">
        <v>1191</v>
      </c>
      <c r="J182" t="s">
        <v>549</v>
      </c>
      <c r="K182" t="s">
        <v>550</v>
      </c>
      <c r="L182" t="s">
        <v>222</v>
      </c>
      <c r="M182" t="s">
        <v>223</v>
      </c>
      <c r="N182" t="s">
        <v>224</v>
      </c>
      <c r="O182" t="s">
        <v>225</v>
      </c>
      <c r="P182" t="s">
        <v>712</v>
      </c>
      <c r="Q182" t="s">
        <v>551</v>
      </c>
      <c r="R182" t="s">
        <v>227</v>
      </c>
      <c r="S182" t="s">
        <v>228</v>
      </c>
      <c r="T182" t="s">
        <v>229</v>
      </c>
      <c r="U182" t="s">
        <v>230</v>
      </c>
      <c r="V182" s="70">
        <v>45425.461238425924</v>
      </c>
      <c r="X182" s="70">
        <v>45426.615914351853</v>
      </c>
      <c r="Z182">
        <v>44640</v>
      </c>
      <c r="AC182" t="s">
        <v>552</v>
      </c>
      <c r="AD182" t="s">
        <v>333</v>
      </c>
      <c r="AF182">
        <v>0</v>
      </c>
      <c r="AG182">
        <v>100</v>
      </c>
      <c r="AH182">
        <v>96.276881720000006</v>
      </c>
      <c r="AI182">
        <v>1662</v>
      </c>
    </row>
    <row r="183" spans="1:37" ht="15.95" customHeight="1">
      <c r="A183" t="s">
        <v>1192</v>
      </c>
      <c r="B183" t="s">
        <v>215</v>
      </c>
      <c r="C183" t="s">
        <v>216</v>
      </c>
      <c r="E183" t="s">
        <v>217</v>
      </c>
      <c r="F183" t="s">
        <v>1006</v>
      </c>
      <c r="G183" s="71" t="s">
        <v>1193</v>
      </c>
      <c r="J183" t="s">
        <v>960</v>
      </c>
      <c r="K183" t="s">
        <v>961</v>
      </c>
      <c r="L183" t="s">
        <v>238</v>
      </c>
      <c r="M183" t="s">
        <v>393</v>
      </c>
      <c r="N183" t="s">
        <v>240</v>
      </c>
      <c r="O183" t="s">
        <v>225</v>
      </c>
      <c r="P183" t="s">
        <v>1194</v>
      </c>
      <c r="Q183" t="s">
        <v>962</v>
      </c>
      <c r="R183" t="s">
        <v>243</v>
      </c>
      <c r="S183" t="s">
        <v>228</v>
      </c>
      <c r="T183" t="s">
        <v>229</v>
      </c>
      <c r="U183" t="s">
        <v>230</v>
      </c>
      <c r="V183" s="70">
        <v>45425.583113425928</v>
      </c>
      <c r="W183" s="70">
        <v>45425.765266203707</v>
      </c>
      <c r="X183" s="70">
        <v>45426.60796296296</v>
      </c>
      <c r="Z183">
        <v>44640</v>
      </c>
      <c r="AC183" t="s">
        <v>255</v>
      </c>
      <c r="AD183" t="s">
        <v>416</v>
      </c>
      <c r="AF183">
        <v>0</v>
      </c>
      <c r="AG183">
        <v>99.413082437</v>
      </c>
      <c r="AH183">
        <v>96.693548387000007</v>
      </c>
      <c r="AI183">
        <v>1476</v>
      </c>
      <c r="AJ183">
        <v>262</v>
      </c>
      <c r="AK183">
        <v>262</v>
      </c>
    </row>
    <row r="184" spans="1:37" ht="15.95" customHeight="1">
      <c r="A184" t="s">
        <v>1195</v>
      </c>
      <c r="B184" t="s">
        <v>215</v>
      </c>
      <c r="C184" t="s">
        <v>216</v>
      </c>
      <c r="E184" t="s">
        <v>217</v>
      </c>
      <c r="F184" t="s">
        <v>218</v>
      </c>
      <c r="G184" s="71" t="s">
        <v>1196</v>
      </c>
      <c r="J184" t="s">
        <v>1197</v>
      </c>
      <c r="K184" t="s">
        <v>1198</v>
      </c>
      <c r="L184" t="s">
        <v>407</v>
      </c>
      <c r="M184" t="s">
        <v>408</v>
      </c>
      <c r="N184" t="s">
        <v>409</v>
      </c>
      <c r="O184" t="s">
        <v>225</v>
      </c>
      <c r="P184" t="s">
        <v>232</v>
      </c>
      <c r="Q184" t="s">
        <v>962</v>
      </c>
      <c r="R184" t="s">
        <v>411</v>
      </c>
      <c r="S184" t="s">
        <v>228</v>
      </c>
      <c r="T184" t="s">
        <v>322</v>
      </c>
      <c r="U184" t="s">
        <v>230</v>
      </c>
      <c r="V184" s="70">
        <v>45425.584143518521</v>
      </c>
      <c r="X184" s="70">
        <v>45425.670416666668</v>
      </c>
      <c r="Z184">
        <v>44640</v>
      </c>
      <c r="AC184" t="s">
        <v>255</v>
      </c>
      <c r="AD184" t="s">
        <v>416</v>
      </c>
      <c r="AF184">
        <v>0</v>
      </c>
      <c r="AG184">
        <v>100</v>
      </c>
      <c r="AH184">
        <v>99.722222221999999</v>
      </c>
      <c r="AI184">
        <v>124</v>
      </c>
    </row>
    <row r="185" spans="1:37" ht="15.95" customHeight="1">
      <c r="A185" t="s">
        <v>1199</v>
      </c>
      <c r="B185" t="s">
        <v>215</v>
      </c>
      <c r="C185" t="s">
        <v>216</v>
      </c>
      <c r="E185" t="s">
        <v>217</v>
      </c>
      <c r="F185" t="s">
        <v>218</v>
      </c>
      <c r="G185" s="71" t="s">
        <v>1200</v>
      </c>
      <c r="J185" t="s">
        <v>960</v>
      </c>
      <c r="K185" t="s">
        <v>961</v>
      </c>
      <c r="L185" t="s">
        <v>407</v>
      </c>
      <c r="M185" t="s">
        <v>408</v>
      </c>
      <c r="N185" t="s">
        <v>409</v>
      </c>
      <c r="O185" t="s">
        <v>225</v>
      </c>
      <c r="P185" t="s">
        <v>232</v>
      </c>
      <c r="Q185" t="s">
        <v>962</v>
      </c>
      <c r="R185" t="s">
        <v>411</v>
      </c>
      <c r="S185" t="s">
        <v>228</v>
      </c>
      <c r="T185" t="s">
        <v>229</v>
      </c>
      <c r="U185" t="s">
        <v>230</v>
      </c>
      <c r="V185" s="70">
        <v>45425.585115740738</v>
      </c>
      <c r="X185" s="70">
        <v>45425.669583333336</v>
      </c>
      <c r="Z185">
        <v>44640</v>
      </c>
      <c r="AC185" t="s">
        <v>255</v>
      </c>
      <c r="AD185" t="s">
        <v>416</v>
      </c>
      <c r="AF185">
        <v>0</v>
      </c>
      <c r="AG185">
        <v>100</v>
      </c>
      <c r="AH185">
        <v>99.726702509000006</v>
      </c>
      <c r="AI185">
        <v>122</v>
      </c>
    </row>
    <row r="186" spans="1:37" ht="15.95" customHeight="1">
      <c r="A186" t="s">
        <v>1201</v>
      </c>
      <c r="B186" t="s">
        <v>215</v>
      </c>
      <c r="C186" t="s">
        <v>216</v>
      </c>
      <c r="E186" t="s">
        <v>217</v>
      </c>
      <c r="F186" t="s">
        <v>272</v>
      </c>
      <c r="G186" s="71" t="s">
        <v>1202</v>
      </c>
      <c r="J186" t="s">
        <v>1203</v>
      </c>
      <c r="K186" t="s">
        <v>1204</v>
      </c>
      <c r="L186" t="s">
        <v>297</v>
      </c>
      <c r="M186" t="s">
        <v>298</v>
      </c>
      <c r="N186" t="s">
        <v>429</v>
      </c>
      <c r="O186" t="s">
        <v>225</v>
      </c>
      <c r="P186" t="s">
        <v>503</v>
      </c>
      <c r="R186" t="s">
        <v>431</v>
      </c>
      <c r="S186" t="s">
        <v>228</v>
      </c>
      <c r="T186" t="s">
        <v>229</v>
      </c>
      <c r="U186" t="s">
        <v>230</v>
      </c>
      <c r="V186" s="70">
        <v>45425.647453703707</v>
      </c>
      <c r="W186" s="70">
        <v>45426.52851851852</v>
      </c>
      <c r="X186" s="70">
        <v>45427.449421296296</v>
      </c>
      <c r="Z186">
        <v>44640</v>
      </c>
      <c r="AA186" s="70">
        <v>45425.732731481483</v>
      </c>
      <c r="AB186" s="70">
        <v>45426.732638888891</v>
      </c>
      <c r="AC186" t="s">
        <v>278</v>
      </c>
      <c r="AD186" t="s">
        <v>1205</v>
      </c>
      <c r="AF186">
        <v>1440</v>
      </c>
      <c r="AG186">
        <v>97.157258064999994</v>
      </c>
      <c r="AH186">
        <v>94.186827957000006</v>
      </c>
      <c r="AI186">
        <v>2595</v>
      </c>
      <c r="AJ186">
        <v>1269</v>
      </c>
      <c r="AK186">
        <v>-171</v>
      </c>
    </row>
    <row r="187" spans="1:37" ht="15.95" customHeight="1">
      <c r="A187" t="s">
        <v>1206</v>
      </c>
      <c r="B187" t="s">
        <v>215</v>
      </c>
      <c r="C187" t="s">
        <v>216</v>
      </c>
      <c r="E187" t="s">
        <v>217</v>
      </c>
      <c r="F187" t="s">
        <v>218</v>
      </c>
      <c r="G187" s="71" t="s">
        <v>1207</v>
      </c>
      <c r="J187" t="s">
        <v>960</v>
      </c>
      <c r="K187" t="s">
        <v>961</v>
      </c>
      <c r="L187" t="s">
        <v>407</v>
      </c>
      <c r="M187" t="s">
        <v>408</v>
      </c>
      <c r="N187" t="s">
        <v>409</v>
      </c>
      <c r="O187" t="s">
        <v>225</v>
      </c>
      <c r="P187" t="s">
        <v>232</v>
      </c>
      <c r="Q187" t="s">
        <v>962</v>
      </c>
      <c r="R187" t="s">
        <v>411</v>
      </c>
      <c r="S187" t="s">
        <v>228</v>
      </c>
      <c r="T187" t="s">
        <v>229</v>
      </c>
      <c r="U187" t="s">
        <v>230</v>
      </c>
      <c r="V187" s="70">
        <v>45425.664189814815</v>
      </c>
      <c r="X187" s="70">
        <v>45425.699120370373</v>
      </c>
      <c r="Z187">
        <v>44640</v>
      </c>
      <c r="AC187" t="s">
        <v>255</v>
      </c>
      <c r="AD187" t="s">
        <v>232</v>
      </c>
      <c r="AF187">
        <v>0</v>
      </c>
      <c r="AG187">
        <v>100</v>
      </c>
      <c r="AH187">
        <v>99.887992831999995</v>
      </c>
      <c r="AI187">
        <v>50</v>
      </c>
    </row>
    <row r="188" spans="1:37" ht="15.95" customHeight="1">
      <c r="A188" t="s">
        <v>1208</v>
      </c>
      <c r="B188" t="s">
        <v>215</v>
      </c>
      <c r="C188" t="s">
        <v>216</v>
      </c>
      <c r="D188" t="s">
        <v>1209</v>
      </c>
      <c r="E188" t="s">
        <v>217</v>
      </c>
      <c r="F188" t="s">
        <v>218</v>
      </c>
      <c r="G188" s="71" t="s">
        <v>1210</v>
      </c>
      <c r="J188" t="s">
        <v>1114</v>
      </c>
      <c r="K188" t="s">
        <v>1115</v>
      </c>
      <c r="L188" t="s">
        <v>507</v>
      </c>
      <c r="M188" t="s">
        <v>1211</v>
      </c>
      <c r="N188" t="s">
        <v>509</v>
      </c>
      <c r="O188" t="s">
        <v>263</v>
      </c>
      <c r="P188" t="s">
        <v>1212</v>
      </c>
      <c r="Q188">
        <v>0</v>
      </c>
      <c r="R188" t="s">
        <v>510</v>
      </c>
      <c r="S188" t="s">
        <v>228</v>
      </c>
      <c r="T188" t="s">
        <v>229</v>
      </c>
      <c r="U188" t="s">
        <v>230</v>
      </c>
      <c r="V188" s="70">
        <v>45425.777372685188</v>
      </c>
      <c r="W188" s="70">
        <v>45426.199664351851</v>
      </c>
      <c r="X188" s="70">
        <v>45428.451215277775</v>
      </c>
      <c r="Z188">
        <v>44640</v>
      </c>
      <c r="AA188" s="70">
        <v>45425.795451388891</v>
      </c>
      <c r="AB188" s="70">
        <v>45426.795138888891</v>
      </c>
      <c r="AC188" t="s">
        <v>231</v>
      </c>
      <c r="AD188" t="s">
        <v>649</v>
      </c>
      <c r="AF188">
        <v>1440</v>
      </c>
      <c r="AG188">
        <v>98.637992831999995</v>
      </c>
      <c r="AH188">
        <v>91.375448028999998</v>
      </c>
      <c r="AI188">
        <v>3850</v>
      </c>
      <c r="AJ188">
        <v>608</v>
      </c>
      <c r="AK188">
        <v>-832</v>
      </c>
    </row>
    <row r="189" spans="1:37" ht="15.95" customHeight="1">
      <c r="A189" t="s">
        <v>1213</v>
      </c>
      <c r="B189" t="s">
        <v>215</v>
      </c>
      <c r="C189" t="s">
        <v>216</v>
      </c>
      <c r="D189" t="s">
        <v>1209</v>
      </c>
      <c r="E189" t="s">
        <v>217</v>
      </c>
      <c r="F189" t="s">
        <v>218</v>
      </c>
      <c r="G189" s="71" t="s">
        <v>1214</v>
      </c>
      <c r="J189" t="s">
        <v>753</v>
      </c>
      <c r="K189" t="s">
        <v>754</v>
      </c>
      <c r="L189" t="s">
        <v>507</v>
      </c>
      <c r="M189" t="s">
        <v>1211</v>
      </c>
      <c r="N189" t="s">
        <v>509</v>
      </c>
      <c r="O189" t="s">
        <v>263</v>
      </c>
      <c r="P189" t="s">
        <v>1212</v>
      </c>
      <c r="R189" t="s">
        <v>510</v>
      </c>
      <c r="S189" t="s">
        <v>228</v>
      </c>
      <c r="T189" t="s">
        <v>229</v>
      </c>
      <c r="U189" t="s">
        <v>230</v>
      </c>
      <c r="V189" s="70">
        <v>45425.793530092589</v>
      </c>
      <c r="W189" s="70">
        <v>45426.199687499997</v>
      </c>
      <c r="X189" s="70">
        <v>45428.722048611111</v>
      </c>
      <c r="Z189">
        <v>44640</v>
      </c>
      <c r="AC189" t="s">
        <v>231</v>
      </c>
      <c r="AD189" t="s">
        <v>649</v>
      </c>
      <c r="AF189">
        <v>0</v>
      </c>
      <c r="AG189">
        <v>98.689516128999998</v>
      </c>
      <c r="AH189">
        <v>90.553315412000003</v>
      </c>
      <c r="AI189">
        <v>4217</v>
      </c>
      <c r="AJ189">
        <v>585</v>
      </c>
      <c r="AK189">
        <v>585</v>
      </c>
    </row>
    <row r="190" spans="1:37" ht="15.95" customHeight="1">
      <c r="A190" t="s">
        <v>1215</v>
      </c>
      <c r="B190" t="s">
        <v>215</v>
      </c>
      <c r="C190" t="s">
        <v>216</v>
      </c>
      <c r="E190" t="s">
        <v>217</v>
      </c>
      <c r="F190" t="s">
        <v>218</v>
      </c>
      <c r="G190" s="71" t="s">
        <v>1216</v>
      </c>
      <c r="J190" t="s">
        <v>765</v>
      </c>
      <c r="K190" t="s">
        <v>766</v>
      </c>
      <c r="L190" t="s">
        <v>407</v>
      </c>
      <c r="M190" t="s">
        <v>408</v>
      </c>
      <c r="N190" t="s">
        <v>409</v>
      </c>
      <c r="O190" t="s">
        <v>225</v>
      </c>
      <c r="P190" t="s">
        <v>232</v>
      </c>
      <c r="R190" t="s">
        <v>411</v>
      </c>
      <c r="S190" t="s">
        <v>228</v>
      </c>
      <c r="T190" t="s">
        <v>322</v>
      </c>
      <c r="U190" t="s">
        <v>230</v>
      </c>
      <c r="V190" s="70">
        <v>45425.79482638889</v>
      </c>
      <c r="X190" s="70">
        <v>45425.843761574077</v>
      </c>
      <c r="Z190">
        <v>44640</v>
      </c>
      <c r="AC190" t="s">
        <v>231</v>
      </c>
      <c r="AD190" t="s">
        <v>416</v>
      </c>
      <c r="AF190">
        <v>0</v>
      </c>
      <c r="AG190">
        <v>100</v>
      </c>
      <c r="AH190">
        <v>99.840949820999995</v>
      </c>
      <c r="AI190">
        <v>71</v>
      </c>
    </row>
    <row r="191" spans="1:37" ht="15.95" customHeight="1">
      <c r="A191" t="s">
        <v>1217</v>
      </c>
      <c r="B191" t="s">
        <v>215</v>
      </c>
      <c r="C191" t="s">
        <v>216</v>
      </c>
      <c r="D191" t="s">
        <v>1209</v>
      </c>
      <c r="E191" t="s">
        <v>217</v>
      </c>
      <c r="F191" t="s">
        <v>218</v>
      </c>
      <c r="G191" s="71" t="s">
        <v>1218</v>
      </c>
      <c r="J191" t="s">
        <v>743</v>
      </c>
      <c r="K191" t="s">
        <v>744</v>
      </c>
      <c r="L191" t="s">
        <v>507</v>
      </c>
      <c r="M191" t="s">
        <v>1211</v>
      </c>
      <c r="N191" t="s">
        <v>509</v>
      </c>
      <c r="O191" t="s">
        <v>263</v>
      </c>
      <c r="P191" t="s">
        <v>232</v>
      </c>
      <c r="Q191">
        <v>0</v>
      </c>
      <c r="R191" t="s">
        <v>510</v>
      </c>
      <c r="S191" t="s">
        <v>228</v>
      </c>
      <c r="T191" t="s">
        <v>229</v>
      </c>
      <c r="U191" t="s">
        <v>230</v>
      </c>
      <c r="V191" s="70">
        <v>45425.79519675926</v>
      </c>
      <c r="W191" s="70">
        <v>45426.199687499997</v>
      </c>
      <c r="X191" s="70">
        <v>45426.415520833332</v>
      </c>
      <c r="Z191">
        <v>44640</v>
      </c>
      <c r="AC191" t="s">
        <v>231</v>
      </c>
      <c r="AD191" t="s">
        <v>232</v>
      </c>
      <c r="AF191">
        <v>0</v>
      </c>
      <c r="AG191">
        <v>98.696236558999999</v>
      </c>
      <c r="AH191">
        <v>97.999551971000002</v>
      </c>
      <c r="AI191">
        <v>893</v>
      </c>
      <c r="AJ191">
        <v>582</v>
      </c>
      <c r="AK191">
        <v>582</v>
      </c>
    </row>
    <row r="192" spans="1:37" ht="15.95" customHeight="1">
      <c r="A192" t="s">
        <v>1219</v>
      </c>
      <c r="B192" t="s">
        <v>215</v>
      </c>
      <c r="C192" t="s">
        <v>216</v>
      </c>
      <c r="D192" t="s">
        <v>1209</v>
      </c>
      <c r="E192" t="s">
        <v>217</v>
      </c>
      <c r="F192" t="s">
        <v>218</v>
      </c>
      <c r="G192" s="71" t="s">
        <v>1220</v>
      </c>
      <c r="J192" t="s">
        <v>753</v>
      </c>
      <c r="K192" t="s">
        <v>754</v>
      </c>
      <c r="L192" t="s">
        <v>507</v>
      </c>
      <c r="M192" t="s">
        <v>1211</v>
      </c>
      <c r="N192" t="s">
        <v>509</v>
      </c>
      <c r="O192" t="s">
        <v>263</v>
      </c>
      <c r="P192" t="s">
        <v>232</v>
      </c>
      <c r="R192" t="s">
        <v>510</v>
      </c>
      <c r="S192" t="s">
        <v>228</v>
      </c>
      <c r="T192" t="s">
        <v>229</v>
      </c>
      <c r="U192" t="s">
        <v>230</v>
      </c>
      <c r="V192" s="70">
        <v>45425.798738425925</v>
      </c>
      <c r="W192" s="70">
        <v>45426.199687499997</v>
      </c>
      <c r="X192" s="70">
        <v>45426.416493055556</v>
      </c>
      <c r="Z192">
        <v>44640</v>
      </c>
      <c r="AC192" t="s">
        <v>231</v>
      </c>
      <c r="AD192" t="s">
        <v>844</v>
      </c>
      <c r="AF192">
        <v>0</v>
      </c>
      <c r="AG192">
        <v>98.707437275999993</v>
      </c>
      <c r="AH192">
        <v>98.008512545000002</v>
      </c>
      <c r="AI192">
        <v>889</v>
      </c>
      <c r="AJ192">
        <v>577</v>
      </c>
      <c r="AK192">
        <v>577</v>
      </c>
    </row>
    <row r="193" spans="1:37" ht="15.95" customHeight="1">
      <c r="A193" t="s">
        <v>1221</v>
      </c>
      <c r="B193" t="s">
        <v>215</v>
      </c>
      <c r="C193" t="s">
        <v>216</v>
      </c>
      <c r="E193" t="s">
        <v>217</v>
      </c>
      <c r="F193" t="s">
        <v>218</v>
      </c>
      <c r="G193" s="71" t="s">
        <v>1222</v>
      </c>
      <c r="J193" t="s">
        <v>1223</v>
      </c>
      <c r="K193" t="s">
        <v>1224</v>
      </c>
      <c r="L193" t="s">
        <v>222</v>
      </c>
      <c r="M193" t="s">
        <v>223</v>
      </c>
      <c r="N193" t="s">
        <v>224</v>
      </c>
      <c r="O193" t="s">
        <v>225</v>
      </c>
      <c r="P193" t="s">
        <v>1225</v>
      </c>
      <c r="R193" t="s">
        <v>227</v>
      </c>
      <c r="S193" t="s">
        <v>228</v>
      </c>
      <c r="T193" t="s">
        <v>229</v>
      </c>
      <c r="U193" t="s">
        <v>230</v>
      </c>
      <c r="V193" s="70">
        <v>45425.95</v>
      </c>
      <c r="W193" s="70">
        <v>45426.034687500003</v>
      </c>
      <c r="X193" s="70">
        <v>45442.953842592593</v>
      </c>
      <c r="Z193">
        <v>44640</v>
      </c>
      <c r="AA193" s="70">
        <v>45425.981111111112</v>
      </c>
      <c r="AB193" s="70">
        <v>45426.980555555558</v>
      </c>
      <c r="AC193" t="s">
        <v>278</v>
      </c>
      <c r="AD193" t="s">
        <v>381</v>
      </c>
      <c r="AF193">
        <v>1440</v>
      </c>
      <c r="AG193">
        <v>99.728942652000001</v>
      </c>
      <c r="AH193">
        <v>45.150089606000002</v>
      </c>
      <c r="AI193">
        <v>24485</v>
      </c>
      <c r="AJ193">
        <v>121</v>
      </c>
      <c r="AK193">
        <v>-1319</v>
      </c>
    </row>
    <row r="194" spans="1:37" ht="15.95" customHeight="1">
      <c r="A194" t="s">
        <v>1226</v>
      </c>
      <c r="B194" t="s">
        <v>215</v>
      </c>
      <c r="C194" t="s">
        <v>216</v>
      </c>
      <c r="E194" t="s">
        <v>217</v>
      </c>
      <c r="F194" t="s">
        <v>218</v>
      </c>
      <c r="G194" s="71" t="s">
        <v>1227</v>
      </c>
      <c r="J194" t="s">
        <v>1228</v>
      </c>
      <c r="K194" t="s">
        <v>1229</v>
      </c>
      <c r="L194" t="s">
        <v>523</v>
      </c>
      <c r="M194" t="s">
        <v>761</v>
      </c>
      <c r="N194" t="s">
        <v>1045</v>
      </c>
      <c r="O194" t="s">
        <v>225</v>
      </c>
      <c r="P194" t="s">
        <v>232</v>
      </c>
      <c r="Q194" t="s">
        <v>1230</v>
      </c>
      <c r="R194" t="s">
        <v>1047</v>
      </c>
      <c r="S194" t="s">
        <v>228</v>
      </c>
      <c r="T194" t="s">
        <v>229</v>
      </c>
      <c r="U194" t="s">
        <v>230</v>
      </c>
      <c r="V194" s="70">
        <v>45426.392245370371</v>
      </c>
      <c r="X194" s="70">
        <v>45426.44122685185</v>
      </c>
      <c r="Z194">
        <v>44640</v>
      </c>
      <c r="AC194" t="s">
        <v>526</v>
      </c>
      <c r="AD194" t="s">
        <v>232</v>
      </c>
      <c r="AF194">
        <v>0</v>
      </c>
      <c r="AG194">
        <v>100</v>
      </c>
      <c r="AH194">
        <v>99.840949820999995</v>
      </c>
      <c r="AI194">
        <v>71</v>
      </c>
    </row>
    <row r="195" spans="1:37" ht="15.95" customHeight="1">
      <c r="A195" t="s">
        <v>1231</v>
      </c>
      <c r="B195" t="s">
        <v>215</v>
      </c>
      <c r="C195" t="s">
        <v>216</v>
      </c>
      <c r="E195" t="s">
        <v>217</v>
      </c>
      <c r="F195" t="s">
        <v>234</v>
      </c>
      <c r="G195" s="71" t="s">
        <v>1232</v>
      </c>
      <c r="J195" t="s">
        <v>1233</v>
      </c>
      <c r="K195" t="s">
        <v>1234</v>
      </c>
      <c r="L195" t="s">
        <v>222</v>
      </c>
      <c r="M195" t="s">
        <v>223</v>
      </c>
      <c r="N195" t="s">
        <v>224</v>
      </c>
      <c r="O195" t="s">
        <v>225</v>
      </c>
      <c r="P195" t="s">
        <v>712</v>
      </c>
      <c r="Q195" t="s">
        <v>713</v>
      </c>
      <c r="R195" t="s">
        <v>227</v>
      </c>
      <c r="S195" t="s">
        <v>228</v>
      </c>
      <c r="T195" t="s">
        <v>229</v>
      </c>
      <c r="U195" t="s">
        <v>230</v>
      </c>
      <c r="V195" s="70">
        <v>45426.43509259259</v>
      </c>
      <c r="X195" s="70">
        <v>45427.63994212963</v>
      </c>
      <c r="Z195">
        <v>44640</v>
      </c>
      <c r="AA195" s="70">
        <v>45426.764722222222</v>
      </c>
      <c r="AB195" s="70">
        <v>45427.76458333333</v>
      </c>
      <c r="AC195" t="s">
        <v>552</v>
      </c>
      <c r="AD195" t="s">
        <v>232</v>
      </c>
      <c r="AF195">
        <v>1440</v>
      </c>
      <c r="AG195">
        <v>100</v>
      </c>
      <c r="AH195">
        <v>96.113351253999994</v>
      </c>
      <c r="AI195">
        <v>1735</v>
      </c>
    </row>
    <row r="196" spans="1:37" ht="15.95" customHeight="1">
      <c r="A196" t="s">
        <v>1235</v>
      </c>
      <c r="B196" t="s">
        <v>215</v>
      </c>
      <c r="C196" t="s">
        <v>216</v>
      </c>
      <c r="E196" t="s">
        <v>217</v>
      </c>
      <c r="F196" t="s">
        <v>218</v>
      </c>
      <c r="G196" s="71" t="s">
        <v>1236</v>
      </c>
      <c r="J196" t="s">
        <v>1223</v>
      </c>
      <c r="K196" t="s">
        <v>1224</v>
      </c>
      <c r="L196" t="s">
        <v>455</v>
      </c>
      <c r="M196" t="s">
        <v>276</v>
      </c>
      <c r="N196" t="s">
        <v>732</v>
      </c>
      <c r="O196" t="s">
        <v>251</v>
      </c>
      <c r="P196" t="s">
        <v>1237</v>
      </c>
      <c r="R196" t="s">
        <v>734</v>
      </c>
      <c r="S196" t="s">
        <v>228</v>
      </c>
      <c r="T196" t="s">
        <v>229</v>
      </c>
      <c r="U196" t="s">
        <v>230</v>
      </c>
      <c r="V196" s="70">
        <v>45426.450671296298</v>
      </c>
      <c r="X196" s="70">
        <v>45426.549976851849</v>
      </c>
      <c r="Z196">
        <v>44640</v>
      </c>
      <c r="AA196" s="70">
        <v>45426.482708333337</v>
      </c>
      <c r="AB196" s="70">
        <v>45427.482638888891</v>
      </c>
      <c r="AC196" t="s">
        <v>278</v>
      </c>
      <c r="AD196" t="s">
        <v>333</v>
      </c>
      <c r="AF196">
        <v>1440</v>
      </c>
      <c r="AG196">
        <v>100</v>
      </c>
      <c r="AH196">
        <v>99.679659498000007</v>
      </c>
      <c r="AI196">
        <v>143</v>
      </c>
    </row>
    <row r="197" spans="1:37" ht="15.95" customHeight="1">
      <c r="A197" t="s">
        <v>1238</v>
      </c>
      <c r="B197" t="s">
        <v>215</v>
      </c>
      <c r="C197" t="s">
        <v>216</v>
      </c>
      <c r="E197" t="s">
        <v>217</v>
      </c>
      <c r="F197" t="s">
        <v>272</v>
      </c>
      <c r="G197" s="71" t="s">
        <v>1239</v>
      </c>
      <c r="J197" t="s">
        <v>1240</v>
      </c>
      <c r="K197" t="s">
        <v>1241</v>
      </c>
      <c r="L197" t="s">
        <v>297</v>
      </c>
      <c r="M197" t="s">
        <v>298</v>
      </c>
      <c r="N197" t="s">
        <v>429</v>
      </c>
      <c r="O197" t="s">
        <v>225</v>
      </c>
      <c r="P197" t="s">
        <v>315</v>
      </c>
      <c r="Q197" t="s">
        <v>1242</v>
      </c>
      <c r="R197" t="s">
        <v>431</v>
      </c>
      <c r="S197" t="s">
        <v>228</v>
      </c>
      <c r="T197" t="s">
        <v>229</v>
      </c>
      <c r="U197" t="s">
        <v>230</v>
      </c>
      <c r="V197" s="70">
        <v>45426.460358796299</v>
      </c>
      <c r="W197" s="70">
        <v>45426.702164351853</v>
      </c>
      <c r="X197" s="70">
        <v>45426.723807870374</v>
      </c>
      <c r="Z197">
        <v>44640</v>
      </c>
      <c r="AC197" t="s">
        <v>309</v>
      </c>
      <c r="AD197" t="s">
        <v>232</v>
      </c>
      <c r="AF197">
        <v>0</v>
      </c>
      <c r="AG197">
        <v>99.218189964000004</v>
      </c>
      <c r="AH197">
        <v>99.148745520000006</v>
      </c>
      <c r="AI197">
        <v>380</v>
      </c>
      <c r="AJ197">
        <v>349</v>
      </c>
      <c r="AK197">
        <v>349</v>
      </c>
    </row>
    <row r="198" spans="1:37" ht="15.95" customHeight="1">
      <c r="A198" t="s">
        <v>1243</v>
      </c>
      <c r="B198" t="s">
        <v>215</v>
      </c>
      <c r="C198" t="s">
        <v>216</v>
      </c>
      <c r="E198" t="s">
        <v>217</v>
      </c>
      <c r="F198" t="s">
        <v>218</v>
      </c>
      <c r="G198" s="71" t="s">
        <v>1244</v>
      </c>
      <c r="J198" t="s">
        <v>1245</v>
      </c>
      <c r="K198" t="s">
        <v>1246</v>
      </c>
      <c r="L198" t="s">
        <v>455</v>
      </c>
      <c r="M198" t="s">
        <v>276</v>
      </c>
      <c r="N198" t="s">
        <v>732</v>
      </c>
      <c r="O198" t="s">
        <v>251</v>
      </c>
      <c r="P198" t="s">
        <v>1237</v>
      </c>
      <c r="R198" t="s">
        <v>734</v>
      </c>
      <c r="S198" t="s">
        <v>228</v>
      </c>
      <c r="T198" t="s">
        <v>229</v>
      </c>
      <c r="U198" t="s">
        <v>230</v>
      </c>
      <c r="V198" s="70">
        <v>45426.468715277777</v>
      </c>
      <c r="X198" s="70">
        <v>45426.552372685182</v>
      </c>
      <c r="Z198">
        <v>44640</v>
      </c>
      <c r="AA198" s="70">
        <v>45426.482951388891</v>
      </c>
      <c r="AB198" s="70">
        <v>45427.482638888891</v>
      </c>
      <c r="AC198" t="s">
        <v>278</v>
      </c>
      <c r="AD198" t="s">
        <v>1247</v>
      </c>
      <c r="AF198">
        <v>1440</v>
      </c>
      <c r="AG198">
        <v>100</v>
      </c>
      <c r="AH198">
        <v>99.728942652000001</v>
      </c>
      <c r="AI198">
        <v>121</v>
      </c>
    </row>
    <row r="199" spans="1:37" ht="15.95" customHeight="1">
      <c r="A199" t="s">
        <v>1248</v>
      </c>
      <c r="B199" t="s">
        <v>215</v>
      </c>
      <c r="C199" t="s">
        <v>216</v>
      </c>
      <c r="E199" t="s">
        <v>217</v>
      </c>
      <c r="F199" t="s">
        <v>234</v>
      </c>
      <c r="G199" s="71" t="s">
        <v>1249</v>
      </c>
      <c r="J199" t="s">
        <v>1250</v>
      </c>
      <c r="K199" t="s">
        <v>1251</v>
      </c>
      <c r="L199" t="s">
        <v>222</v>
      </c>
      <c r="M199" t="s">
        <v>223</v>
      </c>
      <c r="N199" t="s">
        <v>224</v>
      </c>
      <c r="O199" t="s">
        <v>225</v>
      </c>
      <c r="P199" t="s">
        <v>1252</v>
      </c>
      <c r="Q199" t="s">
        <v>1253</v>
      </c>
      <c r="R199" t="s">
        <v>227</v>
      </c>
      <c r="S199" t="s">
        <v>228</v>
      </c>
      <c r="T199" t="s">
        <v>229</v>
      </c>
      <c r="U199" t="s">
        <v>230</v>
      </c>
      <c r="V199" s="70">
        <v>45426.504733796297</v>
      </c>
      <c r="X199" s="70">
        <v>45427.753611111111</v>
      </c>
      <c r="Z199">
        <v>44640</v>
      </c>
      <c r="AA199" s="70">
        <v>45426.684282407405</v>
      </c>
      <c r="AB199" s="70">
        <v>45427.684027777781</v>
      </c>
      <c r="AC199" t="s">
        <v>546</v>
      </c>
      <c r="AD199" t="s">
        <v>232</v>
      </c>
      <c r="AF199">
        <v>1440</v>
      </c>
      <c r="AG199">
        <v>100</v>
      </c>
      <c r="AH199">
        <v>95.969982079000005</v>
      </c>
      <c r="AI199">
        <v>1799</v>
      </c>
    </row>
    <row r="200" spans="1:37" ht="15.95" customHeight="1">
      <c r="A200" t="s">
        <v>1254</v>
      </c>
      <c r="B200" t="s">
        <v>215</v>
      </c>
      <c r="C200" t="s">
        <v>216</v>
      </c>
      <c r="E200" t="s">
        <v>217</v>
      </c>
      <c r="F200" t="s">
        <v>218</v>
      </c>
      <c r="G200" s="71" t="s">
        <v>1255</v>
      </c>
      <c r="J200" t="s">
        <v>320</v>
      </c>
      <c r="K200" t="s">
        <v>321</v>
      </c>
      <c r="L200" t="s">
        <v>407</v>
      </c>
      <c r="M200" t="s">
        <v>408</v>
      </c>
      <c r="N200" t="s">
        <v>409</v>
      </c>
      <c r="O200" t="s">
        <v>225</v>
      </c>
      <c r="P200" t="s">
        <v>232</v>
      </c>
      <c r="R200" t="s">
        <v>411</v>
      </c>
      <c r="S200" t="s">
        <v>228</v>
      </c>
      <c r="T200" t="s">
        <v>322</v>
      </c>
      <c r="U200" t="s">
        <v>230</v>
      </c>
      <c r="V200" s="70">
        <v>45426.52175925926</v>
      </c>
      <c r="X200" s="70">
        <v>45426.787395833337</v>
      </c>
      <c r="Z200">
        <v>44640</v>
      </c>
      <c r="AC200" t="s">
        <v>309</v>
      </c>
      <c r="AD200" t="s">
        <v>479</v>
      </c>
      <c r="AF200">
        <v>0</v>
      </c>
      <c r="AG200">
        <v>100</v>
      </c>
      <c r="AH200">
        <v>99.144265232999999</v>
      </c>
      <c r="AI200">
        <v>382</v>
      </c>
    </row>
    <row r="201" spans="1:37" ht="15.95" customHeight="1">
      <c r="A201" t="s">
        <v>1256</v>
      </c>
      <c r="B201" t="s">
        <v>215</v>
      </c>
      <c r="C201" t="s">
        <v>216</v>
      </c>
      <c r="E201" t="s">
        <v>217</v>
      </c>
      <c r="F201" t="s">
        <v>272</v>
      </c>
      <c r="G201" s="71" t="s">
        <v>1257</v>
      </c>
      <c r="J201" t="s">
        <v>775</v>
      </c>
      <c r="K201" t="s">
        <v>776</v>
      </c>
      <c r="L201" t="s">
        <v>297</v>
      </c>
      <c r="M201" t="s">
        <v>298</v>
      </c>
      <c r="N201" t="s">
        <v>429</v>
      </c>
      <c r="O201" t="s">
        <v>225</v>
      </c>
      <c r="P201" t="s">
        <v>315</v>
      </c>
      <c r="Q201" t="s">
        <v>777</v>
      </c>
      <c r="R201" t="s">
        <v>431</v>
      </c>
      <c r="S201" t="s">
        <v>228</v>
      </c>
      <c r="T201" t="s">
        <v>229</v>
      </c>
      <c r="U201" t="s">
        <v>230</v>
      </c>
      <c r="V201" s="70">
        <v>45426.577291666668</v>
      </c>
      <c r="W201" s="70">
        <v>45428.446516203701</v>
      </c>
      <c r="X201" s="70">
        <v>45428.653854166667</v>
      </c>
      <c r="Z201">
        <v>44640</v>
      </c>
      <c r="AA201" s="70">
        <v>45427.719652777778</v>
      </c>
      <c r="AB201" s="70">
        <v>45428.293749999997</v>
      </c>
      <c r="AC201" t="s">
        <v>309</v>
      </c>
      <c r="AD201" t="s">
        <v>232</v>
      </c>
      <c r="AF201">
        <v>827</v>
      </c>
      <c r="AG201">
        <v>93.971774194000005</v>
      </c>
      <c r="AH201">
        <v>93.301971326</v>
      </c>
      <c r="AI201">
        <v>2990</v>
      </c>
      <c r="AJ201">
        <v>2691</v>
      </c>
      <c r="AK201">
        <v>1864</v>
      </c>
    </row>
    <row r="202" spans="1:37" ht="15.95" customHeight="1">
      <c r="A202" t="s">
        <v>1258</v>
      </c>
      <c r="B202" t="s">
        <v>215</v>
      </c>
      <c r="C202" t="s">
        <v>216</v>
      </c>
      <c r="E202" t="s">
        <v>217</v>
      </c>
      <c r="F202" t="s">
        <v>218</v>
      </c>
      <c r="G202" s="71" t="s">
        <v>1259</v>
      </c>
      <c r="J202" t="s">
        <v>1260</v>
      </c>
      <c r="K202" t="s">
        <v>1261</v>
      </c>
      <c r="L202" t="s">
        <v>222</v>
      </c>
      <c r="M202" t="s">
        <v>223</v>
      </c>
      <c r="N202" t="s">
        <v>224</v>
      </c>
      <c r="O202" t="s">
        <v>225</v>
      </c>
      <c r="P202" t="s">
        <v>232</v>
      </c>
      <c r="Q202" t="s">
        <v>1262</v>
      </c>
      <c r="R202" t="s">
        <v>227</v>
      </c>
      <c r="S202" t="s">
        <v>228</v>
      </c>
      <c r="T202" t="s">
        <v>229</v>
      </c>
      <c r="U202" t="s">
        <v>230</v>
      </c>
      <c r="V202" s="70">
        <v>45426.625393518516</v>
      </c>
      <c r="X202" s="70">
        <v>45426.730219907404</v>
      </c>
      <c r="Z202">
        <v>44640</v>
      </c>
      <c r="AC202" t="s">
        <v>255</v>
      </c>
      <c r="AD202" t="s">
        <v>232</v>
      </c>
      <c r="AF202">
        <v>0</v>
      </c>
      <c r="AG202">
        <v>100</v>
      </c>
      <c r="AH202">
        <v>99.661738350999997</v>
      </c>
      <c r="AI202">
        <v>151</v>
      </c>
    </row>
    <row r="203" spans="1:37" ht="15.95" customHeight="1">
      <c r="A203" t="s">
        <v>1263</v>
      </c>
      <c r="B203" t="s">
        <v>215</v>
      </c>
      <c r="C203" t="s">
        <v>216</v>
      </c>
      <c r="E203" t="s">
        <v>217</v>
      </c>
      <c r="F203" t="s">
        <v>272</v>
      </c>
      <c r="G203" s="71" t="s">
        <v>1264</v>
      </c>
      <c r="J203" t="s">
        <v>800</v>
      </c>
      <c r="K203" t="s">
        <v>801</v>
      </c>
      <c r="L203" t="s">
        <v>297</v>
      </c>
      <c r="M203" t="s">
        <v>447</v>
      </c>
      <c r="N203" t="s">
        <v>695</v>
      </c>
      <c r="O203" t="s">
        <v>225</v>
      </c>
      <c r="P203" t="s">
        <v>315</v>
      </c>
      <c r="Q203">
        <v>0</v>
      </c>
      <c r="R203" t="s">
        <v>697</v>
      </c>
      <c r="S203" t="s">
        <v>228</v>
      </c>
      <c r="T203" t="s">
        <v>229</v>
      </c>
      <c r="U203" t="s">
        <v>230</v>
      </c>
      <c r="V203" s="70">
        <v>45426.735775462963</v>
      </c>
      <c r="W203" s="70">
        <v>45426.90452546296</v>
      </c>
      <c r="X203" s="70">
        <v>45427.548090277778</v>
      </c>
      <c r="Z203">
        <v>44640</v>
      </c>
      <c r="AC203" t="s">
        <v>231</v>
      </c>
      <c r="AD203" t="s">
        <v>232</v>
      </c>
      <c r="AF203">
        <v>0</v>
      </c>
      <c r="AG203">
        <v>99.455645161000007</v>
      </c>
      <c r="AH203">
        <v>97.379032257999995</v>
      </c>
      <c r="AI203">
        <v>1170</v>
      </c>
      <c r="AJ203">
        <v>243</v>
      </c>
      <c r="AK203">
        <v>243</v>
      </c>
    </row>
    <row r="204" spans="1:37" ht="15.95" customHeight="1">
      <c r="A204" t="s">
        <v>1265</v>
      </c>
      <c r="B204" t="s">
        <v>215</v>
      </c>
      <c r="C204" t="s">
        <v>216</v>
      </c>
      <c r="D204" t="s">
        <v>1266</v>
      </c>
      <c r="E204" t="s">
        <v>217</v>
      </c>
      <c r="F204" t="s">
        <v>218</v>
      </c>
      <c r="G204" s="71" t="s">
        <v>1267</v>
      </c>
      <c r="J204" t="s">
        <v>1268</v>
      </c>
      <c r="K204" t="s">
        <v>1269</v>
      </c>
      <c r="L204" t="s">
        <v>507</v>
      </c>
      <c r="M204" t="s">
        <v>1211</v>
      </c>
      <c r="N204" t="s">
        <v>509</v>
      </c>
      <c r="O204" t="s">
        <v>263</v>
      </c>
      <c r="P204" t="s">
        <v>232</v>
      </c>
      <c r="Q204" t="s">
        <v>1270</v>
      </c>
      <c r="R204" t="s">
        <v>510</v>
      </c>
      <c r="S204" t="s">
        <v>228</v>
      </c>
      <c r="T204" t="s">
        <v>229</v>
      </c>
      <c r="U204" t="s">
        <v>230</v>
      </c>
      <c r="V204" s="70">
        <v>45426.738981481481</v>
      </c>
      <c r="W204" s="70">
        <v>45427.379189814812</v>
      </c>
      <c r="X204" s="70">
        <v>45427.388773148145</v>
      </c>
      <c r="Z204">
        <v>44640</v>
      </c>
      <c r="AC204" t="s">
        <v>278</v>
      </c>
      <c r="AD204" t="s">
        <v>232</v>
      </c>
      <c r="AF204">
        <v>0</v>
      </c>
      <c r="AG204">
        <v>97.934587813999997</v>
      </c>
      <c r="AH204">
        <v>97.905465950000007</v>
      </c>
      <c r="AI204">
        <v>935</v>
      </c>
      <c r="AJ204">
        <v>922</v>
      </c>
      <c r="AK204">
        <v>922</v>
      </c>
    </row>
    <row r="205" spans="1:37" ht="15.95" customHeight="1">
      <c r="A205" t="s">
        <v>1271</v>
      </c>
      <c r="B205" t="s">
        <v>215</v>
      </c>
      <c r="C205" t="s">
        <v>216</v>
      </c>
      <c r="E205" t="s">
        <v>217</v>
      </c>
      <c r="F205" t="s">
        <v>218</v>
      </c>
      <c r="G205" s="71" t="s">
        <v>1272</v>
      </c>
      <c r="J205" t="s">
        <v>1273</v>
      </c>
      <c r="K205" t="s">
        <v>1274</v>
      </c>
      <c r="L205" t="s">
        <v>238</v>
      </c>
      <c r="M205" t="s">
        <v>276</v>
      </c>
      <c r="N205" t="s">
        <v>240</v>
      </c>
      <c r="O205" t="s">
        <v>225</v>
      </c>
      <c r="P205" t="s">
        <v>232</v>
      </c>
      <c r="Q205">
        <v>3900</v>
      </c>
      <c r="R205" t="s">
        <v>243</v>
      </c>
      <c r="S205" t="s">
        <v>228</v>
      </c>
      <c r="T205" t="s">
        <v>229</v>
      </c>
      <c r="U205" t="s">
        <v>230</v>
      </c>
      <c r="V205" s="70">
        <v>45426.745856481481</v>
      </c>
      <c r="W205" s="70">
        <v>45426.781134259261</v>
      </c>
      <c r="X205" s="70">
        <v>45426.817719907405</v>
      </c>
      <c r="Z205">
        <v>44640</v>
      </c>
      <c r="AC205" t="s">
        <v>309</v>
      </c>
      <c r="AD205" t="s">
        <v>232</v>
      </c>
      <c r="AF205">
        <v>0</v>
      </c>
      <c r="AG205">
        <v>99.887992831999995</v>
      </c>
      <c r="AH205">
        <v>99.769265232999999</v>
      </c>
      <c r="AI205">
        <v>103</v>
      </c>
      <c r="AJ205">
        <v>50</v>
      </c>
      <c r="AK205">
        <v>50</v>
      </c>
    </row>
    <row r="206" spans="1:37" ht="15.95" customHeight="1">
      <c r="A206" t="s">
        <v>1275</v>
      </c>
      <c r="B206" t="s">
        <v>215</v>
      </c>
      <c r="C206" t="s">
        <v>216</v>
      </c>
      <c r="D206" t="s">
        <v>1266</v>
      </c>
      <c r="E206" t="s">
        <v>217</v>
      </c>
      <c r="F206" t="s">
        <v>218</v>
      </c>
      <c r="G206" s="71" t="s">
        <v>1276</v>
      </c>
      <c r="J206" t="s">
        <v>1277</v>
      </c>
      <c r="K206" t="s">
        <v>1278</v>
      </c>
      <c r="L206" t="s">
        <v>238</v>
      </c>
      <c r="M206" t="s">
        <v>249</v>
      </c>
      <c r="N206" t="s">
        <v>250</v>
      </c>
      <c r="O206" t="s">
        <v>251</v>
      </c>
      <c r="P206" t="s">
        <v>252</v>
      </c>
      <c r="Q206" t="s">
        <v>1279</v>
      </c>
      <c r="R206" t="s">
        <v>254</v>
      </c>
      <c r="S206" t="s">
        <v>228</v>
      </c>
      <c r="T206" t="s">
        <v>229</v>
      </c>
      <c r="U206" t="s">
        <v>230</v>
      </c>
      <c r="V206" s="70">
        <v>45426.767418981479</v>
      </c>
      <c r="X206" s="70">
        <v>45427.331250000003</v>
      </c>
      <c r="Z206">
        <v>44640</v>
      </c>
      <c r="AC206" t="s">
        <v>231</v>
      </c>
      <c r="AD206" t="s">
        <v>416</v>
      </c>
      <c r="AF206">
        <v>0</v>
      </c>
      <c r="AG206">
        <v>100</v>
      </c>
      <c r="AH206">
        <v>98.181003583999995</v>
      </c>
      <c r="AI206">
        <v>812</v>
      </c>
    </row>
    <row r="207" spans="1:37" ht="15.95" customHeight="1">
      <c r="A207" t="s">
        <v>1280</v>
      </c>
      <c r="B207" t="s">
        <v>215</v>
      </c>
      <c r="C207" t="s">
        <v>216</v>
      </c>
      <c r="D207" t="s">
        <v>1266</v>
      </c>
      <c r="E207" t="s">
        <v>217</v>
      </c>
      <c r="F207" t="s">
        <v>218</v>
      </c>
      <c r="G207" s="71" t="s">
        <v>1281</v>
      </c>
      <c r="J207" t="s">
        <v>1282</v>
      </c>
      <c r="K207" t="s">
        <v>1283</v>
      </c>
      <c r="L207" t="s">
        <v>297</v>
      </c>
      <c r="M207" t="s">
        <v>298</v>
      </c>
      <c r="N207" t="s">
        <v>1284</v>
      </c>
      <c r="O207" t="s">
        <v>263</v>
      </c>
      <c r="P207" t="s">
        <v>1163</v>
      </c>
      <c r="Q207" t="s">
        <v>1285</v>
      </c>
      <c r="R207" t="s">
        <v>1286</v>
      </c>
      <c r="S207" t="s">
        <v>228</v>
      </c>
      <c r="T207" t="s">
        <v>229</v>
      </c>
      <c r="U207" t="s">
        <v>230</v>
      </c>
      <c r="V207" s="70">
        <v>45426.768541666665</v>
      </c>
      <c r="W207" s="70">
        <v>45427.038182870368</v>
      </c>
      <c r="X207" s="70">
        <v>45433.984270833331</v>
      </c>
      <c r="Z207">
        <v>44640</v>
      </c>
      <c r="AC207" t="s">
        <v>231</v>
      </c>
      <c r="AD207" t="s">
        <v>333</v>
      </c>
      <c r="AF207">
        <v>0</v>
      </c>
      <c r="AG207">
        <v>99.130824372999996</v>
      </c>
      <c r="AH207">
        <v>76.722670250999997</v>
      </c>
      <c r="AI207">
        <v>10391</v>
      </c>
      <c r="AJ207">
        <v>388</v>
      </c>
      <c r="AK207">
        <v>388</v>
      </c>
    </row>
    <row r="208" spans="1:37" ht="15.95" customHeight="1">
      <c r="A208" t="s">
        <v>1287</v>
      </c>
      <c r="B208" t="s">
        <v>215</v>
      </c>
      <c r="C208" t="s">
        <v>216</v>
      </c>
      <c r="E208" t="s">
        <v>217</v>
      </c>
      <c r="F208" t="s">
        <v>234</v>
      </c>
      <c r="G208" s="71" t="s">
        <v>1288</v>
      </c>
      <c r="J208" t="s">
        <v>1289</v>
      </c>
      <c r="K208" t="s">
        <v>1290</v>
      </c>
      <c r="L208" t="s">
        <v>297</v>
      </c>
      <c r="M208" t="s">
        <v>298</v>
      </c>
      <c r="N208" t="s">
        <v>827</v>
      </c>
      <c r="O208" t="s">
        <v>225</v>
      </c>
      <c r="P208" t="s">
        <v>828</v>
      </c>
      <c r="Q208" t="s">
        <v>1291</v>
      </c>
      <c r="R208" t="s">
        <v>830</v>
      </c>
      <c r="S208" t="s">
        <v>228</v>
      </c>
      <c r="T208" t="s">
        <v>229</v>
      </c>
      <c r="U208" t="s">
        <v>230</v>
      </c>
      <c r="V208" s="70">
        <v>45426.80940972222</v>
      </c>
      <c r="X208" s="70">
        <v>45427.481724537036</v>
      </c>
      <c r="Z208">
        <v>44640</v>
      </c>
      <c r="AA208" s="70">
        <v>45426.909270833334</v>
      </c>
      <c r="AB208" s="70">
        <v>45427.458333333336</v>
      </c>
      <c r="AC208" t="s">
        <v>268</v>
      </c>
      <c r="AD208" t="s">
        <v>232</v>
      </c>
      <c r="AF208">
        <v>791</v>
      </c>
      <c r="AG208">
        <v>100</v>
      </c>
      <c r="AH208">
        <v>97.831541219000002</v>
      </c>
      <c r="AI208">
        <v>968</v>
      </c>
    </row>
    <row r="209" spans="1:37" ht="15.95" customHeight="1">
      <c r="A209" t="s">
        <v>1292</v>
      </c>
      <c r="B209" t="s">
        <v>215</v>
      </c>
      <c r="C209" t="s">
        <v>216</v>
      </c>
      <c r="E209" t="s">
        <v>217</v>
      </c>
      <c r="F209" t="s">
        <v>272</v>
      </c>
      <c r="G209" s="71" t="s">
        <v>1293</v>
      </c>
      <c r="J209" t="s">
        <v>1294</v>
      </c>
      <c r="K209" t="s">
        <v>1295</v>
      </c>
      <c r="L209" t="s">
        <v>238</v>
      </c>
      <c r="M209" t="s">
        <v>276</v>
      </c>
      <c r="N209" t="s">
        <v>240</v>
      </c>
      <c r="O209" t="s">
        <v>225</v>
      </c>
      <c r="P209" t="s">
        <v>557</v>
      </c>
      <c r="Q209" t="s">
        <v>1296</v>
      </c>
      <c r="R209" t="s">
        <v>243</v>
      </c>
      <c r="S209" t="s">
        <v>228</v>
      </c>
      <c r="T209" t="s">
        <v>229</v>
      </c>
      <c r="U209" t="s">
        <v>230</v>
      </c>
      <c r="V209" s="70">
        <v>45426.904386574075</v>
      </c>
      <c r="W209" s="70">
        <v>45427.568576388891</v>
      </c>
      <c r="X209" s="70">
        <v>45427.569293981483</v>
      </c>
      <c r="Z209">
        <v>44640</v>
      </c>
      <c r="AC209" t="s">
        <v>278</v>
      </c>
      <c r="AD209" t="s">
        <v>232</v>
      </c>
      <c r="AF209">
        <v>0</v>
      </c>
      <c r="AG209">
        <v>97.858422938999993</v>
      </c>
      <c r="AH209">
        <v>97.856182795999999</v>
      </c>
      <c r="AI209">
        <v>957</v>
      </c>
      <c r="AJ209">
        <v>956</v>
      </c>
      <c r="AK209">
        <v>956</v>
      </c>
    </row>
    <row r="210" spans="1:37" ht="15.95" customHeight="1">
      <c r="A210" t="s">
        <v>1297</v>
      </c>
      <c r="B210" t="s">
        <v>215</v>
      </c>
      <c r="C210" t="s">
        <v>216</v>
      </c>
      <c r="E210" t="s">
        <v>217</v>
      </c>
      <c r="F210" t="s">
        <v>218</v>
      </c>
      <c r="G210" s="71" t="s">
        <v>1298</v>
      </c>
      <c r="J210" t="s">
        <v>1011</v>
      </c>
      <c r="K210" t="s">
        <v>1012</v>
      </c>
      <c r="L210" t="s">
        <v>238</v>
      </c>
      <c r="M210" t="s">
        <v>249</v>
      </c>
      <c r="N210" t="s">
        <v>250</v>
      </c>
      <c r="O210" t="s">
        <v>251</v>
      </c>
      <c r="P210" t="s">
        <v>252</v>
      </c>
      <c r="Q210" t="s">
        <v>1013</v>
      </c>
      <c r="R210" t="s">
        <v>254</v>
      </c>
      <c r="S210" t="s">
        <v>228</v>
      </c>
      <c r="T210" t="s">
        <v>229</v>
      </c>
      <c r="U210" t="s">
        <v>230</v>
      </c>
      <c r="V210" s="70">
        <v>45427.075624999998</v>
      </c>
      <c r="X210" s="70">
        <v>45427.120358796295</v>
      </c>
      <c r="Z210">
        <v>44640</v>
      </c>
      <c r="AC210" t="s">
        <v>402</v>
      </c>
      <c r="AD210" t="s">
        <v>1014</v>
      </c>
      <c r="AF210">
        <v>0</v>
      </c>
      <c r="AG210">
        <v>100</v>
      </c>
      <c r="AH210">
        <v>99.854390680999998</v>
      </c>
      <c r="AI210">
        <v>65</v>
      </c>
    </row>
    <row r="211" spans="1:37" ht="15.95" customHeight="1">
      <c r="A211" t="s">
        <v>1299</v>
      </c>
      <c r="B211" t="s">
        <v>215</v>
      </c>
      <c r="C211" t="s">
        <v>216</v>
      </c>
      <c r="E211" t="s">
        <v>217</v>
      </c>
      <c r="F211" t="s">
        <v>218</v>
      </c>
      <c r="G211" s="71" t="s">
        <v>1300</v>
      </c>
      <c r="J211" t="s">
        <v>1301</v>
      </c>
      <c r="K211" t="s">
        <v>1302</v>
      </c>
      <c r="L211" t="s">
        <v>222</v>
      </c>
      <c r="M211" t="s">
        <v>223</v>
      </c>
      <c r="N211" t="s">
        <v>224</v>
      </c>
      <c r="O211" t="s">
        <v>225</v>
      </c>
      <c r="P211" t="s">
        <v>795</v>
      </c>
      <c r="Q211" t="s">
        <v>1303</v>
      </c>
      <c r="R211" t="s">
        <v>227</v>
      </c>
      <c r="S211" t="s">
        <v>228</v>
      </c>
      <c r="T211" t="s">
        <v>229</v>
      </c>
      <c r="U211" t="s">
        <v>230</v>
      </c>
      <c r="V211" s="70">
        <v>45427.410798611112</v>
      </c>
      <c r="W211" s="70">
        <v>45427.73028935185</v>
      </c>
      <c r="X211" s="70">
        <v>45429.495081018518</v>
      </c>
      <c r="Z211">
        <v>44640</v>
      </c>
      <c r="AC211" t="s">
        <v>278</v>
      </c>
      <c r="AD211" t="s">
        <v>232</v>
      </c>
      <c r="AF211">
        <v>0</v>
      </c>
      <c r="AG211">
        <v>98.969534049999993</v>
      </c>
      <c r="AH211">
        <v>93.277329749000003</v>
      </c>
      <c r="AI211">
        <v>3001</v>
      </c>
      <c r="AJ211">
        <v>460</v>
      </c>
      <c r="AK211">
        <v>460</v>
      </c>
    </row>
    <row r="212" spans="1:37" ht="15.95" customHeight="1">
      <c r="A212" t="s">
        <v>1304</v>
      </c>
      <c r="B212" t="s">
        <v>215</v>
      </c>
      <c r="C212" t="s">
        <v>216</v>
      </c>
      <c r="E212" t="s">
        <v>217</v>
      </c>
      <c r="F212" t="s">
        <v>218</v>
      </c>
      <c r="G212" s="71" t="s">
        <v>1305</v>
      </c>
      <c r="J212" t="s">
        <v>1306</v>
      </c>
      <c r="K212" t="s">
        <v>1307</v>
      </c>
      <c r="L212" t="s">
        <v>455</v>
      </c>
      <c r="M212" t="s">
        <v>761</v>
      </c>
      <c r="N212" t="s">
        <v>732</v>
      </c>
      <c r="O212" t="s">
        <v>251</v>
      </c>
      <c r="P212" t="s">
        <v>232</v>
      </c>
      <c r="Q212" t="s">
        <v>1135</v>
      </c>
      <c r="R212" t="s">
        <v>734</v>
      </c>
      <c r="S212" t="s">
        <v>228</v>
      </c>
      <c r="T212" t="s">
        <v>229</v>
      </c>
      <c r="U212" t="s">
        <v>230</v>
      </c>
      <c r="V212" s="70">
        <v>45427.420115740744</v>
      </c>
      <c r="W212" s="70">
        <v>45427.52238425926</v>
      </c>
      <c r="X212" s="70">
        <v>45427.547152777777</v>
      </c>
      <c r="Z212">
        <v>44640</v>
      </c>
      <c r="AC212" t="s">
        <v>278</v>
      </c>
      <c r="AD212" t="s">
        <v>232</v>
      </c>
      <c r="AF212">
        <v>0</v>
      </c>
      <c r="AG212">
        <v>99.668458780999998</v>
      </c>
      <c r="AH212">
        <v>99.590053763</v>
      </c>
      <c r="AI212">
        <v>183</v>
      </c>
      <c r="AJ212">
        <v>148</v>
      </c>
      <c r="AK212">
        <v>148</v>
      </c>
    </row>
    <row r="213" spans="1:37" ht="15.95" customHeight="1">
      <c r="A213" t="s">
        <v>1308</v>
      </c>
      <c r="B213" t="s">
        <v>215</v>
      </c>
      <c r="C213" t="s">
        <v>216</v>
      </c>
      <c r="E213" t="s">
        <v>217</v>
      </c>
      <c r="F213" t="s">
        <v>234</v>
      </c>
      <c r="G213" s="71" t="s">
        <v>1309</v>
      </c>
      <c r="J213" t="s">
        <v>1310</v>
      </c>
      <c r="K213" t="s">
        <v>1311</v>
      </c>
      <c r="L213" t="s">
        <v>222</v>
      </c>
      <c r="M213" t="s">
        <v>223</v>
      </c>
      <c r="N213" t="s">
        <v>224</v>
      </c>
      <c r="O213" t="s">
        <v>225</v>
      </c>
      <c r="P213" t="s">
        <v>1252</v>
      </c>
      <c r="Q213" t="s">
        <v>1312</v>
      </c>
      <c r="R213" t="s">
        <v>227</v>
      </c>
      <c r="S213" t="s">
        <v>228</v>
      </c>
      <c r="T213" t="s">
        <v>229</v>
      </c>
      <c r="U213" t="s">
        <v>230</v>
      </c>
      <c r="V213" s="70">
        <v>45427.432025462964</v>
      </c>
      <c r="X213" s="70">
        <v>45431.461018518516</v>
      </c>
      <c r="Z213">
        <v>44640</v>
      </c>
      <c r="AA213" s="70">
        <v>45430.420381944445</v>
      </c>
      <c r="AB213" s="70">
        <v>45432.420138888891</v>
      </c>
      <c r="AC213" t="s">
        <v>244</v>
      </c>
      <c r="AD213" t="s">
        <v>232</v>
      </c>
      <c r="AF213">
        <v>2880</v>
      </c>
      <c r="AG213">
        <v>100</v>
      </c>
      <c r="AH213">
        <v>87.004928315000001</v>
      </c>
      <c r="AI213">
        <v>5801</v>
      </c>
    </row>
    <row r="214" spans="1:37" ht="15.95" customHeight="1">
      <c r="A214" t="s">
        <v>1313</v>
      </c>
      <c r="B214" t="s">
        <v>215</v>
      </c>
      <c r="C214" t="s">
        <v>216</v>
      </c>
      <c r="E214" t="s">
        <v>217</v>
      </c>
      <c r="F214" t="s">
        <v>234</v>
      </c>
      <c r="G214" s="71" t="s">
        <v>1314</v>
      </c>
      <c r="J214" t="s">
        <v>1315</v>
      </c>
      <c r="K214" t="s">
        <v>1316</v>
      </c>
      <c r="L214" t="s">
        <v>297</v>
      </c>
      <c r="M214" t="s">
        <v>298</v>
      </c>
      <c r="N214" t="s">
        <v>1317</v>
      </c>
      <c r="O214" t="s">
        <v>263</v>
      </c>
      <c r="P214" t="s">
        <v>241</v>
      </c>
      <c r="Q214" t="s">
        <v>1318</v>
      </c>
      <c r="R214" t="s">
        <v>1319</v>
      </c>
      <c r="S214" t="s">
        <v>228</v>
      </c>
      <c r="T214" t="s">
        <v>229</v>
      </c>
      <c r="U214" t="s">
        <v>230</v>
      </c>
      <c r="V214" s="70">
        <v>45427.456273148149</v>
      </c>
      <c r="W214" s="70">
        <v>45430.568865740737</v>
      </c>
      <c r="X214" s="70">
        <v>45430.571168981478</v>
      </c>
      <c r="Z214">
        <v>44640</v>
      </c>
      <c r="AA214" s="70">
        <v>45429.594305555554</v>
      </c>
      <c r="AB214" s="70">
        <v>45430.344444444447</v>
      </c>
      <c r="AC214" t="s">
        <v>268</v>
      </c>
      <c r="AD214" t="s">
        <v>232</v>
      </c>
      <c r="AF214">
        <v>1081</v>
      </c>
      <c r="AG214">
        <v>89.959677419000002</v>
      </c>
      <c r="AH214">
        <v>89.952956989</v>
      </c>
      <c r="AI214">
        <v>4485</v>
      </c>
      <c r="AJ214">
        <v>4482</v>
      </c>
      <c r="AK214">
        <v>3401</v>
      </c>
    </row>
    <row r="215" spans="1:37" ht="15.95" customHeight="1">
      <c r="A215" t="s">
        <v>1320</v>
      </c>
      <c r="B215" t="s">
        <v>215</v>
      </c>
      <c r="C215" t="s">
        <v>216</v>
      </c>
      <c r="E215" t="s">
        <v>217</v>
      </c>
      <c r="F215" t="s">
        <v>272</v>
      </c>
      <c r="G215" s="71" t="s">
        <v>1321</v>
      </c>
      <c r="J215" t="s">
        <v>1322</v>
      </c>
      <c r="K215" t="s">
        <v>1323</v>
      </c>
      <c r="L215" t="s">
        <v>297</v>
      </c>
      <c r="M215" t="s">
        <v>298</v>
      </c>
      <c r="N215" t="s">
        <v>299</v>
      </c>
      <c r="O215" t="s">
        <v>225</v>
      </c>
      <c r="P215" t="s">
        <v>441</v>
      </c>
      <c r="Q215">
        <v>1763</v>
      </c>
      <c r="R215" t="s">
        <v>302</v>
      </c>
      <c r="S215" t="s">
        <v>228</v>
      </c>
      <c r="T215" t="s">
        <v>229</v>
      </c>
      <c r="U215" t="s">
        <v>230</v>
      </c>
      <c r="V215" s="70">
        <v>45427.461030092592</v>
      </c>
      <c r="W215" s="70">
        <v>45427.931863425925</v>
      </c>
      <c r="X215" s="70">
        <v>45428.456817129627</v>
      </c>
      <c r="Z215">
        <v>44640</v>
      </c>
      <c r="AC215" t="s">
        <v>231</v>
      </c>
      <c r="AD215" t="s">
        <v>232</v>
      </c>
      <c r="AF215">
        <v>0</v>
      </c>
      <c r="AG215">
        <v>98.481182795999999</v>
      </c>
      <c r="AH215">
        <v>96.787634409000006</v>
      </c>
      <c r="AI215">
        <v>1434</v>
      </c>
      <c r="AJ215">
        <v>678</v>
      </c>
      <c r="AK215">
        <v>678</v>
      </c>
    </row>
    <row r="216" spans="1:37" ht="15.95" customHeight="1">
      <c r="A216" t="s">
        <v>1324</v>
      </c>
      <c r="B216" t="s">
        <v>215</v>
      </c>
      <c r="C216" t="s">
        <v>216</v>
      </c>
      <c r="E216" t="s">
        <v>217</v>
      </c>
      <c r="F216" t="s">
        <v>218</v>
      </c>
      <c r="G216" s="71" t="s">
        <v>1325</v>
      </c>
      <c r="J216" t="s">
        <v>1326</v>
      </c>
      <c r="K216" t="s">
        <v>1327</v>
      </c>
      <c r="L216" t="s">
        <v>455</v>
      </c>
      <c r="M216" t="s">
        <v>761</v>
      </c>
      <c r="N216" t="s">
        <v>732</v>
      </c>
      <c r="O216" t="s">
        <v>251</v>
      </c>
      <c r="P216" t="s">
        <v>232</v>
      </c>
      <c r="Q216" t="s">
        <v>1328</v>
      </c>
      <c r="R216" t="s">
        <v>734</v>
      </c>
      <c r="S216" t="s">
        <v>228</v>
      </c>
      <c r="T216" t="s">
        <v>229</v>
      </c>
      <c r="U216" t="s">
        <v>230</v>
      </c>
      <c r="V216" s="70">
        <v>45427.469722222224</v>
      </c>
      <c r="W216" s="70">
        <v>45427.492523148147</v>
      </c>
      <c r="X216" s="70">
        <v>45427.506238425929</v>
      </c>
      <c r="Z216">
        <v>44640</v>
      </c>
      <c r="AC216" t="s">
        <v>361</v>
      </c>
      <c r="AD216" t="s">
        <v>232</v>
      </c>
      <c r="AF216">
        <v>0</v>
      </c>
      <c r="AG216">
        <v>99.926075268999995</v>
      </c>
      <c r="AH216">
        <v>99.883512545000002</v>
      </c>
      <c r="AI216">
        <v>52</v>
      </c>
      <c r="AJ216">
        <v>33</v>
      </c>
      <c r="AK216">
        <v>33</v>
      </c>
    </row>
    <row r="217" spans="1:37" ht="15.95" customHeight="1">
      <c r="A217" t="s">
        <v>1329</v>
      </c>
      <c r="B217" t="s">
        <v>215</v>
      </c>
      <c r="C217" t="s">
        <v>216</v>
      </c>
      <c r="E217" t="s">
        <v>217</v>
      </c>
      <c r="F217" t="s">
        <v>218</v>
      </c>
      <c r="G217" s="71" t="s">
        <v>1330</v>
      </c>
      <c r="J217" t="s">
        <v>1331</v>
      </c>
      <c r="K217" t="s">
        <v>1332</v>
      </c>
      <c r="L217" t="s">
        <v>222</v>
      </c>
      <c r="M217" t="s">
        <v>223</v>
      </c>
      <c r="N217" t="s">
        <v>224</v>
      </c>
      <c r="O217" t="s">
        <v>225</v>
      </c>
      <c r="P217" t="s">
        <v>232</v>
      </c>
      <c r="Q217" t="s">
        <v>1333</v>
      </c>
      <c r="R217" t="s">
        <v>227</v>
      </c>
      <c r="S217" t="s">
        <v>228</v>
      </c>
      <c r="T217" t="s">
        <v>229</v>
      </c>
      <c r="U217" t="s">
        <v>230</v>
      </c>
      <c r="V217" s="70">
        <v>45427.479895833334</v>
      </c>
      <c r="X217" s="70">
        <v>45427.668576388889</v>
      </c>
      <c r="Z217">
        <v>44640</v>
      </c>
      <c r="AC217" t="s">
        <v>278</v>
      </c>
      <c r="AD217" t="s">
        <v>479</v>
      </c>
      <c r="AF217">
        <v>0</v>
      </c>
      <c r="AG217">
        <v>100</v>
      </c>
      <c r="AH217">
        <v>99.392921146999996</v>
      </c>
      <c r="AI217">
        <v>271</v>
      </c>
    </row>
    <row r="218" spans="1:37" ht="15.95" customHeight="1">
      <c r="A218" t="s">
        <v>1334</v>
      </c>
      <c r="B218" t="s">
        <v>215</v>
      </c>
      <c r="C218" t="s">
        <v>216</v>
      </c>
      <c r="E218" t="s">
        <v>217</v>
      </c>
      <c r="F218" t="s">
        <v>218</v>
      </c>
      <c r="G218" s="71" t="s">
        <v>1335</v>
      </c>
      <c r="J218" t="s">
        <v>391</v>
      </c>
      <c r="K218" t="s">
        <v>392</v>
      </c>
      <c r="L218" t="s">
        <v>222</v>
      </c>
      <c r="M218" t="s">
        <v>223</v>
      </c>
      <c r="N218" t="s">
        <v>224</v>
      </c>
      <c r="O218" t="s">
        <v>225</v>
      </c>
      <c r="P218" t="s">
        <v>232</v>
      </c>
      <c r="Q218">
        <v>0</v>
      </c>
      <c r="R218" t="s">
        <v>227</v>
      </c>
      <c r="S218" t="s">
        <v>228</v>
      </c>
      <c r="T218" t="s">
        <v>229</v>
      </c>
      <c r="U218" t="s">
        <v>230</v>
      </c>
      <c r="V218" s="70">
        <v>45427.597268518519</v>
      </c>
      <c r="X218" s="70">
        <v>45427.649861111109</v>
      </c>
      <c r="Z218">
        <v>44640</v>
      </c>
      <c r="AC218" t="s">
        <v>395</v>
      </c>
      <c r="AD218" t="s">
        <v>232</v>
      </c>
      <c r="AF218">
        <v>0</v>
      </c>
      <c r="AG218">
        <v>100</v>
      </c>
      <c r="AH218">
        <v>99.831989246999996</v>
      </c>
      <c r="AI218">
        <v>75</v>
      </c>
    </row>
    <row r="219" spans="1:37" ht="15.95" customHeight="1">
      <c r="A219" t="s">
        <v>1336</v>
      </c>
      <c r="B219" t="s">
        <v>215</v>
      </c>
      <c r="C219" t="s">
        <v>216</v>
      </c>
      <c r="E219" t="s">
        <v>217</v>
      </c>
      <c r="F219" t="s">
        <v>218</v>
      </c>
      <c r="G219" s="71" t="s">
        <v>1337</v>
      </c>
      <c r="J219" t="s">
        <v>1338</v>
      </c>
      <c r="K219" t="s">
        <v>1339</v>
      </c>
      <c r="L219" t="s">
        <v>455</v>
      </c>
      <c r="M219" t="s">
        <v>761</v>
      </c>
      <c r="N219" t="s">
        <v>732</v>
      </c>
      <c r="O219" t="s">
        <v>251</v>
      </c>
      <c r="P219" t="s">
        <v>795</v>
      </c>
      <c r="Q219">
        <v>4644</v>
      </c>
      <c r="R219" t="s">
        <v>734</v>
      </c>
      <c r="S219" t="s">
        <v>228</v>
      </c>
      <c r="T219" t="s">
        <v>229</v>
      </c>
      <c r="U219" t="s">
        <v>230</v>
      </c>
      <c r="V219" s="70">
        <v>45427.643090277779</v>
      </c>
      <c r="W219" s="70">
        <v>45427.677557870367</v>
      </c>
      <c r="X219" s="70">
        <v>45427.731678240743</v>
      </c>
      <c r="Z219">
        <v>44640</v>
      </c>
      <c r="AC219" t="s">
        <v>686</v>
      </c>
      <c r="AD219" t="s">
        <v>232</v>
      </c>
      <c r="AF219">
        <v>0</v>
      </c>
      <c r="AG219">
        <v>99.890232975000004</v>
      </c>
      <c r="AH219">
        <v>99.715501791999998</v>
      </c>
      <c r="AI219">
        <v>127</v>
      </c>
      <c r="AJ219">
        <v>49</v>
      </c>
      <c r="AK219">
        <v>49</v>
      </c>
    </row>
    <row r="220" spans="1:37" ht="15.95" customHeight="1">
      <c r="A220" t="s">
        <v>1340</v>
      </c>
      <c r="B220" t="s">
        <v>215</v>
      </c>
      <c r="C220" t="s">
        <v>216</v>
      </c>
      <c r="E220" t="s">
        <v>217</v>
      </c>
      <c r="F220" t="s">
        <v>218</v>
      </c>
      <c r="G220" s="71" t="s">
        <v>1341</v>
      </c>
      <c r="J220" t="s">
        <v>1342</v>
      </c>
      <c r="K220" t="s">
        <v>1343</v>
      </c>
      <c r="L220" t="s">
        <v>455</v>
      </c>
      <c r="M220" t="s">
        <v>761</v>
      </c>
      <c r="N220" t="s">
        <v>732</v>
      </c>
      <c r="O220" t="s">
        <v>251</v>
      </c>
      <c r="P220" t="s">
        <v>795</v>
      </c>
      <c r="Q220">
        <v>5349</v>
      </c>
      <c r="R220" t="s">
        <v>734</v>
      </c>
      <c r="S220" t="s">
        <v>228</v>
      </c>
      <c r="T220" t="s">
        <v>229</v>
      </c>
      <c r="U220" t="s">
        <v>230</v>
      </c>
      <c r="V220" s="70">
        <v>45427.660937499997</v>
      </c>
      <c r="W220" s="70">
        <v>45427.679803240739</v>
      </c>
      <c r="X220" s="70">
        <v>45427.731111111112</v>
      </c>
      <c r="Z220">
        <v>44640</v>
      </c>
      <c r="AC220" t="s">
        <v>686</v>
      </c>
      <c r="AD220" t="s">
        <v>232</v>
      </c>
      <c r="AF220">
        <v>0</v>
      </c>
      <c r="AG220">
        <v>99.939516128999998</v>
      </c>
      <c r="AH220">
        <v>99.773745520000006</v>
      </c>
      <c r="AI220">
        <v>101</v>
      </c>
      <c r="AJ220">
        <v>27</v>
      </c>
      <c r="AK220">
        <v>27</v>
      </c>
    </row>
    <row r="221" spans="1:37" ht="15.95" customHeight="1">
      <c r="A221" t="s">
        <v>1344</v>
      </c>
      <c r="B221" t="s">
        <v>215</v>
      </c>
      <c r="C221" t="s">
        <v>216</v>
      </c>
      <c r="D221" t="s">
        <v>1345</v>
      </c>
      <c r="E221" t="s">
        <v>217</v>
      </c>
      <c r="F221" t="s">
        <v>218</v>
      </c>
      <c r="G221" s="71" t="s">
        <v>1346</v>
      </c>
      <c r="J221" t="s">
        <v>1347</v>
      </c>
      <c r="K221" t="s">
        <v>1348</v>
      </c>
      <c r="L221" t="s">
        <v>297</v>
      </c>
      <c r="M221" t="s">
        <v>298</v>
      </c>
      <c r="N221" t="s">
        <v>657</v>
      </c>
      <c r="O221" t="s">
        <v>263</v>
      </c>
      <c r="P221" t="s">
        <v>232</v>
      </c>
      <c r="Q221">
        <v>937</v>
      </c>
      <c r="R221" t="s">
        <v>660</v>
      </c>
      <c r="S221" t="s">
        <v>228</v>
      </c>
      <c r="T221" t="s">
        <v>229</v>
      </c>
      <c r="U221" t="s">
        <v>230</v>
      </c>
      <c r="V221" s="70">
        <v>45427.663263888891</v>
      </c>
      <c r="W221" s="70">
        <v>45427.910879629628</v>
      </c>
      <c r="X221" s="70">
        <v>45428.386944444443</v>
      </c>
      <c r="Z221">
        <v>44640</v>
      </c>
      <c r="AC221" t="s">
        <v>278</v>
      </c>
      <c r="AD221" t="s">
        <v>232</v>
      </c>
      <c r="AF221">
        <v>0</v>
      </c>
      <c r="AG221">
        <v>99.202508961000007</v>
      </c>
      <c r="AH221">
        <v>97.665770609000006</v>
      </c>
      <c r="AI221">
        <v>1042</v>
      </c>
      <c r="AJ221">
        <v>356</v>
      </c>
      <c r="AK221">
        <v>356</v>
      </c>
    </row>
    <row r="222" spans="1:37" ht="15.95" customHeight="1">
      <c r="A222" t="s">
        <v>1349</v>
      </c>
      <c r="B222" t="s">
        <v>215</v>
      </c>
      <c r="C222" t="s">
        <v>216</v>
      </c>
      <c r="D222" t="s">
        <v>1345</v>
      </c>
      <c r="E222" t="s">
        <v>217</v>
      </c>
      <c r="F222" t="s">
        <v>218</v>
      </c>
      <c r="G222" s="71" t="s">
        <v>1350</v>
      </c>
      <c r="J222" t="s">
        <v>1351</v>
      </c>
      <c r="K222" t="s">
        <v>1352</v>
      </c>
      <c r="L222" t="s">
        <v>297</v>
      </c>
      <c r="M222" t="s">
        <v>298</v>
      </c>
      <c r="N222" t="s">
        <v>657</v>
      </c>
      <c r="O222" t="s">
        <v>263</v>
      </c>
      <c r="P222" t="s">
        <v>232</v>
      </c>
      <c r="Q222">
        <v>934</v>
      </c>
      <c r="R222" t="s">
        <v>660</v>
      </c>
      <c r="S222" t="s">
        <v>228</v>
      </c>
      <c r="T222" t="s">
        <v>229</v>
      </c>
      <c r="U222" t="s">
        <v>230</v>
      </c>
      <c r="V222" s="70">
        <v>45427.665891203702</v>
      </c>
      <c r="W222" s="70">
        <v>45427.91065972222</v>
      </c>
      <c r="X222" s="70">
        <v>45428.389305555553</v>
      </c>
      <c r="Z222">
        <v>44640</v>
      </c>
      <c r="AC222" t="s">
        <v>278</v>
      </c>
      <c r="AD222" t="s">
        <v>232</v>
      </c>
      <c r="AF222">
        <v>0</v>
      </c>
      <c r="AG222">
        <v>99.209229390999994</v>
      </c>
      <c r="AH222">
        <v>97.665770609000006</v>
      </c>
      <c r="AI222">
        <v>1042</v>
      </c>
      <c r="AJ222">
        <v>353</v>
      </c>
      <c r="AK222">
        <v>353</v>
      </c>
    </row>
    <row r="223" spans="1:37" ht="15.95" customHeight="1">
      <c r="A223" t="s">
        <v>1353</v>
      </c>
      <c r="B223" t="s">
        <v>215</v>
      </c>
      <c r="C223" t="s">
        <v>216</v>
      </c>
      <c r="E223" t="s">
        <v>217</v>
      </c>
      <c r="F223" t="s">
        <v>234</v>
      </c>
      <c r="G223" s="71" t="s">
        <v>1354</v>
      </c>
      <c r="J223" t="s">
        <v>1355</v>
      </c>
      <c r="K223" t="s">
        <v>1356</v>
      </c>
      <c r="L223" t="s">
        <v>238</v>
      </c>
      <c r="M223" t="s">
        <v>276</v>
      </c>
      <c r="N223" t="s">
        <v>240</v>
      </c>
      <c r="O223" t="s">
        <v>225</v>
      </c>
      <c r="P223" t="s">
        <v>828</v>
      </c>
      <c r="Q223" t="s">
        <v>1357</v>
      </c>
      <c r="R223" t="s">
        <v>243</v>
      </c>
      <c r="S223" t="s">
        <v>228</v>
      </c>
      <c r="T223" t="s">
        <v>229</v>
      </c>
      <c r="U223" t="s">
        <v>230</v>
      </c>
      <c r="V223" s="70">
        <v>45427.718611111108</v>
      </c>
      <c r="X223" s="70">
        <v>45429.690833333334</v>
      </c>
      <c r="Z223">
        <v>44640</v>
      </c>
      <c r="AA223" s="70">
        <v>45428.80091435185</v>
      </c>
      <c r="AB223" s="70">
        <v>45429.380555555559</v>
      </c>
      <c r="AC223" t="s">
        <v>686</v>
      </c>
      <c r="AD223" t="s">
        <v>795</v>
      </c>
      <c r="AF223">
        <v>835</v>
      </c>
      <c r="AG223">
        <v>100</v>
      </c>
      <c r="AH223">
        <v>93.637992831999995</v>
      </c>
      <c r="AI223">
        <v>2840</v>
      </c>
    </row>
    <row r="224" spans="1:37" ht="15.95" customHeight="1">
      <c r="A224" t="s">
        <v>1358</v>
      </c>
      <c r="B224" t="s">
        <v>215</v>
      </c>
      <c r="C224" t="s">
        <v>216</v>
      </c>
      <c r="E224" t="s">
        <v>217</v>
      </c>
      <c r="F224" t="s">
        <v>234</v>
      </c>
      <c r="G224" s="71" t="s">
        <v>1359</v>
      </c>
      <c r="J224" t="s">
        <v>1360</v>
      </c>
      <c r="K224" t="s">
        <v>1361</v>
      </c>
      <c r="L224" t="s">
        <v>238</v>
      </c>
      <c r="M224" t="s">
        <v>239</v>
      </c>
      <c r="N224" t="s">
        <v>240</v>
      </c>
      <c r="O224" t="s">
        <v>225</v>
      </c>
      <c r="P224" t="s">
        <v>828</v>
      </c>
      <c r="Q224" t="s">
        <v>1362</v>
      </c>
      <c r="R224" t="s">
        <v>243</v>
      </c>
      <c r="S224" t="s">
        <v>228</v>
      </c>
      <c r="T224" t="s">
        <v>229</v>
      </c>
      <c r="U224" t="s">
        <v>230</v>
      </c>
      <c r="V224" s="70">
        <v>45427.821469907409</v>
      </c>
      <c r="X224" s="70">
        <v>45428.774942129632</v>
      </c>
      <c r="Z224">
        <v>44640</v>
      </c>
      <c r="AC224" t="s">
        <v>686</v>
      </c>
      <c r="AD224" t="s">
        <v>354</v>
      </c>
      <c r="AF224">
        <v>0</v>
      </c>
      <c r="AG224">
        <v>100</v>
      </c>
      <c r="AH224">
        <v>96.924283153999994</v>
      </c>
      <c r="AI224">
        <v>1373</v>
      </c>
    </row>
    <row r="225" spans="1:37" ht="15.95" customHeight="1">
      <c r="A225" t="s">
        <v>1363</v>
      </c>
      <c r="B225" t="s">
        <v>215</v>
      </c>
      <c r="C225" t="s">
        <v>216</v>
      </c>
      <c r="E225" t="s">
        <v>217</v>
      </c>
      <c r="F225" t="s">
        <v>218</v>
      </c>
      <c r="G225" s="71" t="s">
        <v>1364</v>
      </c>
      <c r="J225" t="s">
        <v>1365</v>
      </c>
      <c r="K225" t="s">
        <v>1366</v>
      </c>
      <c r="L225" t="s">
        <v>222</v>
      </c>
      <c r="M225" t="s">
        <v>223</v>
      </c>
      <c r="N225" t="s">
        <v>224</v>
      </c>
      <c r="O225" t="s">
        <v>225</v>
      </c>
      <c r="P225" t="s">
        <v>1225</v>
      </c>
      <c r="Q225" t="s">
        <v>1367</v>
      </c>
      <c r="R225" t="s">
        <v>227</v>
      </c>
      <c r="S225" t="s">
        <v>228</v>
      </c>
      <c r="T225" t="s">
        <v>229</v>
      </c>
      <c r="U225" t="s">
        <v>230</v>
      </c>
      <c r="V225" s="70">
        <v>45428.380844907406</v>
      </c>
      <c r="W225" s="70">
        <v>45428.641284722224</v>
      </c>
      <c r="X225" s="70">
        <v>45442.955370370371</v>
      </c>
      <c r="Z225">
        <v>44640</v>
      </c>
      <c r="AC225" t="s">
        <v>255</v>
      </c>
      <c r="AD225" t="s">
        <v>232</v>
      </c>
      <c r="AF225">
        <v>0</v>
      </c>
      <c r="AG225">
        <v>99.159946237</v>
      </c>
      <c r="AH225">
        <v>52.986111111</v>
      </c>
      <c r="AI225">
        <v>20987</v>
      </c>
      <c r="AJ225">
        <v>375</v>
      </c>
      <c r="AK225">
        <v>375</v>
      </c>
    </row>
    <row r="226" spans="1:37" ht="15.95" customHeight="1">
      <c r="A226" t="s">
        <v>1368</v>
      </c>
      <c r="B226" t="s">
        <v>215</v>
      </c>
      <c r="C226" t="s">
        <v>216</v>
      </c>
      <c r="D226" t="s">
        <v>1369</v>
      </c>
      <c r="E226" t="s">
        <v>217</v>
      </c>
      <c r="F226" t="s">
        <v>218</v>
      </c>
      <c r="G226" s="71" t="s">
        <v>1370</v>
      </c>
      <c r="J226" t="s">
        <v>1371</v>
      </c>
      <c r="K226" t="s">
        <v>1372</v>
      </c>
      <c r="L226" t="s">
        <v>507</v>
      </c>
      <c r="M226" t="s">
        <v>1373</v>
      </c>
      <c r="N226" t="s">
        <v>509</v>
      </c>
      <c r="O226" t="s">
        <v>263</v>
      </c>
      <c r="P226" t="s">
        <v>1163</v>
      </c>
      <c r="Q226" t="s">
        <v>1374</v>
      </c>
      <c r="R226" t="s">
        <v>510</v>
      </c>
      <c r="S226" t="s">
        <v>228</v>
      </c>
      <c r="T226" t="s">
        <v>229</v>
      </c>
      <c r="U226" t="s">
        <v>230</v>
      </c>
      <c r="V226" s="70">
        <v>45428.426307870373</v>
      </c>
      <c r="W226" s="70">
        <v>45428.938969907409</v>
      </c>
      <c r="X226" s="70">
        <v>45434.92769675926</v>
      </c>
      <c r="Z226">
        <v>44640</v>
      </c>
      <c r="AC226" t="s">
        <v>231</v>
      </c>
      <c r="AD226" t="s">
        <v>232</v>
      </c>
      <c r="AF226">
        <v>0</v>
      </c>
      <c r="AG226">
        <v>98.344534049999993</v>
      </c>
      <c r="AH226">
        <v>79.027777778000001</v>
      </c>
      <c r="AI226">
        <v>9362</v>
      </c>
      <c r="AJ226">
        <v>739</v>
      </c>
      <c r="AK226">
        <v>739</v>
      </c>
    </row>
    <row r="227" spans="1:37" ht="15.95" customHeight="1">
      <c r="A227" t="s">
        <v>1375</v>
      </c>
      <c r="B227" t="s">
        <v>215</v>
      </c>
      <c r="C227" t="s">
        <v>216</v>
      </c>
      <c r="E227" t="s">
        <v>217</v>
      </c>
      <c r="F227" t="s">
        <v>234</v>
      </c>
      <c r="G227" s="71" t="s">
        <v>1376</v>
      </c>
      <c r="J227" t="s">
        <v>1023</v>
      </c>
      <c r="K227" t="s">
        <v>1024</v>
      </c>
      <c r="L227" t="s">
        <v>238</v>
      </c>
      <c r="M227" t="s">
        <v>288</v>
      </c>
      <c r="N227" t="s">
        <v>289</v>
      </c>
      <c r="O227" t="s">
        <v>225</v>
      </c>
      <c r="P227" t="s">
        <v>290</v>
      </c>
      <c r="Q227" t="s">
        <v>1025</v>
      </c>
      <c r="R227" t="s">
        <v>291</v>
      </c>
      <c r="S227" t="s">
        <v>228</v>
      </c>
      <c r="T227" t="s">
        <v>229</v>
      </c>
      <c r="U227" t="s">
        <v>230</v>
      </c>
      <c r="V227" s="70">
        <v>45428.446793981479</v>
      </c>
      <c r="X227" s="70">
        <v>45429.611203703702</v>
      </c>
      <c r="Z227">
        <v>44640</v>
      </c>
      <c r="AC227" t="s">
        <v>268</v>
      </c>
      <c r="AD227" t="s">
        <v>232</v>
      </c>
      <c r="AF227">
        <v>0</v>
      </c>
      <c r="AG227">
        <v>100</v>
      </c>
      <c r="AH227">
        <v>96.243279569999999</v>
      </c>
      <c r="AI227">
        <v>1677</v>
      </c>
    </row>
    <row r="228" spans="1:37" ht="15.95" customHeight="1">
      <c r="A228" t="s">
        <v>1377</v>
      </c>
      <c r="B228" t="s">
        <v>215</v>
      </c>
      <c r="C228" t="s">
        <v>216</v>
      </c>
      <c r="E228" t="s">
        <v>217</v>
      </c>
      <c r="F228" t="s">
        <v>272</v>
      </c>
      <c r="G228" s="71" t="s">
        <v>1378</v>
      </c>
      <c r="J228" t="s">
        <v>1379</v>
      </c>
      <c r="K228" t="s">
        <v>1380</v>
      </c>
      <c r="L228" t="s">
        <v>297</v>
      </c>
      <c r="M228" t="s">
        <v>298</v>
      </c>
      <c r="N228" t="s">
        <v>429</v>
      </c>
      <c r="O228" t="s">
        <v>225</v>
      </c>
      <c r="P228" t="s">
        <v>601</v>
      </c>
      <c r="Q228" t="s">
        <v>1381</v>
      </c>
      <c r="R228" t="s">
        <v>431</v>
      </c>
      <c r="S228" t="s">
        <v>228</v>
      </c>
      <c r="T228" t="s">
        <v>229</v>
      </c>
      <c r="U228" t="s">
        <v>230</v>
      </c>
      <c r="V228" s="70">
        <v>45428.451782407406</v>
      </c>
      <c r="W228" s="70">
        <v>45435.40997685185</v>
      </c>
      <c r="X228" s="70">
        <v>45443.520740740743</v>
      </c>
      <c r="Z228">
        <v>44640</v>
      </c>
      <c r="AA228" s="70">
        <v>45434.697662037041</v>
      </c>
      <c r="AB228" s="70">
        <v>45435.29583333333</v>
      </c>
      <c r="AC228" t="s">
        <v>231</v>
      </c>
      <c r="AD228" t="s">
        <v>232</v>
      </c>
      <c r="AF228">
        <v>862</v>
      </c>
      <c r="AG228">
        <v>77.553763441000001</v>
      </c>
      <c r="AH228">
        <v>51.391129032000002</v>
      </c>
      <c r="AI228">
        <v>21699</v>
      </c>
      <c r="AJ228">
        <v>10020</v>
      </c>
      <c r="AK228">
        <v>9158</v>
      </c>
    </row>
    <row r="229" spans="1:37" ht="15.95" customHeight="1">
      <c r="A229" t="s">
        <v>1382</v>
      </c>
      <c r="B229" t="s">
        <v>215</v>
      </c>
      <c r="C229" t="s">
        <v>216</v>
      </c>
      <c r="E229" t="s">
        <v>280</v>
      </c>
      <c r="F229" t="s">
        <v>218</v>
      </c>
      <c r="G229" t="s">
        <v>1383</v>
      </c>
      <c r="J229" t="s">
        <v>1384</v>
      </c>
      <c r="K229" t="s">
        <v>1385</v>
      </c>
      <c r="Q229">
        <v>234</v>
      </c>
      <c r="S229" t="s">
        <v>228</v>
      </c>
      <c r="T229" t="s">
        <v>229</v>
      </c>
      <c r="U229" t="s">
        <v>230</v>
      </c>
      <c r="V229" s="70">
        <v>45428.482314814813</v>
      </c>
      <c r="Y229" s="70">
        <v>45428.491307870368</v>
      </c>
      <c r="Z229">
        <v>44640</v>
      </c>
      <c r="AC229" t="s">
        <v>278</v>
      </c>
      <c r="AD229" t="s">
        <v>412</v>
      </c>
      <c r="AE229" t="s">
        <v>413</v>
      </c>
      <c r="AF229">
        <v>0</v>
      </c>
      <c r="AG229">
        <v>99.970878135999996</v>
      </c>
      <c r="AH229">
        <v>99.970878135999996</v>
      </c>
      <c r="AI229">
        <v>13</v>
      </c>
      <c r="AJ229">
        <v>13</v>
      </c>
      <c r="AK229">
        <v>13</v>
      </c>
    </row>
    <row r="230" spans="1:37" ht="15.95" customHeight="1">
      <c r="A230" t="s">
        <v>1386</v>
      </c>
      <c r="B230" t="s">
        <v>215</v>
      </c>
      <c r="C230" t="s">
        <v>216</v>
      </c>
      <c r="E230" t="s">
        <v>217</v>
      </c>
      <c r="F230" t="s">
        <v>234</v>
      </c>
      <c r="G230" s="71" t="s">
        <v>1387</v>
      </c>
      <c r="J230" t="s">
        <v>1388</v>
      </c>
      <c r="K230" t="s">
        <v>1389</v>
      </c>
      <c r="L230" t="s">
        <v>297</v>
      </c>
      <c r="M230" t="s">
        <v>298</v>
      </c>
      <c r="N230" t="s">
        <v>429</v>
      </c>
      <c r="O230" t="s">
        <v>225</v>
      </c>
      <c r="P230" t="s">
        <v>828</v>
      </c>
      <c r="Q230" t="s">
        <v>1390</v>
      </c>
      <c r="R230" t="s">
        <v>431</v>
      </c>
      <c r="S230" t="s">
        <v>228</v>
      </c>
      <c r="T230" t="s">
        <v>229</v>
      </c>
      <c r="U230" t="s">
        <v>230</v>
      </c>
      <c r="V230" s="70">
        <v>45428.530555555553</v>
      </c>
      <c r="X230" s="70">
        <v>45429.498796296299</v>
      </c>
      <c r="Z230">
        <v>44640</v>
      </c>
      <c r="AA230" s="70">
        <v>45428.627939814818</v>
      </c>
      <c r="AB230" s="70">
        <v>45429.295138888891</v>
      </c>
      <c r="AC230" t="s">
        <v>268</v>
      </c>
      <c r="AD230" t="s">
        <v>232</v>
      </c>
      <c r="AF230">
        <v>961</v>
      </c>
      <c r="AG230">
        <v>100</v>
      </c>
      <c r="AH230">
        <v>96.877240142999995</v>
      </c>
      <c r="AI230">
        <v>1394</v>
      </c>
    </row>
    <row r="231" spans="1:37" ht="15.95" customHeight="1">
      <c r="A231" t="s">
        <v>1391</v>
      </c>
      <c r="B231" t="s">
        <v>215</v>
      </c>
      <c r="C231" t="s">
        <v>216</v>
      </c>
      <c r="E231" t="s">
        <v>217</v>
      </c>
      <c r="F231" t="s">
        <v>218</v>
      </c>
      <c r="G231" s="71" t="s">
        <v>1392</v>
      </c>
      <c r="J231" t="s">
        <v>1393</v>
      </c>
      <c r="K231" t="s">
        <v>1394</v>
      </c>
      <c r="L231" t="s">
        <v>238</v>
      </c>
      <c r="M231" t="s">
        <v>276</v>
      </c>
      <c r="N231" t="s">
        <v>240</v>
      </c>
      <c r="O231" t="s">
        <v>225</v>
      </c>
      <c r="P231" t="s">
        <v>232</v>
      </c>
      <c r="Q231" t="s">
        <v>1395</v>
      </c>
      <c r="R231" t="s">
        <v>243</v>
      </c>
      <c r="S231" t="s">
        <v>228</v>
      </c>
      <c r="T231" t="s">
        <v>229</v>
      </c>
      <c r="U231" t="s">
        <v>230</v>
      </c>
      <c r="V231" s="70">
        <v>45428.561886574076</v>
      </c>
      <c r="X231" s="70">
        <v>45428.7343287037</v>
      </c>
      <c r="Z231">
        <v>44640</v>
      </c>
      <c r="AC231" t="s">
        <v>255</v>
      </c>
      <c r="AD231" t="s">
        <v>795</v>
      </c>
      <c r="AF231">
        <v>0</v>
      </c>
      <c r="AG231">
        <v>100</v>
      </c>
      <c r="AH231">
        <v>99.444444443999998</v>
      </c>
      <c r="AI231">
        <v>248</v>
      </c>
    </row>
    <row r="232" spans="1:37" ht="15.95" customHeight="1">
      <c r="A232" t="s">
        <v>1396</v>
      </c>
      <c r="B232" t="s">
        <v>215</v>
      </c>
      <c r="C232" t="s">
        <v>216</v>
      </c>
      <c r="E232" t="s">
        <v>217</v>
      </c>
      <c r="F232" t="s">
        <v>218</v>
      </c>
      <c r="G232" s="71" t="s">
        <v>1397</v>
      </c>
      <c r="J232" t="s">
        <v>326</v>
      </c>
      <c r="K232" t="s">
        <v>327</v>
      </c>
      <c r="L232" t="s">
        <v>407</v>
      </c>
      <c r="M232" t="s">
        <v>408</v>
      </c>
      <c r="N232" t="s">
        <v>409</v>
      </c>
      <c r="O232" t="s">
        <v>225</v>
      </c>
      <c r="P232" t="s">
        <v>232</v>
      </c>
      <c r="Q232" t="s">
        <v>331</v>
      </c>
      <c r="R232" t="s">
        <v>411</v>
      </c>
      <c r="S232" t="s">
        <v>228</v>
      </c>
      <c r="T232" t="s">
        <v>229</v>
      </c>
      <c r="U232" t="s">
        <v>230</v>
      </c>
      <c r="V232" s="70">
        <v>45428.595995370371</v>
      </c>
      <c r="X232" s="70">
        <v>45428.6328125</v>
      </c>
      <c r="Z232">
        <v>44640</v>
      </c>
      <c r="AC232" t="s">
        <v>278</v>
      </c>
      <c r="AD232" t="s">
        <v>649</v>
      </c>
      <c r="AF232">
        <v>0</v>
      </c>
      <c r="AG232">
        <v>100</v>
      </c>
      <c r="AH232">
        <v>99.881272401000004</v>
      </c>
      <c r="AI232">
        <v>53</v>
      </c>
    </row>
    <row r="233" spans="1:37" ht="15.95" customHeight="1">
      <c r="A233" t="s">
        <v>1398</v>
      </c>
      <c r="B233" t="s">
        <v>215</v>
      </c>
      <c r="C233" t="s">
        <v>216</v>
      </c>
      <c r="E233" t="s">
        <v>217</v>
      </c>
      <c r="F233" t="s">
        <v>218</v>
      </c>
      <c r="G233" s="71" t="s">
        <v>1399</v>
      </c>
      <c r="J233" t="s">
        <v>1400</v>
      </c>
      <c r="K233" t="s">
        <v>1401</v>
      </c>
      <c r="L233" t="s">
        <v>222</v>
      </c>
      <c r="M233" t="s">
        <v>223</v>
      </c>
      <c r="N233" t="s">
        <v>224</v>
      </c>
      <c r="O233" t="s">
        <v>225</v>
      </c>
      <c r="P233" t="s">
        <v>516</v>
      </c>
      <c r="Q233" t="s">
        <v>1402</v>
      </c>
      <c r="R233" t="s">
        <v>227</v>
      </c>
      <c r="S233" t="s">
        <v>228</v>
      </c>
      <c r="T233" t="s">
        <v>229</v>
      </c>
      <c r="U233" t="s">
        <v>230</v>
      </c>
      <c r="V233" s="70">
        <v>45428.813530092593</v>
      </c>
      <c r="W233" s="70">
        <v>45429.719305555554</v>
      </c>
      <c r="X233" s="70">
        <v>45430.650370370371</v>
      </c>
      <c r="Z233">
        <v>44640</v>
      </c>
      <c r="AC233" t="s">
        <v>268</v>
      </c>
      <c r="AD233" t="s">
        <v>354</v>
      </c>
      <c r="AF233">
        <v>0</v>
      </c>
      <c r="AG233">
        <v>97.078853046999996</v>
      </c>
      <c r="AH233">
        <v>94.074820789</v>
      </c>
      <c r="AI233">
        <v>2645</v>
      </c>
      <c r="AJ233">
        <v>1304</v>
      </c>
      <c r="AK233">
        <v>1304</v>
      </c>
    </row>
    <row r="234" spans="1:37" ht="15.95" customHeight="1">
      <c r="A234" t="s">
        <v>1403</v>
      </c>
      <c r="B234" t="s">
        <v>215</v>
      </c>
      <c r="C234" t="s">
        <v>216</v>
      </c>
      <c r="E234" t="s">
        <v>217</v>
      </c>
      <c r="F234" t="s">
        <v>218</v>
      </c>
      <c r="G234" s="71" t="s">
        <v>1404</v>
      </c>
      <c r="J234" t="s">
        <v>1405</v>
      </c>
      <c r="K234" t="s">
        <v>1406</v>
      </c>
      <c r="L234" t="s">
        <v>222</v>
      </c>
      <c r="M234" t="s">
        <v>223</v>
      </c>
      <c r="N234" t="s">
        <v>224</v>
      </c>
      <c r="O234" t="s">
        <v>225</v>
      </c>
      <c r="P234" t="s">
        <v>354</v>
      </c>
      <c r="Q234" t="s">
        <v>1407</v>
      </c>
      <c r="R234" t="s">
        <v>227</v>
      </c>
      <c r="S234" t="s">
        <v>228</v>
      </c>
      <c r="T234" t="s">
        <v>229</v>
      </c>
      <c r="U234" t="s">
        <v>230</v>
      </c>
      <c r="V234" s="70">
        <v>45428.815717592595</v>
      </c>
      <c r="W234" s="70">
        <v>45428.883935185186</v>
      </c>
      <c r="X234" s="70">
        <v>45437.878263888888</v>
      </c>
      <c r="Z234">
        <v>44640</v>
      </c>
      <c r="AC234" t="s">
        <v>231</v>
      </c>
      <c r="AD234" t="s">
        <v>354</v>
      </c>
      <c r="AF234">
        <v>0</v>
      </c>
      <c r="AG234">
        <v>99.780465950000007</v>
      </c>
      <c r="AH234">
        <v>70.766129031999995</v>
      </c>
      <c r="AI234">
        <v>13050</v>
      </c>
      <c r="AJ234">
        <v>98</v>
      </c>
      <c r="AK234">
        <v>98</v>
      </c>
    </row>
    <row r="235" spans="1:37" ht="15.95" customHeight="1">
      <c r="A235" t="s">
        <v>1408</v>
      </c>
      <c r="B235" t="s">
        <v>215</v>
      </c>
      <c r="C235" t="s">
        <v>216</v>
      </c>
      <c r="E235" t="s">
        <v>217</v>
      </c>
      <c r="F235" t="s">
        <v>218</v>
      </c>
      <c r="G235" s="71" t="s">
        <v>1409</v>
      </c>
      <c r="J235" t="s">
        <v>1410</v>
      </c>
      <c r="K235" t="s">
        <v>1411</v>
      </c>
      <c r="L235" t="s">
        <v>222</v>
      </c>
      <c r="M235" t="s">
        <v>223</v>
      </c>
      <c r="N235" t="s">
        <v>224</v>
      </c>
      <c r="O235" t="s">
        <v>225</v>
      </c>
      <c r="P235" t="s">
        <v>354</v>
      </c>
      <c r="Q235" t="s">
        <v>1412</v>
      </c>
      <c r="R235" t="s">
        <v>227</v>
      </c>
      <c r="S235" t="s">
        <v>228</v>
      </c>
      <c r="T235" t="s">
        <v>229</v>
      </c>
      <c r="U235" t="s">
        <v>230</v>
      </c>
      <c r="V235" s="70">
        <v>45428.817523148151</v>
      </c>
      <c r="W235" s="70">
        <v>45428.883831018517</v>
      </c>
      <c r="X235" s="70">
        <v>45437.880254629628</v>
      </c>
      <c r="Z235">
        <v>44640</v>
      </c>
      <c r="AC235" t="s">
        <v>231</v>
      </c>
      <c r="AD235" t="s">
        <v>354</v>
      </c>
      <c r="AF235">
        <v>0</v>
      </c>
      <c r="AG235">
        <v>99.787186379999994</v>
      </c>
      <c r="AH235">
        <v>70.766129031999995</v>
      </c>
      <c r="AI235">
        <v>13050</v>
      </c>
      <c r="AJ235">
        <v>95</v>
      </c>
      <c r="AK235">
        <v>95</v>
      </c>
    </row>
    <row r="236" spans="1:37" ht="15.95" customHeight="1">
      <c r="A236" t="s">
        <v>1413</v>
      </c>
      <c r="B236" t="s">
        <v>215</v>
      </c>
      <c r="C236" t="s">
        <v>216</v>
      </c>
      <c r="E236" t="s">
        <v>217</v>
      </c>
      <c r="F236" t="s">
        <v>272</v>
      </c>
      <c r="G236" s="71" t="s">
        <v>1414</v>
      </c>
      <c r="J236" t="s">
        <v>1203</v>
      </c>
      <c r="K236" t="s">
        <v>1204</v>
      </c>
      <c r="L236" t="s">
        <v>297</v>
      </c>
      <c r="M236" t="s">
        <v>447</v>
      </c>
      <c r="N236" t="s">
        <v>448</v>
      </c>
      <c r="O236" t="s">
        <v>225</v>
      </c>
      <c r="P236" t="s">
        <v>277</v>
      </c>
      <c r="R236" t="s">
        <v>450</v>
      </c>
      <c r="S236" t="s">
        <v>228</v>
      </c>
      <c r="T236" t="s">
        <v>229</v>
      </c>
      <c r="U236" t="s">
        <v>230</v>
      </c>
      <c r="V236" s="70">
        <v>45428.873993055553</v>
      </c>
      <c r="W236" s="70">
        <v>45429.44023148148</v>
      </c>
      <c r="X236" s="70">
        <v>45429.855127314811</v>
      </c>
      <c r="Z236">
        <v>44640</v>
      </c>
      <c r="AA236" s="70">
        <v>45429.189016203702</v>
      </c>
      <c r="AB236" s="70">
        <v>45429.291666666664</v>
      </c>
      <c r="AC236" t="s">
        <v>278</v>
      </c>
      <c r="AD236" t="s">
        <v>419</v>
      </c>
      <c r="AF236">
        <v>148</v>
      </c>
      <c r="AG236">
        <v>98.174283153999994</v>
      </c>
      <c r="AH236">
        <v>96.834677419000002</v>
      </c>
      <c r="AI236">
        <v>1413</v>
      </c>
      <c r="AJ236">
        <v>815</v>
      </c>
      <c r="AK236">
        <v>667</v>
      </c>
    </row>
    <row r="237" spans="1:37" ht="15.95" customHeight="1">
      <c r="A237" t="s">
        <v>1415</v>
      </c>
      <c r="B237" t="s">
        <v>215</v>
      </c>
      <c r="C237" t="s">
        <v>216</v>
      </c>
      <c r="D237" t="s">
        <v>1416</v>
      </c>
      <c r="E237" t="s">
        <v>217</v>
      </c>
      <c r="F237" t="s">
        <v>218</v>
      </c>
      <c r="G237" s="71" t="s">
        <v>1417</v>
      </c>
      <c r="J237" t="s">
        <v>1114</v>
      </c>
      <c r="K237" t="s">
        <v>1115</v>
      </c>
      <c r="L237" t="s">
        <v>238</v>
      </c>
      <c r="M237" t="s">
        <v>249</v>
      </c>
      <c r="N237" t="s">
        <v>250</v>
      </c>
      <c r="O237" t="s">
        <v>251</v>
      </c>
      <c r="P237" t="s">
        <v>1163</v>
      </c>
      <c r="Q237">
        <v>0</v>
      </c>
      <c r="R237" t="s">
        <v>254</v>
      </c>
      <c r="S237" t="s">
        <v>228</v>
      </c>
      <c r="T237" t="s">
        <v>229</v>
      </c>
      <c r="U237" t="s">
        <v>230</v>
      </c>
      <c r="V237" s="70">
        <v>45429.058865740742</v>
      </c>
      <c r="W237" s="70">
        <v>45429.182141203702</v>
      </c>
      <c r="X237" s="70">
        <v>45434.927442129629</v>
      </c>
      <c r="Z237">
        <v>44640</v>
      </c>
      <c r="AC237" t="s">
        <v>231</v>
      </c>
      <c r="AD237" t="s">
        <v>1014</v>
      </c>
      <c r="AF237">
        <v>0</v>
      </c>
      <c r="AG237">
        <v>99.601254479999994</v>
      </c>
      <c r="AH237">
        <v>81.068548387000007</v>
      </c>
      <c r="AI237">
        <v>8451</v>
      </c>
      <c r="AJ237">
        <v>178</v>
      </c>
      <c r="AK237">
        <v>178</v>
      </c>
    </row>
    <row r="238" spans="1:37" ht="15.95" customHeight="1">
      <c r="A238" t="s">
        <v>1418</v>
      </c>
      <c r="B238" t="s">
        <v>215</v>
      </c>
      <c r="C238" t="s">
        <v>216</v>
      </c>
      <c r="D238" t="s">
        <v>1419</v>
      </c>
      <c r="E238" t="s">
        <v>217</v>
      </c>
      <c r="F238" t="s">
        <v>218</v>
      </c>
      <c r="G238" s="71" t="s">
        <v>1420</v>
      </c>
      <c r="J238" t="s">
        <v>1421</v>
      </c>
      <c r="K238" t="s">
        <v>1422</v>
      </c>
      <c r="L238" t="s">
        <v>222</v>
      </c>
      <c r="M238" t="s">
        <v>223</v>
      </c>
      <c r="N238" t="s">
        <v>224</v>
      </c>
      <c r="O238" t="s">
        <v>225</v>
      </c>
      <c r="P238" t="s">
        <v>795</v>
      </c>
      <c r="Q238" t="s">
        <v>1423</v>
      </c>
      <c r="R238" t="s">
        <v>227</v>
      </c>
      <c r="S238" t="s">
        <v>228</v>
      </c>
      <c r="T238" t="s">
        <v>229</v>
      </c>
      <c r="U238" t="s">
        <v>230</v>
      </c>
      <c r="V238" s="70">
        <v>45429.448310185187</v>
      </c>
      <c r="W238" s="70">
        <v>45429.677465277775</v>
      </c>
      <c r="X238" s="70">
        <v>45432.418969907405</v>
      </c>
      <c r="Z238">
        <v>44640</v>
      </c>
      <c r="AC238" t="s">
        <v>309</v>
      </c>
      <c r="AD238" t="s">
        <v>795</v>
      </c>
      <c r="AF238">
        <v>0</v>
      </c>
      <c r="AG238">
        <v>99.260752687999997</v>
      </c>
      <c r="AH238">
        <v>90.416666667000001</v>
      </c>
      <c r="AI238">
        <v>4278</v>
      </c>
      <c r="AJ238">
        <v>330</v>
      </c>
      <c r="AK238">
        <v>330</v>
      </c>
    </row>
    <row r="239" spans="1:37" ht="15.95" customHeight="1">
      <c r="A239" t="s">
        <v>1424</v>
      </c>
      <c r="B239" t="s">
        <v>215</v>
      </c>
      <c r="C239" t="s">
        <v>216</v>
      </c>
      <c r="E239" t="s">
        <v>217</v>
      </c>
      <c r="F239" t="s">
        <v>234</v>
      </c>
      <c r="G239" s="71" t="s">
        <v>1425</v>
      </c>
      <c r="H239" t="s">
        <v>1142</v>
      </c>
      <c r="J239" t="s">
        <v>1426</v>
      </c>
      <c r="K239" t="s">
        <v>1427</v>
      </c>
      <c r="L239" t="s">
        <v>222</v>
      </c>
      <c r="M239" t="s">
        <v>223</v>
      </c>
      <c r="N239" t="s">
        <v>224</v>
      </c>
      <c r="O239" t="s">
        <v>225</v>
      </c>
      <c r="P239" t="s">
        <v>264</v>
      </c>
      <c r="Q239">
        <v>158</v>
      </c>
      <c r="R239" t="s">
        <v>227</v>
      </c>
      <c r="S239" t="s">
        <v>228</v>
      </c>
      <c r="T239" t="s">
        <v>229</v>
      </c>
      <c r="U239" t="s">
        <v>230</v>
      </c>
      <c r="V239" s="70">
        <v>45429.484120370369</v>
      </c>
      <c r="X239" s="70">
        <v>45429.64472222222</v>
      </c>
      <c r="Z239">
        <v>44640</v>
      </c>
      <c r="AC239" t="s">
        <v>686</v>
      </c>
      <c r="AD239" t="s">
        <v>795</v>
      </c>
      <c r="AF239">
        <v>0</v>
      </c>
      <c r="AG239">
        <v>100</v>
      </c>
      <c r="AH239">
        <v>99.482526882000002</v>
      </c>
      <c r="AI239">
        <v>231</v>
      </c>
    </row>
    <row r="240" spans="1:37" ht="15.95" customHeight="1">
      <c r="A240" t="s">
        <v>1428</v>
      </c>
      <c r="B240" t="s">
        <v>215</v>
      </c>
      <c r="C240" t="s">
        <v>216</v>
      </c>
      <c r="E240" t="s">
        <v>217</v>
      </c>
      <c r="F240" t="s">
        <v>272</v>
      </c>
      <c r="G240" s="71" t="s">
        <v>1429</v>
      </c>
      <c r="J240" t="s">
        <v>1161</v>
      </c>
      <c r="K240" t="s">
        <v>1162</v>
      </c>
      <c r="L240" t="s">
        <v>297</v>
      </c>
      <c r="M240" t="s">
        <v>298</v>
      </c>
      <c r="N240" t="s">
        <v>429</v>
      </c>
      <c r="O240" t="s">
        <v>225</v>
      </c>
      <c r="P240" t="s">
        <v>540</v>
      </c>
      <c r="Q240">
        <v>0</v>
      </c>
      <c r="R240" t="s">
        <v>431</v>
      </c>
      <c r="S240" t="s">
        <v>228</v>
      </c>
      <c r="T240" t="s">
        <v>229</v>
      </c>
      <c r="U240" t="s">
        <v>230</v>
      </c>
      <c r="V240" s="70">
        <v>45429.496018518519</v>
      </c>
      <c r="W240" s="70">
        <v>45430.55976851852</v>
      </c>
      <c r="X240" s="70">
        <v>45430.763437499998</v>
      </c>
      <c r="Z240">
        <v>44640</v>
      </c>
      <c r="AA240" s="70">
        <v>45430.178402777776</v>
      </c>
      <c r="AB240" s="70">
        <v>45430.291666666664</v>
      </c>
      <c r="AC240" t="s">
        <v>231</v>
      </c>
      <c r="AD240" t="s">
        <v>649</v>
      </c>
      <c r="AF240">
        <v>164</v>
      </c>
      <c r="AG240">
        <v>96.568100357999995</v>
      </c>
      <c r="AH240">
        <v>95.911738350999997</v>
      </c>
      <c r="AI240">
        <v>1825</v>
      </c>
      <c r="AJ240">
        <v>1532</v>
      </c>
      <c r="AK240">
        <v>1368</v>
      </c>
    </row>
    <row r="241" spans="1:37" ht="15.95" customHeight="1">
      <c r="A241" t="s">
        <v>1430</v>
      </c>
      <c r="B241" t="s">
        <v>215</v>
      </c>
      <c r="C241" t="s">
        <v>216</v>
      </c>
      <c r="E241" t="s">
        <v>217</v>
      </c>
      <c r="F241" t="s">
        <v>218</v>
      </c>
      <c r="G241" s="71" t="s">
        <v>1431</v>
      </c>
      <c r="J241" t="s">
        <v>320</v>
      </c>
      <c r="K241" t="s">
        <v>321</v>
      </c>
      <c r="L241" t="s">
        <v>238</v>
      </c>
      <c r="M241" t="s">
        <v>276</v>
      </c>
      <c r="N241" t="s">
        <v>240</v>
      </c>
      <c r="O241" t="s">
        <v>225</v>
      </c>
      <c r="P241" t="s">
        <v>1063</v>
      </c>
      <c r="R241" t="s">
        <v>243</v>
      </c>
      <c r="S241" t="s">
        <v>228</v>
      </c>
      <c r="T241" t="s">
        <v>322</v>
      </c>
      <c r="U241" t="s">
        <v>230</v>
      </c>
      <c r="V241" s="70">
        <v>45429.52416666667</v>
      </c>
      <c r="X241" s="70">
        <v>45429.646122685182</v>
      </c>
      <c r="Z241">
        <v>44640</v>
      </c>
      <c r="AC241" t="s">
        <v>309</v>
      </c>
      <c r="AD241" t="s">
        <v>844</v>
      </c>
      <c r="AF241">
        <v>0</v>
      </c>
      <c r="AG241">
        <v>100</v>
      </c>
      <c r="AH241">
        <v>99.605734767000001</v>
      </c>
      <c r="AI241">
        <v>176</v>
      </c>
    </row>
    <row r="242" spans="1:37" ht="15.95" customHeight="1">
      <c r="A242" t="s">
        <v>1432</v>
      </c>
      <c r="B242" t="s">
        <v>215</v>
      </c>
      <c r="C242" t="s">
        <v>216</v>
      </c>
      <c r="E242" t="s">
        <v>217</v>
      </c>
      <c r="F242" t="s">
        <v>218</v>
      </c>
      <c r="G242" t="s">
        <v>1383</v>
      </c>
      <c r="J242" t="s">
        <v>1384</v>
      </c>
      <c r="K242" t="s">
        <v>1385</v>
      </c>
      <c r="L242" t="s">
        <v>222</v>
      </c>
      <c r="M242" t="s">
        <v>223</v>
      </c>
      <c r="N242" t="s">
        <v>224</v>
      </c>
      <c r="O242" t="s">
        <v>225</v>
      </c>
      <c r="P242" t="s">
        <v>795</v>
      </c>
      <c r="Q242">
        <v>234</v>
      </c>
      <c r="R242" t="s">
        <v>227</v>
      </c>
      <c r="S242" t="s">
        <v>228</v>
      </c>
      <c r="T242" t="s">
        <v>229</v>
      </c>
      <c r="U242" t="s">
        <v>230</v>
      </c>
      <c r="V242" s="70">
        <v>45429.539409722223</v>
      </c>
      <c r="X242" s="70">
        <v>45429.555821759262</v>
      </c>
      <c r="Z242">
        <v>44640</v>
      </c>
      <c r="AC242" t="s">
        <v>278</v>
      </c>
      <c r="AD242" t="s">
        <v>412</v>
      </c>
      <c r="AE242" t="s">
        <v>413</v>
      </c>
      <c r="AF242">
        <v>0</v>
      </c>
      <c r="AG242">
        <v>100</v>
      </c>
      <c r="AH242">
        <v>99.946236558999999</v>
      </c>
      <c r="AI242">
        <v>24</v>
      </c>
    </row>
    <row r="243" spans="1:37" ht="15.95" customHeight="1">
      <c r="A243" t="s">
        <v>1433</v>
      </c>
      <c r="B243" t="s">
        <v>215</v>
      </c>
      <c r="C243" t="s">
        <v>216</v>
      </c>
      <c r="E243" t="s">
        <v>217</v>
      </c>
      <c r="F243" t="s">
        <v>218</v>
      </c>
      <c r="G243" t="s">
        <v>1434</v>
      </c>
      <c r="J243" t="s">
        <v>635</v>
      </c>
      <c r="K243" t="s">
        <v>636</v>
      </c>
      <c r="L243" t="s">
        <v>222</v>
      </c>
      <c r="M243" t="s">
        <v>223</v>
      </c>
      <c r="N243" t="s">
        <v>224</v>
      </c>
      <c r="O243" t="s">
        <v>225</v>
      </c>
      <c r="P243" t="s">
        <v>795</v>
      </c>
      <c r="Q243" t="s">
        <v>637</v>
      </c>
      <c r="R243" t="s">
        <v>227</v>
      </c>
      <c r="S243" t="s">
        <v>228</v>
      </c>
      <c r="T243" t="s">
        <v>229</v>
      </c>
      <c r="U243" t="s">
        <v>230</v>
      </c>
      <c r="V243" s="70">
        <v>45429.558182870373</v>
      </c>
      <c r="X243" s="70">
        <v>45429.560300925928</v>
      </c>
      <c r="Z243">
        <v>44640</v>
      </c>
      <c r="AC243" t="s">
        <v>268</v>
      </c>
      <c r="AD243" t="s">
        <v>1435</v>
      </c>
      <c r="AF243">
        <v>0</v>
      </c>
      <c r="AG243">
        <v>100</v>
      </c>
      <c r="AH243">
        <v>99.993279569999999</v>
      </c>
      <c r="AI243">
        <v>3</v>
      </c>
    </row>
    <row r="244" spans="1:37" ht="15.95" customHeight="1">
      <c r="A244" t="s">
        <v>1436</v>
      </c>
      <c r="B244" t="s">
        <v>215</v>
      </c>
      <c r="C244" t="s">
        <v>216</v>
      </c>
      <c r="E244" t="s">
        <v>217</v>
      </c>
      <c r="F244" t="s">
        <v>218</v>
      </c>
      <c r="G244" s="71" t="s">
        <v>1437</v>
      </c>
      <c r="J244" t="s">
        <v>1438</v>
      </c>
      <c r="K244" t="s">
        <v>1439</v>
      </c>
      <c r="L244" t="s">
        <v>238</v>
      </c>
      <c r="M244" t="s">
        <v>249</v>
      </c>
      <c r="N244" t="s">
        <v>250</v>
      </c>
      <c r="O244" t="s">
        <v>251</v>
      </c>
      <c r="P244" t="s">
        <v>252</v>
      </c>
      <c r="Q244" t="s">
        <v>1440</v>
      </c>
      <c r="R244" t="s">
        <v>254</v>
      </c>
      <c r="S244" t="s">
        <v>228</v>
      </c>
      <c r="T244" t="s">
        <v>229</v>
      </c>
      <c r="U244" t="s">
        <v>230</v>
      </c>
      <c r="V244" s="70">
        <v>45429.567442129628</v>
      </c>
      <c r="X244" s="70">
        <v>45430.552152777775</v>
      </c>
      <c r="Z244">
        <v>44640</v>
      </c>
      <c r="AA244" s="70">
        <v>45430.012141203704</v>
      </c>
      <c r="AB244" s="70">
        <v>45430.458333333336</v>
      </c>
      <c r="AD244" t="s">
        <v>795</v>
      </c>
      <c r="AF244">
        <v>643</v>
      </c>
      <c r="AG244">
        <v>100</v>
      </c>
      <c r="AH244">
        <v>96.823476702999997</v>
      </c>
      <c r="AI244">
        <v>1418</v>
      </c>
    </row>
    <row r="245" spans="1:37" ht="15.95" customHeight="1">
      <c r="A245" t="s">
        <v>1441</v>
      </c>
      <c r="B245" t="s">
        <v>215</v>
      </c>
      <c r="C245" t="s">
        <v>216</v>
      </c>
      <c r="E245" t="s">
        <v>217</v>
      </c>
      <c r="F245" t="s">
        <v>1442</v>
      </c>
      <c r="G245" s="71" t="s">
        <v>1443</v>
      </c>
      <c r="J245" t="s">
        <v>1444</v>
      </c>
      <c r="K245" t="s">
        <v>1445</v>
      </c>
      <c r="L245" t="s">
        <v>297</v>
      </c>
      <c r="M245" t="s">
        <v>298</v>
      </c>
      <c r="N245" t="s">
        <v>657</v>
      </c>
      <c r="O245" t="s">
        <v>263</v>
      </c>
      <c r="P245" t="s">
        <v>1446</v>
      </c>
      <c r="Q245">
        <v>5259</v>
      </c>
      <c r="R245" t="s">
        <v>660</v>
      </c>
      <c r="S245" t="s">
        <v>228</v>
      </c>
      <c r="T245" t="s">
        <v>229</v>
      </c>
      <c r="U245" t="s">
        <v>230</v>
      </c>
      <c r="V245" s="70">
        <v>45429.571770833332</v>
      </c>
      <c r="W245" s="70">
        <v>45429.805081018516</v>
      </c>
      <c r="X245" s="70">
        <v>45429.805763888886</v>
      </c>
      <c r="Z245">
        <v>44640</v>
      </c>
      <c r="AC245" t="s">
        <v>596</v>
      </c>
      <c r="AD245" t="s">
        <v>795</v>
      </c>
      <c r="AF245">
        <v>0</v>
      </c>
      <c r="AG245">
        <v>99.247311827999994</v>
      </c>
      <c r="AH245">
        <v>99.245071684999999</v>
      </c>
      <c r="AI245">
        <v>337</v>
      </c>
      <c r="AJ245">
        <v>336</v>
      </c>
      <c r="AK245">
        <v>336</v>
      </c>
    </row>
    <row r="246" spans="1:37" ht="15.95" customHeight="1">
      <c r="A246" t="s">
        <v>1447</v>
      </c>
      <c r="B246" t="s">
        <v>215</v>
      </c>
      <c r="C246" t="s">
        <v>216</v>
      </c>
      <c r="D246" t="s">
        <v>1448</v>
      </c>
      <c r="E246" t="s">
        <v>217</v>
      </c>
      <c r="F246" t="s">
        <v>218</v>
      </c>
      <c r="G246" s="71" t="s">
        <v>1449</v>
      </c>
      <c r="J246" t="s">
        <v>1450</v>
      </c>
      <c r="K246" t="s">
        <v>1451</v>
      </c>
      <c r="L246" t="s">
        <v>507</v>
      </c>
      <c r="M246" t="s">
        <v>1211</v>
      </c>
      <c r="N246" t="s">
        <v>509</v>
      </c>
      <c r="O246" t="s">
        <v>263</v>
      </c>
      <c r="P246" t="s">
        <v>252</v>
      </c>
      <c r="Q246" t="s">
        <v>1452</v>
      </c>
      <c r="R246" t="s">
        <v>510</v>
      </c>
      <c r="S246" t="s">
        <v>228</v>
      </c>
      <c r="T246" t="s">
        <v>229</v>
      </c>
      <c r="U246" t="s">
        <v>230</v>
      </c>
      <c r="V246" s="70">
        <v>45429.58699074074</v>
      </c>
      <c r="W246" s="70">
        <v>45429.920439814814</v>
      </c>
      <c r="X246" s="70">
        <v>45430.541898148149</v>
      </c>
      <c r="Z246">
        <v>44640</v>
      </c>
      <c r="AC246" t="s">
        <v>231</v>
      </c>
      <c r="AD246" t="s">
        <v>795</v>
      </c>
      <c r="AF246">
        <v>0</v>
      </c>
      <c r="AG246">
        <v>98.924731183000006</v>
      </c>
      <c r="AH246">
        <v>96.919802867000001</v>
      </c>
      <c r="AI246">
        <v>1375</v>
      </c>
      <c r="AJ246">
        <v>480</v>
      </c>
      <c r="AK246">
        <v>480</v>
      </c>
    </row>
    <row r="247" spans="1:37" ht="15.95" customHeight="1">
      <c r="A247" t="s">
        <v>1453</v>
      </c>
      <c r="B247" t="s">
        <v>215</v>
      </c>
      <c r="C247" t="s">
        <v>216</v>
      </c>
      <c r="E247" t="s">
        <v>217</v>
      </c>
      <c r="F247" t="s">
        <v>218</v>
      </c>
      <c r="G247" s="71" t="s">
        <v>1454</v>
      </c>
      <c r="J247" t="s">
        <v>326</v>
      </c>
      <c r="K247" t="s">
        <v>327</v>
      </c>
      <c r="L247" t="s">
        <v>222</v>
      </c>
      <c r="M247" t="s">
        <v>223</v>
      </c>
      <c r="N247" t="s">
        <v>224</v>
      </c>
      <c r="O247" t="s">
        <v>225</v>
      </c>
      <c r="P247" t="s">
        <v>354</v>
      </c>
      <c r="Q247" t="s">
        <v>331</v>
      </c>
      <c r="R247" t="s">
        <v>227</v>
      </c>
      <c r="S247" t="s">
        <v>228</v>
      </c>
      <c r="T247" t="s">
        <v>229</v>
      </c>
      <c r="U247" t="s">
        <v>230</v>
      </c>
      <c r="V247" s="70">
        <v>45429.66064814815</v>
      </c>
      <c r="W247" s="70">
        <v>45429.742476851854</v>
      </c>
      <c r="X247" s="70">
        <v>45437.876979166664</v>
      </c>
      <c r="Z247">
        <v>44640</v>
      </c>
      <c r="AC247" t="s">
        <v>278</v>
      </c>
      <c r="AD247" t="s">
        <v>381</v>
      </c>
      <c r="AF247">
        <v>0</v>
      </c>
      <c r="AG247">
        <v>99.735663082000002</v>
      </c>
      <c r="AH247">
        <v>73.496863798999996</v>
      </c>
      <c r="AI247">
        <v>11831</v>
      </c>
      <c r="AJ247">
        <v>118</v>
      </c>
      <c r="AK247">
        <v>118</v>
      </c>
    </row>
    <row r="248" spans="1:37" ht="15.95" customHeight="1">
      <c r="A248" t="s">
        <v>1455</v>
      </c>
      <c r="B248" t="s">
        <v>215</v>
      </c>
      <c r="C248" t="s">
        <v>216</v>
      </c>
      <c r="E248" t="s">
        <v>217</v>
      </c>
      <c r="F248" t="s">
        <v>272</v>
      </c>
      <c r="G248" s="71" t="s">
        <v>1456</v>
      </c>
      <c r="J248" t="s">
        <v>1457</v>
      </c>
      <c r="K248" t="s">
        <v>1458</v>
      </c>
      <c r="L248" t="s">
        <v>238</v>
      </c>
      <c r="M248" t="s">
        <v>276</v>
      </c>
      <c r="N248" t="s">
        <v>240</v>
      </c>
      <c r="O248" t="s">
        <v>225</v>
      </c>
      <c r="P248" t="s">
        <v>400</v>
      </c>
      <c r="Q248" t="s">
        <v>1459</v>
      </c>
      <c r="R248" t="s">
        <v>243</v>
      </c>
      <c r="S248" t="s">
        <v>228</v>
      </c>
      <c r="T248" t="s">
        <v>229</v>
      </c>
      <c r="U248" t="s">
        <v>230</v>
      </c>
      <c r="V248" s="70">
        <v>45429.687025462961</v>
      </c>
      <c r="X248" s="70">
        <v>45432.695162037038</v>
      </c>
      <c r="Z248">
        <v>44640</v>
      </c>
      <c r="AA248" s="70">
        <v>45430.65420138889</v>
      </c>
      <c r="AB248" s="70">
        <v>45432.291666666664</v>
      </c>
      <c r="AC248" t="s">
        <v>402</v>
      </c>
      <c r="AD248" t="s">
        <v>795</v>
      </c>
      <c r="AF248">
        <v>2358</v>
      </c>
      <c r="AG248">
        <v>100</v>
      </c>
      <c r="AH248">
        <v>90.295698924999996</v>
      </c>
      <c r="AI248">
        <v>4332</v>
      </c>
    </row>
    <row r="249" spans="1:37" ht="15.95" customHeight="1">
      <c r="A249" t="s">
        <v>1460</v>
      </c>
      <c r="B249" t="s">
        <v>215</v>
      </c>
      <c r="C249" t="s">
        <v>216</v>
      </c>
      <c r="E249" t="s">
        <v>217</v>
      </c>
      <c r="F249" t="s">
        <v>272</v>
      </c>
      <c r="G249" t="s">
        <v>1383</v>
      </c>
      <c r="J249" t="s">
        <v>1384</v>
      </c>
      <c r="K249" t="s">
        <v>1385</v>
      </c>
      <c r="L249" t="s">
        <v>297</v>
      </c>
      <c r="M249" t="s">
        <v>298</v>
      </c>
      <c r="N249" t="s">
        <v>314</v>
      </c>
      <c r="O249" t="s">
        <v>225</v>
      </c>
      <c r="P249" t="s">
        <v>1461</v>
      </c>
      <c r="Q249">
        <v>234</v>
      </c>
      <c r="R249" t="s">
        <v>317</v>
      </c>
      <c r="S249" t="s">
        <v>228</v>
      </c>
      <c r="T249" t="s">
        <v>229</v>
      </c>
      <c r="U249" t="s">
        <v>230</v>
      </c>
      <c r="V249" s="70">
        <v>45429.935208333336</v>
      </c>
      <c r="X249" s="70">
        <v>45430.605624999997</v>
      </c>
      <c r="Z249">
        <v>44640</v>
      </c>
      <c r="AA249" s="70">
        <v>45430.111331018517</v>
      </c>
      <c r="AB249" s="70">
        <v>45430.291666666664</v>
      </c>
      <c r="AC249" t="s">
        <v>278</v>
      </c>
      <c r="AD249" t="s">
        <v>412</v>
      </c>
      <c r="AE249" t="s">
        <v>413</v>
      </c>
      <c r="AF249">
        <v>260</v>
      </c>
      <c r="AG249">
        <v>100</v>
      </c>
      <c r="AH249">
        <v>97.836021505000005</v>
      </c>
      <c r="AI249">
        <v>966</v>
      </c>
    </row>
    <row r="250" spans="1:37" ht="15.95" customHeight="1">
      <c r="A250" t="s">
        <v>1462</v>
      </c>
      <c r="B250" t="s">
        <v>215</v>
      </c>
      <c r="C250" t="s">
        <v>216</v>
      </c>
      <c r="E250" t="s">
        <v>217</v>
      </c>
      <c r="F250" t="s">
        <v>218</v>
      </c>
      <c r="G250" s="71" t="s">
        <v>1463</v>
      </c>
      <c r="J250" t="s">
        <v>384</v>
      </c>
      <c r="K250" t="s">
        <v>385</v>
      </c>
      <c r="L250" t="s">
        <v>222</v>
      </c>
      <c r="M250" t="s">
        <v>223</v>
      </c>
      <c r="N250" t="s">
        <v>224</v>
      </c>
      <c r="O250" t="s">
        <v>225</v>
      </c>
      <c r="P250" t="s">
        <v>354</v>
      </c>
      <c r="Q250" t="s">
        <v>386</v>
      </c>
      <c r="R250" t="s">
        <v>227</v>
      </c>
      <c r="S250" t="s">
        <v>228</v>
      </c>
      <c r="T250" t="s">
        <v>229</v>
      </c>
      <c r="U250" t="s">
        <v>230</v>
      </c>
      <c r="V250" s="70">
        <v>45429.951296296298</v>
      </c>
      <c r="W250" s="70">
        <v>45429.9684375</v>
      </c>
      <c r="X250" s="70">
        <v>45437.878738425927</v>
      </c>
      <c r="Z250">
        <v>44640</v>
      </c>
      <c r="AC250" t="s">
        <v>278</v>
      </c>
      <c r="AD250" t="s">
        <v>1014</v>
      </c>
      <c r="AF250">
        <v>0</v>
      </c>
      <c r="AG250">
        <v>99.943996416000005</v>
      </c>
      <c r="AH250">
        <v>74.426523297000003</v>
      </c>
      <c r="AI250">
        <v>11416</v>
      </c>
      <c r="AJ250">
        <v>25</v>
      </c>
      <c r="AK250">
        <v>25</v>
      </c>
    </row>
    <row r="251" spans="1:37" ht="15.95" customHeight="1">
      <c r="A251" t="s">
        <v>1464</v>
      </c>
      <c r="B251" t="s">
        <v>215</v>
      </c>
      <c r="C251" t="s">
        <v>216</v>
      </c>
      <c r="E251" t="s">
        <v>217</v>
      </c>
      <c r="F251" t="s">
        <v>272</v>
      </c>
      <c r="G251" s="71" t="s">
        <v>1465</v>
      </c>
      <c r="J251" t="s">
        <v>1114</v>
      </c>
      <c r="K251" t="s">
        <v>1115</v>
      </c>
      <c r="L251" t="s">
        <v>297</v>
      </c>
      <c r="M251" t="s">
        <v>298</v>
      </c>
      <c r="N251" t="s">
        <v>299</v>
      </c>
      <c r="O251" t="s">
        <v>225</v>
      </c>
      <c r="P251" t="s">
        <v>315</v>
      </c>
      <c r="Q251">
        <v>0</v>
      </c>
      <c r="R251" t="s">
        <v>302</v>
      </c>
      <c r="S251" t="s">
        <v>228</v>
      </c>
      <c r="T251" t="s">
        <v>229</v>
      </c>
      <c r="U251" t="s">
        <v>230</v>
      </c>
      <c r="V251" s="70">
        <v>45430.25203703704</v>
      </c>
      <c r="W251" s="70">
        <v>45436.809432870374</v>
      </c>
      <c r="X251" s="70">
        <v>45436.809907407405</v>
      </c>
      <c r="Z251">
        <v>44640</v>
      </c>
      <c r="AA251" s="70">
        <v>45435.556550925925</v>
      </c>
      <c r="AB251" s="70">
        <v>45436.556250000001</v>
      </c>
      <c r="AC251" t="s">
        <v>231</v>
      </c>
      <c r="AD251" t="s">
        <v>285</v>
      </c>
      <c r="AF251">
        <v>1440</v>
      </c>
      <c r="AG251">
        <v>78.846326164999994</v>
      </c>
      <c r="AH251">
        <v>78.844086021999999</v>
      </c>
      <c r="AI251">
        <v>9444</v>
      </c>
      <c r="AJ251">
        <v>9443</v>
      </c>
      <c r="AK251">
        <v>8003</v>
      </c>
    </row>
    <row r="252" spans="1:37" ht="15.95" customHeight="1">
      <c r="A252" t="s">
        <v>1466</v>
      </c>
      <c r="B252" t="s">
        <v>215</v>
      </c>
      <c r="C252" t="s">
        <v>216</v>
      </c>
      <c r="E252" t="s">
        <v>217</v>
      </c>
      <c r="F252" t="s">
        <v>218</v>
      </c>
      <c r="G252" s="71" t="s">
        <v>1467</v>
      </c>
      <c r="J252" t="s">
        <v>320</v>
      </c>
      <c r="K252" t="s">
        <v>321</v>
      </c>
      <c r="L252" t="s">
        <v>238</v>
      </c>
      <c r="M252" t="s">
        <v>249</v>
      </c>
      <c r="N252" t="s">
        <v>250</v>
      </c>
      <c r="O252" t="s">
        <v>251</v>
      </c>
      <c r="P252" t="s">
        <v>252</v>
      </c>
      <c r="R252" t="s">
        <v>254</v>
      </c>
      <c r="S252" t="s">
        <v>228</v>
      </c>
      <c r="T252" t="s">
        <v>322</v>
      </c>
      <c r="U252" t="s">
        <v>230</v>
      </c>
      <c r="V252" s="70">
        <v>45430.410949074074</v>
      </c>
      <c r="X252" s="70">
        <v>45430.446238425924</v>
      </c>
      <c r="Z252">
        <v>44640</v>
      </c>
      <c r="AC252" t="s">
        <v>309</v>
      </c>
      <c r="AD252" t="s">
        <v>333</v>
      </c>
      <c r="AF252">
        <v>0</v>
      </c>
      <c r="AG252">
        <v>100</v>
      </c>
      <c r="AH252">
        <v>99.885752687999997</v>
      </c>
      <c r="AI252">
        <v>51</v>
      </c>
    </row>
    <row r="253" spans="1:37" ht="15.95" customHeight="1">
      <c r="A253" t="s">
        <v>1468</v>
      </c>
      <c r="B253" t="s">
        <v>215</v>
      </c>
      <c r="C253" t="s">
        <v>216</v>
      </c>
      <c r="E253" t="s">
        <v>217</v>
      </c>
      <c r="F253" t="s">
        <v>218</v>
      </c>
      <c r="G253" t="s">
        <v>1469</v>
      </c>
      <c r="J253" t="s">
        <v>1470</v>
      </c>
      <c r="K253" t="s">
        <v>1471</v>
      </c>
      <c r="L253" t="s">
        <v>238</v>
      </c>
      <c r="M253" t="s">
        <v>393</v>
      </c>
      <c r="N253" t="s">
        <v>240</v>
      </c>
      <c r="O253" t="s">
        <v>225</v>
      </c>
      <c r="P253" t="s">
        <v>232</v>
      </c>
      <c r="Q253" t="s">
        <v>1472</v>
      </c>
      <c r="R253" t="s">
        <v>243</v>
      </c>
      <c r="S253" t="s">
        <v>228</v>
      </c>
      <c r="T253" t="s">
        <v>229</v>
      </c>
      <c r="U253" t="s">
        <v>230</v>
      </c>
      <c r="V253" s="70">
        <v>45430.417916666665</v>
      </c>
      <c r="W253" s="70">
        <v>45430.659074074072</v>
      </c>
      <c r="X253" s="70">
        <v>45433.767546296294</v>
      </c>
      <c r="Z253">
        <v>44640</v>
      </c>
      <c r="AC253" t="s">
        <v>1473</v>
      </c>
      <c r="AD253" t="s">
        <v>252</v>
      </c>
      <c r="AF253">
        <v>0</v>
      </c>
      <c r="AG253">
        <v>99.220430108000002</v>
      </c>
      <c r="AH253">
        <v>89.193548387000007</v>
      </c>
      <c r="AI253">
        <v>4824</v>
      </c>
      <c r="AJ253">
        <v>348</v>
      </c>
      <c r="AK253">
        <v>348</v>
      </c>
    </row>
    <row r="254" spans="1:37" ht="15.95" customHeight="1">
      <c r="A254" t="s">
        <v>1474</v>
      </c>
      <c r="B254" t="s">
        <v>215</v>
      </c>
      <c r="C254" t="s">
        <v>216</v>
      </c>
      <c r="E254" t="s">
        <v>217</v>
      </c>
      <c r="F254" t="s">
        <v>218</v>
      </c>
      <c r="G254" t="s">
        <v>1475</v>
      </c>
      <c r="J254" t="s">
        <v>1476</v>
      </c>
      <c r="K254" t="s">
        <v>1477</v>
      </c>
      <c r="L254" t="s">
        <v>238</v>
      </c>
      <c r="M254" t="s">
        <v>249</v>
      </c>
      <c r="N254" t="s">
        <v>250</v>
      </c>
      <c r="O254" t="s">
        <v>251</v>
      </c>
      <c r="P254" t="s">
        <v>252</v>
      </c>
      <c r="R254" t="s">
        <v>254</v>
      </c>
      <c r="S254" t="s">
        <v>228</v>
      </c>
      <c r="T254" t="s">
        <v>322</v>
      </c>
      <c r="U254" t="s">
        <v>230</v>
      </c>
      <c r="V254" s="70">
        <v>45430.426539351851</v>
      </c>
      <c r="X254" s="70">
        <v>45430.695208333331</v>
      </c>
      <c r="Z254">
        <v>44640</v>
      </c>
      <c r="AC254" t="s">
        <v>309</v>
      </c>
      <c r="AD254" t="s">
        <v>252</v>
      </c>
      <c r="AF254">
        <v>0</v>
      </c>
      <c r="AG254">
        <v>100</v>
      </c>
      <c r="AH254">
        <v>99.133064516000005</v>
      </c>
      <c r="AI254">
        <v>387</v>
      </c>
    </row>
    <row r="255" spans="1:37" ht="15.95" customHeight="1">
      <c r="A255" t="s">
        <v>1478</v>
      </c>
      <c r="B255" t="s">
        <v>215</v>
      </c>
      <c r="C255" t="s">
        <v>216</v>
      </c>
      <c r="E255" t="s">
        <v>217</v>
      </c>
      <c r="F255" t="s">
        <v>218</v>
      </c>
      <c r="G255" t="s">
        <v>1479</v>
      </c>
      <c r="J255" t="s">
        <v>1133</v>
      </c>
      <c r="K255" t="s">
        <v>1134</v>
      </c>
      <c r="L255" t="s">
        <v>238</v>
      </c>
      <c r="M255" t="s">
        <v>249</v>
      </c>
      <c r="N255" t="s">
        <v>250</v>
      </c>
      <c r="O255" t="s">
        <v>251</v>
      </c>
      <c r="P255" t="s">
        <v>252</v>
      </c>
      <c r="Q255" t="s">
        <v>1135</v>
      </c>
      <c r="R255" t="s">
        <v>254</v>
      </c>
      <c r="S255" t="s">
        <v>228</v>
      </c>
      <c r="T255" t="s">
        <v>229</v>
      </c>
      <c r="U255" t="s">
        <v>230</v>
      </c>
      <c r="V255" s="70">
        <v>45430.430092592593</v>
      </c>
      <c r="X255" s="70">
        <v>45430.545439814814</v>
      </c>
      <c r="Z255">
        <v>44640</v>
      </c>
      <c r="AC255" t="s">
        <v>278</v>
      </c>
      <c r="AD255" t="s">
        <v>252</v>
      </c>
      <c r="AF255">
        <v>0</v>
      </c>
      <c r="AG255">
        <v>100</v>
      </c>
      <c r="AH255">
        <v>99.628136201000004</v>
      </c>
      <c r="AI255">
        <v>166</v>
      </c>
    </row>
    <row r="256" spans="1:37" ht="15.95" customHeight="1">
      <c r="A256" t="s">
        <v>1480</v>
      </c>
      <c r="B256" t="s">
        <v>215</v>
      </c>
      <c r="C256" t="s">
        <v>216</v>
      </c>
      <c r="E256" t="s">
        <v>217</v>
      </c>
      <c r="F256" t="s">
        <v>218</v>
      </c>
      <c r="G256" t="s">
        <v>1383</v>
      </c>
      <c r="J256" t="s">
        <v>1384</v>
      </c>
      <c r="K256" t="s">
        <v>1385</v>
      </c>
      <c r="L256" t="s">
        <v>407</v>
      </c>
      <c r="M256" t="s">
        <v>408</v>
      </c>
      <c r="N256" t="s">
        <v>515</v>
      </c>
      <c r="O256" t="s">
        <v>225</v>
      </c>
      <c r="P256" t="s">
        <v>252</v>
      </c>
      <c r="Q256">
        <v>234</v>
      </c>
      <c r="R256" t="s">
        <v>517</v>
      </c>
      <c r="S256" t="s">
        <v>228</v>
      </c>
      <c r="T256" t="s">
        <v>229</v>
      </c>
      <c r="U256" t="s">
        <v>230</v>
      </c>
      <c r="V256" s="70">
        <v>45430.44908564815</v>
      </c>
      <c r="X256" s="70">
        <v>45430.548368055555</v>
      </c>
      <c r="Z256">
        <v>44640</v>
      </c>
      <c r="AC256" t="s">
        <v>278</v>
      </c>
      <c r="AD256" t="s">
        <v>412</v>
      </c>
      <c r="AE256" t="s">
        <v>413</v>
      </c>
      <c r="AF256">
        <v>0</v>
      </c>
      <c r="AG256">
        <v>100</v>
      </c>
      <c r="AH256">
        <v>99.679659498000007</v>
      </c>
      <c r="AI256">
        <v>143</v>
      </c>
    </row>
    <row r="257" spans="1:37" ht="15.95" customHeight="1">
      <c r="A257" t="s">
        <v>1481</v>
      </c>
      <c r="B257" t="s">
        <v>215</v>
      </c>
      <c r="C257" t="s">
        <v>216</v>
      </c>
      <c r="E257" t="s">
        <v>217</v>
      </c>
      <c r="F257" t="s">
        <v>272</v>
      </c>
      <c r="G257" t="s">
        <v>1482</v>
      </c>
      <c r="J257" t="s">
        <v>1483</v>
      </c>
      <c r="K257" t="s">
        <v>1484</v>
      </c>
      <c r="L257" t="s">
        <v>297</v>
      </c>
      <c r="M257" t="s">
        <v>298</v>
      </c>
      <c r="N257" t="s">
        <v>827</v>
      </c>
      <c r="O257" t="s">
        <v>225</v>
      </c>
      <c r="P257" t="s">
        <v>351</v>
      </c>
      <c r="Q257" t="s">
        <v>1485</v>
      </c>
      <c r="R257" t="s">
        <v>830</v>
      </c>
      <c r="S257" t="s">
        <v>228</v>
      </c>
      <c r="T257" t="s">
        <v>229</v>
      </c>
      <c r="U257" t="s">
        <v>230</v>
      </c>
      <c r="V257" s="70">
        <v>45430.478391203702</v>
      </c>
      <c r="W257" s="70">
        <v>45435.505891203706</v>
      </c>
      <c r="X257" s="70">
        <v>45436.476180555554</v>
      </c>
      <c r="Z257">
        <v>44640</v>
      </c>
      <c r="AA257" s="70">
        <v>45434.787442129629</v>
      </c>
      <c r="AB257" s="70">
        <v>45435.291666666664</v>
      </c>
      <c r="AC257" t="s">
        <v>231</v>
      </c>
      <c r="AD257" t="s">
        <v>252</v>
      </c>
      <c r="AF257">
        <v>727</v>
      </c>
      <c r="AG257">
        <v>83.781362006999998</v>
      </c>
      <c r="AH257">
        <v>80.651881720000006</v>
      </c>
      <c r="AI257">
        <v>8637</v>
      </c>
      <c r="AJ257">
        <v>7240</v>
      </c>
      <c r="AK257">
        <v>6513</v>
      </c>
    </row>
    <row r="258" spans="1:37" ht="15.95" customHeight="1">
      <c r="A258" t="s">
        <v>1486</v>
      </c>
      <c r="B258" t="s">
        <v>215</v>
      </c>
      <c r="C258" t="s">
        <v>216</v>
      </c>
      <c r="E258" t="s">
        <v>217</v>
      </c>
      <c r="F258" t="s">
        <v>234</v>
      </c>
      <c r="G258" t="s">
        <v>1487</v>
      </c>
      <c r="J258" t="s">
        <v>236</v>
      </c>
      <c r="K258" t="s">
        <v>237</v>
      </c>
      <c r="L258" t="s">
        <v>222</v>
      </c>
      <c r="M258" t="s">
        <v>223</v>
      </c>
      <c r="N258" t="s">
        <v>224</v>
      </c>
      <c r="O258" t="s">
        <v>225</v>
      </c>
      <c r="P258" t="s">
        <v>1252</v>
      </c>
      <c r="Q258" t="s">
        <v>242</v>
      </c>
      <c r="R258" t="s">
        <v>227</v>
      </c>
      <c r="S258" t="s">
        <v>228</v>
      </c>
      <c r="T258" t="s">
        <v>229</v>
      </c>
      <c r="U258" t="s">
        <v>230</v>
      </c>
      <c r="V258" s="70">
        <v>45430.607951388891</v>
      </c>
      <c r="X258" s="70">
        <v>45431.516458333332</v>
      </c>
      <c r="Z258">
        <v>44640</v>
      </c>
      <c r="AA258" s="70">
        <v>45430.661168981482</v>
      </c>
      <c r="AB258" s="70">
        <v>45432.661111111112</v>
      </c>
      <c r="AC258" t="s">
        <v>244</v>
      </c>
      <c r="AD258" t="s">
        <v>252</v>
      </c>
      <c r="AF258">
        <v>2880</v>
      </c>
      <c r="AG258">
        <v>100</v>
      </c>
      <c r="AH258">
        <v>97.069892472999996</v>
      </c>
      <c r="AI258">
        <v>1308</v>
      </c>
    </row>
    <row r="259" spans="1:37" ht="15.95" customHeight="1">
      <c r="A259" t="s">
        <v>1488</v>
      </c>
      <c r="B259" t="s">
        <v>215</v>
      </c>
      <c r="C259" t="s">
        <v>216</v>
      </c>
      <c r="E259" t="s">
        <v>217</v>
      </c>
      <c r="F259" t="s">
        <v>218</v>
      </c>
      <c r="G259" s="71" t="s">
        <v>1489</v>
      </c>
      <c r="J259" t="s">
        <v>1490</v>
      </c>
      <c r="K259" t="s">
        <v>1491</v>
      </c>
      <c r="L259" t="s">
        <v>238</v>
      </c>
      <c r="M259" t="s">
        <v>249</v>
      </c>
      <c r="N259" t="s">
        <v>250</v>
      </c>
      <c r="O259" t="s">
        <v>251</v>
      </c>
      <c r="P259" t="s">
        <v>252</v>
      </c>
      <c r="Q259" t="s">
        <v>1492</v>
      </c>
      <c r="R259" t="s">
        <v>254</v>
      </c>
      <c r="S259" t="s">
        <v>228</v>
      </c>
      <c r="T259" t="s">
        <v>229</v>
      </c>
      <c r="U259" t="s">
        <v>230</v>
      </c>
      <c r="V259" s="70">
        <v>45430.666655092595</v>
      </c>
      <c r="X259" s="70">
        <v>45430.776377314818</v>
      </c>
      <c r="Z259">
        <v>44640</v>
      </c>
      <c r="AC259" t="s">
        <v>526</v>
      </c>
      <c r="AD259" t="s">
        <v>333</v>
      </c>
      <c r="AF259">
        <v>0</v>
      </c>
      <c r="AG259">
        <v>100</v>
      </c>
      <c r="AH259">
        <v>99.646057347999999</v>
      </c>
      <c r="AI259">
        <v>158</v>
      </c>
    </row>
    <row r="260" spans="1:37" ht="15.95" customHeight="1">
      <c r="A260" t="s">
        <v>1493</v>
      </c>
      <c r="B260" t="s">
        <v>215</v>
      </c>
      <c r="C260" t="s">
        <v>216</v>
      </c>
      <c r="E260" t="s">
        <v>217</v>
      </c>
      <c r="F260" t="s">
        <v>234</v>
      </c>
      <c r="G260" s="71" t="s">
        <v>1494</v>
      </c>
      <c r="J260" t="s">
        <v>1495</v>
      </c>
      <c r="K260" t="s">
        <v>1496</v>
      </c>
      <c r="L260" t="s">
        <v>222</v>
      </c>
      <c r="M260" t="s">
        <v>223</v>
      </c>
      <c r="N260" t="s">
        <v>224</v>
      </c>
      <c r="O260" t="s">
        <v>225</v>
      </c>
      <c r="P260" t="s">
        <v>1497</v>
      </c>
      <c r="Q260" t="s">
        <v>1498</v>
      </c>
      <c r="R260" t="s">
        <v>227</v>
      </c>
      <c r="S260" t="s">
        <v>228</v>
      </c>
      <c r="T260" t="s">
        <v>229</v>
      </c>
      <c r="U260" t="s">
        <v>230</v>
      </c>
      <c r="V260" s="70">
        <v>45430.857569444444</v>
      </c>
      <c r="X260" s="70">
        <v>45434.879270833335</v>
      </c>
      <c r="Z260">
        <v>44640</v>
      </c>
      <c r="AA260" s="70">
        <v>45431.428819444445</v>
      </c>
      <c r="AB260" s="70">
        <v>45432.428472222222</v>
      </c>
      <c r="AC260" t="s">
        <v>546</v>
      </c>
      <c r="AD260" t="s">
        <v>252</v>
      </c>
      <c r="AF260">
        <v>1440</v>
      </c>
      <c r="AG260">
        <v>100</v>
      </c>
      <c r="AH260">
        <v>87.025089605999995</v>
      </c>
      <c r="AI260">
        <v>5792</v>
      </c>
    </row>
    <row r="261" spans="1:37" ht="15.95" customHeight="1">
      <c r="A261" t="s">
        <v>1499</v>
      </c>
      <c r="B261" t="s">
        <v>215</v>
      </c>
      <c r="C261" t="s">
        <v>216</v>
      </c>
      <c r="E261" t="s">
        <v>217</v>
      </c>
      <c r="F261" t="s">
        <v>218</v>
      </c>
      <c r="G261" s="71" t="s">
        <v>1500</v>
      </c>
      <c r="J261" t="s">
        <v>800</v>
      </c>
      <c r="K261" t="s">
        <v>801</v>
      </c>
      <c r="L261" t="s">
        <v>222</v>
      </c>
      <c r="M261" t="s">
        <v>223</v>
      </c>
      <c r="N261" t="s">
        <v>224</v>
      </c>
      <c r="O261" t="s">
        <v>225</v>
      </c>
      <c r="P261" t="s">
        <v>232</v>
      </c>
      <c r="Q261">
        <v>0</v>
      </c>
      <c r="R261" t="s">
        <v>227</v>
      </c>
      <c r="S261" t="s">
        <v>228</v>
      </c>
      <c r="T261" t="s">
        <v>229</v>
      </c>
      <c r="U261" t="s">
        <v>230</v>
      </c>
      <c r="V261" s="70">
        <v>45431.07644675926</v>
      </c>
      <c r="X261" s="70">
        <v>45431.261956018519</v>
      </c>
      <c r="Z261">
        <v>44640</v>
      </c>
      <c r="AC261" t="s">
        <v>231</v>
      </c>
      <c r="AD261" t="s">
        <v>232</v>
      </c>
      <c r="AF261">
        <v>0</v>
      </c>
      <c r="AG261">
        <v>100</v>
      </c>
      <c r="AH261">
        <v>99.401881720000006</v>
      </c>
      <c r="AI261">
        <v>267</v>
      </c>
    </row>
    <row r="262" spans="1:37" ht="15.95" customHeight="1">
      <c r="A262" t="s">
        <v>1501</v>
      </c>
      <c r="B262" t="s">
        <v>215</v>
      </c>
      <c r="C262" t="s">
        <v>216</v>
      </c>
      <c r="E262" t="s">
        <v>217</v>
      </c>
      <c r="F262" t="s">
        <v>272</v>
      </c>
      <c r="G262" t="s">
        <v>1502</v>
      </c>
      <c r="J262" t="s">
        <v>1133</v>
      </c>
      <c r="K262" t="s">
        <v>1134</v>
      </c>
      <c r="L262" t="s">
        <v>238</v>
      </c>
      <c r="M262" t="s">
        <v>393</v>
      </c>
      <c r="N262" t="s">
        <v>240</v>
      </c>
      <c r="O262" t="s">
        <v>225</v>
      </c>
      <c r="P262" t="s">
        <v>400</v>
      </c>
      <c r="Q262" t="s">
        <v>1135</v>
      </c>
      <c r="R262" t="s">
        <v>243</v>
      </c>
      <c r="S262" t="s">
        <v>228</v>
      </c>
      <c r="T262" t="s">
        <v>229</v>
      </c>
      <c r="U262" t="s">
        <v>230</v>
      </c>
      <c r="V262" s="70">
        <v>45431.462361111109</v>
      </c>
      <c r="W262" s="70">
        <v>45432.360381944447</v>
      </c>
      <c r="X262" s="70">
        <v>45443.544340277775</v>
      </c>
      <c r="Z262">
        <v>44640</v>
      </c>
      <c r="AC262" t="s">
        <v>278</v>
      </c>
      <c r="AD262" t="s">
        <v>252</v>
      </c>
      <c r="AF262">
        <v>0</v>
      </c>
      <c r="AG262">
        <v>97.103494624000007</v>
      </c>
      <c r="AH262">
        <v>61.025985663</v>
      </c>
      <c r="AI262">
        <v>17398</v>
      </c>
      <c r="AJ262">
        <v>1293</v>
      </c>
      <c r="AK262">
        <v>1293</v>
      </c>
    </row>
    <row r="263" spans="1:37" ht="15.95" customHeight="1">
      <c r="A263" t="s">
        <v>1503</v>
      </c>
      <c r="B263" t="s">
        <v>215</v>
      </c>
      <c r="C263" t="s">
        <v>216</v>
      </c>
      <c r="E263" t="s">
        <v>217</v>
      </c>
      <c r="F263" t="s">
        <v>218</v>
      </c>
      <c r="G263" t="s">
        <v>1504</v>
      </c>
      <c r="J263" t="s">
        <v>891</v>
      </c>
      <c r="K263" t="s">
        <v>892</v>
      </c>
      <c r="L263" t="s">
        <v>238</v>
      </c>
      <c r="M263" t="s">
        <v>249</v>
      </c>
      <c r="N263" t="s">
        <v>250</v>
      </c>
      <c r="O263" t="s">
        <v>251</v>
      </c>
      <c r="P263" t="s">
        <v>252</v>
      </c>
      <c r="Q263">
        <v>984</v>
      </c>
      <c r="R263" t="s">
        <v>254</v>
      </c>
      <c r="S263" t="s">
        <v>228</v>
      </c>
      <c r="T263" t="s">
        <v>229</v>
      </c>
      <c r="U263" t="s">
        <v>230</v>
      </c>
      <c r="V263" s="70">
        <v>45431.466793981483</v>
      </c>
      <c r="X263" s="70">
        <v>45431.808125000003</v>
      </c>
      <c r="Z263">
        <v>44640</v>
      </c>
      <c r="AC263" t="s">
        <v>395</v>
      </c>
      <c r="AD263" t="s">
        <v>252</v>
      </c>
      <c r="AF263">
        <v>0</v>
      </c>
      <c r="AG263">
        <v>100</v>
      </c>
      <c r="AH263">
        <v>98.900089605999995</v>
      </c>
      <c r="AI263">
        <v>491</v>
      </c>
    </row>
    <row r="264" spans="1:37" ht="15.95" customHeight="1">
      <c r="A264" t="s">
        <v>1505</v>
      </c>
      <c r="B264" t="s">
        <v>215</v>
      </c>
      <c r="C264" t="s">
        <v>216</v>
      </c>
      <c r="E264" t="s">
        <v>217</v>
      </c>
      <c r="F264" t="s">
        <v>218</v>
      </c>
      <c r="G264" s="71" t="s">
        <v>1506</v>
      </c>
      <c r="J264" t="s">
        <v>1507</v>
      </c>
      <c r="K264" t="s">
        <v>1508</v>
      </c>
      <c r="L264" t="s">
        <v>238</v>
      </c>
      <c r="M264" t="s">
        <v>249</v>
      </c>
      <c r="N264" t="s">
        <v>250</v>
      </c>
      <c r="O264" t="s">
        <v>251</v>
      </c>
      <c r="P264" t="s">
        <v>252</v>
      </c>
      <c r="Q264" t="s">
        <v>1509</v>
      </c>
      <c r="R264" t="s">
        <v>254</v>
      </c>
      <c r="S264" t="s">
        <v>228</v>
      </c>
      <c r="T264" t="s">
        <v>229</v>
      </c>
      <c r="U264" t="s">
        <v>230</v>
      </c>
      <c r="V264" s="70">
        <v>45431.594837962963</v>
      </c>
      <c r="X264" s="70">
        <v>45431.766145833331</v>
      </c>
      <c r="Z264">
        <v>44640</v>
      </c>
      <c r="AC264" t="s">
        <v>231</v>
      </c>
      <c r="AD264" t="s">
        <v>844</v>
      </c>
      <c r="AF264">
        <v>0</v>
      </c>
      <c r="AG264">
        <v>100</v>
      </c>
      <c r="AH264">
        <v>99.446684587999997</v>
      </c>
      <c r="AI264">
        <v>247</v>
      </c>
    </row>
    <row r="265" spans="1:37" ht="15.95" customHeight="1">
      <c r="A265" t="s">
        <v>1510</v>
      </c>
      <c r="B265" t="s">
        <v>215</v>
      </c>
      <c r="C265" t="s">
        <v>216</v>
      </c>
      <c r="E265" t="s">
        <v>217</v>
      </c>
      <c r="F265" t="s">
        <v>218</v>
      </c>
      <c r="G265" s="71" t="s">
        <v>1511</v>
      </c>
      <c r="J265" t="s">
        <v>1512</v>
      </c>
      <c r="K265" t="s">
        <v>1513</v>
      </c>
      <c r="L265" t="s">
        <v>238</v>
      </c>
      <c r="M265" t="s">
        <v>249</v>
      </c>
      <c r="N265" t="s">
        <v>250</v>
      </c>
      <c r="O265" t="s">
        <v>251</v>
      </c>
      <c r="P265" t="s">
        <v>252</v>
      </c>
      <c r="Q265">
        <v>4008</v>
      </c>
      <c r="R265" t="s">
        <v>254</v>
      </c>
      <c r="S265" t="s">
        <v>228</v>
      </c>
      <c r="T265" t="s">
        <v>229</v>
      </c>
      <c r="U265" t="s">
        <v>230</v>
      </c>
      <c r="V265" s="70">
        <v>45431.601481481484</v>
      </c>
      <c r="X265" s="70">
        <v>45431.765740740739</v>
      </c>
      <c r="Z265">
        <v>44640</v>
      </c>
      <c r="AC265" t="s">
        <v>231</v>
      </c>
      <c r="AD265" t="s">
        <v>844</v>
      </c>
      <c r="AF265">
        <v>0</v>
      </c>
      <c r="AG265">
        <v>100</v>
      </c>
      <c r="AH265">
        <v>99.471326164999994</v>
      </c>
      <c r="AI265">
        <v>236</v>
      </c>
    </row>
    <row r="266" spans="1:37" ht="15.95" customHeight="1">
      <c r="A266" t="s">
        <v>1514</v>
      </c>
      <c r="B266" t="s">
        <v>215</v>
      </c>
      <c r="C266" t="s">
        <v>216</v>
      </c>
      <c r="E266" t="s">
        <v>217</v>
      </c>
      <c r="F266" t="s">
        <v>234</v>
      </c>
      <c r="G266" s="71" t="s">
        <v>1515</v>
      </c>
      <c r="J266" t="s">
        <v>1516</v>
      </c>
      <c r="K266" t="s">
        <v>1517</v>
      </c>
      <c r="L266" t="s">
        <v>297</v>
      </c>
      <c r="M266" t="s">
        <v>298</v>
      </c>
      <c r="N266" t="s">
        <v>827</v>
      </c>
      <c r="O266" t="s">
        <v>225</v>
      </c>
      <c r="P266" t="s">
        <v>828</v>
      </c>
      <c r="Q266" t="s">
        <v>1518</v>
      </c>
      <c r="R266" t="s">
        <v>830</v>
      </c>
      <c r="S266" t="s">
        <v>228</v>
      </c>
      <c r="T266" t="s">
        <v>229</v>
      </c>
      <c r="U266" t="s">
        <v>230</v>
      </c>
      <c r="V266" s="70">
        <v>45431.603067129632</v>
      </c>
      <c r="X266" s="70">
        <v>45434.756620370368</v>
      </c>
      <c r="Z266">
        <v>44640</v>
      </c>
      <c r="AA266" s="70">
        <v>45433.616956018515</v>
      </c>
      <c r="AB266" s="70">
        <v>45434.616666666669</v>
      </c>
      <c r="AC266" t="s">
        <v>361</v>
      </c>
      <c r="AD266" t="s">
        <v>252</v>
      </c>
      <c r="AF266">
        <v>1440</v>
      </c>
      <c r="AG266">
        <v>100</v>
      </c>
      <c r="AH266">
        <v>89.827508961000007</v>
      </c>
      <c r="AI266">
        <v>4541</v>
      </c>
    </row>
    <row r="267" spans="1:37" ht="15.95" customHeight="1">
      <c r="A267" t="s">
        <v>1519</v>
      </c>
      <c r="B267" t="s">
        <v>215</v>
      </c>
      <c r="C267" t="s">
        <v>216</v>
      </c>
      <c r="D267" t="s">
        <v>1520</v>
      </c>
      <c r="E267" t="s">
        <v>217</v>
      </c>
      <c r="F267" t="s">
        <v>218</v>
      </c>
      <c r="G267" s="71" t="s">
        <v>1521</v>
      </c>
      <c r="J267" t="s">
        <v>1522</v>
      </c>
      <c r="K267" t="s">
        <v>1523</v>
      </c>
      <c r="L267" t="s">
        <v>507</v>
      </c>
      <c r="M267" t="s">
        <v>1524</v>
      </c>
      <c r="N267" t="s">
        <v>509</v>
      </c>
      <c r="O267" t="s">
        <v>263</v>
      </c>
      <c r="P267" t="s">
        <v>1063</v>
      </c>
      <c r="R267" t="s">
        <v>510</v>
      </c>
      <c r="S267" t="s">
        <v>228</v>
      </c>
      <c r="T267" t="s">
        <v>229</v>
      </c>
      <c r="U267" t="s">
        <v>230</v>
      </c>
      <c r="V267" s="70">
        <v>45431.683923611112</v>
      </c>
      <c r="W267" s="70">
        <v>45431.854687500003</v>
      </c>
      <c r="X267" s="70">
        <v>45432.572118055556</v>
      </c>
      <c r="Z267">
        <v>44640</v>
      </c>
      <c r="AC267" t="s">
        <v>231</v>
      </c>
      <c r="AD267" t="s">
        <v>252</v>
      </c>
      <c r="AF267">
        <v>0</v>
      </c>
      <c r="AG267">
        <v>99.448924731000005</v>
      </c>
      <c r="AH267">
        <v>97.134856631000005</v>
      </c>
      <c r="AI267">
        <v>1279</v>
      </c>
      <c r="AJ267">
        <v>246</v>
      </c>
      <c r="AK267">
        <v>246</v>
      </c>
    </row>
    <row r="268" spans="1:37" ht="15.95" customHeight="1">
      <c r="A268" t="s">
        <v>1519</v>
      </c>
      <c r="B268" t="s">
        <v>215</v>
      </c>
      <c r="C268" t="s">
        <v>216</v>
      </c>
      <c r="D268" t="s">
        <v>1520</v>
      </c>
      <c r="E268" t="s">
        <v>217</v>
      </c>
      <c r="F268" t="s">
        <v>218</v>
      </c>
      <c r="G268" s="71" t="s">
        <v>1521</v>
      </c>
      <c r="J268" t="s">
        <v>1525</v>
      </c>
      <c r="K268" t="s">
        <v>1526</v>
      </c>
      <c r="L268" t="s">
        <v>507</v>
      </c>
      <c r="M268" t="s">
        <v>1524</v>
      </c>
      <c r="N268" t="s">
        <v>509</v>
      </c>
      <c r="O268" t="s">
        <v>263</v>
      </c>
      <c r="P268" t="s">
        <v>1063</v>
      </c>
      <c r="R268" t="s">
        <v>510</v>
      </c>
      <c r="S268" t="s">
        <v>228</v>
      </c>
      <c r="T268" t="s">
        <v>229</v>
      </c>
      <c r="U268" t="s">
        <v>230</v>
      </c>
      <c r="V268" s="70">
        <v>45431.683923611112</v>
      </c>
      <c r="W268" s="70">
        <v>45431.854687500003</v>
      </c>
      <c r="X268" s="70">
        <v>45432.572118055556</v>
      </c>
      <c r="Z268">
        <v>44640</v>
      </c>
      <c r="AC268" t="s">
        <v>231</v>
      </c>
      <c r="AD268" t="s">
        <v>252</v>
      </c>
      <c r="AF268">
        <v>0</v>
      </c>
      <c r="AG268">
        <v>99.448924731000005</v>
      </c>
      <c r="AH268">
        <v>97.134856631000005</v>
      </c>
      <c r="AI268">
        <v>1279</v>
      </c>
      <c r="AJ268">
        <v>246</v>
      </c>
      <c r="AK268">
        <v>246</v>
      </c>
    </row>
    <row r="269" spans="1:37" ht="15.95" customHeight="1">
      <c r="A269" t="s">
        <v>1519</v>
      </c>
      <c r="B269" t="s">
        <v>215</v>
      </c>
      <c r="C269" t="s">
        <v>216</v>
      </c>
      <c r="D269" t="s">
        <v>1520</v>
      </c>
      <c r="E269" t="s">
        <v>217</v>
      </c>
      <c r="F269" t="s">
        <v>218</v>
      </c>
      <c r="G269" s="71" t="s">
        <v>1521</v>
      </c>
      <c r="J269" t="s">
        <v>1527</v>
      </c>
      <c r="K269" t="s">
        <v>1528</v>
      </c>
      <c r="L269" t="s">
        <v>507</v>
      </c>
      <c r="M269" t="s">
        <v>1524</v>
      </c>
      <c r="N269" t="s">
        <v>509</v>
      </c>
      <c r="O269" t="s">
        <v>263</v>
      </c>
      <c r="P269" t="s">
        <v>1063</v>
      </c>
      <c r="R269" t="s">
        <v>510</v>
      </c>
      <c r="S269" t="s">
        <v>228</v>
      </c>
      <c r="T269" t="s">
        <v>229</v>
      </c>
      <c r="U269" t="s">
        <v>230</v>
      </c>
      <c r="V269" s="70">
        <v>45431.683923611112</v>
      </c>
      <c r="W269" s="70">
        <v>45431.854687500003</v>
      </c>
      <c r="X269" s="70">
        <v>45432.572118055556</v>
      </c>
      <c r="Z269">
        <v>44640</v>
      </c>
      <c r="AC269" t="s">
        <v>231</v>
      </c>
      <c r="AD269" t="s">
        <v>252</v>
      </c>
      <c r="AF269">
        <v>0</v>
      </c>
      <c r="AG269">
        <v>99.448924731000005</v>
      </c>
      <c r="AH269">
        <v>97.134856631000005</v>
      </c>
      <c r="AI269">
        <v>1279</v>
      </c>
      <c r="AJ269">
        <v>246</v>
      </c>
      <c r="AK269">
        <v>246</v>
      </c>
    </row>
    <row r="270" spans="1:37" ht="15.95" customHeight="1">
      <c r="A270" t="s">
        <v>1529</v>
      </c>
      <c r="B270" t="s">
        <v>215</v>
      </c>
      <c r="C270" t="s">
        <v>216</v>
      </c>
      <c r="D270" t="s">
        <v>1520</v>
      </c>
      <c r="E270" t="s">
        <v>217</v>
      </c>
      <c r="F270" t="s">
        <v>218</v>
      </c>
      <c r="G270" t="s">
        <v>1530</v>
      </c>
      <c r="J270" t="s">
        <v>1531</v>
      </c>
      <c r="K270" t="s">
        <v>1532</v>
      </c>
      <c r="L270" t="s">
        <v>507</v>
      </c>
      <c r="M270" t="s">
        <v>1524</v>
      </c>
      <c r="N270" t="s">
        <v>509</v>
      </c>
      <c r="O270" t="s">
        <v>263</v>
      </c>
      <c r="P270" t="s">
        <v>497</v>
      </c>
      <c r="Q270" t="s">
        <v>1533</v>
      </c>
      <c r="R270" t="s">
        <v>510</v>
      </c>
      <c r="S270" t="s">
        <v>228</v>
      </c>
      <c r="T270" t="s">
        <v>229</v>
      </c>
      <c r="U270" t="s">
        <v>230</v>
      </c>
      <c r="V270" s="70">
        <v>45431.690289351849</v>
      </c>
      <c r="W270" s="70">
        <v>45431.854687500003</v>
      </c>
      <c r="X270" s="70">
        <v>45432.353831018518</v>
      </c>
      <c r="Z270">
        <v>44640</v>
      </c>
      <c r="AC270" t="s">
        <v>231</v>
      </c>
      <c r="AD270" t="s">
        <v>252</v>
      </c>
      <c r="AF270">
        <v>0</v>
      </c>
      <c r="AG270">
        <v>99.471326164999994</v>
      </c>
      <c r="AH270">
        <v>97.860663082000002</v>
      </c>
      <c r="AI270">
        <v>955</v>
      </c>
      <c r="AJ270">
        <v>236</v>
      </c>
      <c r="AK270">
        <v>236</v>
      </c>
    </row>
    <row r="271" spans="1:37" ht="15.95" customHeight="1">
      <c r="A271" t="s">
        <v>1534</v>
      </c>
      <c r="B271" t="s">
        <v>215</v>
      </c>
      <c r="C271" t="s">
        <v>216</v>
      </c>
      <c r="D271" t="s">
        <v>1520</v>
      </c>
      <c r="E271" t="s">
        <v>217</v>
      </c>
      <c r="F271" t="s">
        <v>218</v>
      </c>
      <c r="G271" t="s">
        <v>1535</v>
      </c>
      <c r="J271" t="s">
        <v>1536</v>
      </c>
      <c r="K271" t="s">
        <v>1537</v>
      </c>
      <c r="L271" t="s">
        <v>507</v>
      </c>
      <c r="M271" t="s">
        <v>1524</v>
      </c>
      <c r="N271" t="s">
        <v>509</v>
      </c>
      <c r="O271" t="s">
        <v>263</v>
      </c>
      <c r="P271" t="s">
        <v>497</v>
      </c>
      <c r="Q271" t="s">
        <v>1538</v>
      </c>
      <c r="R271" t="s">
        <v>510</v>
      </c>
      <c r="S271" t="s">
        <v>228</v>
      </c>
      <c r="T271" t="s">
        <v>229</v>
      </c>
      <c r="U271" t="s">
        <v>230</v>
      </c>
      <c r="V271" s="70">
        <v>45431.69935185185</v>
      </c>
      <c r="W271" s="70">
        <v>45431.854687500003</v>
      </c>
      <c r="X271" s="70">
        <v>45432.353981481479</v>
      </c>
      <c r="Z271">
        <v>44640</v>
      </c>
      <c r="AC271" t="s">
        <v>231</v>
      </c>
      <c r="AD271" t="s">
        <v>252</v>
      </c>
      <c r="AF271">
        <v>0</v>
      </c>
      <c r="AG271">
        <v>99.500448028999998</v>
      </c>
      <c r="AH271">
        <v>97.889784946000006</v>
      </c>
      <c r="AI271">
        <v>942</v>
      </c>
      <c r="AJ271">
        <v>223</v>
      </c>
      <c r="AK271">
        <v>223</v>
      </c>
    </row>
    <row r="272" spans="1:37" ht="15.95" customHeight="1">
      <c r="A272" t="s">
        <v>1539</v>
      </c>
      <c r="B272" t="s">
        <v>215</v>
      </c>
      <c r="C272" t="s">
        <v>216</v>
      </c>
      <c r="E272" t="s">
        <v>280</v>
      </c>
      <c r="F272" t="s">
        <v>218</v>
      </c>
      <c r="G272" t="s">
        <v>1383</v>
      </c>
      <c r="J272" t="s">
        <v>1384</v>
      </c>
      <c r="K272" t="s">
        <v>1385</v>
      </c>
      <c r="Q272">
        <v>234</v>
      </c>
      <c r="S272" t="s">
        <v>228</v>
      </c>
      <c r="T272" t="s">
        <v>229</v>
      </c>
      <c r="U272" t="s">
        <v>230</v>
      </c>
      <c r="V272" s="70">
        <v>45431.962789351855</v>
      </c>
      <c r="Y272" s="70">
        <v>45431.974629629629</v>
      </c>
      <c r="Z272">
        <v>44640</v>
      </c>
      <c r="AC272" t="s">
        <v>278</v>
      </c>
      <c r="AD272" t="s">
        <v>412</v>
      </c>
      <c r="AE272" t="s">
        <v>413</v>
      </c>
      <c r="AF272">
        <v>0</v>
      </c>
      <c r="AG272">
        <v>99.961917563</v>
      </c>
      <c r="AH272">
        <v>99.961917563</v>
      </c>
      <c r="AI272">
        <v>17</v>
      </c>
      <c r="AJ272">
        <v>17</v>
      </c>
      <c r="AK272">
        <v>17</v>
      </c>
    </row>
    <row r="273" spans="1:37" ht="15.95" customHeight="1">
      <c r="A273" t="s">
        <v>1540</v>
      </c>
      <c r="B273" t="s">
        <v>215</v>
      </c>
      <c r="C273" t="s">
        <v>216</v>
      </c>
      <c r="E273" t="s">
        <v>217</v>
      </c>
      <c r="F273" t="s">
        <v>218</v>
      </c>
      <c r="G273" s="71" t="s">
        <v>1541</v>
      </c>
      <c r="J273" t="s">
        <v>1542</v>
      </c>
      <c r="K273" t="s">
        <v>1543</v>
      </c>
      <c r="L273" t="s">
        <v>238</v>
      </c>
      <c r="M273" t="s">
        <v>249</v>
      </c>
      <c r="N273" t="s">
        <v>250</v>
      </c>
      <c r="O273" t="s">
        <v>251</v>
      </c>
      <c r="P273" t="s">
        <v>497</v>
      </c>
      <c r="Q273" t="s">
        <v>1544</v>
      </c>
      <c r="R273" t="s">
        <v>254</v>
      </c>
      <c r="S273" t="s">
        <v>228</v>
      </c>
      <c r="T273" t="s">
        <v>229</v>
      </c>
      <c r="U273" t="s">
        <v>230</v>
      </c>
      <c r="V273" s="70">
        <v>45431.996504629627</v>
      </c>
      <c r="W273" s="70">
        <v>45432.037928240738</v>
      </c>
      <c r="X273" s="70">
        <v>45440.657048611109</v>
      </c>
      <c r="Z273">
        <v>44640</v>
      </c>
      <c r="AC273" t="s">
        <v>686</v>
      </c>
      <c r="AD273" t="s">
        <v>1247</v>
      </c>
      <c r="AF273">
        <v>0</v>
      </c>
      <c r="AG273">
        <v>99.865591398000007</v>
      </c>
      <c r="AH273">
        <v>72.0609319</v>
      </c>
      <c r="AI273">
        <v>12472</v>
      </c>
      <c r="AJ273">
        <v>60</v>
      </c>
      <c r="AK273">
        <v>60</v>
      </c>
    </row>
    <row r="274" spans="1:37" ht="15.95" customHeight="1">
      <c r="A274" t="s">
        <v>1545</v>
      </c>
      <c r="B274" t="s">
        <v>215</v>
      </c>
      <c r="C274" t="s">
        <v>216</v>
      </c>
      <c r="E274" t="s">
        <v>217</v>
      </c>
      <c r="F274" t="s">
        <v>218</v>
      </c>
      <c r="G274" s="71" t="s">
        <v>1546</v>
      </c>
      <c r="J274" t="s">
        <v>391</v>
      </c>
      <c r="K274" t="s">
        <v>392</v>
      </c>
      <c r="L274" t="s">
        <v>238</v>
      </c>
      <c r="M274" t="s">
        <v>249</v>
      </c>
      <c r="N274" t="s">
        <v>250</v>
      </c>
      <c r="O274" t="s">
        <v>251</v>
      </c>
      <c r="P274" t="s">
        <v>497</v>
      </c>
      <c r="Q274">
        <v>0</v>
      </c>
      <c r="R274" t="s">
        <v>254</v>
      </c>
      <c r="S274" t="s">
        <v>228</v>
      </c>
      <c r="T274" t="s">
        <v>229</v>
      </c>
      <c r="U274" t="s">
        <v>230</v>
      </c>
      <c r="V274" s="70">
        <v>45432.049189814818</v>
      </c>
      <c r="X274" s="70">
        <v>45432.115416666667</v>
      </c>
      <c r="Z274">
        <v>44640</v>
      </c>
      <c r="AC274" t="s">
        <v>395</v>
      </c>
      <c r="AD274" t="s">
        <v>497</v>
      </c>
      <c r="AF274">
        <v>0</v>
      </c>
      <c r="AG274">
        <v>100</v>
      </c>
      <c r="AH274">
        <v>99.784946237</v>
      </c>
      <c r="AI274">
        <v>96</v>
      </c>
    </row>
    <row r="275" spans="1:37" ht="15.95" customHeight="1">
      <c r="A275" t="s">
        <v>1547</v>
      </c>
      <c r="B275" t="s">
        <v>215</v>
      </c>
      <c r="C275" t="s">
        <v>216</v>
      </c>
      <c r="E275" t="s">
        <v>217</v>
      </c>
      <c r="F275" t="s">
        <v>272</v>
      </c>
      <c r="G275" s="71" t="s">
        <v>1548</v>
      </c>
      <c r="J275" t="s">
        <v>1549</v>
      </c>
      <c r="K275" t="s">
        <v>1550</v>
      </c>
      <c r="L275" t="s">
        <v>222</v>
      </c>
      <c r="M275" t="s">
        <v>223</v>
      </c>
      <c r="N275" t="s">
        <v>224</v>
      </c>
      <c r="O275" t="s">
        <v>225</v>
      </c>
      <c r="P275" t="s">
        <v>1551</v>
      </c>
      <c r="Q275">
        <v>3795</v>
      </c>
      <c r="R275" t="s">
        <v>227</v>
      </c>
      <c r="S275" t="s">
        <v>228</v>
      </c>
      <c r="T275" t="s">
        <v>229</v>
      </c>
      <c r="U275" t="s">
        <v>230</v>
      </c>
      <c r="V275" s="70">
        <v>45432.43037037037</v>
      </c>
      <c r="X275" s="70">
        <v>45433.5934375</v>
      </c>
      <c r="Z275">
        <v>44640</v>
      </c>
      <c r="AA275" s="70">
        <v>45432.737141203703</v>
      </c>
      <c r="AB275" s="70">
        <v>45433.292361111111</v>
      </c>
      <c r="AC275" t="s">
        <v>278</v>
      </c>
      <c r="AD275" t="s">
        <v>1552</v>
      </c>
      <c r="AF275">
        <v>800</v>
      </c>
      <c r="AG275">
        <v>100</v>
      </c>
      <c r="AH275">
        <v>96.247759857000005</v>
      </c>
      <c r="AI275">
        <v>1675</v>
      </c>
    </row>
    <row r="276" spans="1:37" ht="15.95" customHeight="1">
      <c r="A276" t="s">
        <v>1553</v>
      </c>
      <c r="B276" t="s">
        <v>215</v>
      </c>
      <c r="C276" t="s">
        <v>216</v>
      </c>
      <c r="E276" t="s">
        <v>217</v>
      </c>
      <c r="F276" t="s">
        <v>1442</v>
      </c>
      <c r="G276" s="71" t="s">
        <v>1554</v>
      </c>
      <c r="J276" t="s">
        <v>1555</v>
      </c>
      <c r="K276" t="s">
        <v>1556</v>
      </c>
      <c r="L276" t="s">
        <v>222</v>
      </c>
      <c r="M276" t="s">
        <v>223</v>
      </c>
      <c r="N276" t="s">
        <v>224</v>
      </c>
      <c r="O276" t="s">
        <v>225</v>
      </c>
      <c r="P276" t="s">
        <v>1446</v>
      </c>
      <c r="Q276" t="s">
        <v>1557</v>
      </c>
      <c r="R276" t="s">
        <v>227</v>
      </c>
      <c r="S276" t="s">
        <v>228</v>
      </c>
      <c r="T276" t="s">
        <v>229</v>
      </c>
      <c r="U276" t="s">
        <v>230</v>
      </c>
      <c r="V276" s="70">
        <v>45432.431481481479</v>
      </c>
      <c r="W276" s="70">
        <v>45432.511493055557</v>
      </c>
      <c r="X276" s="70">
        <v>45433.955324074072</v>
      </c>
      <c r="Z276">
        <v>44640</v>
      </c>
      <c r="AC276" t="s">
        <v>596</v>
      </c>
      <c r="AD276" t="s">
        <v>1552</v>
      </c>
      <c r="AF276">
        <v>0</v>
      </c>
      <c r="AG276">
        <v>99.742383512999993</v>
      </c>
      <c r="AH276">
        <v>95.085125447999999</v>
      </c>
      <c r="AI276">
        <v>2194</v>
      </c>
      <c r="AJ276">
        <v>115</v>
      </c>
      <c r="AK276">
        <v>115</v>
      </c>
    </row>
    <row r="277" spans="1:37" ht="15.95" customHeight="1">
      <c r="A277" t="s">
        <v>1558</v>
      </c>
      <c r="B277" t="s">
        <v>215</v>
      </c>
      <c r="C277" t="s">
        <v>216</v>
      </c>
      <c r="E277" t="s">
        <v>217</v>
      </c>
      <c r="F277" t="s">
        <v>218</v>
      </c>
      <c r="G277" s="71" t="s">
        <v>1559</v>
      </c>
      <c r="J277" t="s">
        <v>282</v>
      </c>
      <c r="K277" t="s">
        <v>283</v>
      </c>
      <c r="L277" t="s">
        <v>222</v>
      </c>
      <c r="M277" t="s">
        <v>223</v>
      </c>
      <c r="N277" t="s">
        <v>224</v>
      </c>
      <c r="O277" t="s">
        <v>225</v>
      </c>
      <c r="P277" t="s">
        <v>1552</v>
      </c>
      <c r="Q277" t="s">
        <v>284</v>
      </c>
      <c r="R277" t="s">
        <v>227</v>
      </c>
      <c r="S277" t="s">
        <v>228</v>
      </c>
      <c r="T277" t="s">
        <v>229</v>
      </c>
      <c r="U277" t="s">
        <v>230</v>
      </c>
      <c r="V277" s="70">
        <v>45432.444548611114</v>
      </c>
      <c r="X277" s="70">
        <v>45432.458437499998</v>
      </c>
      <c r="Z277">
        <v>44640</v>
      </c>
      <c r="AC277" t="s">
        <v>231</v>
      </c>
      <c r="AD277" t="s">
        <v>518</v>
      </c>
      <c r="AF277">
        <v>0</v>
      </c>
      <c r="AG277">
        <v>100</v>
      </c>
      <c r="AH277">
        <v>99.955197132999999</v>
      </c>
      <c r="AI277">
        <v>20</v>
      </c>
    </row>
    <row r="278" spans="1:37" ht="15.95" customHeight="1">
      <c r="A278" t="s">
        <v>1560</v>
      </c>
      <c r="B278" t="s">
        <v>215</v>
      </c>
      <c r="C278" t="s">
        <v>216</v>
      </c>
      <c r="E278" t="s">
        <v>217</v>
      </c>
      <c r="F278" t="s">
        <v>218</v>
      </c>
      <c r="G278" t="s">
        <v>1383</v>
      </c>
      <c r="J278" t="s">
        <v>1384</v>
      </c>
      <c r="K278" t="s">
        <v>1385</v>
      </c>
      <c r="L278" t="s">
        <v>222</v>
      </c>
      <c r="M278" t="s">
        <v>223</v>
      </c>
      <c r="N278" t="s">
        <v>224</v>
      </c>
      <c r="O278" t="s">
        <v>225</v>
      </c>
      <c r="P278" t="s">
        <v>1552</v>
      </c>
      <c r="Q278">
        <v>234</v>
      </c>
      <c r="R278" t="s">
        <v>227</v>
      </c>
      <c r="S278" t="s">
        <v>228</v>
      </c>
      <c r="T278" t="s">
        <v>229</v>
      </c>
      <c r="U278" t="s">
        <v>230</v>
      </c>
      <c r="V278" s="70">
        <v>45432.476921296293</v>
      </c>
      <c r="X278" s="70">
        <v>45432.509340277778</v>
      </c>
      <c r="Z278">
        <v>44640</v>
      </c>
      <c r="AC278" t="s">
        <v>278</v>
      </c>
      <c r="AD278" t="s">
        <v>412</v>
      </c>
      <c r="AE278" t="s">
        <v>413</v>
      </c>
      <c r="AF278">
        <v>0</v>
      </c>
      <c r="AG278">
        <v>100</v>
      </c>
      <c r="AH278">
        <v>99.894713261999996</v>
      </c>
      <c r="AI278">
        <v>47</v>
      </c>
    </row>
    <row r="279" spans="1:37" ht="15.95" customHeight="1">
      <c r="A279" t="s">
        <v>1561</v>
      </c>
      <c r="B279" t="s">
        <v>215</v>
      </c>
      <c r="C279" t="s">
        <v>216</v>
      </c>
      <c r="E279" t="s">
        <v>217</v>
      </c>
      <c r="F279" t="s">
        <v>234</v>
      </c>
      <c r="G279" s="71" t="s">
        <v>1562</v>
      </c>
      <c r="J279" t="s">
        <v>1563</v>
      </c>
      <c r="K279" t="s">
        <v>1564</v>
      </c>
      <c r="L279" t="s">
        <v>982</v>
      </c>
      <c r="M279" t="s">
        <v>983</v>
      </c>
      <c r="N279" t="s">
        <v>984</v>
      </c>
      <c r="O279" t="s">
        <v>225</v>
      </c>
      <c r="P279" t="s">
        <v>1565</v>
      </c>
      <c r="Q279" t="s">
        <v>1566</v>
      </c>
      <c r="R279" t="s">
        <v>1567</v>
      </c>
      <c r="S279" t="s">
        <v>228</v>
      </c>
      <c r="T279" t="s">
        <v>229</v>
      </c>
      <c r="U279" t="s">
        <v>230</v>
      </c>
      <c r="V279" s="70">
        <v>45432.520740740743</v>
      </c>
      <c r="X279" s="70">
        <v>45433.762083333335</v>
      </c>
      <c r="Z279">
        <v>44640</v>
      </c>
      <c r="AA279" s="70">
        <v>45432.672175925924</v>
      </c>
      <c r="AB279" s="70">
        <v>45433.296527777777</v>
      </c>
      <c r="AC279" t="s">
        <v>268</v>
      </c>
      <c r="AD279" t="s">
        <v>1552</v>
      </c>
      <c r="AF279">
        <v>900</v>
      </c>
      <c r="AG279">
        <v>100</v>
      </c>
      <c r="AH279">
        <v>95.994623656000002</v>
      </c>
      <c r="AI279">
        <v>1788</v>
      </c>
    </row>
    <row r="280" spans="1:37" ht="15.95" customHeight="1">
      <c r="A280" t="s">
        <v>1568</v>
      </c>
      <c r="B280" t="s">
        <v>215</v>
      </c>
      <c r="C280" t="s">
        <v>216</v>
      </c>
      <c r="D280" t="s">
        <v>1569</v>
      </c>
      <c r="E280" t="s">
        <v>217</v>
      </c>
      <c r="F280" t="s">
        <v>218</v>
      </c>
      <c r="G280" s="71" t="s">
        <v>1570</v>
      </c>
      <c r="J280" t="s">
        <v>1571</v>
      </c>
      <c r="K280" t="s">
        <v>1572</v>
      </c>
      <c r="L280" t="s">
        <v>297</v>
      </c>
      <c r="M280" t="s">
        <v>298</v>
      </c>
      <c r="N280" t="s">
        <v>1284</v>
      </c>
      <c r="O280" t="s">
        <v>263</v>
      </c>
      <c r="P280" t="s">
        <v>232</v>
      </c>
      <c r="Q280" t="s">
        <v>1573</v>
      </c>
      <c r="R280" t="s">
        <v>1286</v>
      </c>
      <c r="S280" t="s">
        <v>228</v>
      </c>
      <c r="T280" t="s">
        <v>229</v>
      </c>
      <c r="U280" t="s">
        <v>230</v>
      </c>
      <c r="V280" s="70">
        <v>45432.554988425924</v>
      </c>
      <c r="X280" s="70">
        <v>45433.764444444445</v>
      </c>
      <c r="Z280">
        <v>44640</v>
      </c>
      <c r="AC280" t="s">
        <v>231</v>
      </c>
      <c r="AD280" t="s">
        <v>1063</v>
      </c>
      <c r="AF280">
        <v>0</v>
      </c>
      <c r="AG280">
        <v>100</v>
      </c>
      <c r="AH280">
        <v>96.099910394000005</v>
      </c>
      <c r="AI280">
        <v>1741</v>
      </c>
    </row>
    <row r="281" spans="1:37" ht="15.95" customHeight="1">
      <c r="A281" t="s">
        <v>1574</v>
      </c>
      <c r="B281" t="s">
        <v>215</v>
      </c>
      <c r="C281" t="s">
        <v>216</v>
      </c>
      <c r="E281" t="s">
        <v>280</v>
      </c>
      <c r="F281" t="s">
        <v>218</v>
      </c>
      <c r="G281" s="71" t="s">
        <v>1575</v>
      </c>
      <c r="J281" t="s">
        <v>378</v>
      </c>
      <c r="K281" t="s">
        <v>379</v>
      </c>
      <c r="Q281" t="s">
        <v>380</v>
      </c>
      <c r="S281" t="s">
        <v>228</v>
      </c>
      <c r="T281" t="s">
        <v>229</v>
      </c>
      <c r="U281" t="s">
        <v>230</v>
      </c>
      <c r="V281" s="70">
        <v>45432.555752314816</v>
      </c>
      <c r="Y281" s="70">
        <v>45432.579224537039</v>
      </c>
      <c r="Z281">
        <v>44640</v>
      </c>
      <c r="AC281" t="s">
        <v>278</v>
      </c>
      <c r="AD281" t="s">
        <v>285</v>
      </c>
      <c r="AF281">
        <v>0</v>
      </c>
      <c r="AG281">
        <v>99.923835124999997</v>
      </c>
      <c r="AH281">
        <v>99.923835124999997</v>
      </c>
      <c r="AI281">
        <v>34</v>
      </c>
      <c r="AJ281">
        <v>34</v>
      </c>
      <c r="AK281">
        <v>34</v>
      </c>
    </row>
    <row r="282" spans="1:37" ht="15.95" customHeight="1">
      <c r="A282" t="s">
        <v>1576</v>
      </c>
      <c r="B282" t="s">
        <v>215</v>
      </c>
      <c r="C282" t="s">
        <v>216</v>
      </c>
      <c r="E282" t="s">
        <v>217</v>
      </c>
      <c r="F282" t="s">
        <v>218</v>
      </c>
      <c r="G282" s="71" t="s">
        <v>1577</v>
      </c>
      <c r="J282" t="s">
        <v>800</v>
      </c>
      <c r="K282" t="s">
        <v>801</v>
      </c>
      <c r="L282" t="s">
        <v>238</v>
      </c>
      <c r="M282" t="s">
        <v>276</v>
      </c>
      <c r="N282" t="s">
        <v>240</v>
      </c>
      <c r="O282" t="s">
        <v>225</v>
      </c>
      <c r="P282" t="s">
        <v>1552</v>
      </c>
      <c r="Q282">
        <v>0</v>
      </c>
      <c r="R282" t="s">
        <v>243</v>
      </c>
      <c r="S282" t="s">
        <v>228</v>
      </c>
      <c r="T282" t="s">
        <v>229</v>
      </c>
      <c r="U282" t="s">
        <v>230</v>
      </c>
      <c r="V282" s="70">
        <v>45432.565000000002</v>
      </c>
      <c r="W282" s="70">
        <v>45432.56795138889</v>
      </c>
      <c r="X282" s="70">
        <v>45433.916759259257</v>
      </c>
      <c r="Z282">
        <v>44640</v>
      </c>
      <c r="AC282" t="s">
        <v>231</v>
      </c>
      <c r="AD282" t="s">
        <v>1063</v>
      </c>
      <c r="AF282">
        <v>0</v>
      </c>
      <c r="AG282">
        <v>99.991039427000004</v>
      </c>
      <c r="AH282">
        <v>95.638440860000003</v>
      </c>
      <c r="AI282">
        <v>1947</v>
      </c>
      <c r="AJ282">
        <v>4</v>
      </c>
      <c r="AK282">
        <v>4</v>
      </c>
    </row>
    <row r="283" spans="1:37" ht="15.95" customHeight="1">
      <c r="A283" t="s">
        <v>1578</v>
      </c>
      <c r="B283" t="s">
        <v>215</v>
      </c>
      <c r="C283" t="s">
        <v>216</v>
      </c>
      <c r="E283" t="s">
        <v>217</v>
      </c>
      <c r="F283" t="s">
        <v>218</v>
      </c>
      <c r="G283" s="71" t="s">
        <v>1579</v>
      </c>
      <c r="J283" t="s">
        <v>891</v>
      </c>
      <c r="K283" t="s">
        <v>892</v>
      </c>
      <c r="L283" t="s">
        <v>222</v>
      </c>
      <c r="M283" t="s">
        <v>223</v>
      </c>
      <c r="N283" t="s">
        <v>224</v>
      </c>
      <c r="O283" t="s">
        <v>225</v>
      </c>
      <c r="P283" t="s">
        <v>1552</v>
      </c>
      <c r="Q283">
        <v>984</v>
      </c>
      <c r="R283" t="s">
        <v>227</v>
      </c>
      <c r="S283" t="s">
        <v>228</v>
      </c>
      <c r="T283" t="s">
        <v>229</v>
      </c>
      <c r="U283" t="s">
        <v>230</v>
      </c>
      <c r="V283" s="70">
        <v>45432.652986111112</v>
      </c>
      <c r="X283" s="70">
        <v>45432.7421875</v>
      </c>
      <c r="Z283">
        <v>44640</v>
      </c>
      <c r="AC283" t="s">
        <v>395</v>
      </c>
      <c r="AD283" t="s">
        <v>1552</v>
      </c>
      <c r="AF283">
        <v>0</v>
      </c>
      <c r="AG283">
        <v>100</v>
      </c>
      <c r="AH283">
        <v>99.713261649000003</v>
      </c>
      <c r="AI283">
        <v>128</v>
      </c>
    </row>
    <row r="284" spans="1:37" ht="15.95" customHeight="1">
      <c r="A284" t="s">
        <v>1580</v>
      </c>
      <c r="B284" t="s">
        <v>215</v>
      </c>
      <c r="C284" t="s">
        <v>216</v>
      </c>
      <c r="E284" t="s">
        <v>217</v>
      </c>
      <c r="F284" t="s">
        <v>218</v>
      </c>
      <c r="G284" s="71" t="s">
        <v>1581</v>
      </c>
      <c r="J284" t="s">
        <v>900</v>
      </c>
      <c r="K284" t="s">
        <v>901</v>
      </c>
      <c r="L284" t="s">
        <v>455</v>
      </c>
      <c r="M284" t="s">
        <v>761</v>
      </c>
      <c r="N284" t="s">
        <v>732</v>
      </c>
      <c r="O284" t="s">
        <v>251</v>
      </c>
      <c r="P284" t="s">
        <v>232</v>
      </c>
      <c r="Q284" t="s">
        <v>902</v>
      </c>
      <c r="R284" t="s">
        <v>734</v>
      </c>
      <c r="S284" t="s">
        <v>228</v>
      </c>
      <c r="T284" t="s">
        <v>229</v>
      </c>
      <c r="U284" t="s">
        <v>230</v>
      </c>
      <c r="V284" s="70">
        <v>45432.661585648151</v>
      </c>
      <c r="X284" s="70">
        <v>45433.770011574074</v>
      </c>
      <c r="Z284">
        <v>44640</v>
      </c>
      <c r="AA284" s="70">
        <v>45433.106527777774</v>
      </c>
      <c r="AB284" s="70">
        <v>45433.357638888891</v>
      </c>
      <c r="AC284" t="s">
        <v>255</v>
      </c>
      <c r="AD284" t="s">
        <v>1552</v>
      </c>
      <c r="AF284">
        <v>362</v>
      </c>
      <c r="AG284">
        <v>100</v>
      </c>
      <c r="AH284">
        <v>96.424731183000006</v>
      </c>
      <c r="AI284">
        <v>1596</v>
      </c>
    </row>
    <row r="285" spans="1:37" ht="15.95" customHeight="1">
      <c r="A285" t="s">
        <v>1582</v>
      </c>
      <c r="B285" t="s">
        <v>215</v>
      </c>
      <c r="C285" t="s">
        <v>216</v>
      </c>
      <c r="E285" t="s">
        <v>217</v>
      </c>
      <c r="F285" t="s">
        <v>218</v>
      </c>
      <c r="G285" s="71" t="s">
        <v>1583</v>
      </c>
      <c r="J285" t="s">
        <v>1584</v>
      </c>
      <c r="K285" t="s">
        <v>1585</v>
      </c>
      <c r="L285" t="s">
        <v>222</v>
      </c>
      <c r="M285" t="s">
        <v>223</v>
      </c>
      <c r="N285" t="s">
        <v>224</v>
      </c>
      <c r="O285" t="s">
        <v>225</v>
      </c>
      <c r="P285" t="s">
        <v>1552</v>
      </c>
      <c r="Q285" t="s">
        <v>1586</v>
      </c>
      <c r="R285" t="s">
        <v>227</v>
      </c>
      <c r="S285" t="s">
        <v>228</v>
      </c>
      <c r="T285" t="s">
        <v>229</v>
      </c>
      <c r="U285" t="s">
        <v>230</v>
      </c>
      <c r="V285" s="70">
        <v>45432.825162037036</v>
      </c>
      <c r="X285" s="70">
        <v>45432.873715277776</v>
      </c>
      <c r="Z285">
        <v>44640</v>
      </c>
      <c r="AC285" t="s">
        <v>231</v>
      </c>
      <c r="AD285" t="s">
        <v>419</v>
      </c>
      <c r="AF285">
        <v>0</v>
      </c>
      <c r="AG285">
        <v>100</v>
      </c>
      <c r="AH285">
        <v>99.843189964000004</v>
      </c>
      <c r="AI285">
        <v>70</v>
      </c>
    </row>
    <row r="286" spans="1:37" ht="15.95" customHeight="1">
      <c r="A286" t="s">
        <v>1587</v>
      </c>
      <c r="B286" t="s">
        <v>215</v>
      </c>
      <c r="C286" t="s">
        <v>216</v>
      </c>
      <c r="E286" t="s">
        <v>217</v>
      </c>
      <c r="F286" t="s">
        <v>218</v>
      </c>
      <c r="G286" s="71" t="s">
        <v>1588</v>
      </c>
      <c r="J286" t="s">
        <v>1589</v>
      </c>
      <c r="K286" t="s">
        <v>1590</v>
      </c>
      <c r="L286" t="s">
        <v>455</v>
      </c>
      <c r="M286" t="s">
        <v>761</v>
      </c>
      <c r="N286" t="s">
        <v>732</v>
      </c>
      <c r="O286" t="s">
        <v>251</v>
      </c>
      <c r="P286" t="s">
        <v>1225</v>
      </c>
      <c r="Q286" t="s">
        <v>1591</v>
      </c>
      <c r="R286" t="s">
        <v>734</v>
      </c>
      <c r="S286" t="s">
        <v>228</v>
      </c>
      <c r="T286" t="s">
        <v>229</v>
      </c>
      <c r="U286" t="s">
        <v>230</v>
      </c>
      <c r="V286" s="70">
        <v>45432.92597222222</v>
      </c>
      <c r="W286" s="70">
        <v>45433.377372685187</v>
      </c>
      <c r="X286" s="70">
        <v>45442.962685185186</v>
      </c>
      <c r="Z286">
        <v>44640</v>
      </c>
      <c r="AA286" s="70">
        <v>45433.113634259258</v>
      </c>
      <c r="AB286" s="70">
        <v>45433.356249999997</v>
      </c>
      <c r="AC286" t="s">
        <v>231</v>
      </c>
      <c r="AD286" t="s">
        <v>1552</v>
      </c>
      <c r="AF286">
        <v>350</v>
      </c>
      <c r="AG286">
        <v>98.543906809999996</v>
      </c>
      <c r="AH286">
        <v>67.623207884999999</v>
      </c>
      <c r="AI286">
        <v>14453</v>
      </c>
      <c r="AJ286">
        <v>650</v>
      </c>
      <c r="AK286">
        <v>300</v>
      </c>
    </row>
    <row r="287" spans="1:37" ht="15.95" customHeight="1">
      <c r="A287" t="s">
        <v>1592</v>
      </c>
      <c r="B287" t="s">
        <v>215</v>
      </c>
      <c r="C287" t="s">
        <v>216</v>
      </c>
      <c r="E287" t="s">
        <v>217</v>
      </c>
      <c r="F287" t="s">
        <v>218</v>
      </c>
      <c r="G287" t="s">
        <v>1383</v>
      </c>
      <c r="J287" t="s">
        <v>1384</v>
      </c>
      <c r="K287" t="s">
        <v>1385</v>
      </c>
      <c r="L287" t="s">
        <v>238</v>
      </c>
      <c r="M287" t="s">
        <v>393</v>
      </c>
      <c r="N287" t="s">
        <v>240</v>
      </c>
      <c r="O287" t="s">
        <v>225</v>
      </c>
      <c r="P287" t="s">
        <v>1593</v>
      </c>
      <c r="Q287">
        <v>234</v>
      </c>
      <c r="R287" t="s">
        <v>243</v>
      </c>
      <c r="S287" t="s">
        <v>228</v>
      </c>
      <c r="T287" t="s">
        <v>229</v>
      </c>
      <c r="U287" t="s">
        <v>230</v>
      </c>
      <c r="V287" s="70">
        <v>45432.983981481484</v>
      </c>
      <c r="W287" s="70">
        <v>45433.397222222222</v>
      </c>
      <c r="X287" s="70">
        <v>45435.36310185185</v>
      </c>
      <c r="Z287">
        <v>44640</v>
      </c>
      <c r="AC287" t="s">
        <v>278</v>
      </c>
      <c r="AD287" t="s">
        <v>412</v>
      </c>
      <c r="AE287" t="s">
        <v>413</v>
      </c>
      <c r="AF287">
        <v>0</v>
      </c>
      <c r="AG287">
        <v>98.664874552000001</v>
      </c>
      <c r="AH287">
        <v>92.325268816999994</v>
      </c>
      <c r="AI287">
        <v>3426</v>
      </c>
      <c r="AJ287">
        <v>596</v>
      </c>
      <c r="AK287">
        <v>596</v>
      </c>
    </row>
    <row r="288" spans="1:37" ht="15.95" customHeight="1">
      <c r="A288" t="s">
        <v>1594</v>
      </c>
      <c r="B288" t="s">
        <v>215</v>
      </c>
      <c r="C288" t="s">
        <v>216</v>
      </c>
      <c r="E288" t="s">
        <v>217</v>
      </c>
      <c r="F288" t="s">
        <v>218</v>
      </c>
      <c r="G288" s="71" t="s">
        <v>1595</v>
      </c>
      <c r="J288" t="s">
        <v>384</v>
      </c>
      <c r="K288" t="s">
        <v>385</v>
      </c>
      <c r="L288" t="s">
        <v>238</v>
      </c>
      <c r="M288" t="s">
        <v>249</v>
      </c>
      <c r="N288" t="s">
        <v>250</v>
      </c>
      <c r="O288" t="s">
        <v>251</v>
      </c>
      <c r="P288" t="s">
        <v>497</v>
      </c>
      <c r="Q288" t="s">
        <v>386</v>
      </c>
      <c r="R288" t="s">
        <v>254</v>
      </c>
      <c r="S288" t="s">
        <v>228</v>
      </c>
      <c r="T288" t="s">
        <v>229</v>
      </c>
      <c r="U288" t="s">
        <v>230</v>
      </c>
      <c r="V288" s="70">
        <v>45433.015462962961</v>
      </c>
      <c r="W288" s="70">
        <v>45433.346597222226</v>
      </c>
      <c r="X288" s="70">
        <v>45440.659444444442</v>
      </c>
      <c r="Z288">
        <v>44640</v>
      </c>
      <c r="AC288" t="s">
        <v>278</v>
      </c>
      <c r="AD288" t="s">
        <v>333</v>
      </c>
      <c r="AF288">
        <v>0</v>
      </c>
      <c r="AG288">
        <v>98.931451612999993</v>
      </c>
      <c r="AH288">
        <v>75.342741935000006</v>
      </c>
      <c r="AI288">
        <v>11007</v>
      </c>
      <c r="AJ288">
        <v>477</v>
      </c>
      <c r="AK288">
        <v>477</v>
      </c>
    </row>
    <row r="289" spans="1:37" ht="15.95" customHeight="1">
      <c r="A289" t="s">
        <v>1596</v>
      </c>
      <c r="B289" t="s">
        <v>215</v>
      </c>
      <c r="C289" t="s">
        <v>216</v>
      </c>
      <c r="E289" t="s">
        <v>217</v>
      </c>
      <c r="F289" t="s">
        <v>218</v>
      </c>
      <c r="G289" s="71" t="s">
        <v>1597</v>
      </c>
      <c r="J289" t="s">
        <v>1598</v>
      </c>
      <c r="K289" t="s">
        <v>1599</v>
      </c>
      <c r="L289" t="s">
        <v>238</v>
      </c>
      <c r="M289" t="s">
        <v>249</v>
      </c>
      <c r="N289" t="s">
        <v>250</v>
      </c>
      <c r="O289" t="s">
        <v>251</v>
      </c>
      <c r="P289" t="s">
        <v>497</v>
      </c>
      <c r="Q289" t="s">
        <v>1600</v>
      </c>
      <c r="R289" t="s">
        <v>254</v>
      </c>
      <c r="S289" t="s">
        <v>228</v>
      </c>
      <c r="T289" t="s">
        <v>229</v>
      </c>
      <c r="U289" t="s">
        <v>230</v>
      </c>
      <c r="V289" s="70">
        <v>45433.030335648145</v>
      </c>
      <c r="W289" s="70">
        <v>45433.346805555557</v>
      </c>
      <c r="X289" s="70">
        <v>45440.687939814816</v>
      </c>
      <c r="Z289">
        <v>44640</v>
      </c>
      <c r="AC289" t="s">
        <v>270</v>
      </c>
      <c r="AD289" t="s">
        <v>1247</v>
      </c>
      <c r="AF289">
        <v>0</v>
      </c>
      <c r="AG289">
        <v>98.978494624000007</v>
      </c>
      <c r="AH289">
        <v>75.297939068000005</v>
      </c>
      <c r="AI289">
        <v>11027</v>
      </c>
      <c r="AJ289">
        <v>456</v>
      </c>
      <c r="AK289">
        <v>456</v>
      </c>
    </row>
    <row r="290" spans="1:37" ht="15.95" customHeight="1">
      <c r="A290" t="s">
        <v>1601</v>
      </c>
      <c r="B290" t="s">
        <v>215</v>
      </c>
      <c r="C290" t="s">
        <v>216</v>
      </c>
      <c r="E290" t="s">
        <v>217</v>
      </c>
      <c r="F290" t="s">
        <v>218</v>
      </c>
      <c r="G290" s="71" t="s">
        <v>1602</v>
      </c>
      <c r="J290" t="s">
        <v>1603</v>
      </c>
      <c r="K290" t="s">
        <v>1604</v>
      </c>
      <c r="L290" t="s">
        <v>455</v>
      </c>
      <c r="M290" t="s">
        <v>761</v>
      </c>
      <c r="N290" t="s">
        <v>732</v>
      </c>
      <c r="O290" t="s">
        <v>251</v>
      </c>
      <c r="P290" t="s">
        <v>232</v>
      </c>
      <c r="Q290" t="s">
        <v>1605</v>
      </c>
      <c r="R290" t="s">
        <v>734</v>
      </c>
      <c r="S290" t="s">
        <v>228</v>
      </c>
      <c r="T290" t="s">
        <v>229</v>
      </c>
      <c r="U290" t="s">
        <v>230</v>
      </c>
      <c r="V290" s="70">
        <v>45433.382638888892</v>
      </c>
      <c r="X290" s="70">
        <v>45433.772685185184</v>
      </c>
      <c r="Z290">
        <v>44640</v>
      </c>
      <c r="AC290" t="s">
        <v>231</v>
      </c>
      <c r="AD290" t="s">
        <v>232</v>
      </c>
      <c r="AF290">
        <v>0</v>
      </c>
      <c r="AG290">
        <v>100</v>
      </c>
      <c r="AH290">
        <v>98.743279569999999</v>
      </c>
      <c r="AI290">
        <v>561</v>
      </c>
    </row>
    <row r="291" spans="1:37" ht="15.95" customHeight="1">
      <c r="A291" t="s">
        <v>1606</v>
      </c>
      <c r="B291" t="s">
        <v>215</v>
      </c>
      <c r="C291" t="s">
        <v>216</v>
      </c>
      <c r="E291" t="s">
        <v>217</v>
      </c>
      <c r="F291" t="s">
        <v>218</v>
      </c>
      <c r="G291" s="71" t="s">
        <v>1607</v>
      </c>
      <c r="J291" t="s">
        <v>1030</v>
      </c>
      <c r="K291" t="s">
        <v>1031</v>
      </c>
      <c r="L291" t="s">
        <v>782</v>
      </c>
      <c r="M291" t="s">
        <v>223</v>
      </c>
      <c r="N291" t="s">
        <v>224</v>
      </c>
      <c r="O291" t="s">
        <v>225</v>
      </c>
      <c r="P291" t="s">
        <v>232</v>
      </c>
      <c r="Q291" t="s">
        <v>1032</v>
      </c>
      <c r="R291" t="s">
        <v>784</v>
      </c>
      <c r="S291" t="s">
        <v>228</v>
      </c>
      <c r="T291" t="s">
        <v>229</v>
      </c>
      <c r="U291" t="s">
        <v>230</v>
      </c>
      <c r="V291" s="70">
        <v>45433.392476851855</v>
      </c>
      <c r="W291" s="70">
        <v>45434.652083333334</v>
      </c>
      <c r="X291" s="70">
        <v>45434.792395833334</v>
      </c>
      <c r="Z291">
        <v>44640</v>
      </c>
      <c r="AA291" s="70">
        <v>45434.053969907407</v>
      </c>
      <c r="AB291" s="70">
        <v>45434.359027777777</v>
      </c>
      <c r="AC291" t="s">
        <v>546</v>
      </c>
      <c r="AD291" t="s">
        <v>232</v>
      </c>
      <c r="AF291">
        <v>440</v>
      </c>
      <c r="AG291">
        <v>95.936379927999994</v>
      </c>
      <c r="AH291">
        <v>95.483870968000005</v>
      </c>
      <c r="AI291">
        <v>2016</v>
      </c>
      <c r="AJ291">
        <v>1814</v>
      </c>
      <c r="AK291">
        <v>1374</v>
      </c>
    </row>
    <row r="292" spans="1:37" ht="15.95" customHeight="1">
      <c r="A292" t="s">
        <v>1608</v>
      </c>
      <c r="B292" t="s">
        <v>215</v>
      </c>
      <c r="C292" t="s">
        <v>216</v>
      </c>
      <c r="E292" t="s">
        <v>217</v>
      </c>
      <c r="F292" t="s">
        <v>218</v>
      </c>
      <c r="G292" s="71" t="s">
        <v>1609</v>
      </c>
      <c r="J292" t="s">
        <v>1610</v>
      </c>
      <c r="K292" t="s">
        <v>1611</v>
      </c>
      <c r="L292" t="s">
        <v>407</v>
      </c>
      <c r="M292" t="s">
        <v>408</v>
      </c>
      <c r="N292" t="s">
        <v>409</v>
      </c>
      <c r="O292" t="s">
        <v>225</v>
      </c>
      <c r="P292" t="s">
        <v>232</v>
      </c>
      <c r="Q292" t="s">
        <v>1612</v>
      </c>
      <c r="R292" t="s">
        <v>411</v>
      </c>
      <c r="S292" t="s">
        <v>228</v>
      </c>
      <c r="T292" t="s">
        <v>229</v>
      </c>
      <c r="U292" t="s">
        <v>230</v>
      </c>
      <c r="V292" s="70">
        <v>45433.458657407406</v>
      </c>
      <c r="X292" s="70">
        <v>45433.792638888888</v>
      </c>
      <c r="Z292">
        <v>44640</v>
      </c>
      <c r="AC292" t="s">
        <v>686</v>
      </c>
      <c r="AD292" t="s">
        <v>849</v>
      </c>
      <c r="AF292">
        <v>0</v>
      </c>
      <c r="AG292">
        <v>100</v>
      </c>
      <c r="AH292">
        <v>98.922491038999993</v>
      </c>
      <c r="AI292">
        <v>481</v>
      </c>
    </row>
    <row r="293" spans="1:37" ht="15.95" customHeight="1">
      <c r="A293" t="s">
        <v>1613</v>
      </c>
      <c r="B293" t="s">
        <v>215</v>
      </c>
      <c r="C293" t="s">
        <v>216</v>
      </c>
      <c r="E293" t="s">
        <v>217</v>
      </c>
      <c r="F293" t="s">
        <v>218</v>
      </c>
      <c r="G293" s="71" t="s">
        <v>1614</v>
      </c>
      <c r="J293" t="s">
        <v>1615</v>
      </c>
      <c r="K293" t="s">
        <v>1616</v>
      </c>
      <c r="L293" t="s">
        <v>455</v>
      </c>
      <c r="M293" t="s">
        <v>761</v>
      </c>
      <c r="N293" t="s">
        <v>732</v>
      </c>
      <c r="O293" t="s">
        <v>251</v>
      </c>
      <c r="P293" t="s">
        <v>354</v>
      </c>
      <c r="Q293" t="s">
        <v>1617</v>
      </c>
      <c r="R293" t="s">
        <v>734</v>
      </c>
      <c r="S293" t="s">
        <v>228</v>
      </c>
      <c r="T293" t="s">
        <v>229</v>
      </c>
      <c r="U293" t="s">
        <v>230</v>
      </c>
      <c r="V293" s="70">
        <v>45433.469722222224</v>
      </c>
      <c r="W293" s="70">
        <v>45433.56</v>
      </c>
      <c r="X293" s="70">
        <v>45433.607175925928</v>
      </c>
      <c r="Z293">
        <v>44640</v>
      </c>
      <c r="AC293" t="s">
        <v>268</v>
      </c>
      <c r="AD293" t="s">
        <v>232</v>
      </c>
      <c r="AF293">
        <v>0</v>
      </c>
      <c r="AG293">
        <v>99.708781361999996</v>
      </c>
      <c r="AH293">
        <v>99.556451612999993</v>
      </c>
      <c r="AI293">
        <v>198</v>
      </c>
      <c r="AJ293">
        <v>130</v>
      </c>
      <c r="AK293">
        <v>130</v>
      </c>
    </row>
    <row r="294" spans="1:37" ht="15.95" customHeight="1">
      <c r="A294" t="s">
        <v>1618</v>
      </c>
      <c r="B294" t="s">
        <v>215</v>
      </c>
      <c r="C294" t="s">
        <v>216</v>
      </c>
      <c r="E294" t="s">
        <v>280</v>
      </c>
      <c r="F294" t="s">
        <v>272</v>
      </c>
      <c r="G294" s="71" t="s">
        <v>1619</v>
      </c>
      <c r="J294" t="s">
        <v>1203</v>
      </c>
      <c r="K294" t="s">
        <v>1204</v>
      </c>
      <c r="L294" t="s">
        <v>297</v>
      </c>
      <c r="M294" t="s">
        <v>298</v>
      </c>
      <c r="N294" t="s">
        <v>429</v>
      </c>
      <c r="O294" t="s">
        <v>225</v>
      </c>
      <c r="R294" t="s">
        <v>431</v>
      </c>
      <c r="S294" t="s">
        <v>228</v>
      </c>
      <c r="T294" t="s">
        <v>229</v>
      </c>
      <c r="U294" t="s">
        <v>230</v>
      </c>
      <c r="V294" s="70">
        <v>45433.522210648145</v>
      </c>
      <c r="Y294" s="70">
        <v>45460.523356481484</v>
      </c>
      <c r="Z294">
        <v>44640</v>
      </c>
      <c r="AA294" s="70">
        <v>45433.556296296294</v>
      </c>
      <c r="AB294" s="70">
        <v>45434.556250000001</v>
      </c>
      <c r="AC294" t="s">
        <v>278</v>
      </c>
      <c r="AD294" t="s">
        <v>849</v>
      </c>
      <c r="AF294">
        <v>1440</v>
      </c>
      <c r="AG294">
        <v>12.89874552</v>
      </c>
      <c r="AH294">
        <v>12.89874552</v>
      </c>
      <c r="AI294">
        <v>38882</v>
      </c>
      <c r="AJ294">
        <v>38882</v>
      </c>
      <c r="AK294">
        <v>37442</v>
      </c>
    </row>
    <row r="295" spans="1:37" ht="15.95" customHeight="1">
      <c r="A295" t="s">
        <v>1620</v>
      </c>
      <c r="B295" t="s">
        <v>215</v>
      </c>
      <c r="C295" t="s">
        <v>216</v>
      </c>
      <c r="E295" t="s">
        <v>217</v>
      </c>
      <c r="F295" t="s">
        <v>218</v>
      </c>
      <c r="G295" s="71" t="s">
        <v>1621</v>
      </c>
      <c r="J295" t="s">
        <v>1598</v>
      </c>
      <c r="K295" t="s">
        <v>1599</v>
      </c>
      <c r="L295" t="s">
        <v>407</v>
      </c>
      <c r="M295" t="s">
        <v>408</v>
      </c>
      <c r="N295" t="s">
        <v>409</v>
      </c>
      <c r="O295" t="s">
        <v>225</v>
      </c>
      <c r="P295" t="s">
        <v>232</v>
      </c>
      <c r="Q295" t="s">
        <v>1600</v>
      </c>
      <c r="R295" t="s">
        <v>411</v>
      </c>
      <c r="S295" t="s">
        <v>228</v>
      </c>
      <c r="T295" t="s">
        <v>229</v>
      </c>
      <c r="U295" t="s">
        <v>230</v>
      </c>
      <c r="V295" s="70">
        <v>45433.567789351851</v>
      </c>
      <c r="X295" s="70">
        <v>45433.79142361111</v>
      </c>
      <c r="Z295">
        <v>44640</v>
      </c>
      <c r="AC295" t="s">
        <v>270</v>
      </c>
      <c r="AD295" t="s">
        <v>323</v>
      </c>
      <c r="AF295">
        <v>0</v>
      </c>
      <c r="AG295">
        <v>100</v>
      </c>
      <c r="AH295">
        <v>99.278673835000006</v>
      </c>
      <c r="AI295">
        <v>322</v>
      </c>
    </row>
    <row r="296" spans="1:37" ht="15.95" customHeight="1">
      <c r="A296" t="s">
        <v>1622</v>
      </c>
      <c r="B296" t="s">
        <v>215</v>
      </c>
      <c r="C296" t="s">
        <v>216</v>
      </c>
      <c r="E296" t="s">
        <v>217</v>
      </c>
      <c r="F296" t="s">
        <v>218</v>
      </c>
      <c r="G296" s="71" t="s">
        <v>1623</v>
      </c>
      <c r="J296" t="s">
        <v>1584</v>
      </c>
      <c r="K296" t="s">
        <v>1585</v>
      </c>
      <c r="L296" t="s">
        <v>407</v>
      </c>
      <c r="M296" t="s">
        <v>408</v>
      </c>
      <c r="N296" t="s">
        <v>409</v>
      </c>
      <c r="O296" t="s">
        <v>225</v>
      </c>
      <c r="P296" t="s">
        <v>232</v>
      </c>
      <c r="Q296" t="s">
        <v>1586</v>
      </c>
      <c r="R296" t="s">
        <v>411</v>
      </c>
      <c r="S296" t="s">
        <v>228</v>
      </c>
      <c r="T296" t="s">
        <v>229</v>
      </c>
      <c r="U296" t="s">
        <v>230</v>
      </c>
      <c r="V296" s="70">
        <v>45433.578148148146</v>
      </c>
      <c r="X296" s="70">
        <v>45433.695428240739</v>
      </c>
      <c r="Z296">
        <v>44640</v>
      </c>
      <c r="AC296" t="s">
        <v>231</v>
      </c>
      <c r="AD296" t="s">
        <v>323</v>
      </c>
      <c r="AF296">
        <v>0</v>
      </c>
      <c r="AG296">
        <v>100</v>
      </c>
      <c r="AH296">
        <v>99.621415771000002</v>
      </c>
      <c r="AI296">
        <v>169</v>
      </c>
    </row>
    <row r="297" spans="1:37" ht="15.95" customHeight="1">
      <c r="A297" t="s">
        <v>1624</v>
      </c>
      <c r="B297" t="s">
        <v>215</v>
      </c>
      <c r="C297" t="s">
        <v>216</v>
      </c>
      <c r="D297" t="s">
        <v>1625</v>
      </c>
      <c r="E297" t="s">
        <v>217</v>
      </c>
      <c r="F297" t="s">
        <v>218</v>
      </c>
      <c r="G297" s="71" t="s">
        <v>1626</v>
      </c>
      <c r="J297" t="s">
        <v>1584</v>
      </c>
      <c r="K297" t="s">
        <v>1585</v>
      </c>
      <c r="L297" t="s">
        <v>297</v>
      </c>
      <c r="M297" t="s">
        <v>298</v>
      </c>
      <c r="N297" t="s">
        <v>1627</v>
      </c>
      <c r="O297" t="s">
        <v>263</v>
      </c>
      <c r="P297" t="s">
        <v>516</v>
      </c>
      <c r="Q297" t="s">
        <v>1586</v>
      </c>
      <c r="R297" t="s">
        <v>1628</v>
      </c>
      <c r="S297" t="s">
        <v>228</v>
      </c>
      <c r="T297" t="s">
        <v>229</v>
      </c>
      <c r="U297" t="s">
        <v>230</v>
      </c>
      <c r="V297" s="70">
        <v>45433.582314814812</v>
      </c>
      <c r="W297" s="70">
        <v>45435.862685185188</v>
      </c>
      <c r="X297" s="70">
        <v>45436.316388888888</v>
      </c>
      <c r="Z297">
        <v>44640</v>
      </c>
      <c r="AA297" s="70">
        <v>45434.743923611109</v>
      </c>
      <c r="AB297" s="70">
        <v>45435.292361111111</v>
      </c>
      <c r="AC297" t="s">
        <v>231</v>
      </c>
      <c r="AD297" t="s">
        <v>1552</v>
      </c>
      <c r="AF297">
        <v>790</v>
      </c>
      <c r="AG297">
        <v>92.643369175999993</v>
      </c>
      <c r="AH297">
        <v>91.180555556000002</v>
      </c>
      <c r="AI297">
        <v>3937</v>
      </c>
      <c r="AJ297">
        <v>3284</v>
      </c>
      <c r="AK297">
        <v>2494</v>
      </c>
    </row>
    <row r="298" spans="1:37" ht="15.95" customHeight="1">
      <c r="A298" t="s">
        <v>1629</v>
      </c>
      <c r="B298" t="s">
        <v>215</v>
      </c>
      <c r="C298" t="s">
        <v>216</v>
      </c>
      <c r="E298" t="s">
        <v>217</v>
      </c>
      <c r="F298" t="s">
        <v>218</v>
      </c>
      <c r="G298" t="s">
        <v>1383</v>
      </c>
      <c r="J298" t="s">
        <v>1630</v>
      </c>
      <c r="K298" t="s">
        <v>1631</v>
      </c>
      <c r="L298" t="s">
        <v>407</v>
      </c>
      <c r="M298" t="s">
        <v>408</v>
      </c>
      <c r="N298" t="s">
        <v>409</v>
      </c>
      <c r="O298" t="s">
        <v>225</v>
      </c>
      <c r="P298" t="s">
        <v>232</v>
      </c>
      <c r="Q298" t="s">
        <v>1632</v>
      </c>
      <c r="R298" t="s">
        <v>411</v>
      </c>
      <c r="S298" t="s">
        <v>228</v>
      </c>
      <c r="T298" t="s">
        <v>229</v>
      </c>
      <c r="U298" t="s">
        <v>230</v>
      </c>
      <c r="V298" s="70">
        <v>45433.639930555553</v>
      </c>
      <c r="X298" s="70">
        <v>45433.78800925926</v>
      </c>
      <c r="Z298">
        <v>44640</v>
      </c>
      <c r="AC298" t="s">
        <v>278</v>
      </c>
      <c r="AD298" t="s">
        <v>412</v>
      </c>
      <c r="AE298" t="s">
        <v>413</v>
      </c>
      <c r="AF298">
        <v>0</v>
      </c>
      <c r="AG298">
        <v>100</v>
      </c>
      <c r="AH298">
        <v>99.522849461999996</v>
      </c>
      <c r="AI298">
        <v>213</v>
      </c>
    </row>
    <row r="299" spans="1:37" ht="15.95" customHeight="1">
      <c r="A299" t="s">
        <v>1633</v>
      </c>
      <c r="B299" t="s">
        <v>215</v>
      </c>
      <c r="C299" t="s">
        <v>216</v>
      </c>
      <c r="E299" t="s">
        <v>217</v>
      </c>
      <c r="F299" t="s">
        <v>218</v>
      </c>
      <c r="G299" t="s">
        <v>1383</v>
      </c>
      <c r="J299" t="s">
        <v>1634</v>
      </c>
      <c r="K299" t="s">
        <v>1635</v>
      </c>
      <c r="L299" t="s">
        <v>407</v>
      </c>
      <c r="M299" t="s">
        <v>408</v>
      </c>
      <c r="N299" t="s">
        <v>409</v>
      </c>
      <c r="O299" t="s">
        <v>225</v>
      </c>
      <c r="P299" t="s">
        <v>232</v>
      </c>
      <c r="Q299" t="s">
        <v>1636</v>
      </c>
      <c r="R299" t="s">
        <v>411</v>
      </c>
      <c r="S299" t="s">
        <v>228</v>
      </c>
      <c r="T299" t="s">
        <v>229</v>
      </c>
      <c r="U299" t="s">
        <v>230</v>
      </c>
      <c r="V299" s="70">
        <v>45433.63994212963</v>
      </c>
      <c r="X299" s="70">
        <v>45433.787962962961</v>
      </c>
      <c r="Z299">
        <v>44640</v>
      </c>
      <c r="AC299" t="s">
        <v>686</v>
      </c>
      <c r="AD299" t="s">
        <v>412</v>
      </c>
      <c r="AE299" t="s">
        <v>413</v>
      </c>
      <c r="AF299">
        <v>0</v>
      </c>
      <c r="AG299">
        <v>100</v>
      </c>
      <c r="AH299">
        <v>99.522849461999996</v>
      </c>
      <c r="AI299">
        <v>213</v>
      </c>
    </row>
    <row r="300" spans="1:37" ht="15.95" customHeight="1">
      <c r="A300" t="s">
        <v>1637</v>
      </c>
      <c r="B300" t="s">
        <v>215</v>
      </c>
      <c r="C300" t="s">
        <v>216</v>
      </c>
      <c r="E300" t="s">
        <v>217</v>
      </c>
      <c r="F300" t="s">
        <v>218</v>
      </c>
      <c r="G300" t="s">
        <v>1383</v>
      </c>
      <c r="J300" t="s">
        <v>1638</v>
      </c>
      <c r="K300" t="s">
        <v>1639</v>
      </c>
      <c r="L300" t="s">
        <v>407</v>
      </c>
      <c r="M300" t="s">
        <v>408</v>
      </c>
      <c r="N300" t="s">
        <v>409</v>
      </c>
      <c r="O300" t="s">
        <v>225</v>
      </c>
      <c r="P300" t="s">
        <v>232</v>
      </c>
      <c r="Q300" t="s">
        <v>1640</v>
      </c>
      <c r="R300" t="s">
        <v>411</v>
      </c>
      <c r="S300" t="s">
        <v>228</v>
      </c>
      <c r="T300" t="s">
        <v>229</v>
      </c>
      <c r="U300" t="s">
        <v>230</v>
      </c>
      <c r="V300" s="70">
        <v>45433.640057870369</v>
      </c>
      <c r="X300" s="70">
        <v>45433.787037037036</v>
      </c>
      <c r="Z300">
        <v>44640</v>
      </c>
      <c r="AC300" t="s">
        <v>402</v>
      </c>
      <c r="AD300" t="s">
        <v>412</v>
      </c>
      <c r="AE300" t="s">
        <v>413</v>
      </c>
      <c r="AF300">
        <v>0</v>
      </c>
      <c r="AG300">
        <v>100</v>
      </c>
      <c r="AH300">
        <v>99.525089605999995</v>
      </c>
      <c r="AI300">
        <v>212</v>
      </c>
    </row>
    <row r="301" spans="1:37" ht="15.95" customHeight="1">
      <c r="A301" t="s">
        <v>1641</v>
      </c>
      <c r="B301" t="s">
        <v>215</v>
      </c>
      <c r="C301" t="s">
        <v>216</v>
      </c>
      <c r="E301" t="s">
        <v>217</v>
      </c>
      <c r="F301" t="s">
        <v>218</v>
      </c>
      <c r="G301" t="s">
        <v>1383</v>
      </c>
      <c r="J301" t="s">
        <v>1642</v>
      </c>
      <c r="K301" t="s">
        <v>1643</v>
      </c>
      <c r="L301" t="s">
        <v>407</v>
      </c>
      <c r="M301" t="s">
        <v>408</v>
      </c>
      <c r="N301" t="s">
        <v>409</v>
      </c>
      <c r="O301" t="s">
        <v>225</v>
      </c>
      <c r="P301" t="s">
        <v>232</v>
      </c>
      <c r="Q301" t="s">
        <v>1644</v>
      </c>
      <c r="R301" t="s">
        <v>411</v>
      </c>
      <c r="S301" t="s">
        <v>228</v>
      </c>
      <c r="T301" t="s">
        <v>229</v>
      </c>
      <c r="U301" t="s">
        <v>230</v>
      </c>
      <c r="V301" s="70">
        <v>45433.640081018515</v>
      </c>
      <c r="X301" s="70">
        <v>45433.787812499999</v>
      </c>
      <c r="Z301">
        <v>44640</v>
      </c>
      <c r="AC301" t="s">
        <v>402</v>
      </c>
      <c r="AD301" t="s">
        <v>412</v>
      </c>
      <c r="AE301" t="s">
        <v>413</v>
      </c>
      <c r="AF301">
        <v>0</v>
      </c>
      <c r="AG301">
        <v>100</v>
      </c>
      <c r="AH301">
        <v>99.522849461999996</v>
      </c>
      <c r="AI301">
        <v>213</v>
      </c>
    </row>
    <row r="302" spans="1:37" ht="15.95" customHeight="1">
      <c r="A302" t="s">
        <v>1645</v>
      </c>
      <c r="B302" t="s">
        <v>215</v>
      </c>
      <c r="C302" t="s">
        <v>216</v>
      </c>
      <c r="E302" t="s">
        <v>217</v>
      </c>
      <c r="F302" t="s">
        <v>218</v>
      </c>
      <c r="G302" t="s">
        <v>1383</v>
      </c>
      <c r="J302" t="s">
        <v>1646</v>
      </c>
      <c r="K302" t="s">
        <v>1647</v>
      </c>
      <c r="L302" t="s">
        <v>407</v>
      </c>
      <c r="M302" t="s">
        <v>408</v>
      </c>
      <c r="N302" t="s">
        <v>409</v>
      </c>
      <c r="O302" t="s">
        <v>225</v>
      </c>
      <c r="P302" t="s">
        <v>232</v>
      </c>
      <c r="Q302" t="s">
        <v>1648</v>
      </c>
      <c r="R302" t="s">
        <v>411</v>
      </c>
      <c r="S302" t="s">
        <v>228</v>
      </c>
      <c r="T302" t="s">
        <v>229</v>
      </c>
      <c r="U302" t="s">
        <v>230</v>
      </c>
      <c r="V302" s="70">
        <v>45433.640219907407</v>
      </c>
      <c r="X302" s="70">
        <v>45433.787314814814</v>
      </c>
      <c r="Z302">
        <v>44640</v>
      </c>
      <c r="AC302" t="s">
        <v>395</v>
      </c>
      <c r="AD302" t="s">
        <v>412</v>
      </c>
      <c r="AE302" t="s">
        <v>413</v>
      </c>
      <c r="AF302">
        <v>0</v>
      </c>
      <c r="AG302">
        <v>100</v>
      </c>
      <c r="AH302">
        <v>99.525089605999995</v>
      </c>
      <c r="AI302">
        <v>212</v>
      </c>
    </row>
    <row r="303" spans="1:37" ht="15.95" customHeight="1">
      <c r="A303" t="s">
        <v>1649</v>
      </c>
      <c r="B303" t="s">
        <v>215</v>
      </c>
      <c r="C303" t="s">
        <v>216</v>
      </c>
      <c r="E303" t="s">
        <v>217</v>
      </c>
      <c r="F303" t="s">
        <v>218</v>
      </c>
      <c r="G303" t="s">
        <v>1383</v>
      </c>
      <c r="J303" t="s">
        <v>1650</v>
      </c>
      <c r="K303" t="s">
        <v>1651</v>
      </c>
      <c r="L303" t="s">
        <v>407</v>
      </c>
      <c r="M303" t="s">
        <v>408</v>
      </c>
      <c r="N303" t="s">
        <v>409</v>
      </c>
      <c r="O303" t="s">
        <v>225</v>
      </c>
      <c r="P303" t="s">
        <v>232</v>
      </c>
      <c r="Q303" t="s">
        <v>1652</v>
      </c>
      <c r="R303" t="s">
        <v>411</v>
      </c>
      <c r="S303" t="s">
        <v>228</v>
      </c>
      <c r="T303" t="s">
        <v>229</v>
      </c>
      <c r="U303" t="s">
        <v>230</v>
      </c>
      <c r="V303" s="70">
        <v>45433.640335648146</v>
      </c>
      <c r="X303" s="70">
        <v>45433.787430555552</v>
      </c>
      <c r="Z303">
        <v>44640</v>
      </c>
      <c r="AC303" t="s">
        <v>922</v>
      </c>
      <c r="AD303" t="s">
        <v>412</v>
      </c>
      <c r="AE303" t="s">
        <v>413</v>
      </c>
      <c r="AF303">
        <v>0</v>
      </c>
      <c r="AG303">
        <v>100</v>
      </c>
      <c r="AH303">
        <v>99.527329749000003</v>
      </c>
      <c r="AI303">
        <v>211</v>
      </c>
    </row>
    <row r="304" spans="1:37" ht="15.95" customHeight="1">
      <c r="A304" t="s">
        <v>1653</v>
      </c>
      <c r="B304" t="s">
        <v>215</v>
      </c>
      <c r="C304" t="s">
        <v>216</v>
      </c>
      <c r="E304" t="s">
        <v>217</v>
      </c>
      <c r="F304" t="s">
        <v>218</v>
      </c>
      <c r="G304" t="s">
        <v>1383</v>
      </c>
      <c r="J304" t="s">
        <v>1654</v>
      </c>
      <c r="K304" t="s">
        <v>1655</v>
      </c>
      <c r="L304" t="s">
        <v>407</v>
      </c>
      <c r="M304" t="s">
        <v>408</v>
      </c>
      <c r="N304" t="s">
        <v>409</v>
      </c>
      <c r="O304" t="s">
        <v>225</v>
      </c>
      <c r="P304" t="s">
        <v>232</v>
      </c>
      <c r="Q304" t="s">
        <v>1656</v>
      </c>
      <c r="R304" t="s">
        <v>411</v>
      </c>
      <c r="S304" t="s">
        <v>228</v>
      </c>
      <c r="T304" t="s">
        <v>229</v>
      </c>
      <c r="U304" t="s">
        <v>230</v>
      </c>
      <c r="V304" s="70">
        <v>45433.640416666669</v>
      </c>
      <c r="X304" s="70">
        <v>45433.787210648145</v>
      </c>
      <c r="Z304">
        <v>44640</v>
      </c>
      <c r="AC304" t="s">
        <v>231</v>
      </c>
      <c r="AD304" t="s">
        <v>412</v>
      </c>
      <c r="AE304" t="s">
        <v>413</v>
      </c>
      <c r="AF304">
        <v>0</v>
      </c>
      <c r="AG304">
        <v>100</v>
      </c>
      <c r="AH304">
        <v>99.527329749000003</v>
      </c>
      <c r="AI304">
        <v>211</v>
      </c>
    </row>
    <row r="305" spans="1:35" ht="15.95" customHeight="1">
      <c r="A305" t="s">
        <v>1657</v>
      </c>
      <c r="B305" t="s">
        <v>215</v>
      </c>
      <c r="C305" t="s">
        <v>216</v>
      </c>
      <c r="E305" t="s">
        <v>217</v>
      </c>
      <c r="F305" t="s">
        <v>218</v>
      </c>
      <c r="G305" t="s">
        <v>1383</v>
      </c>
      <c r="J305" t="s">
        <v>1658</v>
      </c>
      <c r="K305" t="s">
        <v>1659</v>
      </c>
      <c r="L305" t="s">
        <v>407</v>
      </c>
      <c r="M305" t="s">
        <v>408</v>
      </c>
      <c r="N305" t="s">
        <v>409</v>
      </c>
      <c r="O305" t="s">
        <v>225</v>
      </c>
      <c r="P305" t="s">
        <v>232</v>
      </c>
      <c r="Q305" t="s">
        <v>1660</v>
      </c>
      <c r="R305" t="s">
        <v>411</v>
      </c>
      <c r="S305" t="s">
        <v>228</v>
      </c>
      <c r="T305" t="s">
        <v>229</v>
      </c>
      <c r="U305" t="s">
        <v>230</v>
      </c>
      <c r="V305" s="70">
        <v>45433.640520833331</v>
      </c>
      <c r="X305" s="70">
        <v>45433.787372685183</v>
      </c>
      <c r="Z305">
        <v>44640</v>
      </c>
      <c r="AC305" t="s">
        <v>546</v>
      </c>
      <c r="AD305" t="s">
        <v>412</v>
      </c>
      <c r="AE305" t="s">
        <v>413</v>
      </c>
      <c r="AF305">
        <v>0</v>
      </c>
      <c r="AG305">
        <v>100</v>
      </c>
      <c r="AH305">
        <v>99.527329749000003</v>
      </c>
      <c r="AI305">
        <v>211</v>
      </c>
    </row>
    <row r="306" spans="1:35" ht="15.95" customHeight="1">
      <c r="A306" t="s">
        <v>1661</v>
      </c>
      <c r="B306" t="s">
        <v>215</v>
      </c>
      <c r="C306" t="s">
        <v>216</v>
      </c>
      <c r="E306" t="s">
        <v>217</v>
      </c>
      <c r="F306" t="s">
        <v>218</v>
      </c>
      <c r="G306" t="s">
        <v>1383</v>
      </c>
      <c r="J306" t="s">
        <v>1662</v>
      </c>
      <c r="K306" t="s">
        <v>1663</v>
      </c>
      <c r="L306" t="s">
        <v>407</v>
      </c>
      <c r="M306" t="s">
        <v>408</v>
      </c>
      <c r="N306" t="s">
        <v>409</v>
      </c>
      <c r="O306" t="s">
        <v>225</v>
      </c>
      <c r="P306" t="s">
        <v>232</v>
      </c>
      <c r="Q306" t="s">
        <v>1664</v>
      </c>
      <c r="R306" t="s">
        <v>411</v>
      </c>
      <c r="S306" t="s">
        <v>228</v>
      </c>
      <c r="T306" t="s">
        <v>229</v>
      </c>
      <c r="U306" t="s">
        <v>230</v>
      </c>
      <c r="V306" s="70">
        <v>45433.640543981484</v>
      </c>
      <c r="X306" s="70">
        <v>45433.786898148152</v>
      </c>
      <c r="Z306">
        <v>44640</v>
      </c>
      <c r="AC306" t="s">
        <v>309</v>
      </c>
      <c r="AD306" t="s">
        <v>412</v>
      </c>
      <c r="AE306" t="s">
        <v>413</v>
      </c>
      <c r="AF306">
        <v>0</v>
      </c>
      <c r="AG306">
        <v>100</v>
      </c>
      <c r="AH306">
        <v>99.527329749000003</v>
      </c>
      <c r="AI306">
        <v>211</v>
      </c>
    </row>
    <row r="307" spans="1:35" ht="15.95" customHeight="1">
      <c r="A307" t="s">
        <v>1665</v>
      </c>
      <c r="B307" t="s">
        <v>215</v>
      </c>
      <c r="C307" t="s">
        <v>216</v>
      </c>
      <c r="E307" t="s">
        <v>217</v>
      </c>
      <c r="F307" t="s">
        <v>218</v>
      </c>
      <c r="G307" t="s">
        <v>1383</v>
      </c>
      <c r="J307" t="s">
        <v>1666</v>
      </c>
      <c r="K307" t="s">
        <v>1667</v>
      </c>
      <c r="L307" t="s">
        <v>407</v>
      </c>
      <c r="M307" t="s">
        <v>408</v>
      </c>
      <c r="N307" t="s">
        <v>409</v>
      </c>
      <c r="O307" t="s">
        <v>225</v>
      </c>
      <c r="P307" t="s">
        <v>232</v>
      </c>
      <c r="Q307" t="s">
        <v>1668</v>
      </c>
      <c r="R307" t="s">
        <v>411</v>
      </c>
      <c r="S307" t="s">
        <v>228</v>
      </c>
      <c r="T307" t="s">
        <v>229</v>
      </c>
      <c r="U307" t="s">
        <v>230</v>
      </c>
      <c r="V307" s="70">
        <v>45433.640613425923</v>
      </c>
      <c r="X307" s="70">
        <v>45433.787488425929</v>
      </c>
      <c r="Z307">
        <v>44640</v>
      </c>
      <c r="AC307" t="s">
        <v>473</v>
      </c>
      <c r="AD307" t="s">
        <v>412</v>
      </c>
      <c r="AE307" t="s">
        <v>413</v>
      </c>
      <c r="AF307">
        <v>0</v>
      </c>
      <c r="AG307">
        <v>100</v>
      </c>
      <c r="AH307">
        <v>99.527329749000003</v>
      </c>
      <c r="AI307">
        <v>211</v>
      </c>
    </row>
    <row r="308" spans="1:35" ht="15.95" customHeight="1">
      <c r="A308" t="s">
        <v>1669</v>
      </c>
      <c r="B308" t="s">
        <v>215</v>
      </c>
      <c r="C308" t="s">
        <v>216</v>
      </c>
      <c r="E308" t="s">
        <v>217</v>
      </c>
      <c r="F308" t="s">
        <v>218</v>
      </c>
      <c r="G308" s="71" t="s">
        <v>1670</v>
      </c>
      <c r="J308" t="s">
        <v>282</v>
      </c>
      <c r="K308" t="s">
        <v>283</v>
      </c>
      <c r="L308" t="s">
        <v>407</v>
      </c>
      <c r="M308" t="s">
        <v>408</v>
      </c>
      <c r="N308" t="s">
        <v>409</v>
      </c>
      <c r="O308" t="s">
        <v>225</v>
      </c>
      <c r="P308" t="s">
        <v>232</v>
      </c>
      <c r="Q308" t="s">
        <v>284</v>
      </c>
      <c r="R308" t="s">
        <v>411</v>
      </c>
      <c r="S308" t="s">
        <v>228</v>
      </c>
      <c r="T308" t="s">
        <v>229</v>
      </c>
      <c r="U308" t="s">
        <v>230</v>
      </c>
      <c r="V308" s="70">
        <v>45433.644490740742</v>
      </c>
      <c r="X308" s="70">
        <v>45433.697974537034</v>
      </c>
      <c r="Z308">
        <v>44640</v>
      </c>
      <c r="AC308" t="s">
        <v>231</v>
      </c>
      <c r="AD308" t="s">
        <v>323</v>
      </c>
      <c r="AF308">
        <v>0</v>
      </c>
      <c r="AG308">
        <v>100</v>
      </c>
      <c r="AH308">
        <v>99.827508961000007</v>
      </c>
      <c r="AI308">
        <v>77</v>
      </c>
    </row>
    <row r="309" spans="1:35" ht="15.95" customHeight="1">
      <c r="A309" t="s">
        <v>1671</v>
      </c>
      <c r="B309" t="s">
        <v>215</v>
      </c>
      <c r="C309" t="s">
        <v>216</v>
      </c>
      <c r="E309" t="s">
        <v>217</v>
      </c>
      <c r="F309" t="s">
        <v>218</v>
      </c>
      <c r="G309" t="s">
        <v>1383</v>
      </c>
      <c r="J309" t="s">
        <v>1634</v>
      </c>
      <c r="K309" t="s">
        <v>1635</v>
      </c>
      <c r="L309" t="s">
        <v>407</v>
      </c>
      <c r="M309" t="s">
        <v>408</v>
      </c>
      <c r="N309" t="s">
        <v>409</v>
      </c>
      <c r="O309" t="s">
        <v>225</v>
      </c>
      <c r="P309" t="s">
        <v>232</v>
      </c>
      <c r="Q309" t="s">
        <v>1636</v>
      </c>
      <c r="R309" t="s">
        <v>411</v>
      </c>
      <c r="S309" t="s">
        <v>228</v>
      </c>
      <c r="T309" t="s">
        <v>229</v>
      </c>
      <c r="U309" t="s">
        <v>230</v>
      </c>
      <c r="V309" s="70">
        <v>45433.681608796294</v>
      </c>
      <c r="X309" s="70">
        <v>45433.787905092591</v>
      </c>
      <c r="Z309">
        <v>44640</v>
      </c>
      <c r="AC309" t="s">
        <v>686</v>
      </c>
      <c r="AD309" t="s">
        <v>412</v>
      </c>
      <c r="AE309" t="s">
        <v>413</v>
      </c>
      <c r="AF309">
        <v>0</v>
      </c>
      <c r="AG309">
        <v>100</v>
      </c>
      <c r="AH309">
        <v>99.657258064999994</v>
      </c>
      <c r="AI309">
        <v>153</v>
      </c>
    </row>
    <row r="310" spans="1:35" ht="15.95" customHeight="1">
      <c r="A310" t="s">
        <v>1672</v>
      </c>
      <c r="B310" t="s">
        <v>215</v>
      </c>
      <c r="C310" t="s">
        <v>216</v>
      </c>
      <c r="E310" t="s">
        <v>217</v>
      </c>
      <c r="F310" t="s">
        <v>218</v>
      </c>
      <c r="G310" t="s">
        <v>1383</v>
      </c>
      <c r="J310" t="s">
        <v>1638</v>
      </c>
      <c r="K310" t="s">
        <v>1639</v>
      </c>
      <c r="L310" t="s">
        <v>407</v>
      </c>
      <c r="M310" t="s">
        <v>408</v>
      </c>
      <c r="N310" t="s">
        <v>409</v>
      </c>
      <c r="O310" t="s">
        <v>225</v>
      </c>
      <c r="P310" t="s">
        <v>232</v>
      </c>
      <c r="Q310" t="s">
        <v>1640</v>
      </c>
      <c r="R310" t="s">
        <v>411</v>
      </c>
      <c r="S310" t="s">
        <v>228</v>
      </c>
      <c r="T310" t="s">
        <v>229</v>
      </c>
      <c r="U310" t="s">
        <v>230</v>
      </c>
      <c r="V310" s="70">
        <v>45433.681631944448</v>
      </c>
      <c r="X310" s="70">
        <v>45433.787152777775</v>
      </c>
      <c r="Z310">
        <v>44640</v>
      </c>
      <c r="AC310" t="s">
        <v>402</v>
      </c>
      <c r="AD310" t="s">
        <v>412</v>
      </c>
      <c r="AE310" t="s">
        <v>413</v>
      </c>
      <c r="AF310">
        <v>0</v>
      </c>
      <c r="AG310">
        <v>100</v>
      </c>
      <c r="AH310">
        <v>99.659498208000002</v>
      </c>
      <c r="AI310">
        <v>152</v>
      </c>
    </row>
    <row r="311" spans="1:35" ht="15.95" customHeight="1">
      <c r="A311" t="s">
        <v>1673</v>
      </c>
      <c r="B311" t="s">
        <v>215</v>
      </c>
      <c r="C311" t="s">
        <v>216</v>
      </c>
      <c r="E311" t="s">
        <v>217</v>
      </c>
      <c r="F311" t="s">
        <v>218</v>
      </c>
      <c r="G311" t="s">
        <v>1383</v>
      </c>
      <c r="J311" t="s">
        <v>1674</v>
      </c>
      <c r="K311" t="s">
        <v>1675</v>
      </c>
      <c r="L311" t="s">
        <v>407</v>
      </c>
      <c r="M311" t="s">
        <v>408</v>
      </c>
      <c r="N311" t="s">
        <v>409</v>
      </c>
      <c r="O311" t="s">
        <v>225</v>
      </c>
      <c r="P311" t="s">
        <v>232</v>
      </c>
      <c r="Q311" t="s">
        <v>1676</v>
      </c>
      <c r="R311" t="s">
        <v>411</v>
      </c>
      <c r="S311" t="s">
        <v>228</v>
      </c>
      <c r="T311" t="s">
        <v>229</v>
      </c>
      <c r="U311" t="s">
        <v>230</v>
      </c>
      <c r="V311" s="70">
        <v>45433.68173611111</v>
      </c>
      <c r="X311" s="70">
        <v>45433.787268518521</v>
      </c>
      <c r="Z311">
        <v>44640</v>
      </c>
      <c r="AC311" t="s">
        <v>686</v>
      </c>
      <c r="AD311" t="s">
        <v>412</v>
      </c>
      <c r="AE311" t="s">
        <v>413</v>
      </c>
      <c r="AF311">
        <v>0</v>
      </c>
      <c r="AG311">
        <v>100</v>
      </c>
      <c r="AH311">
        <v>99.659498208000002</v>
      </c>
      <c r="AI311">
        <v>152</v>
      </c>
    </row>
    <row r="312" spans="1:35" ht="15.95" customHeight="1">
      <c r="A312" t="s">
        <v>1677</v>
      </c>
      <c r="B312" t="s">
        <v>215</v>
      </c>
      <c r="C312" t="s">
        <v>216</v>
      </c>
      <c r="E312" t="s">
        <v>217</v>
      </c>
      <c r="F312" t="s">
        <v>218</v>
      </c>
      <c r="G312" t="s">
        <v>1383</v>
      </c>
      <c r="J312" t="s">
        <v>1678</v>
      </c>
      <c r="K312" t="s">
        <v>1679</v>
      </c>
      <c r="L312" t="s">
        <v>407</v>
      </c>
      <c r="M312" t="s">
        <v>408</v>
      </c>
      <c r="N312" t="s">
        <v>409</v>
      </c>
      <c r="O312" t="s">
        <v>225</v>
      </c>
      <c r="P312" t="s">
        <v>232</v>
      </c>
      <c r="Q312" t="s">
        <v>1680</v>
      </c>
      <c r="R312" t="s">
        <v>411</v>
      </c>
      <c r="S312" t="s">
        <v>228</v>
      </c>
      <c r="T312" t="s">
        <v>229</v>
      </c>
      <c r="U312" t="s">
        <v>230</v>
      </c>
      <c r="V312" s="70">
        <v>45433.681759259256</v>
      </c>
      <c r="X312" s="70">
        <v>45433.786979166667</v>
      </c>
      <c r="Z312">
        <v>44640</v>
      </c>
      <c r="AC312" t="s">
        <v>395</v>
      </c>
      <c r="AD312" t="s">
        <v>412</v>
      </c>
      <c r="AE312" t="s">
        <v>413</v>
      </c>
      <c r="AF312">
        <v>0</v>
      </c>
      <c r="AG312">
        <v>100</v>
      </c>
      <c r="AH312">
        <v>99.659498208000002</v>
      </c>
      <c r="AI312">
        <v>152</v>
      </c>
    </row>
    <row r="313" spans="1:35" ht="15.95" customHeight="1">
      <c r="A313" t="s">
        <v>1681</v>
      </c>
      <c r="B313" t="s">
        <v>215</v>
      </c>
      <c r="C313" t="s">
        <v>216</v>
      </c>
      <c r="E313" t="s">
        <v>217</v>
      </c>
      <c r="F313" t="s">
        <v>218</v>
      </c>
      <c r="G313" t="s">
        <v>1383</v>
      </c>
      <c r="J313" t="s">
        <v>1642</v>
      </c>
      <c r="K313" t="s">
        <v>1643</v>
      </c>
      <c r="L313" t="s">
        <v>407</v>
      </c>
      <c r="M313" t="s">
        <v>408</v>
      </c>
      <c r="N313" t="s">
        <v>409</v>
      </c>
      <c r="O313" t="s">
        <v>225</v>
      </c>
      <c r="P313" t="s">
        <v>232</v>
      </c>
      <c r="Q313" t="s">
        <v>1644</v>
      </c>
      <c r="R313" t="s">
        <v>411</v>
      </c>
      <c r="S313" t="s">
        <v>228</v>
      </c>
      <c r="T313" t="s">
        <v>229</v>
      </c>
      <c r="U313" t="s">
        <v>230</v>
      </c>
      <c r="V313" s="70">
        <v>45433.681817129633</v>
      </c>
      <c r="X313" s="70">
        <v>45433.78806712963</v>
      </c>
      <c r="Z313">
        <v>44640</v>
      </c>
      <c r="AC313" t="s">
        <v>402</v>
      </c>
      <c r="AD313" t="s">
        <v>412</v>
      </c>
      <c r="AE313" t="s">
        <v>413</v>
      </c>
      <c r="AF313">
        <v>0</v>
      </c>
      <c r="AG313">
        <v>100</v>
      </c>
      <c r="AH313">
        <v>99.657258064999994</v>
      </c>
      <c r="AI313">
        <v>153</v>
      </c>
    </row>
    <row r="314" spans="1:35" ht="15.95" customHeight="1">
      <c r="A314" t="s">
        <v>1682</v>
      </c>
      <c r="B314" t="s">
        <v>215</v>
      </c>
      <c r="C314" t="s">
        <v>216</v>
      </c>
      <c r="E314" t="s">
        <v>217</v>
      </c>
      <c r="F314" t="s">
        <v>218</v>
      </c>
      <c r="G314" t="s">
        <v>1383</v>
      </c>
      <c r="J314" t="s">
        <v>1650</v>
      </c>
      <c r="K314" t="s">
        <v>1651</v>
      </c>
      <c r="L314" t="s">
        <v>407</v>
      </c>
      <c r="M314" t="s">
        <v>408</v>
      </c>
      <c r="N314" t="s">
        <v>409</v>
      </c>
      <c r="O314" t="s">
        <v>225</v>
      </c>
      <c r="P314" t="s">
        <v>232</v>
      </c>
      <c r="Q314" t="s">
        <v>1652</v>
      </c>
      <c r="R314" t="s">
        <v>411</v>
      </c>
      <c r="S314" t="s">
        <v>228</v>
      </c>
      <c r="T314" t="s">
        <v>229</v>
      </c>
      <c r="U314" t="s">
        <v>230</v>
      </c>
      <c r="V314" s="70">
        <v>45433.681944444441</v>
      </c>
      <c r="X314" s="70">
        <v>45433.787592592591</v>
      </c>
      <c r="Z314">
        <v>44640</v>
      </c>
      <c r="AC314" t="s">
        <v>922</v>
      </c>
      <c r="AD314" t="s">
        <v>412</v>
      </c>
      <c r="AE314" t="s">
        <v>413</v>
      </c>
      <c r="AF314">
        <v>0</v>
      </c>
      <c r="AG314">
        <v>100</v>
      </c>
      <c r="AH314">
        <v>99.659498208000002</v>
      </c>
      <c r="AI314">
        <v>152</v>
      </c>
    </row>
    <row r="315" spans="1:35" ht="15.95" customHeight="1">
      <c r="A315" t="s">
        <v>1683</v>
      </c>
      <c r="B315" t="s">
        <v>215</v>
      </c>
      <c r="C315" t="s">
        <v>216</v>
      </c>
      <c r="E315" t="s">
        <v>217</v>
      </c>
      <c r="F315" t="s">
        <v>218</v>
      </c>
      <c r="G315" t="s">
        <v>1383</v>
      </c>
      <c r="J315" t="s">
        <v>1684</v>
      </c>
      <c r="K315" t="s">
        <v>1685</v>
      </c>
      <c r="L315" t="s">
        <v>407</v>
      </c>
      <c r="M315" t="s">
        <v>408</v>
      </c>
      <c r="N315" t="s">
        <v>409</v>
      </c>
      <c r="O315" t="s">
        <v>225</v>
      </c>
      <c r="P315" t="s">
        <v>232</v>
      </c>
      <c r="R315" t="s">
        <v>411</v>
      </c>
      <c r="S315" t="s">
        <v>228</v>
      </c>
      <c r="T315" t="s">
        <v>229</v>
      </c>
      <c r="U315" t="s">
        <v>230</v>
      </c>
      <c r="V315" s="70">
        <v>45433.68204861111</v>
      </c>
      <c r="X315" s="70">
        <v>45433.78765046296</v>
      </c>
      <c r="Z315">
        <v>44640</v>
      </c>
      <c r="AC315" t="s">
        <v>395</v>
      </c>
      <c r="AD315" t="s">
        <v>412</v>
      </c>
      <c r="AE315" t="s">
        <v>413</v>
      </c>
      <c r="AF315">
        <v>0</v>
      </c>
      <c r="AG315">
        <v>100</v>
      </c>
      <c r="AH315">
        <v>99.659498208000002</v>
      </c>
      <c r="AI315">
        <v>152</v>
      </c>
    </row>
    <row r="316" spans="1:35" ht="15.95" customHeight="1">
      <c r="A316" t="s">
        <v>1686</v>
      </c>
      <c r="B316" t="s">
        <v>215</v>
      </c>
      <c r="C316" t="s">
        <v>216</v>
      </c>
      <c r="E316" t="s">
        <v>217</v>
      </c>
      <c r="F316" t="s">
        <v>218</v>
      </c>
      <c r="G316" t="s">
        <v>1383</v>
      </c>
      <c r="J316" t="s">
        <v>1654</v>
      </c>
      <c r="K316" t="s">
        <v>1655</v>
      </c>
      <c r="L316" t="s">
        <v>407</v>
      </c>
      <c r="M316" t="s">
        <v>408</v>
      </c>
      <c r="N316" t="s">
        <v>409</v>
      </c>
      <c r="O316" t="s">
        <v>225</v>
      </c>
      <c r="P316" t="s">
        <v>232</v>
      </c>
      <c r="Q316" t="s">
        <v>1656</v>
      </c>
      <c r="R316" t="s">
        <v>411</v>
      </c>
      <c r="S316" t="s">
        <v>228</v>
      </c>
      <c r="T316" t="s">
        <v>229</v>
      </c>
      <c r="U316" t="s">
        <v>230</v>
      </c>
      <c r="V316" s="70">
        <v>45433.682071759256</v>
      </c>
      <c r="X316" s="70">
        <v>45433.78769675926</v>
      </c>
      <c r="Z316">
        <v>44640</v>
      </c>
      <c r="AC316" t="s">
        <v>231</v>
      </c>
      <c r="AD316" t="s">
        <v>412</v>
      </c>
      <c r="AE316" t="s">
        <v>413</v>
      </c>
      <c r="AF316">
        <v>0</v>
      </c>
      <c r="AG316">
        <v>100</v>
      </c>
      <c r="AH316">
        <v>99.659498208000002</v>
      </c>
      <c r="AI316">
        <v>152</v>
      </c>
    </row>
    <row r="317" spans="1:35" ht="15.95" customHeight="1">
      <c r="A317" t="s">
        <v>1687</v>
      </c>
      <c r="B317" t="s">
        <v>215</v>
      </c>
      <c r="C317" t="s">
        <v>216</v>
      </c>
      <c r="E317" t="s">
        <v>217</v>
      </c>
      <c r="F317" t="s">
        <v>218</v>
      </c>
      <c r="G317" t="s">
        <v>1383</v>
      </c>
      <c r="J317" t="s">
        <v>1658</v>
      </c>
      <c r="K317" t="s">
        <v>1659</v>
      </c>
      <c r="L317" t="s">
        <v>407</v>
      </c>
      <c r="M317" t="s">
        <v>408</v>
      </c>
      <c r="N317" t="s">
        <v>409</v>
      </c>
      <c r="O317" t="s">
        <v>225</v>
      </c>
      <c r="P317" t="s">
        <v>232</v>
      </c>
      <c r="Q317" t="s">
        <v>1660</v>
      </c>
      <c r="R317" t="s">
        <v>411</v>
      </c>
      <c r="S317" t="s">
        <v>228</v>
      </c>
      <c r="T317" t="s">
        <v>229</v>
      </c>
      <c r="U317" t="s">
        <v>230</v>
      </c>
      <c r="V317" s="70">
        <v>45433.682199074072</v>
      </c>
      <c r="X317" s="70">
        <v>45433.787094907406</v>
      </c>
      <c r="Z317">
        <v>44640</v>
      </c>
      <c r="AC317" t="s">
        <v>546</v>
      </c>
      <c r="AD317" t="s">
        <v>412</v>
      </c>
      <c r="AE317" t="s">
        <v>413</v>
      </c>
      <c r="AF317">
        <v>0</v>
      </c>
      <c r="AG317">
        <v>100</v>
      </c>
      <c r="AH317">
        <v>99.661738350999997</v>
      </c>
      <c r="AI317">
        <v>151</v>
      </c>
    </row>
    <row r="318" spans="1:35" ht="15.95" customHeight="1">
      <c r="A318" t="s">
        <v>1688</v>
      </c>
      <c r="B318" t="s">
        <v>215</v>
      </c>
      <c r="C318" t="s">
        <v>216</v>
      </c>
      <c r="E318" t="s">
        <v>217</v>
      </c>
      <c r="F318" t="s">
        <v>218</v>
      </c>
      <c r="G318" t="s">
        <v>1383</v>
      </c>
      <c r="J318" t="s">
        <v>1666</v>
      </c>
      <c r="K318" t="s">
        <v>1667</v>
      </c>
      <c r="L318" t="s">
        <v>407</v>
      </c>
      <c r="M318" t="s">
        <v>408</v>
      </c>
      <c r="N318" t="s">
        <v>409</v>
      </c>
      <c r="O318" t="s">
        <v>225</v>
      </c>
      <c r="P318" t="s">
        <v>232</v>
      </c>
      <c r="Q318" t="s">
        <v>1668</v>
      </c>
      <c r="R318" t="s">
        <v>411</v>
      </c>
      <c r="S318" t="s">
        <v>228</v>
      </c>
      <c r="T318" t="s">
        <v>229</v>
      </c>
      <c r="U318" t="s">
        <v>230</v>
      </c>
      <c r="V318" s="70">
        <v>45433.682233796295</v>
      </c>
      <c r="X318" s="70">
        <v>45433.787546296298</v>
      </c>
      <c r="Z318">
        <v>44640</v>
      </c>
      <c r="AC318" t="s">
        <v>473</v>
      </c>
      <c r="AD318" t="s">
        <v>412</v>
      </c>
      <c r="AE318" t="s">
        <v>413</v>
      </c>
      <c r="AF318">
        <v>0</v>
      </c>
      <c r="AG318">
        <v>100</v>
      </c>
      <c r="AH318">
        <v>99.659498208000002</v>
      </c>
      <c r="AI318">
        <v>152</v>
      </c>
    </row>
    <row r="319" spans="1:35" ht="15.95" customHeight="1">
      <c r="A319" t="s">
        <v>1689</v>
      </c>
      <c r="B319" t="s">
        <v>215</v>
      </c>
      <c r="C319" t="s">
        <v>216</v>
      </c>
      <c r="E319" t="s">
        <v>217</v>
      </c>
      <c r="F319" t="s">
        <v>218</v>
      </c>
      <c r="G319" t="s">
        <v>1383</v>
      </c>
      <c r="J319" t="s">
        <v>1662</v>
      </c>
      <c r="K319" t="s">
        <v>1663</v>
      </c>
      <c r="L319" t="s">
        <v>407</v>
      </c>
      <c r="M319" t="s">
        <v>408</v>
      </c>
      <c r="N319" t="s">
        <v>409</v>
      </c>
      <c r="O319" t="s">
        <v>225</v>
      </c>
      <c r="P319" t="s">
        <v>232</v>
      </c>
      <c r="Q319" t="s">
        <v>1664</v>
      </c>
      <c r="R319" t="s">
        <v>411</v>
      </c>
      <c r="S319" t="s">
        <v>228</v>
      </c>
      <c r="T319" t="s">
        <v>229</v>
      </c>
      <c r="U319" t="s">
        <v>230</v>
      </c>
      <c r="V319" s="70">
        <v>45433.682256944441</v>
      </c>
      <c r="X319" s="70">
        <v>45433.787766203706</v>
      </c>
      <c r="Z319">
        <v>44640</v>
      </c>
      <c r="AC319" t="s">
        <v>309</v>
      </c>
      <c r="AD319" t="s">
        <v>412</v>
      </c>
      <c r="AE319" t="s">
        <v>413</v>
      </c>
      <c r="AF319">
        <v>0</v>
      </c>
      <c r="AG319">
        <v>100</v>
      </c>
      <c r="AH319">
        <v>99.659498208000002</v>
      </c>
      <c r="AI319">
        <v>152</v>
      </c>
    </row>
    <row r="320" spans="1:35" ht="15.95" customHeight="1">
      <c r="A320" t="s">
        <v>1690</v>
      </c>
      <c r="B320" t="s">
        <v>215</v>
      </c>
      <c r="C320" t="s">
        <v>216</v>
      </c>
      <c r="E320" t="s">
        <v>217</v>
      </c>
      <c r="F320" t="s">
        <v>218</v>
      </c>
      <c r="G320" s="71" t="s">
        <v>1691</v>
      </c>
      <c r="J320" t="s">
        <v>1692</v>
      </c>
      <c r="K320" t="s">
        <v>1693</v>
      </c>
      <c r="L320" t="s">
        <v>455</v>
      </c>
      <c r="M320" t="s">
        <v>761</v>
      </c>
      <c r="N320" t="s">
        <v>732</v>
      </c>
      <c r="O320" t="s">
        <v>251</v>
      </c>
      <c r="P320" t="s">
        <v>232</v>
      </c>
      <c r="Q320" t="s">
        <v>1694</v>
      </c>
      <c r="R320" t="s">
        <v>734</v>
      </c>
      <c r="S320" t="s">
        <v>228</v>
      </c>
      <c r="T320" t="s">
        <v>229</v>
      </c>
      <c r="U320" t="s">
        <v>230</v>
      </c>
      <c r="V320" s="70">
        <v>45433.743275462963</v>
      </c>
      <c r="X320" s="70">
        <v>45433.837048611109</v>
      </c>
      <c r="Z320">
        <v>44640</v>
      </c>
      <c r="AC320" t="s">
        <v>309</v>
      </c>
      <c r="AD320" t="s">
        <v>232</v>
      </c>
      <c r="AF320">
        <v>0</v>
      </c>
      <c r="AG320">
        <v>100</v>
      </c>
      <c r="AH320">
        <v>99.697580645000002</v>
      </c>
      <c r="AI320">
        <v>135</v>
      </c>
    </row>
    <row r="321" spans="1:37" ht="15.95" customHeight="1">
      <c r="A321" t="s">
        <v>1695</v>
      </c>
      <c r="B321" t="s">
        <v>215</v>
      </c>
      <c r="C321" t="s">
        <v>216</v>
      </c>
      <c r="E321" t="s">
        <v>217</v>
      </c>
      <c r="F321" t="s">
        <v>272</v>
      </c>
      <c r="G321" s="71" t="s">
        <v>1696</v>
      </c>
      <c r="J321" t="s">
        <v>800</v>
      </c>
      <c r="K321" t="s">
        <v>801</v>
      </c>
      <c r="L321" t="s">
        <v>238</v>
      </c>
      <c r="M321" t="s">
        <v>338</v>
      </c>
      <c r="N321" t="s">
        <v>339</v>
      </c>
      <c r="O321" t="s">
        <v>225</v>
      </c>
      <c r="P321" t="s">
        <v>315</v>
      </c>
      <c r="Q321">
        <v>0</v>
      </c>
      <c r="R321" t="s">
        <v>340</v>
      </c>
      <c r="S321" t="s">
        <v>228</v>
      </c>
      <c r="T321" t="s">
        <v>229</v>
      </c>
      <c r="U321" t="s">
        <v>230</v>
      </c>
      <c r="V321" s="70">
        <v>45433.977326388886</v>
      </c>
      <c r="W321" s="70">
        <v>45434.438298611109</v>
      </c>
      <c r="X321" s="70">
        <v>45434.44158564815</v>
      </c>
      <c r="Z321">
        <v>44640</v>
      </c>
      <c r="AC321" t="s">
        <v>231</v>
      </c>
      <c r="AD321" t="s">
        <v>252</v>
      </c>
      <c r="AF321">
        <v>0</v>
      </c>
      <c r="AG321">
        <v>98.512544802999997</v>
      </c>
      <c r="AH321">
        <v>98.503584228999998</v>
      </c>
      <c r="AI321">
        <v>668</v>
      </c>
      <c r="AJ321">
        <v>664</v>
      </c>
      <c r="AK321">
        <v>664</v>
      </c>
    </row>
    <row r="322" spans="1:37" ht="15.95" customHeight="1">
      <c r="A322" t="s">
        <v>1695</v>
      </c>
      <c r="B322" t="s">
        <v>215</v>
      </c>
      <c r="C322" t="s">
        <v>216</v>
      </c>
      <c r="E322" t="s">
        <v>217</v>
      </c>
      <c r="F322" t="s">
        <v>272</v>
      </c>
      <c r="G322" s="71" t="s">
        <v>1696</v>
      </c>
      <c r="J322" t="s">
        <v>743</v>
      </c>
      <c r="K322" t="s">
        <v>744</v>
      </c>
      <c r="L322" t="s">
        <v>238</v>
      </c>
      <c r="M322" t="s">
        <v>338</v>
      </c>
      <c r="N322" t="s">
        <v>339</v>
      </c>
      <c r="O322" t="s">
        <v>225</v>
      </c>
      <c r="P322" t="s">
        <v>315</v>
      </c>
      <c r="Q322">
        <v>0</v>
      </c>
      <c r="R322" t="s">
        <v>340</v>
      </c>
      <c r="S322" t="s">
        <v>228</v>
      </c>
      <c r="T322" t="s">
        <v>229</v>
      </c>
      <c r="U322" t="s">
        <v>230</v>
      </c>
      <c r="V322" s="70">
        <v>45433.977326388886</v>
      </c>
      <c r="W322" s="70">
        <v>45434.438298611109</v>
      </c>
      <c r="X322" s="70">
        <v>45434.44158564815</v>
      </c>
      <c r="Z322">
        <v>44640</v>
      </c>
      <c r="AC322" t="s">
        <v>231</v>
      </c>
      <c r="AD322" t="s">
        <v>252</v>
      </c>
      <c r="AF322">
        <v>0</v>
      </c>
      <c r="AG322">
        <v>98.512544802999997</v>
      </c>
      <c r="AH322">
        <v>98.503584228999998</v>
      </c>
      <c r="AI322">
        <v>668</v>
      </c>
      <c r="AJ322">
        <v>664</v>
      </c>
      <c r="AK322">
        <v>664</v>
      </c>
    </row>
    <row r="323" spans="1:37" ht="15.95" customHeight="1">
      <c r="A323" t="s">
        <v>1697</v>
      </c>
      <c r="B323" t="s">
        <v>215</v>
      </c>
      <c r="C323" t="s">
        <v>216</v>
      </c>
      <c r="E323" t="s">
        <v>280</v>
      </c>
      <c r="F323" t="s">
        <v>218</v>
      </c>
      <c r="G323" t="s">
        <v>1383</v>
      </c>
      <c r="J323" t="s">
        <v>1384</v>
      </c>
      <c r="K323" t="s">
        <v>1385</v>
      </c>
      <c r="Q323">
        <v>234</v>
      </c>
      <c r="S323" t="s">
        <v>228</v>
      </c>
      <c r="T323" t="s">
        <v>229</v>
      </c>
      <c r="U323" t="s">
        <v>230</v>
      </c>
      <c r="V323" s="70">
        <v>45433.997662037036</v>
      </c>
      <c r="Y323" s="70">
        <v>45433.999861111108</v>
      </c>
      <c r="Z323">
        <v>44640</v>
      </c>
      <c r="AC323" t="s">
        <v>278</v>
      </c>
      <c r="AD323" t="s">
        <v>412</v>
      </c>
      <c r="AE323" t="s">
        <v>413</v>
      </c>
      <c r="AF323">
        <v>0</v>
      </c>
      <c r="AG323">
        <v>99.993279569999999</v>
      </c>
      <c r="AH323">
        <v>99.993279569999999</v>
      </c>
      <c r="AI323">
        <v>3</v>
      </c>
      <c r="AJ323">
        <v>3</v>
      </c>
      <c r="AK323">
        <v>3</v>
      </c>
    </row>
    <row r="324" spans="1:37" ht="15.95" customHeight="1">
      <c r="A324" t="s">
        <v>1698</v>
      </c>
      <c r="B324" t="s">
        <v>215</v>
      </c>
      <c r="C324" t="s">
        <v>216</v>
      </c>
      <c r="E324" t="s">
        <v>217</v>
      </c>
      <c r="F324" t="s">
        <v>218</v>
      </c>
      <c r="G324" s="71" t="s">
        <v>1699</v>
      </c>
      <c r="J324" t="s">
        <v>1700</v>
      </c>
      <c r="K324" t="s">
        <v>1701</v>
      </c>
      <c r="L324" t="s">
        <v>238</v>
      </c>
      <c r="M324" t="s">
        <v>249</v>
      </c>
      <c r="N324" t="s">
        <v>250</v>
      </c>
      <c r="O324" t="s">
        <v>251</v>
      </c>
      <c r="P324" t="s">
        <v>1225</v>
      </c>
      <c r="Q324" t="s">
        <v>1702</v>
      </c>
      <c r="R324" t="s">
        <v>254</v>
      </c>
      <c r="S324" t="s">
        <v>228</v>
      </c>
      <c r="T324" t="s">
        <v>229</v>
      </c>
      <c r="U324" t="s">
        <v>230</v>
      </c>
      <c r="V324" s="70">
        <v>45434.08184027778</v>
      </c>
      <c r="W324" s="70">
        <v>45434.324374999997</v>
      </c>
      <c r="X324" s="70">
        <v>45442.962361111109</v>
      </c>
      <c r="Z324">
        <v>44640</v>
      </c>
      <c r="AC324" t="s">
        <v>231</v>
      </c>
      <c r="AD324" t="s">
        <v>333</v>
      </c>
      <c r="AF324">
        <v>0</v>
      </c>
      <c r="AG324">
        <v>99.215949820999995</v>
      </c>
      <c r="AH324">
        <v>71.353046594999995</v>
      </c>
      <c r="AI324">
        <v>12788</v>
      </c>
      <c r="AJ324">
        <v>350</v>
      </c>
      <c r="AK324">
        <v>350</v>
      </c>
    </row>
    <row r="325" spans="1:37" ht="15.95" customHeight="1">
      <c r="A325" t="s">
        <v>1703</v>
      </c>
      <c r="B325" t="s">
        <v>215</v>
      </c>
      <c r="C325" t="s">
        <v>216</v>
      </c>
      <c r="E325" t="s">
        <v>217</v>
      </c>
      <c r="F325" t="s">
        <v>218</v>
      </c>
      <c r="G325" s="71" t="s">
        <v>1704</v>
      </c>
      <c r="J325" t="s">
        <v>1705</v>
      </c>
      <c r="K325" t="s">
        <v>1706</v>
      </c>
      <c r="L325" t="s">
        <v>222</v>
      </c>
      <c r="M325" t="s">
        <v>223</v>
      </c>
      <c r="N325" t="s">
        <v>224</v>
      </c>
      <c r="O325" t="s">
        <v>225</v>
      </c>
      <c r="P325" t="s">
        <v>232</v>
      </c>
      <c r="Q325" t="s">
        <v>1707</v>
      </c>
      <c r="R325" t="s">
        <v>227</v>
      </c>
      <c r="S325" t="s">
        <v>228</v>
      </c>
      <c r="T325" t="s">
        <v>229</v>
      </c>
      <c r="U325" t="s">
        <v>230</v>
      </c>
      <c r="V325" s="70">
        <v>45434.360671296294</v>
      </c>
      <c r="X325" s="70">
        <v>45434.800324074073</v>
      </c>
      <c r="Z325">
        <v>44640</v>
      </c>
      <c r="AC325" t="s">
        <v>1473</v>
      </c>
      <c r="AD325" t="s">
        <v>232</v>
      </c>
      <c r="AF325">
        <v>0</v>
      </c>
      <c r="AG325">
        <v>100</v>
      </c>
      <c r="AH325">
        <v>98.581989246999996</v>
      </c>
      <c r="AI325">
        <v>633</v>
      </c>
    </row>
    <row r="326" spans="1:37" ht="15.95" customHeight="1">
      <c r="A326" t="s">
        <v>1708</v>
      </c>
      <c r="B326" t="s">
        <v>215</v>
      </c>
      <c r="C326" t="s">
        <v>216</v>
      </c>
      <c r="E326" t="s">
        <v>217</v>
      </c>
      <c r="F326" t="s">
        <v>272</v>
      </c>
      <c r="G326" s="71" t="s">
        <v>1709</v>
      </c>
      <c r="J326" t="s">
        <v>1240</v>
      </c>
      <c r="K326" t="s">
        <v>1241</v>
      </c>
      <c r="L326" t="s">
        <v>297</v>
      </c>
      <c r="M326" t="s">
        <v>298</v>
      </c>
      <c r="N326" t="s">
        <v>429</v>
      </c>
      <c r="O326" t="s">
        <v>225</v>
      </c>
      <c r="P326" t="s">
        <v>601</v>
      </c>
      <c r="Q326" t="s">
        <v>1242</v>
      </c>
      <c r="R326" t="s">
        <v>431</v>
      </c>
      <c r="S326" t="s">
        <v>228</v>
      </c>
      <c r="T326" t="s">
        <v>229</v>
      </c>
      <c r="U326" t="s">
        <v>230</v>
      </c>
      <c r="V326" s="70">
        <v>45434.42114583333</v>
      </c>
      <c r="W326" s="70">
        <v>45435.420208333337</v>
      </c>
      <c r="X326" s="70">
        <v>45435.420497685183</v>
      </c>
      <c r="Z326">
        <v>44640</v>
      </c>
      <c r="AA326" s="70">
        <v>45434.739189814813</v>
      </c>
      <c r="AB326" s="70">
        <v>45435.296527777777</v>
      </c>
      <c r="AC326" t="s">
        <v>309</v>
      </c>
      <c r="AD326" t="s">
        <v>232</v>
      </c>
      <c r="AF326">
        <v>803</v>
      </c>
      <c r="AG326">
        <v>96.776433691999998</v>
      </c>
      <c r="AH326">
        <v>96.776433691999998</v>
      </c>
      <c r="AI326">
        <v>1439</v>
      </c>
      <c r="AJ326">
        <v>1439</v>
      </c>
      <c r="AK326">
        <v>636</v>
      </c>
    </row>
    <row r="327" spans="1:37" ht="15.95" customHeight="1">
      <c r="A327" t="s">
        <v>1710</v>
      </c>
      <c r="B327" t="s">
        <v>215</v>
      </c>
      <c r="C327" t="s">
        <v>216</v>
      </c>
      <c r="E327" t="s">
        <v>217</v>
      </c>
      <c r="F327" t="s">
        <v>218</v>
      </c>
      <c r="G327" s="71" t="s">
        <v>1711</v>
      </c>
      <c r="J327" t="s">
        <v>1712</v>
      </c>
      <c r="K327" t="s">
        <v>1713</v>
      </c>
      <c r="L327" t="s">
        <v>523</v>
      </c>
      <c r="M327" t="s">
        <v>249</v>
      </c>
      <c r="N327" t="s">
        <v>289</v>
      </c>
      <c r="O327" t="s">
        <v>251</v>
      </c>
      <c r="P327" t="s">
        <v>232</v>
      </c>
      <c r="Q327" t="s">
        <v>1714</v>
      </c>
      <c r="R327" t="s">
        <v>1715</v>
      </c>
      <c r="S327" t="s">
        <v>228</v>
      </c>
      <c r="T327" t="s">
        <v>229</v>
      </c>
      <c r="U327" t="s">
        <v>230</v>
      </c>
      <c r="V327" s="70">
        <v>45434.477222222224</v>
      </c>
      <c r="W327" s="70">
        <v>45434.714062500003</v>
      </c>
      <c r="X327" s="70">
        <v>45434.810694444444</v>
      </c>
      <c r="Z327">
        <v>44640</v>
      </c>
      <c r="AC327" t="s">
        <v>402</v>
      </c>
      <c r="AD327" t="s">
        <v>232</v>
      </c>
      <c r="AF327">
        <v>0</v>
      </c>
      <c r="AG327">
        <v>99.236111111</v>
      </c>
      <c r="AH327">
        <v>98.924731183000006</v>
      </c>
      <c r="AI327">
        <v>480</v>
      </c>
      <c r="AJ327">
        <v>341</v>
      </c>
      <c r="AK327">
        <v>341</v>
      </c>
    </row>
    <row r="328" spans="1:37" ht="15.95" customHeight="1">
      <c r="A328" t="s">
        <v>1716</v>
      </c>
      <c r="B328" t="s">
        <v>215</v>
      </c>
      <c r="C328" t="s">
        <v>216</v>
      </c>
      <c r="E328" t="s">
        <v>217</v>
      </c>
      <c r="F328" t="s">
        <v>218</v>
      </c>
      <c r="G328" s="71" t="s">
        <v>1717</v>
      </c>
      <c r="J328" t="s">
        <v>1718</v>
      </c>
      <c r="K328" t="s">
        <v>1719</v>
      </c>
      <c r="L328" t="s">
        <v>455</v>
      </c>
      <c r="M328" t="s">
        <v>761</v>
      </c>
      <c r="N328" t="s">
        <v>732</v>
      </c>
      <c r="O328" t="s">
        <v>251</v>
      </c>
      <c r="P328" t="s">
        <v>232</v>
      </c>
      <c r="Q328" t="s">
        <v>1720</v>
      </c>
      <c r="R328" t="s">
        <v>734</v>
      </c>
      <c r="S328" t="s">
        <v>228</v>
      </c>
      <c r="T328" t="s">
        <v>229</v>
      </c>
      <c r="U328" t="s">
        <v>230</v>
      </c>
      <c r="V328" s="70">
        <v>45434.49659722222</v>
      </c>
      <c r="X328" s="70">
        <v>45434.540046296293</v>
      </c>
      <c r="Z328">
        <v>44640</v>
      </c>
      <c r="AC328" t="s">
        <v>402</v>
      </c>
      <c r="AD328" t="s">
        <v>232</v>
      </c>
      <c r="AF328">
        <v>0</v>
      </c>
      <c r="AG328">
        <v>100</v>
      </c>
      <c r="AH328">
        <v>99.861111111</v>
      </c>
      <c r="AI328">
        <v>62</v>
      </c>
    </row>
    <row r="329" spans="1:37" ht="15.95" customHeight="1">
      <c r="A329" t="s">
        <v>1721</v>
      </c>
      <c r="B329" t="s">
        <v>215</v>
      </c>
      <c r="C329" t="s">
        <v>216</v>
      </c>
      <c r="E329" t="s">
        <v>217</v>
      </c>
      <c r="F329" t="s">
        <v>234</v>
      </c>
      <c r="G329" s="71" t="s">
        <v>1722</v>
      </c>
      <c r="J329" t="s">
        <v>1723</v>
      </c>
      <c r="K329" t="s">
        <v>1724</v>
      </c>
      <c r="L329" t="s">
        <v>222</v>
      </c>
      <c r="M329" t="s">
        <v>223</v>
      </c>
      <c r="N329" t="s">
        <v>224</v>
      </c>
      <c r="O329" t="s">
        <v>225</v>
      </c>
      <c r="P329" t="s">
        <v>1497</v>
      </c>
      <c r="Q329" t="s">
        <v>1725</v>
      </c>
      <c r="R329" t="s">
        <v>227</v>
      </c>
      <c r="S329" t="s">
        <v>228</v>
      </c>
      <c r="T329" t="s">
        <v>229</v>
      </c>
      <c r="U329" t="s">
        <v>230</v>
      </c>
      <c r="V329" s="70">
        <v>45434.5237037037</v>
      </c>
      <c r="W329" s="70">
        <v>45435.720937500002</v>
      </c>
      <c r="X329" s="70">
        <v>45440.793993055559</v>
      </c>
      <c r="Z329">
        <v>44640</v>
      </c>
      <c r="AC329" t="s">
        <v>361</v>
      </c>
      <c r="AD329" t="s">
        <v>232</v>
      </c>
      <c r="AF329">
        <v>0</v>
      </c>
      <c r="AG329">
        <v>96.137992831999995</v>
      </c>
      <c r="AH329">
        <v>79.773745520000006</v>
      </c>
      <c r="AI329">
        <v>9029</v>
      </c>
      <c r="AJ329">
        <v>1724</v>
      </c>
      <c r="AK329">
        <v>1724</v>
      </c>
    </row>
    <row r="330" spans="1:37" ht="15.95" customHeight="1">
      <c r="A330" t="s">
        <v>1726</v>
      </c>
      <c r="B330" t="s">
        <v>215</v>
      </c>
      <c r="C330" t="s">
        <v>216</v>
      </c>
      <c r="E330" t="s">
        <v>217</v>
      </c>
      <c r="F330" t="s">
        <v>234</v>
      </c>
      <c r="G330" s="71" t="s">
        <v>1727</v>
      </c>
      <c r="J330" t="s">
        <v>1728</v>
      </c>
      <c r="K330" t="s">
        <v>1729</v>
      </c>
      <c r="L330" t="s">
        <v>222</v>
      </c>
      <c r="M330" t="s">
        <v>223</v>
      </c>
      <c r="N330" t="s">
        <v>224</v>
      </c>
      <c r="O330" t="s">
        <v>225</v>
      </c>
      <c r="P330" t="s">
        <v>1497</v>
      </c>
      <c r="Q330" t="s">
        <v>1730</v>
      </c>
      <c r="R330" t="s">
        <v>227</v>
      </c>
      <c r="S330" t="s">
        <v>228</v>
      </c>
      <c r="T330" t="s">
        <v>229</v>
      </c>
      <c r="U330" t="s">
        <v>230</v>
      </c>
      <c r="V330" s="70">
        <v>45434.53297453704</v>
      </c>
      <c r="X330" s="70">
        <v>45440.900659722225</v>
      </c>
      <c r="Z330">
        <v>44640</v>
      </c>
      <c r="AC330" t="s">
        <v>1731</v>
      </c>
      <c r="AD330" t="s">
        <v>232</v>
      </c>
      <c r="AF330">
        <v>0</v>
      </c>
      <c r="AG330">
        <v>100</v>
      </c>
      <c r="AH330">
        <v>79.460125447999999</v>
      </c>
      <c r="AI330">
        <v>9169</v>
      </c>
    </row>
    <row r="331" spans="1:37" ht="15.95" customHeight="1">
      <c r="A331" t="s">
        <v>1732</v>
      </c>
      <c r="B331" t="s">
        <v>215</v>
      </c>
      <c r="C331" t="s">
        <v>216</v>
      </c>
      <c r="E331" t="s">
        <v>217</v>
      </c>
      <c r="F331" t="s">
        <v>218</v>
      </c>
      <c r="G331" s="71" t="s">
        <v>1733</v>
      </c>
      <c r="J331" t="s">
        <v>1127</v>
      </c>
      <c r="K331" t="s">
        <v>1128</v>
      </c>
      <c r="L331" t="s">
        <v>222</v>
      </c>
      <c r="M331" t="s">
        <v>223</v>
      </c>
      <c r="N331" t="s">
        <v>224</v>
      </c>
      <c r="O331" t="s">
        <v>225</v>
      </c>
      <c r="P331" t="s">
        <v>232</v>
      </c>
      <c r="Q331" t="s">
        <v>1130</v>
      </c>
      <c r="R331" t="s">
        <v>227</v>
      </c>
      <c r="S331" t="s">
        <v>228</v>
      </c>
      <c r="T331" t="s">
        <v>229</v>
      </c>
      <c r="U331" t="s">
        <v>230</v>
      </c>
      <c r="V331" s="70">
        <v>45434.597881944443</v>
      </c>
      <c r="W331" s="70">
        <v>45434.756828703707</v>
      </c>
      <c r="X331" s="70">
        <v>45434.820416666669</v>
      </c>
      <c r="Z331">
        <v>44640</v>
      </c>
      <c r="AC331" t="s">
        <v>546</v>
      </c>
      <c r="AD331" t="s">
        <v>232</v>
      </c>
      <c r="AF331">
        <v>0</v>
      </c>
      <c r="AG331">
        <v>99.487007168000005</v>
      </c>
      <c r="AH331">
        <v>99.280913978000001</v>
      </c>
      <c r="AI331">
        <v>321</v>
      </c>
      <c r="AJ331">
        <v>229</v>
      </c>
      <c r="AK331">
        <v>229</v>
      </c>
    </row>
    <row r="332" spans="1:37" ht="15.95" customHeight="1">
      <c r="A332" t="s">
        <v>1734</v>
      </c>
      <c r="B332" t="s">
        <v>215</v>
      </c>
      <c r="C332" t="s">
        <v>216</v>
      </c>
      <c r="E332" t="s">
        <v>217</v>
      </c>
      <c r="F332" t="s">
        <v>218</v>
      </c>
      <c r="G332" s="71" t="s">
        <v>1735</v>
      </c>
      <c r="J332" t="s">
        <v>900</v>
      </c>
      <c r="K332" t="s">
        <v>901</v>
      </c>
      <c r="L332" t="s">
        <v>222</v>
      </c>
      <c r="M332" t="s">
        <v>223</v>
      </c>
      <c r="N332" t="s">
        <v>224</v>
      </c>
      <c r="O332" t="s">
        <v>225</v>
      </c>
      <c r="P332" t="s">
        <v>232</v>
      </c>
      <c r="Q332" t="s">
        <v>902</v>
      </c>
      <c r="R332" t="s">
        <v>227</v>
      </c>
      <c r="S332" t="s">
        <v>228</v>
      </c>
      <c r="T332" t="s">
        <v>229</v>
      </c>
      <c r="U332" t="s">
        <v>230</v>
      </c>
      <c r="V332" s="70">
        <v>45434.607430555552</v>
      </c>
      <c r="W332" s="70">
        <v>45436.815243055556</v>
      </c>
      <c r="X332" s="70">
        <v>45436.822395833333</v>
      </c>
      <c r="Z332">
        <v>44640</v>
      </c>
      <c r="AA332" s="70">
        <v>45435.911365740743</v>
      </c>
      <c r="AB332" s="70">
        <v>45436.357638888891</v>
      </c>
      <c r="AC332" t="s">
        <v>255</v>
      </c>
      <c r="AD332" t="s">
        <v>232</v>
      </c>
      <c r="AF332">
        <v>643</v>
      </c>
      <c r="AG332">
        <v>92.878584228999998</v>
      </c>
      <c r="AH332">
        <v>92.853942652000001</v>
      </c>
      <c r="AI332">
        <v>3190</v>
      </c>
      <c r="AJ332">
        <v>3179</v>
      </c>
      <c r="AK332">
        <v>2536</v>
      </c>
    </row>
    <row r="333" spans="1:37" ht="15.95" customHeight="1">
      <c r="A333" t="s">
        <v>1736</v>
      </c>
      <c r="B333" t="s">
        <v>215</v>
      </c>
      <c r="C333" t="s">
        <v>216</v>
      </c>
      <c r="E333" t="s">
        <v>217</v>
      </c>
      <c r="F333" t="s">
        <v>272</v>
      </c>
      <c r="G333" s="71" t="s">
        <v>1737</v>
      </c>
      <c r="J333" t="s">
        <v>1002</v>
      </c>
      <c r="K333" t="s">
        <v>1003</v>
      </c>
      <c r="L333" t="s">
        <v>297</v>
      </c>
      <c r="M333" t="s">
        <v>298</v>
      </c>
      <c r="N333" t="s">
        <v>827</v>
      </c>
      <c r="O333" t="s">
        <v>225</v>
      </c>
      <c r="P333" t="s">
        <v>601</v>
      </c>
      <c r="Q333" t="s">
        <v>1004</v>
      </c>
      <c r="R333" t="s">
        <v>830</v>
      </c>
      <c r="S333" t="s">
        <v>228</v>
      </c>
      <c r="T333" t="s">
        <v>229</v>
      </c>
      <c r="U333" t="s">
        <v>230</v>
      </c>
      <c r="V333" s="70">
        <v>45434.709270833337</v>
      </c>
      <c r="W333" s="70">
        <v>45438.581261574072</v>
      </c>
      <c r="X333" s="70">
        <v>45438.615011574075</v>
      </c>
      <c r="Z333">
        <v>44640</v>
      </c>
      <c r="AA333" s="70">
        <v>45437.587951388887</v>
      </c>
      <c r="AB333" s="70">
        <v>45438.291666666664</v>
      </c>
      <c r="AC333" t="s">
        <v>395</v>
      </c>
      <c r="AD333" t="s">
        <v>232</v>
      </c>
      <c r="AF333">
        <v>1014</v>
      </c>
      <c r="AG333">
        <v>87.508960572999996</v>
      </c>
      <c r="AH333">
        <v>87.401433691999998</v>
      </c>
      <c r="AI333">
        <v>5624</v>
      </c>
      <c r="AJ333">
        <v>5576</v>
      </c>
      <c r="AK333">
        <v>4562</v>
      </c>
    </row>
    <row r="334" spans="1:37" ht="15.95" customHeight="1">
      <c r="A334" t="s">
        <v>1738</v>
      </c>
      <c r="B334" t="s">
        <v>215</v>
      </c>
      <c r="C334" t="s">
        <v>216</v>
      </c>
      <c r="E334" t="s">
        <v>217</v>
      </c>
      <c r="F334" t="s">
        <v>272</v>
      </c>
      <c r="G334" s="71" t="s">
        <v>1739</v>
      </c>
      <c r="J334" t="s">
        <v>1740</v>
      </c>
      <c r="K334" t="s">
        <v>1741</v>
      </c>
      <c r="L334" t="s">
        <v>328</v>
      </c>
      <c r="M334" t="s">
        <v>761</v>
      </c>
      <c r="N334" t="s">
        <v>1742</v>
      </c>
      <c r="O334" t="s">
        <v>225</v>
      </c>
      <c r="P334" t="s">
        <v>400</v>
      </c>
      <c r="Q334" t="s">
        <v>1743</v>
      </c>
      <c r="R334" t="s">
        <v>1744</v>
      </c>
      <c r="S334" t="s">
        <v>228</v>
      </c>
      <c r="T334" t="s">
        <v>229</v>
      </c>
      <c r="U334" t="s">
        <v>230</v>
      </c>
      <c r="V334" s="70">
        <v>45434.838159722225</v>
      </c>
      <c r="X334" s="70">
        <v>45441.647511574076</v>
      </c>
      <c r="Z334">
        <v>44640</v>
      </c>
      <c r="AA334" s="70">
        <v>45439.757395833331</v>
      </c>
      <c r="AB334" s="70">
        <v>45440.357638888891</v>
      </c>
      <c r="AC334" t="s">
        <v>278</v>
      </c>
      <c r="AD334" t="s">
        <v>232</v>
      </c>
      <c r="AF334">
        <v>865</v>
      </c>
      <c r="AG334">
        <v>100</v>
      </c>
      <c r="AH334">
        <v>78.033154121999999</v>
      </c>
      <c r="AI334">
        <v>9806</v>
      </c>
    </row>
    <row r="335" spans="1:37" ht="15.95" customHeight="1">
      <c r="A335" t="s">
        <v>1745</v>
      </c>
      <c r="B335" t="s">
        <v>215</v>
      </c>
      <c r="C335" t="s">
        <v>216</v>
      </c>
      <c r="E335" t="s">
        <v>217</v>
      </c>
      <c r="F335" t="s">
        <v>218</v>
      </c>
      <c r="G335" s="71" t="s">
        <v>1746</v>
      </c>
      <c r="J335" t="s">
        <v>1360</v>
      </c>
      <c r="K335" t="s">
        <v>1361</v>
      </c>
      <c r="L335" t="s">
        <v>407</v>
      </c>
      <c r="M335" t="s">
        <v>408</v>
      </c>
      <c r="N335" t="s">
        <v>409</v>
      </c>
      <c r="O335" t="s">
        <v>225</v>
      </c>
      <c r="P335" t="s">
        <v>232</v>
      </c>
      <c r="Q335" t="s">
        <v>1362</v>
      </c>
      <c r="R335" t="s">
        <v>411</v>
      </c>
      <c r="S335" t="s">
        <v>228</v>
      </c>
      <c r="T335" t="s">
        <v>229</v>
      </c>
      <c r="U335" t="s">
        <v>230</v>
      </c>
      <c r="V335" s="70">
        <v>45434.84134259259</v>
      </c>
      <c r="X335" s="70">
        <v>45434.870925925927</v>
      </c>
      <c r="Z335">
        <v>44640</v>
      </c>
      <c r="AC335" t="s">
        <v>686</v>
      </c>
      <c r="AD335" t="s">
        <v>419</v>
      </c>
      <c r="AF335">
        <v>0</v>
      </c>
      <c r="AG335">
        <v>100</v>
      </c>
      <c r="AH335">
        <v>99.903673835000006</v>
      </c>
      <c r="AI335">
        <v>43</v>
      </c>
    </row>
    <row r="336" spans="1:37" ht="15.95" customHeight="1">
      <c r="A336" t="s">
        <v>1747</v>
      </c>
      <c r="B336" t="s">
        <v>215</v>
      </c>
      <c r="C336" t="s">
        <v>216</v>
      </c>
      <c r="E336" t="s">
        <v>280</v>
      </c>
      <c r="F336" t="s">
        <v>218</v>
      </c>
      <c r="G336" t="s">
        <v>1383</v>
      </c>
      <c r="J336" t="s">
        <v>1384</v>
      </c>
      <c r="K336" t="s">
        <v>1385</v>
      </c>
      <c r="Q336">
        <v>234</v>
      </c>
      <c r="S336" t="s">
        <v>228</v>
      </c>
      <c r="T336" t="s">
        <v>229</v>
      </c>
      <c r="U336" t="s">
        <v>230</v>
      </c>
      <c r="V336" s="70">
        <v>45435.015451388892</v>
      </c>
      <c r="Y336" s="70">
        <v>45435.023101851853</v>
      </c>
      <c r="Z336">
        <v>44640</v>
      </c>
      <c r="AC336" t="s">
        <v>278</v>
      </c>
      <c r="AD336" t="s">
        <v>412</v>
      </c>
      <c r="AE336" t="s">
        <v>413</v>
      </c>
      <c r="AF336">
        <v>0</v>
      </c>
      <c r="AG336">
        <v>99.975358423000003</v>
      </c>
      <c r="AH336">
        <v>99.975358423000003</v>
      </c>
      <c r="AI336">
        <v>11</v>
      </c>
      <c r="AJ336">
        <v>11</v>
      </c>
      <c r="AK336">
        <v>11</v>
      </c>
    </row>
    <row r="337" spans="1:37" ht="15.95" customHeight="1">
      <c r="A337" t="s">
        <v>1748</v>
      </c>
      <c r="B337" t="s">
        <v>215</v>
      </c>
      <c r="C337" t="s">
        <v>216</v>
      </c>
      <c r="E337" t="s">
        <v>217</v>
      </c>
      <c r="F337" t="s">
        <v>218</v>
      </c>
      <c r="G337" s="71" t="s">
        <v>1749</v>
      </c>
      <c r="J337" t="s">
        <v>1750</v>
      </c>
      <c r="K337" t="s">
        <v>1751</v>
      </c>
      <c r="L337" t="s">
        <v>222</v>
      </c>
      <c r="M337" t="s">
        <v>223</v>
      </c>
      <c r="N337" t="s">
        <v>224</v>
      </c>
      <c r="O337" t="s">
        <v>225</v>
      </c>
      <c r="P337" t="s">
        <v>232</v>
      </c>
      <c r="R337" t="s">
        <v>227</v>
      </c>
      <c r="S337" t="s">
        <v>228</v>
      </c>
      <c r="T337" t="s">
        <v>229</v>
      </c>
      <c r="U337" t="s">
        <v>230</v>
      </c>
      <c r="V337" s="70">
        <v>45435.312256944446</v>
      </c>
      <c r="X337" s="70">
        <v>45435.424525462964</v>
      </c>
      <c r="Z337">
        <v>44640</v>
      </c>
      <c r="AC337" t="s">
        <v>395</v>
      </c>
      <c r="AD337" t="s">
        <v>516</v>
      </c>
      <c r="AF337">
        <v>0</v>
      </c>
      <c r="AG337">
        <v>100</v>
      </c>
      <c r="AH337">
        <v>99.637096774</v>
      </c>
      <c r="AI337">
        <v>162</v>
      </c>
    </row>
    <row r="338" spans="1:37" ht="15.95" customHeight="1">
      <c r="A338" t="s">
        <v>1752</v>
      </c>
      <c r="B338" t="s">
        <v>215</v>
      </c>
      <c r="C338" t="s">
        <v>216</v>
      </c>
      <c r="E338" t="s">
        <v>217</v>
      </c>
      <c r="F338" t="s">
        <v>218</v>
      </c>
      <c r="G338" s="71" t="s">
        <v>1753</v>
      </c>
      <c r="J338" t="s">
        <v>391</v>
      </c>
      <c r="K338" t="s">
        <v>392</v>
      </c>
      <c r="L338" t="s">
        <v>222</v>
      </c>
      <c r="M338" t="s">
        <v>223</v>
      </c>
      <c r="N338" t="s">
        <v>224</v>
      </c>
      <c r="O338" t="s">
        <v>225</v>
      </c>
      <c r="P338" t="s">
        <v>252</v>
      </c>
      <c r="Q338">
        <v>0</v>
      </c>
      <c r="R338" t="s">
        <v>227</v>
      </c>
      <c r="S338" t="s">
        <v>228</v>
      </c>
      <c r="T338" t="s">
        <v>229</v>
      </c>
      <c r="U338" t="s">
        <v>230</v>
      </c>
      <c r="V338" s="70">
        <v>45435.339849537035</v>
      </c>
      <c r="W338" s="70">
        <v>45435.55704861111</v>
      </c>
      <c r="X338" s="70">
        <v>45435.67496527778</v>
      </c>
      <c r="Z338">
        <v>44640</v>
      </c>
      <c r="AC338" t="s">
        <v>395</v>
      </c>
      <c r="AD338" t="s">
        <v>516</v>
      </c>
      <c r="AF338">
        <v>0</v>
      </c>
      <c r="AG338">
        <v>99.298835124999997</v>
      </c>
      <c r="AH338">
        <v>98.920250895999999</v>
      </c>
      <c r="AI338">
        <v>482</v>
      </c>
      <c r="AJ338">
        <v>313</v>
      </c>
      <c r="AK338">
        <v>313</v>
      </c>
    </row>
    <row r="339" spans="1:37" ht="15.95" customHeight="1">
      <c r="A339" t="s">
        <v>1754</v>
      </c>
      <c r="B339" t="s">
        <v>215</v>
      </c>
      <c r="C339" t="s">
        <v>216</v>
      </c>
      <c r="E339" t="s">
        <v>217</v>
      </c>
      <c r="F339" t="s">
        <v>218</v>
      </c>
      <c r="G339" s="71" t="s">
        <v>1755</v>
      </c>
      <c r="J339" t="s">
        <v>1756</v>
      </c>
      <c r="K339" t="s">
        <v>1757</v>
      </c>
      <c r="L339" t="s">
        <v>222</v>
      </c>
      <c r="M339" t="s">
        <v>223</v>
      </c>
      <c r="N339" t="s">
        <v>224</v>
      </c>
      <c r="O339" t="s">
        <v>225</v>
      </c>
      <c r="P339" t="s">
        <v>252</v>
      </c>
      <c r="Q339" t="s">
        <v>1758</v>
      </c>
      <c r="R339" t="s">
        <v>227</v>
      </c>
      <c r="S339" t="s">
        <v>228</v>
      </c>
      <c r="T339" t="s">
        <v>229</v>
      </c>
      <c r="U339" t="s">
        <v>230</v>
      </c>
      <c r="V339" s="70">
        <v>45435.346388888887</v>
      </c>
      <c r="W339" s="70">
        <v>45435.909629629627</v>
      </c>
      <c r="X339" s="70">
        <v>45436.669525462959</v>
      </c>
      <c r="Z339">
        <v>44640</v>
      </c>
      <c r="AC339" t="s">
        <v>278</v>
      </c>
      <c r="AD339" t="s">
        <v>516</v>
      </c>
      <c r="AF339">
        <v>0</v>
      </c>
      <c r="AG339">
        <v>98.183243727999994</v>
      </c>
      <c r="AH339">
        <v>95.730286738000004</v>
      </c>
      <c r="AI339">
        <v>1906</v>
      </c>
      <c r="AJ339">
        <v>811</v>
      </c>
      <c r="AK339">
        <v>811</v>
      </c>
    </row>
    <row r="340" spans="1:37" ht="15.95" customHeight="1">
      <c r="A340" t="s">
        <v>1759</v>
      </c>
      <c r="B340" t="s">
        <v>215</v>
      </c>
      <c r="C340" t="s">
        <v>216</v>
      </c>
      <c r="E340" t="s">
        <v>217</v>
      </c>
      <c r="F340" t="s">
        <v>234</v>
      </c>
      <c r="G340" s="71" t="s">
        <v>1760</v>
      </c>
      <c r="J340" t="s">
        <v>1761</v>
      </c>
      <c r="K340" t="s">
        <v>1762</v>
      </c>
      <c r="L340" t="s">
        <v>628</v>
      </c>
      <c r="M340" t="s">
        <v>629</v>
      </c>
      <c r="N340" t="s">
        <v>630</v>
      </c>
      <c r="O340" t="s">
        <v>225</v>
      </c>
      <c r="P340" t="s">
        <v>1763</v>
      </c>
      <c r="Q340" t="s">
        <v>1764</v>
      </c>
      <c r="R340" t="s">
        <v>1765</v>
      </c>
      <c r="S340" t="s">
        <v>228</v>
      </c>
      <c r="T340" t="s">
        <v>229</v>
      </c>
      <c r="U340" t="s">
        <v>230</v>
      </c>
      <c r="V340" s="70">
        <v>45435.442303240743</v>
      </c>
      <c r="X340" s="70">
        <v>45436.693194444444</v>
      </c>
      <c r="Z340">
        <v>44640</v>
      </c>
      <c r="AD340" t="s">
        <v>232</v>
      </c>
      <c r="AF340">
        <v>0</v>
      </c>
      <c r="AG340">
        <v>100</v>
      </c>
      <c r="AH340">
        <v>95.963261649000003</v>
      </c>
      <c r="AI340">
        <v>1802</v>
      </c>
    </row>
    <row r="341" spans="1:37" ht="15.95" customHeight="1">
      <c r="A341" t="s">
        <v>1766</v>
      </c>
      <c r="B341" t="s">
        <v>215</v>
      </c>
      <c r="C341" t="s">
        <v>216</v>
      </c>
      <c r="E341" t="s">
        <v>217</v>
      </c>
      <c r="F341" t="s">
        <v>272</v>
      </c>
      <c r="G341" s="71" t="s">
        <v>1767</v>
      </c>
      <c r="J341" t="s">
        <v>282</v>
      </c>
      <c r="K341" t="s">
        <v>283</v>
      </c>
      <c r="L341" t="s">
        <v>238</v>
      </c>
      <c r="M341" t="s">
        <v>276</v>
      </c>
      <c r="N341" t="s">
        <v>240</v>
      </c>
      <c r="O341" t="s">
        <v>225</v>
      </c>
      <c r="P341" t="s">
        <v>351</v>
      </c>
      <c r="Q341" t="s">
        <v>284</v>
      </c>
      <c r="R341" t="s">
        <v>243</v>
      </c>
      <c r="S341" t="s">
        <v>228</v>
      </c>
      <c r="T341" t="s">
        <v>229</v>
      </c>
      <c r="U341" t="s">
        <v>230</v>
      </c>
      <c r="V341" s="70">
        <v>45435.452905092592</v>
      </c>
      <c r="W341" s="70">
        <v>45435.754386574074</v>
      </c>
      <c r="X341" s="70">
        <v>45436.473587962966</v>
      </c>
      <c r="Z341">
        <v>44640</v>
      </c>
      <c r="AC341" t="s">
        <v>231</v>
      </c>
      <c r="AD341" t="s">
        <v>232</v>
      </c>
      <c r="AF341">
        <v>0</v>
      </c>
      <c r="AG341">
        <v>99.027777778000001</v>
      </c>
      <c r="AH341">
        <v>96.709229390999994</v>
      </c>
      <c r="AI341">
        <v>1469</v>
      </c>
      <c r="AJ341">
        <v>434</v>
      </c>
      <c r="AK341">
        <v>434</v>
      </c>
    </row>
    <row r="342" spans="1:37" ht="15.95" customHeight="1">
      <c r="A342" t="s">
        <v>1768</v>
      </c>
      <c r="B342" t="s">
        <v>215</v>
      </c>
      <c r="C342" t="s">
        <v>216</v>
      </c>
      <c r="E342" t="s">
        <v>217</v>
      </c>
      <c r="F342" t="s">
        <v>234</v>
      </c>
      <c r="G342" s="71" t="s">
        <v>1769</v>
      </c>
      <c r="J342" t="s">
        <v>236</v>
      </c>
      <c r="K342" t="s">
        <v>237</v>
      </c>
      <c r="L342" t="s">
        <v>297</v>
      </c>
      <c r="M342" t="s">
        <v>298</v>
      </c>
      <c r="N342" t="s">
        <v>827</v>
      </c>
      <c r="O342" t="s">
        <v>225</v>
      </c>
      <c r="P342" t="s">
        <v>828</v>
      </c>
      <c r="Q342" t="s">
        <v>242</v>
      </c>
      <c r="R342" t="s">
        <v>830</v>
      </c>
      <c r="S342" t="s">
        <v>228</v>
      </c>
      <c r="T342" t="s">
        <v>229</v>
      </c>
      <c r="U342" t="s">
        <v>230</v>
      </c>
      <c r="V342" s="70">
        <v>45435.456180555557</v>
      </c>
      <c r="X342" s="70">
        <v>45436.460763888892</v>
      </c>
      <c r="Z342">
        <v>44640</v>
      </c>
      <c r="AA342" s="70">
        <v>45435.596608796295</v>
      </c>
      <c r="AB342" s="70">
        <v>45436.59652777778</v>
      </c>
      <c r="AC342" t="s">
        <v>244</v>
      </c>
      <c r="AD342" t="s">
        <v>232</v>
      </c>
      <c r="AF342">
        <v>1440</v>
      </c>
      <c r="AG342">
        <v>100</v>
      </c>
      <c r="AH342">
        <v>96.758512545000002</v>
      </c>
      <c r="AI342">
        <v>1447</v>
      </c>
    </row>
    <row r="343" spans="1:37" ht="15.95" customHeight="1">
      <c r="A343" t="s">
        <v>1770</v>
      </c>
      <c r="B343" t="s">
        <v>215</v>
      </c>
      <c r="C343" t="s">
        <v>216</v>
      </c>
      <c r="E343" t="s">
        <v>217</v>
      </c>
      <c r="F343" t="s">
        <v>272</v>
      </c>
      <c r="G343" s="71" t="s">
        <v>1771</v>
      </c>
      <c r="J343" t="s">
        <v>1306</v>
      </c>
      <c r="K343" t="s">
        <v>1307</v>
      </c>
      <c r="L343" t="s">
        <v>222</v>
      </c>
      <c r="M343" t="s">
        <v>223</v>
      </c>
      <c r="N343" t="s">
        <v>224</v>
      </c>
      <c r="O343" t="s">
        <v>225</v>
      </c>
      <c r="P343" t="s">
        <v>618</v>
      </c>
      <c r="Q343" t="s">
        <v>1135</v>
      </c>
      <c r="R343" t="s">
        <v>227</v>
      </c>
      <c r="S343" t="s">
        <v>228</v>
      </c>
      <c r="T343" t="s">
        <v>229</v>
      </c>
      <c r="U343" t="s">
        <v>230</v>
      </c>
      <c r="V343" s="70">
        <v>45435.462997685187</v>
      </c>
      <c r="X343" s="70">
        <v>45436.87295138889</v>
      </c>
      <c r="Z343">
        <v>44640</v>
      </c>
      <c r="AC343" t="s">
        <v>278</v>
      </c>
      <c r="AD343" t="s">
        <v>232</v>
      </c>
      <c r="AF343">
        <v>0</v>
      </c>
      <c r="AG343">
        <v>100</v>
      </c>
      <c r="AH343">
        <v>95.450268816999994</v>
      </c>
      <c r="AI343">
        <v>2031</v>
      </c>
    </row>
    <row r="344" spans="1:37" ht="15.95" customHeight="1">
      <c r="A344" t="s">
        <v>1772</v>
      </c>
      <c r="B344" t="s">
        <v>215</v>
      </c>
      <c r="C344" t="s">
        <v>216</v>
      </c>
      <c r="E344" t="s">
        <v>217</v>
      </c>
      <c r="F344" t="s">
        <v>218</v>
      </c>
      <c r="G344" s="71" t="s">
        <v>1773</v>
      </c>
      <c r="J344" t="s">
        <v>1774</v>
      </c>
      <c r="K344" t="s">
        <v>1775</v>
      </c>
      <c r="L344" t="s">
        <v>238</v>
      </c>
      <c r="M344" t="s">
        <v>249</v>
      </c>
      <c r="N344" t="s">
        <v>250</v>
      </c>
      <c r="O344" t="s">
        <v>251</v>
      </c>
      <c r="P344" t="s">
        <v>252</v>
      </c>
      <c r="Q344" t="s">
        <v>1776</v>
      </c>
      <c r="R344" t="s">
        <v>254</v>
      </c>
      <c r="S344" t="s">
        <v>228</v>
      </c>
      <c r="T344" t="s">
        <v>229</v>
      </c>
      <c r="U344" t="s">
        <v>230</v>
      </c>
      <c r="V344" s="70">
        <v>45435.476597222223</v>
      </c>
      <c r="X344" s="70">
        <v>45435.977442129632</v>
      </c>
      <c r="Z344">
        <v>44640</v>
      </c>
      <c r="AC344" t="s">
        <v>255</v>
      </c>
      <c r="AD344" t="s">
        <v>479</v>
      </c>
      <c r="AF344">
        <v>0</v>
      </c>
      <c r="AG344">
        <v>100</v>
      </c>
      <c r="AH344">
        <v>98.384856631000005</v>
      </c>
      <c r="AI344">
        <v>721</v>
      </c>
    </row>
    <row r="345" spans="1:37" ht="15.95" customHeight="1">
      <c r="A345" t="s">
        <v>1777</v>
      </c>
      <c r="B345" t="s">
        <v>215</v>
      </c>
      <c r="C345" t="s">
        <v>216</v>
      </c>
      <c r="E345" t="s">
        <v>217</v>
      </c>
      <c r="F345" t="s">
        <v>218</v>
      </c>
      <c r="G345" t="s">
        <v>1778</v>
      </c>
      <c r="J345" t="s">
        <v>1779</v>
      </c>
      <c r="K345" t="s">
        <v>1780</v>
      </c>
      <c r="L345" t="s">
        <v>222</v>
      </c>
      <c r="M345" t="s">
        <v>223</v>
      </c>
      <c r="N345" t="s">
        <v>224</v>
      </c>
      <c r="O345" t="s">
        <v>225</v>
      </c>
      <c r="P345" t="s">
        <v>232</v>
      </c>
      <c r="Q345" t="s">
        <v>1781</v>
      </c>
      <c r="R345" t="s">
        <v>227</v>
      </c>
      <c r="S345" t="s">
        <v>228</v>
      </c>
      <c r="T345" t="s">
        <v>229</v>
      </c>
      <c r="U345" t="s">
        <v>230</v>
      </c>
      <c r="V345" s="70">
        <v>45435.49790509259</v>
      </c>
      <c r="X345" s="70">
        <v>45435.641712962963</v>
      </c>
      <c r="Z345">
        <v>44640</v>
      </c>
      <c r="AC345" t="s">
        <v>1473</v>
      </c>
      <c r="AD345" t="s">
        <v>252</v>
      </c>
      <c r="AF345">
        <v>0</v>
      </c>
      <c r="AG345">
        <v>100</v>
      </c>
      <c r="AH345">
        <v>99.534050179000005</v>
      </c>
      <c r="AI345">
        <v>208</v>
      </c>
    </row>
    <row r="346" spans="1:37" ht="15.95" customHeight="1">
      <c r="A346" t="s">
        <v>1777</v>
      </c>
      <c r="B346" t="s">
        <v>215</v>
      </c>
      <c r="C346" t="s">
        <v>216</v>
      </c>
      <c r="E346" t="s">
        <v>217</v>
      </c>
      <c r="F346" t="s">
        <v>218</v>
      </c>
      <c r="G346" t="s">
        <v>1778</v>
      </c>
      <c r="J346" t="s">
        <v>1782</v>
      </c>
      <c r="L346" t="s">
        <v>222</v>
      </c>
      <c r="M346" t="s">
        <v>223</v>
      </c>
      <c r="N346" t="s">
        <v>224</v>
      </c>
      <c r="O346" t="s">
        <v>225</v>
      </c>
      <c r="P346" t="s">
        <v>232</v>
      </c>
      <c r="R346" t="s">
        <v>227</v>
      </c>
      <c r="S346" t="s">
        <v>228</v>
      </c>
      <c r="T346" t="s">
        <v>229</v>
      </c>
      <c r="U346" t="s">
        <v>230</v>
      </c>
      <c r="V346" s="70">
        <v>45435.49790509259</v>
      </c>
      <c r="X346" s="70">
        <v>45435.641712962963</v>
      </c>
      <c r="Z346">
        <v>44640</v>
      </c>
      <c r="AC346" t="s">
        <v>1473</v>
      </c>
      <c r="AD346" t="s">
        <v>252</v>
      </c>
      <c r="AF346">
        <v>0</v>
      </c>
      <c r="AG346">
        <v>100</v>
      </c>
      <c r="AH346">
        <v>99.534050179000005</v>
      </c>
      <c r="AI346">
        <v>208</v>
      </c>
    </row>
    <row r="347" spans="1:37" ht="15.95" customHeight="1">
      <c r="A347" t="s">
        <v>1783</v>
      </c>
      <c r="B347" t="s">
        <v>215</v>
      </c>
      <c r="C347" t="s">
        <v>216</v>
      </c>
      <c r="E347" t="s">
        <v>217</v>
      </c>
      <c r="F347" t="s">
        <v>234</v>
      </c>
      <c r="G347" s="71" t="s">
        <v>1784</v>
      </c>
      <c r="J347" t="s">
        <v>1785</v>
      </c>
      <c r="K347" t="s">
        <v>1786</v>
      </c>
      <c r="L347" t="s">
        <v>222</v>
      </c>
      <c r="M347" t="s">
        <v>223</v>
      </c>
      <c r="N347" t="s">
        <v>224</v>
      </c>
      <c r="O347" t="s">
        <v>225</v>
      </c>
      <c r="P347" t="s">
        <v>712</v>
      </c>
      <c r="Q347" t="s">
        <v>1787</v>
      </c>
      <c r="R347" t="s">
        <v>227</v>
      </c>
      <c r="S347" t="s">
        <v>228</v>
      </c>
      <c r="T347" t="s">
        <v>229</v>
      </c>
      <c r="U347" t="s">
        <v>230</v>
      </c>
      <c r="V347" s="70">
        <v>45435.505590277775</v>
      </c>
      <c r="X347" s="70">
        <v>45436.647106481483</v>
      </c>
      <c r="Z347">
        <v>44640</v>
      </c>
      <c r="AC347" t="s">
        <v>552</v>
      </c>
      <c r="AD347" t="s">
        <v>252</v>
      </c>
      <c r="AF347">
        <v>0</v>
      </c>
      <c r="AG347">
        <v>100</v>
      </c>
      <c r="AH347">
        <v>96.319444443999998</v>
      </c>
      <c r="AI347">
        <v>1643</v>
      </c>
    </row>
    <row r="348" spans="1:37" ht="15.95" customHeight="1">
      <c r="A348" t="s">
        <v>1788</v>
      </c>
      <c r="B348" t="s">
        <v>215</v>
      </c>
      <c r="C348" t="s">
        <v>216</v>
      </c>
      <c r="D348" t="s">
        <v>1625</v>
      </c>
      <c r="E348" t="s">
        <v>217</v>
      </c>
      <c r="F348" t="s">
        <v>218</v>
      </c>
      <c r="G348" s="71" t="s">
        <v>1789</v>
      </c>
      <c r="J348" t="s">
        <v>1790</v>
      </c>
      <c r="K348" t="s">
        <v>1791</v>
      </c>
      <c r="L348" t="s">
        <v>297</v>
      </c>
      <c r="M348" t="s">
        <v>298</v>
      </c>
      <c r="N348" t="s">
        <v>1627</v>
      </c>
      <c r="O348" t="s">
        <v>263</v>
      </c>
      <c r="P348" t="s">
        <v>232</v>
      </c>
      <c r="Q348" t="s">
        <v>1792</v>
      </c>
      <c r="R348" t="s">
        <v>1628</v>
      </c>
      <c r="S348" t="s">
        <v>228</v>
      </c>
      <c r="T348" t="s">
        <v>229</v>
      </c>
      <c r="U348" t="s">
        <v>230</v>
      </c>
      <c r="V348" s="70">
        <v>45435.516168981485</v>
      </c>
      <c r="W348" s="70">
        <v>45435.862673611111</v>
      </c>
      <c r="X348" s="70">
        <v>45435.894131944442</v>
      </c>
      <c r="Z348">
        <v>44640</v>
      </c>
      <c r="AC348" t="s">
        <v>231</v>
      </c>
      <c r="AD348" t="s">
        <v>252</v>
      </c>
      <c r="AF348">
        <v>0</v>
      </c>
      <c r="AG348">
        <v>98.882168458999999</v>
      </c>
      <c r="AH348">
        <v>98.781362006999998</v>
      </c>
      <c r="AI348">
        <v>544</v>
      </c>
      <c r="AJ348">
        <v>499</v>
      </c>
      <c r="AK348">
        <v>499</v>
      </c>
    </row>
    <row r="349" spans="1:37" ht="15.95" customHeight="1">
      <c r="A349" t="s">
        <v>1788</v>
      </c>
      <c r="B349" t="s">
        <v>215</v>
      </c>
      <c r="C349" t="s">
        <v>216</v>
      </c>
      <c r="D349" t="s">
        <v>1625</v>
      </c>
      <c r="E349" t="s">
        <v>217</v>
      </c>
      <c r="F349" t="s">
        <v>218</v>
      </c>
      <c r="G349" s="71" t="s">
        <v>1789</v>
      </c>
      <c r="J349" t="s">
        <v>1793</v>
      </c>
      <c r="K349" t="s">
        <v>1794</v>
      </c>
      <c r="L349" t="s">
        <v>297</v>
      </c>
      <c r="M349" t="s">
        <v>298</v>
      </c>
      <c r="N349" t="s">
        <v>1627</v>
      </c>
      <c r="O349" t="s">
        <v>263</v>
      </c>
      <c r="P349" t="s">
        <v>232</v>
      </c>
      <c r="Q349" t="s">
        <v>1795</v>
      </c>
      <c r="R349" t="s">
        <v>1628</v>
      </c>
      <c r="S349" t="s">
        <v>228</v>
      </c>
      <c r="T349" t="s">
        <v>229</v>
      </c>
      <c r="U349" t="s">
        <v>230</v>
      </c>
      <c r="V349" s="70">
        <v>45435.516168981485</v>
      </c>
      <c r="W349" s="70">
        <v>45435.862673611111</v>
      </c>
      <c r="X349" s="70">
        <v>45435.894131944442</v>
      </c>
      <c r="Z349">
        <v>44640</v>
      </c>
      <c r="AC349" t="s">
        <v>231</v>
      </c>
      <c r="AD349" t="s">
        <v>252</v>
      </c>
      <c r="AF349">
        <v>0</v>
      </c>
      <c r="AG349">
        <v>98.882168458999999</v>
      </c>
      <c r="AH349">
        <v>98.781362006999998</v>
      </c>
      <c r="AI349">
        <v>544</v>
      </c>
      <c r="AJ349">
        <v>499</v>
      </c>
      <c r="AK349">
        <v>499</v>
      </c>
    </row>
    <row r="350" spans="1:37" ht="15.95" customHeight="1">
      <c r="A350" t="s">
        <v>1788</v>
      </c>
      <c r="B350" t="s">
        <v>215</v>
      </c>
      <c r="C350" t="s">
        <v>216</v>
      </c>
      <c r="D350" t="s">
        <v>1625</v>
      </c>
      <c r="E350" t="s">
        <v>217</v>
      </c>
      <c r="F350" t="s">
        <v>218</v>
      </c>
      <c r="G350" s="71" t="s">
        <v>1789</v>
      </c>
      <c r="J350" t="s">
        <v>1796</v>
      </c>
      <c r="K350" t="s">
        <v>1797</v>
      </c>
      <c r="L350" t="s">
        <v>297</v>
      </c>
      <c r="M350" t="s">
        <v>298</v>
      </c>
      <c r="N350" t="s">
        <v>1627</v>
      </c>
      <c r="O350" t="s">
        <v>263</v>
      </c>
      <c r="P350" t="s">
        <v>232</v>
      </c>
      <c r="Q350" t="s">
        <v>1798</v>
      </c>
      <c r="R350" t="s">
        <v>1628</v>
      </c>
      <c r="S350" t="s">
        <v>228</v>
      </c>
      <c r="T350" t="s">
        <v>229</v>
      </c>
      <c r="U350" t="s">
        <v>230</v>
      </c>
      <c r="V350" s="70">
        <v>45435.516168981485</v>
      </c>
      <c r="W350" s="70">
        <v>45435.862673611111</v>
      </c>
      <c r="X350" s="70">
        <v>45435.894131944442</v>
      </c>
      <c r="Z350">
        <v>44640</v>
      </c>
      <c r="AC350" t="s">
        <v>231</v>
      </c>
      <c r="AD350" t="s">
        <v>252</v>
      </c>
      <c r="AF350">
        <v>0</v>
      </c>
      <c r="AG350">
        <v>98.882168458999999</v>
      </c>
      <c r="AH350">
        <v>98.781362006999998</v>
      </c>
      <c r="AI350">
        <v>544</v>
      </c>
      <c r="AJ350">
        <v>499</v>
      </c>
      <c r="AK350">
        <v>499</v>
      </c>
    </row>
    <row r="351" spans="1:37" ht="15.95" customHeight="1">
      <c r="A351" t="s">
        <v>1799</v>
      </c>
      <c r="B351" t="s">
        <v>215</v>
      </c>
      <c r="C351" t="s">
        <v>216</v>
      </c>
      <c r="E351" t="s">
        <v>217</v>
      </c>
      <c r="F351" t="s">
        <v>218</v>
      </c>
      <c r="G351" s="71" t="s">
        <v>1800</v>
      </c>
      <c r="J351" t="s">
        <v>1801</v>
      </c>
      <c r="K351" t="s">
        <v>1802</v>
      </c>
      <c r="L351" t="s">
        <v>407</v>
      </c>
      <c r="M351" t="s">
        <v>408</v>
      </c>
      <c r="N351" t="s">
        <v>409</v>
      </c>
      <c r="O351" t="s">
        <v>251</v>
      </c>
      <c r="P351" t="s">
        <v>252</v>
      </c>
      <c r="Q351">
        <v>5247</v>
      </c>
      <c r="R351" t="s">
        <v>1803</v>
      </c>
      <c r="S351" t="s">
        <v>228</v>
      </c>
      <c r="T351" t="s">
        <v>229</v>
      </c>
      <c r="U351" t="s">
        <v>230</v>
      </c>
      <c r="V351" s="70">
        <v>45435.568252314813</v>
      </c>
      <c r="X351" s="70">
        <v>45435.851585648146</v>
      </c>
      <c r="Z351">
        <v>44640</v>
      </c>
      <c r="AC351" t="s">
        <v>231</v>
      </c>
      <c r="AD351" t="s">
        <v>844</v>
      </c>
      <c r="AF351">
        <v>0</v>
      </c>
      <c r="AG351">
        <v>100</v>
      </c>
      <c r="AH351">
        <v>99.086021505000005</v>
      </c>
      <c r="AI351">
        <v>408</v>
      </c>
    </row>
    <row r="352" spans="1:37" ht="15.95" customHeight="1">
      <c r="A352" t="s">
        <v>1804</v>
      </c>
      <c r="B352" t="s">
        <v>215</v>
      </c>
      <c r="C352" t="s">
        <v>216</v>
      </c>
      <c r="E352" t="s">
        <v>217</v>
      </c>
      <c r="F352" t="s">
        <v>218</v>
      </c>
      <c r="G352" s="71" t="s">
        <v>1805</v>
      </c>
      <c r="J352" t="s">
        <v>1806</v>
      </c>
      <c r="K352" t="s">
        <v>1807</v>
      </c>
      <c r="L352" t="s">
        <v>407</v>
      </c>
      <c r="M352" t="s">
        <v>408</v>
      </c>
      <c r="N352" t="s">
        <v>409</v>
      </c>
      <c r="O352" t="s">
        <v>251</v>
      </c>
      <c r="P352" t="s">
        <v>252</v>
      </c>
      <c r="R352" t="s">
        <v>1803</v>
      </c>
      <c r="S352" t="s">
        <v>228</v>
      </c>
      <c r="T352" t="s">
        <v>322</v>
      </c>
      <c r="U352" t="s">
        <v>230</v>
      </c>
      <c r="V352" s="70">
        <v>45435.569479166668</v>
      </c>
      <c r="X352" s="70">
        <v>45435.850914351853</v>
      </c>
      <c r="Z352">
        <v>44640</v>
      </c>
      <c r="AC352" t="s">
        <v>231</v>
      </c>
      <c r="AD352" t="s">
        <v>1014</v>
      </c>
      <c r="AF352">
        <v>0</v>
      </c>
      <c r="AG352">
        <v>100</v>
      </c>
      <c r="AH352">
        <v>99.092741935000006</v>
      </c>
      <c r="AI352">
        <v>405</v>
      </c>
    </row>
    <row r="353" spans="1:37" ht="15.95" customHeight="1">
      <c r="A353" t="s">
        <v>1808</v>
      </c>
      <c r="B353" t="s">
        <v>215</v>
      </c>
      <c r="C353" t="s">
        <v>216</v>
      </c>
      <c r="D353" t="s">
        <v>1625</v>
      </c>
      <c r="E353" t="s">
        <v>217</v>
      </c>
      <c r="F353" t="s">
        <v>218</v>
      </c>
      <c r="G353" s="71" t="s">
        <v>1809</v>
      </c>
      <c r="J353" t="s">
        <v>495</v>
      </c>
      <c r="K353" t="s">
        <v>496</v>
      </c>
      <c r="L353" t="s">
        <v>297</v>
      </c>
      <c r="M353" t="s">
        <v>298</v>
      </c>
      <c r="N353" t="s">
        <v>657</v>
      </c>
      <c r="O353" t="s">
        <v>263</v>
      </c>
      <c r="P353" t="s">
        <v>252</v>
      </c>
      <c r="R353" t="s">
        <v>660</v>
      </c>
      <c r="S353" t="s">
        <v>228</v>
      </c>
      <c r="T353" t="s">
        <v>229</v>
      </c>
      <c r="U353" t="s">
        <v>230</v>
      </c>
      <c r="V353" s="70">
        <v>45435.570983796293</v>
      </c>
      <c r="W353" s="70">
        <v>45435.734236111108</v>
      </c>
      <c r="X353" s="70">
        <v>45435.96770833333</v>
      </c>
      <c r="Z353">
        <v>44640</v>
      </c>
      <c r="AC353" t="s">
        <v>231</v>
      </c>
      <c r="AD353" t="s">
        <v>1014</v>
      </c>
      <c r="AF353">
        <v>0</v>
      </c>
      <c r="AG353">
        <v>99.473566308000002</v>
      </c>
      <c r="AH353">
        <v>98.720878135999996</v>
      </c>
      <c r="AI353">
        <v>571</v>
      </c>
      <c r="AJ353">
        <v>235</v>
      </c>
      <c r="AK353">
        <v>235</v>
      </c>
    </row>
    <row r="354" spans="1:37" ht="15.95" customHeight="1">
      <c r="A354" t="s">
        <v>1810</v>
      </c>
      <c r="B354" t="s">
        <v>215</v>
      </c>
      <c r="C354" t="s">
        <v>216</v>
      </c>
      <c r="E354" t="s">
        <v>217</v>
      </c>
      <c r="F354" t="s">
        <v>218</v>
      </c>
      <c r="G354" s="71" t="s">
        <v>1811</v>
      </c>
      <c r="J354" t="s">
        <v>495</v>
      </c>
      <c r="K354" t="s">
        <v>496</v>
      </c>
      <c r="L354" t="s">
        <v>407</v>
      </c>
      <c r="M354" t="s">
        <v>408</v>
      </c>
      <c r="N354" t="s">
        <v>409</v>
      </c>
      <c r="O354" t="s">
        <v>251</v>
      </c>
      <c r="P354" t="s">
        <v>252</v>
      </c>
      <c r="R354" t="s">
        <v>1803</v>
      </c>
      <c r="S354" t="s">
        <v>228</v>
      </c>
      <c r="T354" t="s">
        <v>229</v>
      </c>
      <c r="U354" t="s">
        <v>230</v>
      </c>
      <c r="V354" s="70">
        <v>45435.575231481482</v>
      </c>
      <c r="X354" s="70">
        <v>45435.85052083333</v>
      </c>
      <c r="Z354">
        <v>44640</v>
      </c>
      <c r="AC354" t="s">
        <v>231</v>
      </c>
      <c r="AD354" t="s">
        <v>323</v>
      </c>
      <c r="AF354">
        <v>0</v>
      </c>
      <c r="AG354">
        <v>100</v>
      </c>
      <c r="AH354">
        <v>99.112903226</v>
      </c>
      <c r="AI354">
        <v>396</v>
      </c>
    </row>
    <row r="355" spans="1:37" ht="15.95" customHeight="1">
      <c r="A355" t="s">
        <v>1812</v>
      </c>
      <c r="B355" t="s">
        <v>215</v>
      </c>
      <c r="C355" t="s">
        <v>216</v>
      </c>
      <c r="E355" t="s">
        <v>217</v>
      </c>
      <c r="F355" t="s">
        <v>218</v>
      </c>
      <c r="G355" s="71" t="s">
        <v>1813</v>
      </c>
      <c r="J355" t="s">
        <v>1814</v>
      </c>
      <c r="K355" t="s">
        <v>1815</v>
      </c>
      <c r="L355" t="s">
        <v>455</v>
      </c>
      <c r="M355" t="s">
        <v>761</v>
      </c>
      <c r="N355" t="s">
        <v>732</v>
      </c>
      <c r="O355" t="s">
        <v>251</v>
      </c>
      <c r="P355" t="s">
        <v>232</v>
      </c>
      <c r="Q355" t="s">
        <v>1816</v>
      </c>
      <c r="R355" t="s">
        <v>734</v>
      </c>
      <c r="S355" t="s">
        <v>228</v>
      </c>
      <c r="T355" t="s">
        <v>229</v>
      </c>
      <c r="U355" t="s">
        <v>230</v>
      </c>
      <c r="V355" s="70">
        <v>45435.589861111112</v>
      </c>
      <c r="W355" s="70">
        <v>45435.721168981479</v>
      </c>
      <c r="X355" s="70">
        <v>45435.795381944445</v>
      </c>
      <c r="Z355">
        <v>44640</v>
      </c>
      <c r="AC355" t="s">
        <v>402</v>
      </c>
      <c r="AD355" t="s">
        <v>232</v>
      </c>
      <c r="AF355">
        <v>0</v>
      </c>
      <c r="AG355">
        <v>99.576612902999997</v>
      </c>
      <c r="AH355">
        <v>99.336917563</v>
      </c>
      <c r="AI355">
        <v>296</v>
      </c>
      <c r="AJ355">
        <v>189</v>
      </c>
      <c r="AK355">
        <v>189</v>
      </c>
    </row>
    <row r="356" spans="1:37" ht="15.95" customHeight="1">
      <c r="A356" t="s">
        <v>1817</v>
      </c>
      <c r="B356" t="s">
        <v>215</v>
      </c>
      <c r="C356" t="s">
        <v>216</v>
      </c>
      <c r="D356" t="s">
        <v>1625</v>
      </c>
      <c r="E356" t="s">
        <v>217</v>
      </c>
      <c r="F356" t="s">
        <v>218</v>
      </c>
      <c r="G356" s="71" t="s">
        <v>1818</v>
      </c>
      <c r="J356" t="s">
        <v>1819</v>
      </c>
      <c r="K356" t="s">
        <v>1820</v>
      </c>
      <c r="L356" t="s">
        <v>297</v>
      </c>
      <c r="M356" t="s">
        <v>298</v>
      </c>
      <c r="N356" t="s">
        <v>1627</v>
      </c>
      <c r="O356" t="s">
        <v>263</v>
      </c>
      <c r="P356" t="s">
        <v>1163</v>
      </c>
      <c r="Q356" t="s">
        <v>1821</v>
      </c>
      <c r="R356" t="s">
        <v>1628</v>
      </c>
      <c r="S356" t="s">
        <v>228</v>
      </c>
      <c r="T356" t="s">
        <v>229</v>
      </c>
      <c r="U356" t="s">
        <v>230</v>
      </c>
      <c r="V356" s="70">
        <v>45435.591990740744</v>
      </c>
      <c r="W356" s="70">
        <v>45435.862685185188</v>
      </c>
      <c r="X356" s="70">
        <v>45437.977581018517</v>
      </c>
      <c r="Z356">
        <v>44640</v>
      </c>
      <c r="AC356" t="s">
        <v>231</v>
      </c>
      <c r="AD356" t="s">
        <v>232</v>
      </c>
      <c r="AF356">
        <v>0</v>
      </c>
      <c r="AG356">
        <v>99.126344086000003</v>
      </c>
      <c r="AH356">
        <v>92.305107527000004</v>
      </c>
      <c r="AI356">
        <v>3435</v>
      </c>
      <c r="AJ356">
        <v>390</v>
      </c>
      <c r="AK356">
        <v>390</v>
      </c>
    </row>
    <row r="357" spans="1:37" ht="15.95" customHeight="1">
      <c r="A357" t="s">
        <v>1822</v>
      </c>
      <c r="B357" t="s">
        <v>215</v>
      </c>
      <c r="C357" t="s">
        <v>216</v>
      </c>
      <c r="D357" t="s">
        <v>1625</v>
      </c>
      <c r="E357" t="s">
        <v>217</v>
      </c>
      <c r="F357" t="s">
        <v>218</v>
      </c>
      <c r="G357" s="71" t="s">
        <v>1823</v>
      </c>
      <c r="J357" t="s">
        <v>1824</v>
      </c>
      <c r="K357" t="s">
        <v>1825</v>
      </c>
      <c r="L357" t="s">
        <v>297</v>
      </c>
      <c r="M357" t="s">
        <v>298</v>
      </c>
      <c r="N357" t="s">
        <v>1627</v>
      </c>
      <c r="O357" t="s">
        <v>263</v>
      </c>
      <c r="P357" t="s">
        <v>232</v>
      </c>
      <c r="Q357" t="s">
        <v>1826</v>
      </c>
      <c r="R357" t="s">
        <v>1628</v>
      </c>
      <c r="S357" t="s">
        <v>228</v>
      </c>
      <c r="T357" t="s">
        <v>229</v>
      </c>
      <c r="U357" t="s">
        <v>230</v>
      </c>
      <c r="V357" s="70">
        <v>45435.593668981484</v>
      </c>
      <c r="W357" s="70">
        <v>45435.862685185188</v>
      </c>
      <c r="X357" s="70">
        <v>45435.896145833336</v>
      </c>
      <c r="Z357">
        <v>44640</v>
      </c>
      <c r="AC357" t="s">
        <v>231</v>
      </c>
      <c r="AD357" t="s">
        <v>232</v>
      </c>
      <c r="AF357">
        <v>0</v>
      </c>
      <c r="AG357">
        <v>99.130824372999996</v>
      </c>
      <c r="AH357">
        <v>99.023297490999994</v>
      </c>
      <c r="AI357">
        <v>436</v>
      </c>
      <c r="AJ357">
        <v>388</v>
      </c>
      <c r="AK357">
        <v>388</v>
      </c>
    </row>
    <row r="358" spans="1:37" ht="15.95" customHeight="1">
      <c r="A358" t="s">
        <v>1827</v>
      </c>
      <c r="B358" t="s">
        <v>215</v>
      </c>
      <c r="C358" t="s">
        <v>216</v>
      </c>
      <c r="E358" t="s">
        <v>217</v>
      </c>
      <c r="F358" t="s">
        <v>272</v>
      </c>
      <c r="G358" s="71" t="s">
        <v>1828</v>
      </c>
      <c r="J358" t="s">
        <v>1829</v>
      </c>
      <c r="K358" t="s">
        <v>1830</v>
      </c>
      <c r="L358" t="s">
        <v>297</v>
      </c>
      <c r="M358" t="s">
        <v>447</v>
      </c>
      <c r="N358" t="s">
        <v>695</v>
      </c>
      <c r="O358" t="s">
        <v>225</v>
      </c>
      <c r="P358" t="s">
        <v>557</v>
      </c>
      <c r="Q358" t="s">
        <v>1831</v>
      </c>
      <c r="R358" t="s">
        <v>697</v>
      </c>
      <c r="S358" t="s">
        <v>228</v>
      </c>
      <c r="T358" t="s">
        <v>229</v>
      </c>
      <c r="U358" t="s">
        <v>230</v>
      </c>
      <c r="V358" s="70">
        <v>45435.595578703702</v>
      </c>
      <c r="W358" s="70">
        <v>45435.874062499999</v>
      </c>
      <c r="X358" s="70">
        <v>45449.747662037036</v>
      </c>
      <c r="Z358">
        <v>44640</v>
      </c>
      <c r="AC358" t="s">
        <v>278</v>
      </c>
      <c r="AD358" t="s">
        <v>232</v>
      </c>
      <c r="AF358">
        <v>0</v>
      </c>
      <c r="AG358">
        <v>99.101702509000006</v>
      </c>
      <c r="AH358">
        <v>54.348118280000001</v>
      </c>
      <c r="AI358">
        <v>20379</v>
      </c>
      <c r="AJ358">
        <v>401</v>
      </c>
      <c r="AK358">
        <v>401</v>
      </c>
    </row>
    <row r="359" spans="1:37" ht="15.95" customHeight="1">
      <c r="A359" t="s">
        <v>1832</v>
      </c>
      <c r="B359" t="s">
        <v>215</v>
      </c>
      <c r="C359" t="s">
        <v>216</v>
      </c>
      <c r="D359" t="s">
        <v>1625</v>
      </c>
      <c r="E359" t="s">
        <v>217</v>
      </c>
      <c r="F359" t="s">
        <v>218</v>
      </c>
      <c r="G359" s="71" t="s">
        <v>1833</v>
      </c>
      <c r="J359" t="s">
        <v>1700</v>
      </c>
      <c r="K359" t="s">
        <v>1701</v>
      </c>
      <c r="L359" t="s">
        <v>297</v>
      </c>
      <c r="M359" t="s">
        <v>298</v>
      </c>
      <c r="N359" t="s">
        <v>1627</v>
      </c>
      <c r="O359" t="s">
        <v>263</v>
      </c>
      <c r="P359" t="s">
        <v>232</v>
      </c>
      <c r="Q359" t="s">
        <v>1702</v>
      </c>
      <c r="R359" t="s">
        <v>1628</v>
      </c>
      <c r="S359" t="s">
        <v>228</v>
      </c>
      <c r="T359" t="s">
        <v>229</v>
      </c>
      <c r="U359" t="s">
        <v>230</v>
      </c>
      <c r="V359" s="70">
        <v>45435.59988425926</v>
      </c>
      <c r="W359" s="70">
        <v>45435.862673611111</v>
      </c>
      <c r="X359" s="70">
        <v>45435.899270833332</v>
      </c>
      <c r="Z359">
        <v>44640</v>
      </c>
      <c r="AC359" t="s">
        <v>231</v>
      </c>
      <c r="AD359" t="s">
        <v>232</v>
      </c>
      <c r="AF359">
        <v>0</v>
      </c>
      <c r="AG359">
        <v>99.150985663</v>
      </c>
      <c r="AH359">
        <v>99.034498208000002</v>
      </c>
      <c r="AI359">
        <v>431</v>
      </c>
      <c r="AJ359">
        <v>379</v>
      </c>
      <c r="AK359">
        <v>379</v>
      </c>
    </row>
    <row r="360" spans="1:37" ht="15.95" customHeight="1">
      <c r="A360" t="s">
        <v>1832</v>
      </c>
      <c r="B360" t="s">
        <v>215</v>
      </c>
      <c r="C360" t="s">
        <v>216</v>
      </c>
      <c r="D360" t="s">
        <v>1625</v>
      </c>
      <c r="E360" t="s">
        <v>217</v>
      </c>
      <c r="F360" t="s">
        <v>218</v>
      </c>
      <c r="G360" s="71" t="s">
        <v>1833</v>
      </c>
      <c r="J360" t="s">
        <v>1834</v>
      </c>
      <c r="K360" t="s">
        <v>1835</v>
      </c>
      <c r="L360" t="s">
        <v>297</v>
      </c>
      <c r="M360" t="s">
        <v>298</v>
      </c>
      <c r="N360" t="s">
        <v>1627</v>
      </c>
      <c r="O360" t="s">
        <v>263</v>
      </c>
      <c r="P360" t="s">
        <v>232</v>
      </c>
      <c r="Q360" t="s">
        <v>1836</v>
      </c>
      <c r="R360" t="s">
        <v>1628</v>
      </c>
      <c r="S360" t="s">
        <v>228</v>
      </c>
      <c r="T360" t="s">
        <v>229</v>
      </c>
      <c r="U360" t="s">
        <v>230</v>
      </c>
      <c r="V360" s="70">
        <v>45435.59988425926</v>
      </c>
      <c r="W360" s="70">
        <v>45435.862673611111</v>
      </c>
      <c r="X360" s="70">
        <v>45435.899270833332</v>
      </c>
      <c r="Z360">
        <v>44640</v>
      </c>
      <c r="AC360" t="s">
        <v>231</v>
      </c>
      <c r="AD360" t="s">
        <v>232</v>
      </c>
      <c r="AF360">
        <v>0</v>
      </c>
      <c r="AG360">
        <v>99.150985663</v>
      </c>
      <c r="AH360">
        <v>99.034498208000002</v>
      </c>
      <c r="AI360">
        <v>431</v>
      </c>
      <c r="AJ360">
        <v>379</v>
      </c>
      <c r="AK360">
        <v>379</v>
      </c>
    </row>
    <row r="361" spans="1:37" ht="15.95" customHeight="1">
      <c r="A361" t="s">
        <v>1837</v>
      </c>
      <c r="B361" t="s">
        <v>215</v>
      </c>
      <c r="C361" t="s">
        <v>216</v>
      </c>
      <c r="E361" t="s">
        <v>217</v>
      </c>
      <c r="F361" t="s">
        <v>218</v>
      </c>
      <c r="G361" s="71" t="s">
        <v>1838</v>
      </c>
      <c r="J361" t="s">
        <v>495</v>
      </c>
      <c r="K361" t="s">
        <v>496</v>
      </c>
      <c r="L361" t="s">
        <v>297</v>
      </c>
      <c r="M361" t="s">
        <v>298</v>
      </c>
      <c r="N361" t="s">
        <v>1627</v>
      </c>
      <c r="O361" t="s">
        <v>263</v>
      </c>
      <c r="P361" t="s">
        <v>232</v>
      </c>
      <c r="R361" t="s">
        <v>1628</v>
      </c>
      <c r="S361" t="s">
        <v>228</v>
      </c>
      <c r="T361" t="s">
        <v>229</v>
      </c>
      <c r="U361" t="s">
        <v>230</v>
      </c>
      <c r="V361" s="70">
        <v>45435.65525462963</v>
      </c>
      <c r="W361" s="70">
        <v>45435.891180555554</v>
      </c>
      <c r="X361" s="70">
        <v>45436.855729166666</v>
      </c>
      <c r="Z361">
        <v>44640</v>
      </c>
      <c r="AC361" t="s">
        <v>231</v>
      </c>
      <c r="AD361" t="s">
        <v>252</v>
      </c>
      <c r="AF361">
        <v>0</v>
      </c>
      <c r="AG361">
        <v>99.238351253999994</v>
      </c>
      <c r="AH361">
        <v>96.126792115000001</v>
      </c>
      <c r="AI361">
        <v>1729</v>
      </c>
      <c r="AJ361">
        <v>340</v>
      </c>
      <c r="AK361">
        <v>340</v>
      </c>
    </row>
    <row r="362" spans="1:37" ht="15.95" customHeight="1">
      <c r="A362" t="s">
        <v>1839</v>
      </c>
      <c r="B362" t="s">
        <v>215</v>
      </c>
      <c r="C362" t="s">
        <v>216</v>
      </c>
      <c r="E362" t="s">
        <v>217</v>
      </c>
      <c r="F362" t="s">
        <v>218</v>
      </c>
      <c r="G362" s="71" t="s">
        <v>1840</v>
      </c>
      <c r="J362" t="s">
        <v>1841</v>
      </c>
      <c r="K362" t="s">
        <v>1842</v>
      </c>
      <c r="L362" t="s">
        <v>222</v>
      </c>
      <c r="M362" t="s">
        <v>223</v>
      </c>
      <c r="N362" t="s">
        <v>224</v>
      </c>
      <c r="O362" t="s">
        <v>225</v>
      </c>
      <c r="P362" t="s">
        <v>232</v>
      </c>
      <c r="Q362" t="s">
        <v>1843</v>
      </c>
      <c r="R362" t="s">
        <v>227</v>
      </c>
      <c r="S362" t="s">
        <v>228</v>
      </c>
      <c r="T362" t="s">
        <v>229</v>
      </c>
      <c r="U362" t="s">
        <v>230</v>
      </c>
      <c r="V362" s="70">
        <v>45435.663993055554</v>
      </c>
      <c r="W362" s="70">
        <v>45435.757384259261</v>
      </c>
      <c r="X362" s="70">
        <v>45435.80636574074</v>
      </c>
      <c r="Z362">
        <v>44640</v>
      </c>
      <c r="AC362" t="s">
        <v>309</v>
      </c>
      <c r="AD362" t="s">
        <v>252</v>
      </c>
      <c r="AF362">
        <v>0</v>
      </c>
      <c r="AG362">
        <v>99.699820789</v>
      </c>
      <c r="AH362">
        <v>99.540770609000006</v>
      </c>
      <c r="AI362">
        <v>205</v>
      </c>
      <c r="AJ362">
        <v>134</v>
      </c>
      <c r="AK362">
        <v>134</v>
      </c>
    </row>
    <row r="363" spans="1:37" ht="15.95" customHeight="1">
      <c r="A363" t="s">
        <v>1844</v>
      </c>
      <c r="B363" t="s">
        <v>215</v>
      </c>
      <c r="C363" t="s">
        <v>216</v>
      </c>
      <c r="D363" t="s">
        <v>1625</v>
      </c>
      <c r="E363" t="s">
        <v>217</v>
      </c>
      <c r="F363" t="s">
        <v>218</v>
      </c>
      <c r="G363" s="71" t="s">
        <v>1845</v>
      </c>
      <c r="J363" t="s">
        <v>1846</v>
      </c>
      <c r="K363" t="s">
        <v>1847</v>
      </c>
      <c r="L363" t="s">
        <v>297</v>
      </c>
      <c r="M363" t="s">
        <v>298</v>
      </c>
      <c r="N363" t="s">
        <v>1627</v>
      </c>
      <c r="O363" t="s">
        <v>263</v>
      </c>
      <c r="P363" t="s">
        <v>232</v>
      </c>
      <c r="Q363" t="s">
        <v>1848</v>
      </c>
      <c r="R363" t="s">
        <v>1628</v>
      </c>
      <c r="S363" t="s">
        <v>228</v>
      </c>
      <c r="T363" t="s">
        <v>229</v>
      </c>
      <c r="U363" t="s">
        <v>230</v>
      </c>
      <c r="V363" s="70">
        <v>45435.67224537037</v>
      </c>
      <c r="W363" s="70">
        <v>45435.862685185188</v>
      </c>
      <c r="X363" s="70">
        <v>45435.902743055558</v>
      </c>
      <c r="Z363">
        <v>44640</v>
      </c>
      <c r="AC363" t="s">
        <v>231</v>
      </c>
      <c r="AD363" t="s">
        <v>252</v>
      </c>
      <c r="AF363">
        <v>0</v>
      </c>
      <c r="AG363">
        <v>99.386200716999994</v>
      </c>
      <c r="AH363">
        <v>99.258512545000002</v>
      </c>
      <c r="AI363">
        <v>331</v>
      </c>
      <c r="AJ363">
        <v>274</v>
      </c>
      <c r="AK363">
        <v>274</v>
      </c>
    </row>
    <row r="364" spans="1:37" ht="15.95" customHeight="1">
      <c r="A364" t="s">
        <v>1844</v>
      </c>
      <c r="B364" t="s">
        <v>215</v>
      </c>
      <c r="C364" t="s">
        <v>216</v>
      </c>
      <c r="D364" t="s">
        <v>1625</v>
      </c>
      <c r="E364" t="s">
        <v>217</v>
      </c>
      <c r="F364" t="s">
        <v>218</v>
      </c>
      <c r="G364" s="71" t="s">
        <v>1845</v>
      </c>
      <c r="J364" t="s">
        <v>1849</v>
      </c>
      <c r="K364" t="s">
        <v>1850</v>
      </c>
      <c r="L364" t="s">
        <v>297</v>
      </c>
      <c r="M364" t="s">
        <v>298</v>
      </c>
      <c r="N364" t="s">
        <v>1627</v>
      </c>
      <c r="O364" t="s">
        <v>263</v>
      </c>
      <c r="P364" t="s">
        <v>232</v>
      </c>
      <c r="Q364" t="s">
        <v>1851</v>
      </c>
      <c r="R364" t="s">
        <v>1628</v>
      </c>
      <c r="S364" t="s">
        <v>228</v>
      </c>
      <c r="T364" t="s">
        <v>229</v>
      </c>
      <c r="U364" t="s">
        <v>230</v>
      </c>
      <c r="V364" s="70">
        <v>45435.67224537037</v>
      </c>
      <c r="W364" s="70">
        <v>45435.862685185188</v>
      </c>
      <c r="X364" s="70">
        <v>45435.902743055558</v>
      </c>
      <c r="Z364">
        <v>44640</v>
      </c>
      <c r="AC364" t="s">
        <v>231</v>
      </c>
      <c r="AD364" t="s">
        <v>252</v>
      </c>
      <c r="AF364">
        <v>0</v>
      </c>
      <c r="AG364">
        <v>99.386200716999994</v>
      </c>
      <c r="AH364">
        <v>99.258512545000002</v>
      </c>
      <c r="AI364">
        <v>331</v>
      </c>
      <c r="AJ364">
        <v>274</v>
      </c>
      <c r="AK364">
        <v>274</v>
      </c>
    </row>
    <row r="365" spans="1:37" ht="15.95" customHeight="1">
      <c r="A365" t="s">
        <v>1844</v>
      </c>
      <c r="B365" t="s">
        <v>215</v>
      </c>
      <c r="C365" t="s">
        <v>216</v>
      </c>
      <c r="D365" t="s">
        <v>1625</v>
      </c>
      <c r="E365" t="s">
        <v>217</v>
      </c>
      <c r="F365" t="s">
        <v>218</v>
      </c>
      <c r="G365" s="71" t="s">
        <v>1845</v>
      </c>
      <c r="J365" t="s">
        <v>1852</v>
      </c>
      <c r="K365" t="s">
        <v>1853</v>
      </c>
      <c r="L365" t="s">
        <v>297</v>
      </c>
      <c r="M365" t="s">
        <v>298</v>
      </c>
      <c r="N365" t="s">
        <v>1627</v>
      </c>
      <c r="O365" t="s">
        <v>263</v>
      </c>
      <c r="P365" t="s">
        <v>232</v>
      </c>
      <c r="Q365" t="s">
        <v>1854</v>
      </c>
      <c r="R365" t="s">
        <v>1628</v>
      </c>
      <c r="S365" t="s">
        <v>228</v>
      </c>
      <c r="T365" t="s">
        <v>229</v>
      </c>
      <c r="U365" t="s">
        <v>230</v>
      </c>
      <c r="V365" s="70">
        <v>45435.67224537037</v>
      </c>
      <c r="W365" s="70">
        <v>45435.862685185188</v>
      </c>
      <c r="X365" s="70">
        <v>45435.902743055558</v>
      </c>
      <c r="Z365">
        <v>44640</v>
      </c>
      <c r="AC365" t="s">
        <v>231</v>
      </c>
      <c r="AD365" t="s">
        <v>252</v>
      </c>
      <c r="AF365">
        <v>0</v>
      </c>
      <c r="AG365">
        <v>99.386200716999994</v>
      </c>
      <c r="AH365">
        <v>99.258512545000002</v>
      </c>
      <c r="AI365">
        <v>331</v>
      </c>
      <c r="AJ365">
        <v>274</v>
      </c>
      <c r="AK365">
        <v>274</v>
      </c>
    </row>
    <row r="366" spans="1:37" ht="15.95" customHeight="1">
      <c r="A366" t="s">
        <v>1855</v>
      </c>
      <c r="B366" t="s">
        <v>215</v>
      </c>
      <c r="C366" t="s">
        <v>216</v>
      </c>
      <c r="E366" t="s">
        <v>217</v>
      </c>
      <c r="F366" t="s">
        <v>218</v>
      </c>
      <c r="G366" s="71" t="s">
        <v>1856</v>
      </c>
      <c r="J366" t="s">
        <v>1857</v>
      </c>
      <c r="K366" t="s">
        <v>1858</v>
      </c>
      <c r="L366" t="s">
        <v>297</v>
      </c>
      <c r="M366" t="s">
        <v>1859</v>
      </c>
      <c r="N366" t="s">
        <v>448</v>
      </c>
      <c r="O366" t="s">
        <v>225</v>
      </c>
      <c r="P366" t="s">
        <v>232</v>
      </c>
      <c r="Q366" t="s">
        <v>1860</v>
      </c>
      <c r="R366" t="s">
        <v>450</v>
      </c>
      <c r="S366" t="s">
        <v>228</v>
      </c>
      <c r="T366" t="s">
        <v>229</v>
      </c>
      <c r="U366" t="s">
        <v>230</v>
      </c>
      <c r="V366" s="70">
        <v>45435.677499999998</v>
      </c>
      <c r="X366" s="70">
        <v>45436.436562499999</v>
      </c>
      <c r="Z366">
        <v>44640</v>
      </c>
      <c r="AA366" s="70">
        <v>45435.912615740737</v>
      </c>
      <c r="AB366" s="70">
        <v>45436.357638888891</v>
      </c>
      <c r="AC366" t="s">
        <v>402</v>
      </c>
      <c r="AD366" t="s">
        <v>252</v>
      </c>
      <c r="AF366">
        <v>641</v>
      </c>
      <c r="AG366">
        <v>100</v>
      </c>
      <c r="AH366">
        <v>97.551523297000003</v>
      </c>
      <c r="AI366">
        <v>1093</v>
      </c>
    </row>
    <row r="367" spans="1:37" ht="15.95" customHeight="1">
      <c r="A367" t="s">
        <v>1861</v>
      </c>
      <c r="B367" t="s">
        <v>215</v>
      </c>
      <c r="C367" t="s">
        <v>216</v>
      </c>
      <c r="E367" t="s">
        <v>217</v>
      </c>
      <c r="F367" t="s">
        <v>272</v>
      </c>
      <c r="G367" s="71" t="s">
        <v>1862</v>
      </c>
      <c r="J367" t="s">
        <v>1863</v>
      </c>
      <c r="K367" t="s">
        <v>1864</v>
      </c>
      <c r="L367" t="s">
        <v>328</v>
      </c>
      <c r="M367" t="s">
        <v>393</v>
      </c>
      <c r="N367" t="s">
        <v>1865</v>
      </c>
      <c r="O367" t="s">
        <v>225</v>
      </c>
      <c r="P367" t="s">
        <v>315</v>
      </c>
      <c r="Q367" t="s">
        <v>1866</v>
      </c>
      <c r="R367" t="s">
        <v>1867</v>
      </c>
      <c r="S367" t="s">
        <v>228</v>
      </c>
      <c r="T367" t="s">
        <v>229</v>
      </c>
      <c r="U367" t="s">
        <v>230</v>
      </c>
      <c r="V367" s="70">
        <v>45435.697152777779</v>
      </c>
      <c r="W367" s="70">
        <v>45436.717800925922</v>
      </c>
      <c r="X367" s="70">
        <v>45436.7190162037</v>
      </c>
      <c r="Z367">
        <v>44640</v>
      </c>
      <c r="AC367" t="s">
        <v>231</v>
      </c>
      <c r="AD367" t="s">
        <v>252</v>
      </c>
      <c r="AF367">
        <v>0</v>
      </c>
      <c r="AG367">
        <v>96.706989246999996</v>
      </c>
      <c r="AH367">
        <v>96.702508961000007</v>
      </c>
      <c r="AI367">
        <v>1472</v>
      </c>
      <c r="AJ367">
        <v>1470</v>
      </c>
      <c r="AK367">
        <v>1470</v>
      </c>
    </row>
    <row r="368" spans="1:37" ht="15.95" customHeight="1">
      <c r="A368" t="s">
        <v>1861</v>
      </c>
      <c r="B368" t="s">
        <v>215</v>
      </c>
      <c r="C368" t="s">
        <v>216</v>
      </c>
      <c r="E368" t="s">
        <v>217</v>
      </c>
      <c r="F368" t="s">
        <v>272</v>
      </c>
      <c r="G368" s="71" t="s">
        <v>1862</v>
      </c>
      <c r="J368" t="s">
        <v>1868</v>
      </c>
      <c r="K368" t="s">
        <v>1869</v>
      </c>
      <c r="L368" t="s">
        <v>328</v>
      </c>
      <c r="M368" t="s">
        <v>393</v>
      </c>
      <c r="N368" t="s">
        <v>1865</v>
      </c>
      <c r="O368" t="s">
        <v>225</v>
      </c>
      <c r="P368" t="s">
        <v>315</v>
      </c>
      <c r="Q368" t="s">
        <v>1870</v>
      </c>
      <c r="R368" t="s">
        <v>1867</v>
      </c>
      <c r="S368" t="s">
        <v>228</v>
      </c>
      <c r="T368" t="s">
        <v>229</v>
      </c>
      <c r="U368" t="s">
        <v>230</v>
      </c>
      <c r="V368" s="70">
        <v>45435.697152777779</v>
      </c>
      <c r="W368" s="70">
        <v>45436.717800925922</v>
      </c>
      <c r="X368" s="70">
        <v>45436.7190162037</v>
      </c>
      <c r="Z368">
        <v>44640</v>
      </c>
      <c r="AC368" t="s">
        <v>231</v>
      </c>
      <c r="AD368" t="s">
        <v>252</v>
      </c>
      <c r="AF368">
        <v>0</v>
      </c>
      <c r="AG368">
        <v>96.706989246999996</v>
      </c>
      <c r="AH368">
        <v>96.702508961000007</v>
      </c>
      <c r="AI368">
        <v>1472</v>
      </c>
      <c r="AJ368">
        <v>1470</v>
      </c>
      <c r="AK368">
        <v>1470</v>
      </c>
    </row>
    <row r="369" spans="1:37" ht="15.95" customHeight="1">
      <c r="A369" t="s">
        <v>1871</v>
      </c>
      <c r="B369" t="s">
        <v>215</v>
      </c>
      <c r="C369" t="s">
        <v>216</v>
      </c>
      <c r="E369" t="s">
        <v>217</v>
      </c>
      <c r="F369" t="s">
        <v>272</v>
      </c>
      <c r="G369" s="71" t="s">
        <v>1872</v>
      </c>
      <c r="J369" t="s">
        <v>1873</v>
      </c>
      <c r="K369" t="s">
        <v>1874</v>
      </c>
      <c r="L369" t="s">
        <v>455</v>
      </c>
      <c r="M369" t="s">
        <v>456</v>
      </c>
      <c r="N369" t="s">
        <v>457</v>
      </c>
      <c r="O369" t="s">
        <v>251</v>
      </c>
      <c r="P369" t="s">
        <v>277</v>
      </c>
      <c r="Q369" t="s">
        <v>1875</v>
      </c>
      <c r="R369" t="s">
        <v>459</v>
      </c>
      <c r="S369" t="s">
        <v>228</v>
      </c>
      <c r="T369" t="s">
        <v>229</v>
      </c>
      <c r="U369" t="s">
        <v>230</v>
      </c>
      <c r="V369" s="70">
        <v>45435.700729166667</v>
      </c>
      <c r="X369" s="70">
        <v>45437.381666666668</v>
      </c>
      <c r="Z369">
        <v>44640</v>
      </c>
      <c r="AC369" t="s">
        <v>309</v>
      </c>
      <c r="AD369" t="s">
        <v>1014</v>
      </c>
      <c r="AF369">
        <v>0</v>
      </c>
      <c r="AG369">
        <v>100</v>
      </c>
      <c r="AH369">
        <v>94.578853046999996</v>
      </c>
      <c r="AI369">
        <v>2420</v>
      </c>
    </row>
    <row r="370" spans="1:37" ht="15.95" customHeight="1">
      <c r="A370" t="s">
        <v>1876</v>
      </c>
      <c r="B370" t="s">
        <v>215</v>
      </c>
      <c r="C370" t="s">
        <v>216</v>
      </c>
      <c r="E370" t="s">
        <v>217</v>
      </c>
      <c r="F370" t="s">
        <v>272</v>
      </c>
      <c r="G370" s="71" t="s">
        <v>1877</v>
      </c>
      <c r="J370" t="s">
        <v>1878</v>
      </c>
      <c r="K370" t="s">
        <v>1879</v>
      </c>
      <c r="L370" t="s">
        <v>328</v>
      </c>
      <c r="M370" t="s">
        <v>276</v>
      </c>
      <c r="N370" t="s">
        <v>1865</v>
      </c>
      <c r="O370" t="s">
        <v>225</v>
      </c>
      <c r="P370" t="s">
        <v>315</v>
      </c>
      <c r="Q370" t="s">
        <v>1880</v>
      </c>
      <c r="R370" t="s">
        <v>1867</v>
      </c>
      <c r="S370" t="s">
        <v>228</v>
      </c>
      <c r="T370" t="s">
        <v>229</v>
      </c>
      <c r="U370" t="s">
        <v>230</v>
      </c>
      <c r="V370" s="70">
        <v>45435.769699074073</v>
      </c>
      <c r="W370" s="70">
        <v>45436.717395833337</v>
      </c>
      <c r="X370" s="70">
        <v>45436.719629629632</v>
      </c>
      <c r="Z370">
        <v>44640</v>
      </c>
      <c r="AC370" t="s">
        <v>231</v>
      </c>
      <c r="AD370" t="s">
        <v>232</v>
      </c>
      <c r="AF370">
        <v>0</v>
      </c>
      <c r="AG370">
        <v>96.942204301000004</v>
      </c>
      <c r="AH370">
        <v>96.935483871000002</v>
      </c>
      <c r="AI370">
        <v>1368</v>
      </c>
      <c r="AJ370">
        <v>1365</v>
      </c>
      <c r="AK370">
        <v>1365</v>
      </c>
    </row>
    <row r="371" spans="1:37" ht="15.95" customHeight="1">
      <c r="A371" t="s">
        <v>1876</v>
      </c>
      <c r="B371" t="s">
        <v>215</v>
      </c>
      <c r="C371" t="s">
        <v>216</v>
      </c>
      <c r="E371" t="s">
        <v>217</v>
      </c>
      <c r="F371" t="s">
        <v>272</v>
      </c>
      <c r="G371" s="71" t="s">
        <v>1877</v>
      </c>
      <c r="J371" t="s">
        <v>1881</v>
      </c>
      <c r="K371" t="s">
        <v>1882</v>
      </c>
      <c r="L371" t="s">
        <v>328</v>
      </c>
      <c r="M371" t="s">
        <v>276</v>
      </c>
      <c r="N371" t="s">
        <v>1865</v>
      </c>
      <c r="O371" t="s">
        <v>225</v>
      </c>
      <c r="P371" t="s">
        <v>315</v>
      </c>
      <c r="Q371" t="s">
        <v>1883</v>
      </c>
      <c r="R371" t="s">
        <v>1867</v>
      </c>
      <c r="S371" t="s">
        <v>228</v>
      </c>
      <c r="T371" t="s">
        <v>229</v>
      </c>
      <c r="U371" t="s">
        <v>230</v>
      </c>
      <c r="V371" s="70">
        <v>45435.769699074073</v>
      </c>
      <c r="W371" s="70">
        <v>45436.717395833337</v>
      </c>
      <c r="X371" s="70">
        <v>45436.719629629632</v>
      </c>
      <c r="Z371">
        <v>44640</v>
      </c>
      <c r="AC371" t="s">
        <v>231</v>
      </c>
      <c r="AD371" t="s">
        <v>232</v>
      </c>
      <c r="AF371">
        <v>0</v>
      </c>
      <c r="AG371">
        <v>96.942204301000004</v>
      </c>
      <c r="AH371">
        <v>96.935483871000002</v>
      </c>
      <c r="AI371">
        <v>1368</v>
      </c>
      <c r="AJ371">
        <v>1365</v>
      </c>
      <c r="AK371">
        <v>1365</v>
      </c>
    </row>
    <row r="372" spans="1:37" ht="15.95" customHeight="1">
      <c r="A372" t="s">
        <v>1884</v>
      </c>
      <c r="B372" t="s">
        <v>215</v>
      </c>
      <c r="C372" t="s">
        <v>216</v>
      </c>
      <c r="E372" t="s">
        <v>217</v>
      </c>
      <c r="F372" t="s">
        <v>218</v>
      </c>
      <c r="G372" s="71" t="s">
        <v>1885</v>
      </c>
      <c r="J372" t="s">
        <v>1886</v>
      </c>
      <c r="K372" t="s">
        <v>1887</v>
      </c>
      <c r="L372" t="s">
        <v>222</v>
      </c>
      <c r="M372" t="s">
        <v>223</v>
      </c>
      <c r="N372" t="s">
        <v>224</v>
      </c>
      <c r="O372" t="s">
        <v>225</v>
      </c>
      <c r="P372" t="s">
        <v>232</v>
      </c>
      <c r="Q372">
        <v>0</v>
      </c>
      <c r="R372" t="s">
        <v>227</v>
      </c>
      <c r="S372" t="s">
        <v>228</v>
      </c>
      <c r="T372" t="s">
        <v>229</v>
      </c>
      <c r="U372" t="s">
        <v>230</v>
      </c>
      <c r="V372" s="70">
        <v>45435.997997685183</v>
      </c>
      <c r="W372" s="70">
        <v>45436.4216087963</v>
      </c>
      <c r="X372" s="70">
        <v>45436.635000000002</v>
      </c>
      <c r="Z372">
        <v>44640</v>
      </c>
      <c r="AC372" t="s">
        <v>395</v>
      </c>
      <c r="AD372" t="s">
        <v>252</v>
      </c>
      <c r="AF372">
        <v>0</v>
      </c>
      <c r="AG372">
        <v>98.633512545000002</v>
      </c>
      <c r="AH372">
        <v>97.945788530000002</v>
      </c>
      <c r="AI372">
        <v>917</v>
      </c>
      <c r="AJ372">
        <v>610</v>
      </c>
      <c r="AK372">
        <v>610</v>
      </c>
    </row>
    <row r="373" spans="1:37" ht="15.95" customHeight="1">
      <c r="A373" t="s">
        <v>1884</v>
      </c>
      <c r="B373" t="s">
        <v>215</v>
      </c>
      <c r="C373" t="s">
        <v>216</v>
      </c>
      <c r="E373" t="s">
        <v>217</v>
      </c>
      <c r="F373" t="s">
        <v>218</v>
      </c>
      <c r="G373" s="71" t="s">
        <v>1885</v>
      </c>
      <c r="J373" t="s">
        <v>1888</v>
      </c>
      <c r="K373" t="s">
        <v>1889</v>
      </c>
      <c r="L373" t="s">
        <v>222</v>
      </c>
      <c r="M373" t="s">
        <v>223</v>
      </c>
      <c r="N373" t="s">
        <v>224</v>
      </c>
      <c r="O373" t="s">
        <v>225</v>
      </c>
      <c r="P373" t="s">
        <v>232</v>
      </c>
      <c r="Q373">
        <v>0</v>
      </c>
      <c r="R373" t="s">
        <v>227</v>
      </c>
      <c r="S373" t="s">
        <v>228</v>
      </c>
      <c r="T373" t="s">
        <v>229</v>
      </c>
      <c r="U373" t="s">
        <v>230</v>
      </c>
      <c r="V373" s="70">
        <v>45435.997997685183</v>
      </c>
      <c r="W373" s="70">
        <v>45436.4216087963</v>
      </c>
      <c r="X373" s="70">
        <v>45436.635000000002</v>
      </c>
      <c r="Z373">
        <v>44640</v>
      </c>
      <c r="AC373" t="s">
        <v>395</v>
      </c>
      <c r="AD373" t="s">
        <v>252</v>
      </c>
      <c r="AF373">
        <v>0</v>
      </c>
      <c r="AG373">
        <v>98.633512545000002</v>
      </c>
      <c r="AH373">
        <v>97.945788530000002</v>
      </c>
      <c r="AI373">
        <v>917</v>
      </c>
      <c r="AJ373">
        <v>610</v>
      </c>
      <c r="AK373">
        <v>610</v>
      </c>
    </row>
    <row r="374" spans="1:37" ht="15.95" customHeight="1">
      <c r="A374" t="s">
        <v>1890</v>
      </c>
      <c r="B374" t="s">
        <v>215</v>
      </c>
      <c r="C374" t="s">
        <v>216</v>
      </c>
      <c r="E374" t="s">
        <v>217</v>
      </c>
      <c r="F374" t="s">
        <v>218</v>
      </c>
      <c r="G374" s="71" t="s">
        <v>1891</v>
      </c>
      <c r="J374" t="s">
        <v>1892</v>
      </c>
      <c r="K374" t="s">
        <v>1893</v>
      </c>
      <c r="L374" t="s">
        <v>407</v>
      </c>
      <c r="M374" t="s">
        <v>408</v>
      </c>
      <c r="N374" t="s">
        <v>1894</v>
      </c>
      <c r="O374" t="s">
        <v>225</v>
      </c>
      <c r="P374" t="s">
        <v>516</v>
      </c>
      <c r="Q374" t="s">
        <v>1895</v>
      </c>
      <c r="R374" t="s">
        <v>1896</v>
      </c>
      <c r="S374" t="s">
        <v>228</v>
      </c>
      <c r="T374" t="s">
        <v>229</v>
      </c>
      <c r="U374" t="s">
        <v>230</v>
      </c>
      <c r="V374" s="70">
        <v>45436.217951388891</v>
      </c>
      <c r="X374" s="70">
        <v>45436.322638888887</v>
      </c>
      <c r="Z374">
        <v>44640</v>
      </c>
      <c r="AC374" t="s">
        <v>686</v>
      </c>
      <c r="AD374" t="s">
        <v>518</v>
      </c>
      <c r="AF374">
        <v>0</v>
      </c>
      <c r="AG374">
        <v>100</v>
      </c>
      <c r="AH374">
        <v>99.661738350999997</v>
      </c>
      <c r="AI374">
        <v>151</v>
      </c>
    </row>
    <row r="375" spans="1:37" ht="15.95" customHeight="1">
      <c r="A375" t="s">
        <v>1897</v>
      </c>
      <c r="B375" t="s">
        <v>215</v>
      </c>
      <c r="C375" t="s">
        <v>216</v>
      </c>
      <c r="E375" t="s">
        <v>217</v>
      </c>
      <c r="F375" t="s">
        <v>272</v>
      </c>
      <c r="G375" s="71" t="s">
        <v>1898</v>
      </c>
      <c r="J375" t="s">
        <v>1899</v>
      </c>
      <c r="K375" t="s">
        <v>1900</v>
      </c>
      <c r="L375" t="s">
        <v>238</v>
      </c>
      <c r="M375" t="s">
        <v>393</v>
      </c>
      <c r="N375" t="s">
        <v>240</v>
      </c>
      <c r="O375" t="s">
        <v>225</v>
      </c>
      <c r="P375" t="s">
        <v>400</v>
      </c>
      <c r="Q375" t="s">
        <v>1901</v>
      </c>
      <c r="R375" t="s">
        <v>243</v>
      </c>
      <c r="S375" t="s">
        <v>228</v>
      </c>
      <c r="T375" t="s">
        <v>229</v>
      </c>
      <c r="U375" t="s">
        <v>230</v>
      </c>
      <c r="V375" s="70">
        <v>45436.413599537038</v>
      </c>
      <c r="X375" s="70">
        <v>45436.63417824074</v>
      </c>
      <c r="Z375">
        <v>44640</v>
      </c>
      <c r="AC375" t="s">
        <v>278</v>
      </c>
      <c r="AD375" t="s">
        <v>232</v>
      </c>
      <c r="AF375">
        <v>0</v>
      </c>
      <c r="AG375">
        <v>100</v>
      </c>
      <c r="AH375">
        <v>99.287634409000006</v>
      </c>
      <c r="AI375">
        <v>318</v>
      </c>
    </row>
    <row r="376" spans="1:37" ht="15.95" customHeight="1">
      <c r="A376" t="s">
        <v>1902</v>
      </c>
      <c r="B376" t="s">
        <v>215</v>
      </c>
      <c r="C376" t="s">
        <v>216</v>
      </c>
      <c r="E376" t="s">
        <v>217</v>
      </c>
      <c r="F376" t="s">
        <v>234</v>
      </c>
      <c r="G376" s="71" t="s">
        <v>1903</v>
      </c>
      <c r="J376" t="s">
        <v>1904</v>
      </c>
      <c r="K376" t="s">
        <v>1905</v>
      </c>
      <c r="L376" t="s">
        <v>222</v>
      </c>
      <c r="M376" t="s">
        <v>223</v>
      </c>
      <c r="N376" t="s">
        <v>224</v>
      </c>
      <c r="O376" t="s">
        <v>225</v>
      </c>
      <c r="P376" t="s">
        <v>359</v>
      </c>
      <c r="Q376" t="s">
        <v>1906</v>
      </c>
      <c r="R376" t="s">
        <v>227</v>
      </c>
      <c r="S376" t="s">
        <v>228</v>
      </c>
      <c r="T376" t="s">
        <v>229</v>
      </c>
      <c r="U376" t="s">
        <v>230</v>
      </c>
      <c r="V376" s="70">
        <v>45436.424305555556</v>
      </c>
      <c r="W376" s="70">
        <v>45439.737581018519</v>
      </c>
      <c r="X376" s="70">
        <v>45439.752083333333</v>
      </c>
      <c r="Z376">
        <v>44640</v>
      </c>
      <c r="AA376" s="70">
        <v>45436.71234953704</v>
      </c>
      <c r="AB376" s="70">
        <v>45439.620833333334</v>
      </c>
      <c r="AC376" t="s">
        <v>361</v>
      </c>
      <c r="AD376" t="s">
        <v>232</v>
      </c>
      <c r="AF376">
        <v>4189</v>
      </c>
      <c r="AG376">
        <v>89.312275986000003</v>
      </c>
      <c r="AH376">
        <v>89.265232975000004</v>
      </c>
      <c r="AI376">
        <v>4792</v>
      </c>
      <c r="AJ376">
        <v>4771</v>
      </c>
      <c r="AK376">
        <v>582</v>
      </c>
    </row>
    <row r="377" spans="1:37" ht="15.95" customHeight="1">
      <c r="A377" t="s">
        <v>1907</v>
      </c>
      <c r="B377" t="s">
        <v>215</v>
      </c>
      <c r="C377" t="s">
        <v>216</v>
      </c>
      <c r="E377" t="s">
        <v>217</v>
      </c>
      <c r="F377" t="s">
        <v>272</v>
      </c>
      <c r="G377" s="71" t="s">
        <v>1908</v>
      </c>
      <c r="J377" t="s">
        <v>1909</v>
      </c>
      <c r="K377" t="s">
        <v>1910</v>
      </c>
      <c r="L377" t="s">
        <v>523</v>
      </c>
      <c r="M377" t="s">
        <v>276</v>
      </c>
      <c r="N377" t="s">
        <v>1055</v>
      </c>
      <c r="O377" t="s">
        <v>225</v>
      </c>
      <c r="P377" t="s">
        <v>1461</v>
      </c>
      <c r="Q377">
        <v>2684</v>
      </c>
      <c r="R377" t="s">
        <v>1057</v>
      </c>
      <c r="S377" t="s">
        <v>228</v>
      </c>
      <c r="T377" t="s">
        <v>229</v>
      </c>
      <c r="U377" t="s">
        <v>230</v>
      </c>
      <c r="V377" s="70">
        <v>45436.456782407404</v>
      </c>
      <c r="W377" s="70">
        <v>45436.660416666666</v>
      </c>
      <c r="X377" s="70">
        <v>45436.700092592589</v>
      </c>
      <c r="Z377">
        <v>44640</v>
      </c>
      <c r="AC377" t="s">
        <v>231</v>
      </c>
      <c r="AD377" t="s">
        <v>232</v>
      </c>
      <c r="AF377">
        <v>0</v>
      </c>
      <c r="AG377">
        <v>99.341397849000003</v>
      </c>
      <c r="AH377">
        <v>99.213709676999997</v>
      </c>
      <c r="AI377">
        <v>351</v>
      </c>
      <c r="AJ377">
        <v>294</v>
      </c>
      <c r="AK377">
        <v>294</v>
      </c>
    </row>
    <row r="378" spans="1:37" ht="15.95" customHeight="1">
      <c r="A378" t="s">
        <v>1911</v>
      </c>
      <c r="B378" t="s">
        <v>215</v>
      </c>
      <c r="C378" t="s">
        <v>216</v>
      </c>
      <c r="E378" t="s">
        <v>217</v>
      </c>
      <c r="F378" t="s">
        <v>1006</v>
      </c>
      <c r="G378" s="71" t="s">
        <v>1912</v>
      </c>
      <c r="J378" t="s">
        <v>1913</v>
      </c>
      <c r="K378" t="s">
        <v>1914</v>
      </c>
      <c r="L378" t="s">
        <v>297</v>
      </c>
      <c r="M378" t="s">
        <v>298</v>
      </c>
      <c r="N378" t="s">
        <v>613</v>
      </c>
      <c r="O378" t="s">
        <v>225</v>
      </c>
      <c r="P378" t="s">
        <v>1194</v>
      </c>
      <c r="Q378" t="s">
        <v>1915</v>
      </c>
      <c r="R378" t="s">
        <v>615</v>
      </c>
      <c r="S378" t="s">
        <v>228</v>
      </c>
      <c r="T378" t="s">
        <v>229</v>
      </c>
      <c r="U378" t="s">
        <v>230</v>
      </c>
      <c r="V378" s="70">
        <v>45436.612268518518</v>
      </c>
      <c r="W378" s="70">
        <v>45436.813379629632</v>
      </c>
      <c r="X378" s="70">
        <v>45438.516747685186</v>
      </c>
      <c r="Z378">
        <v>44640</v>
      </c>
      <c r="AC378" t="s">
        <v>255</v>
      </c>
      <c r="AD378" t="s">
        <v>844</v>
      </c>
      <c r="AF378">
        <v>0</v>
      </c>
      <c r="AG378">
        <v>99.350358423000003</v>
      </c>
      <c r="AH378">
        <v>93.855286738000004</v>
      </c>
      <c r="AI378">
        <v>2743</v>
      </c>
      <c r="AJ378">
        <v>290</v>
      </c>
      <c r="AK378">
        <v>290</v>
      </c>
    </row>
    <row r="379" spans="1:37" ht="15.95" customHeight="1">
      <c r="A379" t="s">
        <v>1916</v>
      </c>
      <c r="B379" t="s">
        <v>215</v>
      </c>
      <c r="C379" t="s">
        <v>216</v>
      </c>
      <c r="E379" t="s">
        <v>217</v>
      </c>
      <c r="F379" t="s">
        <v>234</v>
      </c>
      <c r="G379" s="71" t="s">
        <v>1917</v>
      </c>
      <c r="J379" t="s">
        <v>1918</v>
      </c>
      <c r="K379" t="s">
        <v>1919</v>
      </c>
      <c r="L379" t="s">
        <v>222</v>
      </c>
      <c r="M379" t="s">
        <v>223</v>
      </c>
      <c r="N379" t="s">
        <v>224</v>
      </c>
      <c r="O379" t="s">
        <v>225</v>
      </c>
      <c r="P379" t="s">
        <v>359</v>
      </c>
      <c r="Q379" t="s">
        <v>1920</v>
      </c>
      <c r="R379" t="s">
        <v>227</v>
      </c>
      <c r="S379" t="s">
        <v>228</v>
      </c>
      <c r="T379" t="s">
        <v>229</v>
      </c>
      <c r="U379" t="s">
        <v>230</v>
      </c>
      <c r="V379" s="70">
        <v>45436.678622685184</v>
      </c>
      <c r="W379" s="70">
        <v>45440.748668981483</v>
      </c>
      <c r="X379" s="70">
        <v>45440.758379629631</v>
      </c>
      <c r="Z379">
        <v>44640</v>
      </c>
      <c r="AA379" s="70">
        <v>45438.480127314811</v>
      </c>
      <c r="AB379" s="70">
        <v>45439.333333333336</v>
      </c>
      <c r="AC379" t="s">
        <v>361</v>
      </c>
      <c r="AD379" t="s">
        <v>252</v>
      </c>
      <c r="AF379">
        <v>1229</v>
      </c>
      <c r="AG379">
        <v>86.870519712999993</v>
      </c>
      <c r="AH379">
        <v>86.839157705999995</v>
      </c>
      <c r="AI379">
        <v>5875</v>
      </c>
      <c r="AJ379">
        <v>5861</v>
      </c>
      <c r="AK379">
        <v>4632</v>
      </c>
    </row>
    <row r="380" spans="1:37" ht="15.95" customHeight="1">
      <c r="A380" t="s">
        <v>1921</v>
      </c>
      <c r="B380" t="s">
        <v>215</v>
      </c>
      <c r="C380" t="s">
        <v>216</v>
      </c>
      <c r="E380" t="s">
        <v>217</v>
      </c>
      <c r="F380" t="s">
        <v>272</v>
      </c>
      <c r="G380" s="71" t="s">
        <v>1922</v>
      </c>
      <c r="J380" t="s">
        <v>800</v>
      </c>
      <c r="K380" t="s">
        <v>801</v>
      </c>
      <c r="L380" t="s">
        <v>297</v>
      </c>
      <c r="M380" t="s">
        <v>298</v>
      </c>
      <c r="N380" t="s">
        <v>429</v>
      </c>
      <c r="O380" t="s">
        <v>225</v>
      </c>
      <c r="P380" t="s">
        <v>330</v>
      </c>
      <c r="Q380">
        <v>0</v>
      </c>
      <c r="R380" t="s">
        <v>431</v>
      </c>
      <c r="S380" t="s">
        <v>228</v>
      </c>
      <c r="T380" t="s">
        <v>229</v>
      </c>
      <c r="U380" t="s">
        <v>230</v>
      </c>
      <c r="V380" s="70">
        <v>45436.682627314818</v>
      </c>
      <c r="X380" s="70">
        <v>45437.102766203701</v>
      </c>
      <c r="Z380">
        <v>44640</v>
      </c>
      <c r="AC380" t="s">
        <v>231</v>
      </c>
      <c r="AD380" t="s">
        <v>252</v>
      </c>
      <c r="AF380">
        <v>0</v>
      </c>
      <c r="AG380">
        <v>100</v>
      </c>
      <c r="AH380">
        <v>98.644713261999996</v>
      </c>
      <c r="AI380">
        <v>605</v>
      </c>
    </row>
    <row r="381" spans="1:37" ht="15.95" customHeight="1">
      <c r="A381" t="s">
        <v>1923</v>
      </c>
      <c r="B381" t="s">
        <v>215</v>
      </c>
      <c r="C381" t="s">
        <v>216</v>
      </c>
      <c r="E381" t="s">
        <v>217</v>
      </c>
      <c r="F381" t="s">
        <v>234</v>
      </c>
      <c r="G381" s="71" t="s">
        <v>1924</v>
      </c>
      <c r="J381" t="s">
        <v>1925</v>
      </c>
      <c r="K381" t="s">
        <v>1926</v>
      </c>
      <c r="L381" t="s">
        <v>569</v>
      </c>
      <c r="M381" t="s">
        <v>570</v>
      </c>
      <c r="N381" t="s">
        <v>1927</v>
      </c>
      <c r="O381" t="s">
        <v>263</v>
      </c>
      <c r="P381" t="s">
        <v>300</v>
      </c>
      <c r="Q381" t="s">
        <v>1928</v>
      </c>
      <c r="R381" t="s">
        <v>1929</v>
      </c>
      <c r="S381" t="s">
        <v>228</v>
      </c>
      <c r="T381" t="s">
        <v>229</v>
      </c>
      <c r="U381" t="s">
        <v>230</v>
      </c>
      <c r="V381" s="70">
        <v>45436.69672453704</v>
      </c>
      <c r="X381" s="70">
        <v>45437.524178240739</v>
      </c>
      <c r="Z381">
        <v>44640</v>
      </c>
      <c r="AA381" s="70">
        <v>45436.780659722222</v>
      </c>
      <c r="AB381" s="70">
        <v>45437.458333333336</v>
      </c>
      <c r="AC381" t="s">
        <v>492</v>
      </c>
      <c r="AD381" t="s">
        <v>252</v>
      </c>
      <c r="AF381">
        <v>976</v>
      </c>
      <c r="AG381">
        <v>100</v>
      </c>
      <c r="AH381">
        <v>97.331989246999996</v>
      </c>
      <c r="AI381">
        <v>1191</v>
      </c>
    </row>
    <row r="382" spans="1:37" ht="15.95" customHeight="1">
      <c r="A382" t="s">
        <v>1930</v>
      </c>
      <c r="B382" t="s">
        <v>215</v>
      </c>
      <c r="C382" t="s">
        <v>216</v>
      </c>
      <c r="D382" t="s">
        <v>1931</v>
      </c>
      <c r="E382" t="s">
        <v>217</v>
      </c>
      <c r="F382" t="s">
        <v>218</v>
      </c>
      <c r="G382" s="71" t="s">
        <v>1932</v>
      </c>
      <c r="J382" t="s">
        <v>1933</v>
      </c>
      <c r="K382" t="s">
        <v>1934</v>
      </c>
      <c r="L382" t="s">
        <v>507</v>
      </c>
      <c r="M382" t="s">
        <v>1373</v>
      </c>
      <c r="N382" t="s">
        <v>509</v>
      </c>
      <c r="O382" t="s">
        <v>263</v>
      </c>
      <c r="P382" t="s">
        <v>232</v>
      </c>
      <c r="R382" t="s">
        <v>510</v>
      </c>
      <c r="S382" t="s">
        <v>228</v>
      </c>
      <c r="T382" t="s">
        <v>229</v>
      </c>
      <c r="U382" t="s">
        <v>230</v>
      </c>
      <c r="V382" s="70">
        <v>45436.735046296293</v>
      </c>
      <c r="W382" s="70">
        <v>45436.832916666666</v>
      </c>
      <c r="X382" s="70">
        <v>45436.857731481483</v>
      </c>
      <c r="Z382">
        <v>44640</v>
      </c>
      <c r="AC382" t="s">
        <v>231</v>
      </c>
      <c r="AD382" t="s">
        <v>232</v>
      </c>
      <c r="AF382">
        <v>0</v>
      </c>
      <c r="AG382">
        <v>99.684139784999999</v>
      </c>
      <c r="AH382">
        <v>99.603494624000007</v>
      </c>
      <c r="AI382">
        <v>177</v>
      </c>
      <c r="AJ382">
        <v>141</v>
      </c>
      <c r="AK382">
        <v>141</v>
      </c>
    </row>
    <row r="383" spans="1:37" ht="15.95" customHeight="1">
      <c r="A383" t="s">
        <v>1935</v>
      </c>
      <c r="B383" t="s">
        <v>215</v>
      </c>
      <c r="C383" t="s">
        <v>216</v>
      </c>
      <c r="E383" t="s">
        <v>217</v>
      </c>
      <c r="F383" t="s">
        <v>218</v>
      </c>
      <c r="G383" s="71" t="s">
        <v>1936</v>
      </c>
      <c r="J383" t="s">
        <v>1937</v>
      </c>
      <c r="K383" t="s">
        <v>1938</v>
      </c>
      <c r="L383" t="s">
        <v>222</v>
      </c>
      <c r="M383" t="s">
        <v>223</v>
      </c>
      <c r="N383" t="s">
        <v>224</v>
      </c>
      <c r="O383" t="s">
        <v>225</v>
      </c>
      <c r="P383" t="s">
        <v>1225</v>
      </c>
      <c r="Q383" t="s">
        <v>1939</v>
      </c>
      <c r="R383" t="s">
        <v>227</v>
      </c>
      <c r="S383" t="s">
        <v>228</v>
      </c>
      <c r="T383" t="s">
        <v>229</v>
      </c>
      <c r="U383" t="s">
        <v>230</v>
      </c>
      <c r="V383" s="70">
        <v>45436.746365740742</v>
      </c>
      <c r="W383" s="70">
        <v>45442.405428240738</v>
      </c>
      <c r="X383" s="70">
        <v>45442.964085648149</v>
      </c>
      <c r="Z383">
        <v>44640</v>
      </c>
      <c r="AA383" s="70">
        <v>45442.0315162037</v>
      </c>
      <c r="AB383" s="70">
        <v>45442.357638888891</v>
      </c>
      <c r="AC383" t="s">
        <v>255</v>
      </c>
      <c r="AD383" t="s">
        <v>232</v>
      </c>
      <c r="AF383">
        <v>470</v>
      </c>
      <c r="AG383">
        <v>81.745071684999999</v>
      </c>
      <c r="AH383">
        <v>79.941756272000006</v>
      </c>
      <c r="AI383">
        <v>8954</v>
      </c>
      <c r="AJ383">
        <v>8149</v>
      </c>
      <c r="AK383">
        <v>7679</v>
      </c>
    </row>
    <row r="384" spans="1:37" ht="15.95" customHeight="1">
      <c r="A384" t="s">
        <v>1940</v>
      </c>
      <c r="B384" t="s">
        <v>215</v>
      </c>
      <c r="C384" t="s">
        <v>216</v>
      </c>
      <c r="E384" t="s">
        <v>217</v>
      </c>
      <c r="F384" t="s">
        <v>528</v>
      </c>
      <c r="G384" s="71" t="s">
        <v>1941</v>
      </c>
      <c r="J384" t="s">
        <v>1942</v>
      </c>
      <c r="K384" t="s">
        <v>1943</v>
      </c>
      <c r="L384" t="s">
        <v>297</v>
      </c>
      <c r="M384" t="s">
        <v>298</v>
      </c>
      <c r="N384" t="s">
        <v>429</v>
      </c>
      <c r="O384" t="s">
        <v>225</v>
      </c>
      <c r="P384" t="s">
        <v>1944</v>
      </c>
      <c r="R384" t="s">
        <v>431</v>
      </c>
      <c r="S384" t="s">
        <v>228</v>
      </c>
      <c r="T384" t="s">
        <v>1945</v>
      </c>
      <c r="U384" t="s">
        <v>230</v>
      </c>
      <c r="V384" s="70">
        <v>45436.818773148145</v>
      </c>
      <c r="X384" s="70">
        <v>45440.33253472222</v>
      </c>
      <c r="Z384">
        <v>44640</v>
      </c>
      <c r="AA384" s="70">
        <v>45438.66170138889</v>
      </c>
      <c r="AB384" s="70">
        <v>45439.364583333336</v>
      </c>
      <c r="AC384" t="s">
        <v>922</v>
      </c>
      <c r="AD384" t="s">
        <v>479</v>
      </c>
      <c r="AF384">
        <v>1013</v>
      </c>
      <c r="AG384">
        <v>100</v>
      </c>
      <c r="AH384">
        <v>88.667114694999995</v>
      </c>
      <c r="AI384">
        <v>5059</v>
      </c>
    </row>
    <row r="385" spans="1:37" ht="15.95" customHeight="1">
      <c r="A385" t="s">
        <v>1946</v>
      </c>
      <c r="B385" t="s">
        <v>215</v>
      </c>
      <c r="C385" t="s">
        <v>216</v>
      </c>
      <c r="E385" t="s">
        <v>217</v>
      </c>
      <c r="F385" t="s">
        <v>218</v>
      </c>
      <c r="G385" s="71" t="s">
        <v>1947</v>
      </c>
      <c r="J385" t="s">
        <v>1892</v>
      </c>
      <c r="K385" t="s">
        <v>1893</v>
      </c>
      <c r="L385" t="s">
        <v>222</v>
      </c>
      <c r="M385" t="s">
        <v>223</v>
      </c>
      <c r="N385" t="s">
        <v>224</v>
      </c>
      <c r="O385" t="s">
        <v>225</v>
      </c>
      <c r="P385" t="s">
        <v>354</v>
      </c>
      <c r="Q385" t="s">
        <v>1895</v>
      </c>
      <c r="R385" t="s">
        <v>227</v>
      </c>
      <c r="S385" t="s">
        <v>228</v>
      </c>
      <c r="T385" t="s">
        <v>229</v>
      </c>
      <c r="U385" t="s">
        <v>230</v>
      </c>
      <c r="V385" s="70">
        <v>45437.198275462964</v>
      </c>
      <c r="W385" s="70">
        <v>45437.274791666663</v>
      </c>
      <c r="X385" s="70">
        <v>45437.274930555555</v>
      </c>
      <c r="Z385">
        <v>44640</v>
      </c>
      <c r="AC385" t="s">
        <v>686</v>
      </c>
      <c r="AD385" t="s">
        <v>518</v>
      </c>
      <c r="AF385">
        <v>0</v>
      </c>
      <c r="AG385">
        <v>99.753584228999998</v>
      </c>
      <c r="AH385">
        <v>99.753584228999998</v>
      </c>
      <c r="AI385">
        <v>110</v>
      </c>
      <c r="AJ385">
        <v>110</v>
      </c>
      <c r="AK385">
        <v>110</v>
      </c>
    </row>
    <row r="386" spans="1:37" ht="15.95" customHeight="1">
      <c r="A386" t="s">
        <v>1948</v>
      </c>
      <c r="B386" t="s">
        <v>215</v>
      </c>
      <c r="C386" t="s">
        <v>216</v>
      </c>
      <c r="E386" t="s">
        <v>217</v>
      </c>
      <c r="F386" t="s">
        <v>272</v>
      </c>
      <c r="G386" s="71" t="s">
        <v>1949</v>
      </c>
      <c r="J386" t="s">
        <v>1950</v>
      </c>
      <c r="K386" t="s">
        <v>1951</v>
      </c>
      <c r="L386" t="s">
        <v>297</v>
      </c>
      <c r="M386" t="s">
        <v>298</v>
      </c>
      <c r="N386" t="s">
        <v>299</v>
      </c>
      <c r="O386" t="s">
        <v>225</v>
      </c>
      <c r="P386" t="s">
        <v>351</v>
      </c>
      <c r="Q386" t="s">
        <v>1952</v>
      </c>
      <c r="R386" t="s">
        <v>302</v>
      </c>
      <c r="S386" t="s">
        <v>228</v>
      </c>
      <c r="T386" t="s">
        <v>229</v>
      </c>
      <c r="U386" t="s">
        <v>230</v>
      </c>
      <c r="V386" s="70">
        <v>45437.427870370368</v>
      </c>
      <c r="X386" s="70">
        <v>45437.875810185185</v>
      </c>
      <c r="Z386">
        <v>44640</v>
      </c>
      <c r="AA386" s="70">
        <v>45437.796215277776</v>
      </c>
      <c r="AB386" s="70">
        <v>45438.29583333333</v>
      </c>
      <c r="AC386" t="s">
        <v>231</v>
      </c>
      <c r="AD386" t="s">
        <v>795</v>
      </c>
      <c r="AF386">
        <v>720</v>
      </c>
      <c r="AG386">
        <v>100</v>
      </c>
      <c r="AH386">
        <v>98.555107527000004</v>
      </c>
      <c r="AI386">
        <v>645</v>
      </c>
    </row>
    <row r="387" spans="1:37" ht="15.95" customHeight="1">
      <c r="A387" t="s">
        <v>1953</v>
      </c>
      <c r="B387" t="s">
        <v>215</v>
      </c>
      <c r="C387" t="s">
        <v>216</v>
      </c>
      <c r="E387" t="s">
        <v>217</v>
      </c>
      <c r="F387" t="s">
        <v>272</v>
      </c>
      <c r="G387" s="71" t="s">
        <v>1954</v>
      </c>
      <c r="J387" t="s">
        <v>1955</v>
      </c>
      <c r="K387" t="s">
        <v>1956</v>
      </c>
      <c r="L387" t="s">
        <v>297</v>
      </c>
      <c r="M387" t="s">
        <v>1859</v>
      </c>
      <c r="N387" t="s">
        <v>448</v>
      </c>
      <c r="O387" t="s">
        <v>225</v>
      </c>
      <c r="P387" t="s">
        <v>330</v>
      </c>
      <c r="Q387">
        <v>0</v>
      </c>
      <c r="R387" t="s">
        <v>450</v>
      </c>
      <c r="S387" t="s">
        <v>228</v>
      </c>
      <c r="T387" t="s">
        <v>229</v>
      </c>
      <c r="U387" t="s">
        <v>230</v>
      </c>
      <c r="V387" s="70">
        <v>45437.436296296299</v>
      </c>
      <c r="W387" s="70">
        <v>45445.895254629628</v>
      </c>
      <c r="X387" s="70">
        <v>45447.727199074077</v>
      </c>
      <c r="Z387">
        <v>44640</v>
      </c>
      <c r="AA387" s="70">
        <v>45442.70648148148</v>
      </c>
      <c r="AB387" s="70">
        <v>45443.291666666664</v>
      </c>
      <c r="AC387" t="s">
        <v>395</v>
      </c>
      <c r="AD387" t="s">
        <v>795</v>
      </c>
      <c r="AF387">
        <v>843</v>
      </c>
      <c r="AG387">
        <v>72.712813620000006</v>
      </c>
      <c r="AH387">
        <v>66.803315412000003</v>
      </c>
      <c r="AI387">
        <v>14819</v>
      </c>
      <c r="AJ387">
        <v>12181</v>
      </c>
      <c r="AK387">
        <v>11338</v>
      </c>
    </row>
    <row r="388" spans="1:37" ht="15.95" customHeight="1">
      <c r="A388" t="s">
        <v>1957</v>
      </c>
      <c r="B388" t="s">
        <v>215</v>
      </c>
      <c r="C388" t="s">
        <v>216</v>
      </c>
      <c r="E388" t="s">
        <v>217</v>
      </c>
      <c r="F388" t="s">
        <v>218</v>
      </c>
      <c r="G388" s="71" t="s">
        <v>1958</v>
      </c>
      <c r="J388" t="s">
        <v>1959</v>
      </c>
      <c r="K388" t="s">
        <v>1960</v>
      </c>
      <c r="L388" t="s">
        <v>238</v>
      </c>
      <c r="M388" t="s">
        <v>249</v>
      </c>
      <c r="N388" t="s">
        <v>250</v>
      </c>
      <c r="O388" t="s">
        <v>251</v>
      </c>
      <c r="P388" t="s">
        <v>497</v>
      </c>
      <c r="Q388" t="s">
        <v>1961</v>
      </c>
      <c r="R388" t="s">
        <v>254</v>
      </c>
      <c r="S388" t="s">
        <v>228</v>
      </c>
      <c r="T388" t="s">
        <v>229</v>
      </c>
      <c r="U388" t="s">
        <v>230</v>
      </c>
      <c r="V388" s="70">
        <v>45437.47552083333</v>
      </c>
      <c r="X388" s="70">
        <v>45437.803530092591</v>
      </c>
      <c r="Z388">
        <v>44640</v>
      </c>
      <c r="AC388" t="s">
        <v>1731</v>
      </c>
      <c r="AD388" t="s">
        <v>795</v>
      </c>
      <c r="AF388">
        <v>0</v>
      </c>
      <c r="AG388">
        <v>100</v>
      </c>
      <c r="AH388">
        <v>98.940412186000003</v>
      </c>
      <c r="AI388">
        <v>473</v>
      </c>
    </row>
    <row r="389" spans="1:37" ht="15.95" customHeight="1">
      <c r="A389" t="s">
        <v>1962</v>
      </c>
      <c r="B389" t="s">
        <v>215</v>
      </c>
      <c r="C389" t="s">
        <v>216</v>
      </c>
      <c r="E389" t="s">
        <v>217</v>
      </c>
      <c r="F389" t="s">
        <v>272</v>
      </c>
      <c r="G389" s="71" t="s">
        <v>1963</v>
      </c>
      <c r="J389" t="s">
        <v>1964</v>
      </c>
      <c r="K389" t="s">
        <v>1965</v>
      </c>
      <c r="L389" t="s">
        <v>297</v>
      </c>
      <c r="M389" t="s">
        <v>993</v>
      </c>
      <c r="N389" t="s">
        <v>1966</v>
      </c>
      <c r="O389" t="s">
        <v>263</v>
      </c>
      <c r="P389" t="s">
        <v>400</v>
      </c>
      <c r="Q389" t="s">
        <v>1967</v>
      </c>
      <c r="R389" t="s">
        <v>1968</v>
      </c>
      <c r="S389" t="s">
        <v>228</v>
      </c>
      <c r="T389" t="s">
        <v>229</v>
      </c>
      <c r="U389" t="s">
        <v>230</v>
      </c>
      <c r="V389" s="70">
        <v>45437.541689814818</v>
      </c>
      <c r="X389" s="70">
        <v>45440.797071759262</v>
      </c>
      <c r="Z389">
        <v>44640</v>
      </c>
      <c r="AA389" s="70">
        <v>45439.92396990741</v>
      </c>
      <c r="AB389" s="70">
        <v>45440.357638888891</v>
      </c>
      <c r="AC389" t="s">
        <v>402</v>
      </c>
      <c r="AD389" t="s">
        <v>795</v>
      </c>
      <c r="AF389">
        <v>625</v>
      </c>
      <c r="AG389">
        <v>100</v>
      </c>
      <c r="AH389">
        <v>89.500448028999998</v>
      </c>
      <c r="AI389">
        <v>4687</v>
      </c>
    </row>
    <row r="390" spans="1:37" ht="15.95" customHeight="1">
      <c r="A390" t="s">
        <v>1969</v>
      </c>
      <c r="B390" t="s">
        <v>215</v>
      </c>
      <c r="C390" t="s">
        <v>216</v>
      </c>
      <c r="E390" t="s">
        <v>217</v>
      </c>
      <c r="F390" t="s">
        <v>218</v>
      </c>
      <c r="G390" s="71" t="s">
        <v>1970</v>
      </c>
      <c r="J390" t="s">
        <v>1598</v>
      </c>
      <c r="K390" t="s">
        <v>1599</v>
      </c>
      <c r="L390" t="s">
        <v>238</v>
      </c>
      <c r="M390" t="s">
        <v>249</v>
      </c>
      <c r="N390" t="s">
        <v>250</v>
      </c>
      <c r="O390" t="s">
        <v>251</v>
      </c>
      <c r="P390" t="s">
        <v>1225</v>
      </c>
      <c r="Q390" t="s">
        <v>1600</v>
      </c>
      <c r="R390" t="s">
        <v>254</v>
      </c>
      <c r="S390" t="s">
        <v>228</v>
      </c>
      <c r="T390" t="s">
        <v>229</v>
      </c>
      <c r="U390" t="s">
        <v>230</v>
      </c>
      <c r="V390" s="70">
        <v>45437.62394675926</v>
      </c>
      <c r="W390" s="70">
        <v>45437.890115740738</v>
      </c>
      <c r="X390" s="70">
        <v>45442.965381944443</v>
      </c>
      <c r="Z390">
        <v>44640</v>
      </c>
      <c r="AC390" t="s">
        <v>270</v>
      </c>
      <c r="AD390" t="s">
        <v>844</v>
      </c>
      <c r="AF390">
        <v>0</v>
      </c>
      <c r="AG390">
        <v>99.142025090000004</v>
      </c>
      <c r="AH390">
        <v>82.768817204000001</v>
      </c>
      <c r="AI390">
        <v>7692</v>
      </c>
      <c r="AJ390">
        <v>383</v>
      </c>
      <c r="AK390">
        <v>383</v>
      </c>
    </row>
    <row r="391" spans="1:37" ht="15.95" customHeight="1">
      <c r="A391" t="s">
        <v>1971</v>
      </c>
      <c r="B391" t="s">
        <v>215</v>
      </c>
      <c r="C391" t="s">
        <v>216</v>
      </c>
      <c r="E391" t="s">
        <v>217</v>
      </c>
      <c r="F391" t="s">
        <v>218</v>
      </c>
      <c r="G391" s="71" t="s">
        <v>1972</v>
      </c>
      <c r="J391" t="s">
        <v>1973</v>
      </c>
      <c r="K391" t="s">
        <v>1974</v>
      </c>
      <c r="L391" t="s">
        <v>238</v>
      </c>
      <c r="M391" t="s">
        <v>249</v>
      </c>
      <c r="N391" t="s">
        <v>250</v>
      </c>
      <c r="O391" t="s">
        <v>251</v>
      </c>
      <c r="P391" t="s">
        <v>1225</v>
      </c>
      <c r="Q391" t="s">
        <v>1975</v>
      </c>
      <c r="R391" t="s">
        <v>254</v>
      </c>
      <c r="S391" t="s">
        <v>228</v>
      </c>
      <c r="T391" t="s">
        <v>229</v>
      </c>
      <c r="U391" t="s">
        <v>230</v>
      </c>
      <c r="V391" s="70">
        <v>45437.674247685187</v>
      </c>
      <c r="W391" s="70">
        <v>45437.892546296294</v>
      </c>
      <c r="X391" s="70">
        <v>45442.965462962966</v>
      </c>
      <c r="Z391">
        <v>44640</v>
      </c>
      <c r="AC391" t="s">
        <v>278</v>
      </c>
      <c r="AD391" t="s">
        <v>844</v>
      </c>
      <c r="AF391">
        <v>0</v>
      </c>
      <c r="AG391">
        <v>99.294354838999993</v>
      </c>
      <c r="AH391">
        <v>82.930107527000004</v>
      </c>
      <c r="AI391">
        <v>7620</v>
      </c>
      <c r="AJ391">
        <v>315</v>
      </c>
      <c r="AK391">
        <v>315</v>
      </c>
    </row>
    <row r="392" spans="1:37" ht="15.95" customHeight="1">
      <c r="A392" t="s">
        <v>1976</v>
      </c>
      <c r="B392" t="s">
        <v>215</v>
      </c>
      <c r="C392" t="s">
        <v>216</v>
      </c>
      <c r="E392" t="s">
        <v>217</v>
      </c>
      <c r="F392" t="s">
        <v>218</v>
      </c>
      <c r="G392" s="71" t="s">
        <v>1977</v>
      </c>
      <c r="J392" t="s">
        <v>320</v>
      </c>
      <c r="K392" t="s">
        <v>321</v>
      </c>
      <c r="L392" t="s">
        <v>238</v>
      </c>
      <c r="M392" t="s">
        <v>249</v>
      </c>
      <c r="N392" t="s">
        <v>250</v>
      </c>
      <c r="O392" t="s">
        <v>251</v>
      </c>
      <c r="P392" t="s">
        <v>1225</v>
      </c>
      <c r="R392" t="s">
        <v>254</v>
      </c>
      <c r="S392" t="s">
        <v>228</v>
      </c>
      <c r="T392" t="s">
        <v>322</v>
      </c>
      <c r="U392" t="s">
        <v>230</v>
      </c>
      <c r="V392" s="70">
        <v>45437.711967592593</v>
      </c>
      <c r="W392" s="70">
        <v>45437.893206018518</v>
      </c>
      <c r="X392" s="70">
        <v>45442.965266203704</v>
      </c>
      <c r="Z392">
        <v>44640</v>
      </c>
      <c r="AC392" t="s">
        <v>309</v>
      </c>
      <c r="AD392" t="s">
        <v>844</v>
      </c>
      <c r="AF392">
        <v>0</v>
      </c>
      <c r="AG392">
        <v>99.415322580999998</v>
      </c>
      <c r="AH392">
        <v>83.055555556000002</v>
      </c>
      <c r="AI392">
        <v>7564</v>
      </c>
      <c r="AJ392">
        <v>261</v>
      </c>
      <c r="AK392">
        <v>261</v>
      </c>
    </row>
    <row r="393" spans="1:37" ht="15.95" customHeight="1">
      <c r="A393" t="s">
        <v>1978</v>
      </c>
      <c r="B393" t="s">
        <v>215</v>
      </c>
      <c r="C393" t="s">
        <v>216</v>
      </c>
      <c r="E393" t="s">
        <v>217</v>
      </c>
      <c r="F393" t="s">
        <v>218</v>
      </c>
      <c r="G393" s="71" t="s">
        <v>1979</v>
      </c>
      <c r="J393" t="s">
        <v>1980</v>
      </c>
      <c r="K393" t="s">
        <v>1981</v>
      </c>
      <c r="L393" t="s">
        <v>238</v>
      </c>
      <c r="M393" t="s">
        <v>249</v>
      </c>
      <c r="N393" t="s">
        <v>250</v>
      </c>
      <c r="O393" t="s">
        <v>251</v>
      </c>
      <c r="P393" t="s">
        <v>1225</v>
      </c>
      <c r="Q393" t="s">
        <v>1982</v>
      </c>
      <c r="R393" t="s">
        <v>254</v>
      </c>
      <c r="S393" t="s">
        <v>228</v>
      </c>
      <c r="T393" t="s">
        <v>322</v>
      </c>
      <c r="U393" t="s">
        <v>230</v>
      </c>
      <c r="V393" s="70">
        <v>45437.716516203705</v>
      </c>
      <c r="W393" s="70">
        <v>45437.905347222222</v>
      </c>
      <c r="X393" s="70">
        <v>45442.965682870374</v>
      </c>
      <c r="Z393">
        <v>44640</v>
      </c>
      <c r="AC393" t="s">
        <v>686</v>
      </c>
      <c r="AD393" t="s">
        <v>844</v>
      </c>
      <c r="AF393">
        <v>0</v>
      </c>
      <c r="AG393">
        <v>99.390681004000001</v>
      </c>
      <c r="AH393">
        <v>83.066756272000006</v>
      </c>
      <c r="AI393">
        <v>7559</v>
      </c>
      <c r="AJ393">
        <v>272</v>
      </c>
      <c r="AK393">
        <v>272</v>
      </c>
    </row>
    <row r="394" spans="1:37" ht="15.95" customHeight="1">
      <c r="A394" t="s">
        <v>1983</v>
      </c>
      <c r="B394" t="s">
        <v>215</v>
      </c>
      <c r="C394" t="s">
        <v>216</v>
      </c>
      <c r="E394" t="s">
        <v>217</v>
      </c>
      <c r="F394" t="s">
        <v>528</v>
      </c>
      <c r="G394" s="71" t="s">
        <v>1984</v>
      </c>
      <c r="J394" t="s">
        <v>1985</v>
      </c>
      <c r="K394" t="s">
        <v>1986</v>
      </c>
      <c r="L394" t="s">
        <v>1987</v>
      </c>
      <c r="M394" t="s">
        <v>1859</v>
      </c>
      <c r="N394" t="s">
        <v>1988</v>
      </c>
      <c r="O394" t="s">
        <v>225</v>
      </c>
      <c r="P394" t="s">
        <v>1989</v>
      </c>
      <c r="R394" t="s">
        <v>1990</v>
      </c>
      <c r="S394" t="s">
        <v>228</v>
      </c>
      <c r="T394" t="s">
        <v>229</v>
      </c>
      <c r="U394" t="s">
        <v>230</v>
      </c>
      <c r="V394" s="70">
        <v>45437.823750000003</v>
      </c>
      <c r="X394" s="70">
        <v>45438.117002314815</v>
      </c>
      <c r="Z394">
        <v>44640</v>
      </c>
      <c r="AA394" s="70">
        <v>45437.929988425924</v>
      </c>
      <c r="AB394" s="70">
        <v>45438.041666666664</v>
      </c>
      <c r="AC394" t="s">
        <v>922</v>
      </c>
      <c r="AD394" t="s">
        <v>518</v>
      </c>
      <c r="AF394">
        <v>161</v>
      </c>
      <c r="AG394">
        <v>100</v>
      </c>
      <c r="AH394">
        <v>99.054659498000007</v>
      </c>
      <c r="AI394">
        <v>422</v>
      </c>
    </row>
    <row r="395" spans="1:37" ht="15.95" customHeight="1">
      <c r="A395" t="s">
        <v>1991</v>
      </c>
      <c r="B395" t="s">
        <v>215</v>
      </c>
      <c r="C395" t="s">
        <v>216</v>
      </c>
      <c r="E395" t="s">
        <v>217</v>
      </c>
      <c r="F395" t="s">
        <v>1006</v>
      </c>
      <c r="G395" s="71" t="s">
        <v>1992</v>
      </c>
      <c r="J395" t="s">
        <v>1993</v>
      </c>
      <c r="K395" t="s">
        <v>1994</v>
      </c>
      <c r="L395" t="s">
        <v>260</v>
      </c>
      <c r="M395" t="s">
        <v>261</v>
      </c>
      <c r="N395" t="s">
        <v>262</v>
      </c>
      <c r="O395" t="s">
        <v>263</v>
      </c>
      <c r="P395" t="s">
        <v>1995</v>
      </c>
      <c r="Q395" t="s">
        <v>1996</v>
      </c>
      <c r="R395" t="s">
        <v>266</v>
      </c>
      <c r="S395" t="s">
        <v>228</v>
      </c>
      <c r="T395" t="s">
        <v>229</v>
      </c>
      <c r="U395" t="s">
        <v>230</v>
      </c>
      <c r="V395" s="70">
        <v>45437.832824074074</v>
      </c>
      <c r="W395" s="70">
        <v>45437.889097222222</v>
      </c>
      <c r="X395" s="70">
        <v>45439.598935185182</v>
      </c>
      <c r="Z395">
        <v>44640</v>
      </c>
      <c r="AC395" t="s">
        <v>255</v>
      </c>
      <c r="AD395" t="s">
        <v>844</v>
      </c>
      <c r="AF395">
        <v>0</v>
      </c>
      <c r="AG395">
        <v>99.818548387000007</v>
      </c>
      <c r="AH395">
        <v>94.303315412000003</v>
      </c>
      <c r="AI395">
        <v>2543</v>
      </c>
      <c r="AJ395">
        <v>81</v>
      </c>
      <c r="AK395">
        <v>81</v>
      </c>
    </row>
    <row r="396" spans="1:37" ht="15.95" customHeight="1">
      <c r="A396" t="s">
        <v>1997</v>
      </c>
      <c r="B396" t="s">
        <v>215</v>
      </c>
      <c r="C396" t="s">
        <v>216</v>
      </c>
      <c r="E396" t="s">
        <v>217</v>
      </c>
      <c r="F396" t="s">
        <v>234</v>
      </c>
      <c r="G396" s="71" t="s">
        <v>1998</v>
      </c>
      <c r="J396" t="s">
        <v>1999</v>
      </c>
      <c r="K396" t="s">
        <v>2000</v>
      </c>
      <c r="L396" t="s">
        <v>222</v>
      </c>
      <c r="M396" t="s">
        <v>223</v>
      </c>
      <c r="N396" t="s">
        <v>224</v>
      </c>
      <c r="O396" t="s">
        <v>225</v>
      </c>
      <c r="P396" t="s">
        <v>241</v>
      </c>
      <c r="Q396" t="s">
        <v>2001</v>
      </c>
      <c r="R396" t="s">
        <v>227</v>
      </c>
      <c r="S396" t="s">
        <v>228</v>
      </c>
      <c r="T396" t="s">
        <v>322</v>
      </c>
      <c r="U396" t="s">
        <v>230</v>
      </c>
      <c r="V396" s="70">
        <v>45437.980706018519</v>
      </c>
      <c r="W396" s="70">
        <v>45438.703113425923</v>
      </c>
      <c r="X396" s="70">
        <v>45439.545960648145</v>
      </c>
      <c r="Z396">
        <v>44640</v>
      </c>
      <c r="AC396" t="s">
        <v>244</v>
      </c>
      <c r="AD396" t="s">
        <v>497</v>
      </c>
      <c r="AF396">
        <v>0</v>
      </c>
      <c r="AG396">
        <v>97.670250895999999</v>
      </c>
      <c r="AH396">
        <v>94.950716846000006</v>
      </c>
      <c r="AI396">
        <v>2254</v>
      </c>
      <c r="AJ396">
        <v>1040</v>
      </c>
      <c r="AK396">
        <v>1040</v>
      </c>
    </row>
    <row r="397" spans="1:37" ht="15.95" customHeight="1">
      <c r="A397" t="s">
        <v>2002</v>
      </c>
      <c r="B397" t="s">
        <v>215</v>
      </c>
      <c r="C397" t="s">
        <v>216</v>
      </c>
      <c r="E397" t="s">
        <v>217</v>
      </c>
      <c r="F397" t="s">
        <v>218</v>
      </c>
      <c r="G397" s="71" t="s">
        <v>2003</v>
      </c>
      <c r="J397" t="s">
        <v>1610</v>
      </c>
      <c r="K397" t="s">
        <v>1611</v>
      </c>
      <c r="L397" t="s">
        <v>222</v>
      </c>
      <c r="M397" t="s">
        <v>223</v>
      </c>
      <c r="N397" t="s">
        <v>224</v>
      </c>
      <c r="O397" t="s">
        <v>225</v>
      </c>
      <c r="P397" t="s">
        <v>795</v>
      </c>
      <c r="Q397" t="s">
        <v>1612</v>
      </c>
      <c r="R397" t="s">
        <v>227</v>
      </c>
      <c r="S397" t="s">
        <v>228</v>
      </c>
      <c r="T397" t="s">
        <v>229</v>
      </c>
      <c r="U397" t="s">
        <v>230</v>
      </c>
      <c r="V397" s="70">
        <v>45438.370532407411</v>
      </c>
      <c r="W397" s="70">
        <v>45438.401886574073</v>
      </c>
      <c r="X397" s="70">
        <v>45438.428506944445</v>
      </c>
      <c r="Z397">
        <v>44640</v>
      </c>
      <c r="AC397" t="s">
        <v>686</v>
      </c>
      <c r="AD397" t="s">
        <v>1014</v>
      </c>
      <c r="AF397">
        <v>0</v>
      </c>
      <c r="AG397">
        <v>99.899193548</v>
      </c>
      <c r="AH397">
        <v>99.811827957000006</v>
      </c>
      <c r="AI397">
        <v>84</v>
      </c>
      <c r="AJ397">
        <v>45</v>
      </c>
      <c r="AK397">
        <v>45</v>
      </c>
    </row>
    <row r="398" spans="1:37" ht="15.95" customHeight="1">
      <c r="A398" t="s">
        <v>2004</v>
      </c>
      <c r="B398" t="s">
        <v>215</v>
      </c>
      <c r="C398" t="s">
        <v>216</v>
      </c>
      <c r="E398" t="s">
        <v>217</v>
      </c>
      <c r="F398" t="s">
        <v>272</v>
      </c>
      <c r="G398" s="71" t="s">
        <v>2005</v>
      </c>
      <c r="J398" t="s">
        <v>2006</v>
      </c>
      <c r="K398" t="s">
        <v>2007</v>
      </c>
      <c r="L398" t="s">
        <v>222</v>
      </c>
      <c r="M398" t="s">
        <v>223</v>
      </c>
      <c r="N398" t="s">
        <v>224</v>
      </c>
      <c r="O398" t="s">
        <v>225</v>
      </c>
      <c r="P398" t="s">
        <v>351</v>
      </c>
      <c r="Q398" t="s">
        <v>2008</v>
      </c>
      <c r="R398" t="s">
        <v>227</v>
      </c>
      <c r="S398" t="s">
        <v>228</v>
      </c>
      <c r="T398" t="s">
        <v>229</v>
      </c>
      <c r="U398" t="s">
        <v>230</v>
      </c>
      <c r="V398" s="70">
        <v>45438.413506944446</v>
      </c>
      <c r="W398" s="70">
        <v>45438.725937499999</v>
      </c>
      <c r="X398" s="70">
        <v>45438.835578703707</v>
      </c>
      <c r="Z398">
        <v>44640</v>
      </c>
      <c r="AC398" t="s">
        <v>231</v>
      </c>
      <c r="AD398" t="s">
        <v>795</v>
      </c>
      <c r="AF398">
        <v>0</v>
      </c>
      <c r="AG398">
        <v>98.991935483999995</v>
      </c>
      <c r="AH398">
        <v>98.637992831999995</v>
      </c>
      <c r="AI398">
        <v>608</v>
      </c>
      <c r="AJ398">
        <v>450</v>
      </c>
      <c r="AK398">
        <v>450</v>
      </c>
    </row>
    <row r="399" spans="1:37" ht="15.95" customHeight="1">
      <c r="A399" t="s">
        <v>2009</v>
      </c>
      <c r="B399" t="s">
        <v>215</v>
      </c>
      <c r="C399" t="s">
        <v>216</v>
      </c>
      <c r="E399" t="s">
        <v>217</v>
      </c>
      <c r="F399" t="s">
        <v>234</v>
      </c>
      <c r="G399" s="71" t="s">
        <v>2010</v>
      </c>
      <c r="J399" t="s">
        <v>2011</v>
      </c>
      <c r="K399" t="s">
        <v>2012</v>
      </c>
      <c r="L399" t="s">
        <v>297</v>
      </c>
      <c r="M399" t="s">
        <v>298</v>
      </c>
      <c r="N399" t="s">
        <v>827</v>
      </c>
      <c r="O399" t="s">
        <v>225</v>
      </c>
      <c r="P399" t="s">
        <v>2013</v>
      </c>
      <c r="Q399" t="s">
        <v>2014</v>
      </c>
      <c r="R399" t="s">
        <v>830</v>
      </c>
      <c r="S399" t="s">
        <v>228</v>
      </c>
      <c r="T399" t="s">
        <v>229</v>
      </c>
      <c r="U399" t="s">
        <v>230</v>
      </c>
      <c r="V399" s="70">
        <v>45438.486400462964</v>
      </c>
      <c r="W399" s="70">
        <v>45444.753703703704</v>
      </c>
      <c r="X399" s="70">
        <v>45445.763206018521</v>
      </c>
      <c r="Z399">
        <v>44640</v>
      </c>
      <c r="AA399" s="70">
        <v>45443.624872685185</v>
      </c>
      <c r="AB399" s="70">
        <v>45446.624305555553</v>
      </c>
      <c r="AC399" t="s">
        <v>244</v>
      </c>
      <c r="AD399" t="s">
        <v>795</v>
      </c>
      <c r="AF399">
        <v>4320</v>
      </c>
      <c r="AG399">
        <v>79.782706093000002</v>
      </c>
      <c r="AH399">
        <v>76.525537634000003</v>
      </c>
      <c r="AI399">
        <v>10479</v>
      </c>
      <c r="AJ399">
        <v>9025</v>
      </c>
      <c r="AK399">
        <v>4705</v>
      </c>
    </row>
    <row r="400" spans="1:37" ht="15.95" customHeight="1">
      <c r="A400" t="s">
        <v>2015</v>
      </c>
      <c r="B400" t="s">
        <v>215</v>
      </c>
      <c r="C400" t="s">
        <v>216</v>
      </c>
      <c r="E400" t="s">
        <v>217</v>
      </c>
      <c r="F400" t="s">
        <v>272</v>
      </c>
      <c r="G400" s="71" t="s">
        <v>2016</v>
      </c>
      <c r="J400" t="s">
        <v>1379</v>
      </c>
      <c r="K400" t="s">
        <v>1380</v>
      </c>
      <c r="L400" t="s">
        <v>297</v>
      </c>
      <c r="M400" t="s">
        <v>447</v>
      </c>
      <c r="N400" t="s">
        <v>695</v>
      </c>
      <c r="O400" t="s">
        <v>225</v>
      </c>
      <c r="P400" t="s">
        <v>601</v>
      </c>
      <c r="Q400" t="s">
        <v>1381</v>
      </c>
      <c r="R400" t="s">
        <v>697</v>
      </c>
      <c r="S400" t="s">
        <v>228</v>
      </c>
      <c r="T400" t="s">
        <v>229</v>
      </c>
      <c r="U400" t="s">
        <v>230</v>
      </c>
      <c r="V400" s="70">
        <v>45438.689791666664</v>
      </c>
      <c r="W400" s="70">
        <v>45439.500254629631</v>
      </c>
      <c r="X400" s="70">
        <v>45439.655300925922</v>
      </c>
      <c r="Z400">
        <v>44640</v>
      </c>
      <c r="AC400" t="s">
        <v>231</v>
      </c>
      <c r="AD400" t="s">
        <v>795</v>
      </c>
      <c r="AF400">
        <v>0</v>
      </c>
      <c r="AG400">
        <v>97.385752687999997</v>
      </c>
      <c r="AH400">
        <v>96.886200716999994</v>
      </c>
      <c r="AI400">
        <v>1390</v>
      </c>
      <c r="AJ400">
        <v>1167</v>
      </c>
      <c r="AK400">
        <v>1167</v>
      </c>
    </row>
    <row r="401" spans="1:37" ht="15.95" customHeight="1">
      <c r="A401" t="s">
        <v>2017</v>
      </c>
      <c r="B401" t="s">
        <v>215</v>
      </c>
      <c r="C401" t="s">
        <v>216</v>
      </c>
      <c r="E401" t="s">
        <v>217</v>
      </c>
      <c r="F401" t="s">
        <v>272</v>
      </c>
      <c r="G401" s="71" t="s">
        <v>2018</v>
      </c>
      <c r="J401" t="s">
        <v>2019</v>
      </c>
      <c r="K401" t="s">
        <v>2020</v>
      </c>
      <c r="L401" t="s">
        <v>297</v>
      </c>
      <c r="M401" t="s">
        <v>298</v>
      </c>
      <c r="N401" t="s">
        <v>429</v>
      </c>
      <c r="O401" t="s">
        <v>225</v>
      </c>
      <c r="P401" t="s">
        <v>601</v>
      </c>
      <c r="Q401" t="s">
        <v>2021</v>
      </c>
      <c r="R401" t="s">
        <v>431</v>
      </c>
      <c r="S401" t="s">
        <v>228</v>
      </c>
      <c r="T401" t="s">
        <v>229</v>
      </c>
      <c r="U401" t="s">
        <v>230</v>
      </c>
      <c r="V401" s="70">
        <v>45439.473368055558</v>
      </c>
      <c r="X401" s="70">
        <v>45440.685428240744</v>
      </c>
      <c r="Z401">
        <v>44640</v>
      </c>
      <c r="AA401" s="70">
        <v>45439.774710648147</v>
      </c>
      <c r="AB401" s="70">
        <v>45440.357638888891</v>
      </c>
      <c r="AC401" t="s">
        <v>231</v>
      </c>
      <c r="AD401" t="s">
        <v>1014</v>
      </c>
      <c r="AF401">
        <v>840</v>
      </c>
      <c r="AG401">
        <v>100</v>
      </c>
      <c r="AH401">
        <v>96.088709676999997</v>
      </c>
      <c r="AI401">
        <v>1746</v>
      </c>
    </row>
    <row r="402" spans="1:37" ht="15.95" customHeight="1">
      <c r="A402" t="s">
        <v>2022</v>
      </c>
      <c r="B402" t="s">
        <v>215</v>
      </c>
      <c r="C402" t="s">
        <v>216</v>
      </c>
      <c r="E402" t="s">
        <v>217</v>
      </c>
      <c r="F402" t="s">
        <v>218</v>
      </c>
      <c r="G402" s="71" t="s">
        <v>2023</v>
      </c>
      <c r="J402" t="s">
        <v>2024</v>
      </c>
      <c r="K402" t="s">
        <v>2025</v>
      </c>
      <c r="L402" t="s">
        <v>222</v>
      </c>
      <c r="M402" t="s">
        <v>223</v>
      </c>
      <c r="N402" t="s">
        <v>224</v>
      </c>
      <c r="O402" t="s">
        <v>225</v>
      </c>
      <c r="P402" t="s">
        <v>232</v>
      </c>
      <c r="Q402" t="s">
        <v>2026</v>
      </c>
      <c r="R402" t="s">
        <v>227</v>
      </c>
      <c r="S402" t="s">
        <v>228</v>
      </c>
      <c r="T402" t="s">
        <v>229</v>
      </c>
      <c r="U402" t="s">
        <v>230</v>
      </c>
      <c r="V402" s="70">
        <v>45439.529374999998</v>
      </c>
      <c r="W402" s="70">
        <v>45439.760358796295</v>
      </c>
      <c r="X402" s="70">
        <v>45439.760682870372</v>
      </c>
      <c r="Z402">
        <v>44640</v>
      </c>
      <c r="AC402" t="s">
        <v>361</v>
      </c>
      <c r="AD402" t="s">
        <v>232</v>
      </c>
      <c r="AF402">
        <v>0</v>
      </c>
      <c r="AG402">
        <v>99.256272401000004</v>
      </c>
      <c r="AH402">
        <v>99.254032257999995</v>
      </c>
      <c r="AI402">
        <v>333</v>
      </c>
      <c r="AJ402">
        <v>332</v>
      </c>
      <c r="AK402">
        <v>332</v>
      </c>
    </row>
    <row r="403" spans="1:37" ht="15.95" customHeight="1">
      <c r="A403" t="s">
        <v>2027</v>
      </c>
      <c r="B403" t="s">
        <v>215</v>
      </c>
      <c r="C403" t="s">
        <v>216</v>
      </c>
      <c r="E403" t="s">
        <v>217</v>
      </c>
      <c r="F403" t="s">
        <v>218</v>
      </c>
      <c r="G403" s="71" t="s">
        <v>2028</v>
      </c>
      <c r="J403" t="s">
        <v>220</v>
      </c>
      <c r="K403" t="s">
        <v>221</v>
      </c>
      <c r="L403" t="s">
        <v>222</v>
      </c>
      <c r="M403" t="s">
        <v>223</v>
      </c>
      <c r="N403" t="s">
        <v>224</v>
      </c>
      <c r="O403" t="s">
        <v>225</v>
      </c>
      <c r="P403" t="s">
        <v>1225</v>
      </c>
      <c r="Q403">
        <v>0</v>
      </c>
      <c r="R403" t="s">
        <v>227</v>
      </c>
      <c r="S403" t="s">
        <v>228</v>
      </c>
      <c r="T403" t="s">
        <v>229</v>
      </c>
      <c r="U403" t="s">
        <v>230</v>
      </c>
      <c r="V403" s="70">
        <v>45439.55195601852</v>
      </c>
      <c r="W403" s="70">
        <v>45439.76190972222</v>
      </c>
      <c r="X403" s="70">
        <v>45444.481539351851</v>
      </c>
      <c r="Z403">
        <v>44640</v>
      </c>
      <c r="AC403" t="s">
        <v>231</v>
      </c>
      <c r="AD403" t="s">
        <v>232</v>
      </c>
      <c r="AF403">
        <v>0</v>
      </c>
      <c r="AG403">
        <v>99.321236558999999</v>
      </c>
      <c r="AH403">
        <v>84.097222221999999</v>
      </c>
      <c r="AI403">
        <v>7099</v>
      </c>
      <c r="AJ403">
        <v>303</v>
      </c>
      <c r="AK403">
        <v>303</v>
      </c>
    </row>
    <row r="404" spans="1:37" ht="15.95" customHeight="1">
      <c r="A404" t="s">
        <v>2029</v>
      </c>
      <c r="B404" t="s">
        <v>215</v>
      </c>
      <c r="C404" t="s">
        <v>216</v>
      </c>
      <c r="E404" t="s">
        <v>217</v>
      </c>
      <c r="F404" t="s">
        <v>218</v>
      </c>
      <c r="G404" t="s">
        <v>1383</v>
      </c>
      <c r="J404" t="s">
        <v>1011</v>
      </c>
      <c r="K404" t="s">
        <v>1012</v>
      </c>
      <c r="L404" t="s">
        <v>455</v>
      </c>
      <c r="M404" t="s">
        <v>761</v>
      </c>
      <c r="N404" t="s">
        <v>732</v>
      </c>
      <c r="O404" t="s">
        <v>251</v>
      </c>
      <c r="P404" t="s">
        <v>1225</v>
      </c>
      <c r="Q404" t="s">
        <v>1013</v>
      </c>
      <c r="R404" t="s">
        <v>734</v>
      </c>
      <c r="S404" t="s">
        <v>228</v>
      </c>
      <c r="T404" t="s">
        <v>229</v>
      </c>
      <c r="U404" t="s">
        <v>230</v>
      </c>
      <c r="V404" s="70">
        <v>45439.552939814814</v>
      </c>
      <c r="W404" s="70">
        <v>45439.805127314816</v>
      </c>
      <c r="X404" s="70">
        <v>45444.48238425926</v>
      </c>
      <c r="Z404">
        <v>44640</v>
      </c>
      <c r="AC404" t="s">
        <v>402</v>
      </c>
      <c r="AD404" t="s">
        <v>412</v>
      </c>
      <c r="AE404" t="s">
        <v>413</v>
      </c>
      <c r="AF404">
        <v>0</v>
      </c>
      <c r="AG404">
        <v>99.186827957000006</v>
      </c>
      <c r="AH404">
        <v>84.099462365999997</v>
      </c>
      <c r="AI404">
        <v>7098</v>
      </c>
      <c r="AJ404">
        <v>363</v>
      </c>
      <c r="AK404">
        <v>363</v>
      </c>
    </row>
    <row r="405" spans="1:37" ht="15.95" customHeight="1">
      <c r="A405" t="s">
        <v>2030</v>
      </c>
      <c r="B405" t="s">
        <v>215</v>
      </c>
      <c r="C405" t="s">
        <v>216</v>
      </c>
      <c r="E405" t="s">
        <v>217</v>
      </c>
      <c r="F405" t="s">
        <v>218</v>
      </c>
      <c r="G405" s="71" t="s">
        <v>2031</v>
      </c>
      <c r="J405" t="s">
        <v>384</v>
      </c>
      <c r="K405" t="s">
        <v>385</v>
      </c>
      <c r="L405" t="s">
        <v>455</v>
      </c>
      <c r="M405" t="s">
        <v>761</v>
      </c>
      <c r="N405" t="s">
        <v>732</v>
      </c>
      <c r="O405" t="s">
        <v>251</v>
      </c>
      <c r="P405" t="s">
        <v>232</v>
      </c>
      <c r="Q405" t="s">
        <v>386</v>
      </c>
      <c r="R405" t="s">
        <v>734</v>
      </c>
      <c r="S405" t="s">
        <v>228</v>
      </c>
      <c r="T405" t="s">
        <v>229</v>
      </c>
      <c r="U405" t="s">
        <v>230</v>
      </c>
      <c r="V405" s="70">
        <v>45439.580335648148</v>
      </c>
      <c r="X405" s="70">
        <v>45439.731585648151</v>
      </c>
      <c r="Z405">
        <v>44640</v>
      </c>
      <c r="AC405" t="s">
        <v>278</v>
      </c>
      <c r="AD405" t="s">
        <v>1014</v>
      </c>
      <c r="AF405">
        <v>0</v>
      </c>
      <c r="AG405">
        <v>100</v>
      </c>
      <c r="AH405">
        <v>99.511648746000006</v>
      </c>
      <c r="AI405">
        <v>218</v>
      </c>
    </row>
    <row r="406" spans="1:37" ht="15.95" customHeight="1">
      <c r="A406" t="s">
        <v>2032</v>
      </c>
      <c r="B406" t="s">
        <v>215</v>
      </c>
      <c r="C406" t="s">
        <v>216</v>
      </c>
      <c r="E406" t="s">
        <v>217</v>
      </c>
      <c r="F406" t="s">
        <v>272</v>
      </c>
      <c r="G406" s="71" t="s">
        <v>2033</v>
      </c>
      <c r="J406" t="s">
        <v>326</v>
      </c>
      <c r="K406" t="s">
        <v>327</v>
      </c>
      <c r="L406" t="s">
        <v>238</v>
      </c>
      <c r="M406" t="s">
        <v>276</v>
      </c>
      <c r="N406" t="s">
        <v>240</v>
      </c>
      <c r="O406" t="s">
        <v>225</v>
      </c>
      <c r="P406" t="s">
        <v>557</v>
      </c>
      <c r="Q406" t="s">
        <v>331</v>
      </c>
      <c r="R406" t="s">
        <v>243</v>
      </c>
      <c r="S406" t="s">
        <v>228</v>
      </c>
      <c r="T406" t="s">
        <v>229</v>
      </c>
      <c r="U406" t="s">
        <v>230</v>
      </c>
      <c r="V406" s="70">
        <v>45439.610578703701</v>
      </c>
      <c r="W406" s="70">
        <v>45441.396909722222</v>
      </c>
      <c r="X406" s="70">
        <v>45441.397222222222</v>
      </c>
      <c r="Z406">
        <v>44640</v>
      </c>
      <c r="AA406" s="70">
        <v>45440.834004629629</v>
      </c>
      <c r="AB406" s="70">
        <v>45441.291666666664</v>
      </c>
      <c r="AC406" t="s">
        <v>278</v>
      </c>
      <c r="AD406" t="s">
        <v>649</v>
      </c>
      <c r="AF406">
        <v>660</v>
      </c>
      <c r="AG406">
        <v>94.238351253999994</v>
      </c>
      <c r="AH406">
        <v>94.236111111</v>
      </c>
      <c r="AI406">
        <v>2573</v>
      </c>
      <c r="AJ406">
        <v>2572</v>
      </c>
      <c r="AK406">
        <v>1912</v>
      </c>
    </row>
    <row r="407" spans="1:37" ht="15.95" customHeight="1">
      <c r="A407" t="s">
        <v>2034</v>
      </c>
      <c r="B407" t="s">
        <v>215</v>
      </c>
      <c r="C407" t="s">
        <v>216</v>
      </c>
      <c r="E407" t="s">
        <v>217</v>
      </c>
      <c r="F407" t="s">
        <v>272</v>
      </c>
      <c r="G407" s="71" t="s">
        <v>2035</v>
      </c>
      <c r="J407" t="s">
        <v>2036</v>
      </c>
      <c r="K407" t="s">
        <v>2037</v>
      </c>
      <c r="L407" t="s">
        <v>297</v>
      </c>
      <c r="M407" t="s">
        <v>447</v>
      </c>
      <c r="N407" t="s">
        <v>448</v>
      </c>
      <c r="O407" t="s">
        <v>225</v>
      </c>
      <c r="P407" t="s">
        <v>772</v>
      </c>
      <c r="Q407" t="s">
        <v>2038</v>
      </c>
      <c r="R407" t="s">
        <v>450</v>
      </c>
      <c r="S407" t="s">
        <v>228</v>
      </c>
      <c r="T407" t="s">
        <v>229</v>
      </c>
      <c r="U407" t="s">
        <v>230</v>
      </c>
      <c r="V407" s="70">
        <v>45439.725775462961</v>
      </c>
      <c r="W407" s="70">
        <v>45440.455949074072</v>
      </c>
      <c r="X407" s="70">
        <v>45442.422199074077</v>
      </c>
      <c r="Z407">
        <v>44640</v>
      </c>
      <c r="AC407" t="s">
        <v>278</v>
      </c>
      <c r="AD407" t="s">
        <v>232</v>
      </c>
      <c r="AF407">
        <v>0</v>
      </c>
      <c r="AG407">
        <v>97.645609319000002</v>
      </c>
      <c r="AH407">
        <v>91.303763441000001</v>
      </c>
      <c r="AI407">
        <v>3882</v>
      </c>
      <c r="AJ407">
        <v>1051</v>
      </c>
      <c r="AK407">
        <v>1051</v>
      </c>
    </row>
    <row r="408" spans="1:37" ht="15.95" customHeight="1">
      <c r="A408" t="s">
        <v>2039</v>
      </c>
      <c r="B408" t="s">
        <v>215</v>
      </c>
      <c r="C408" t="s">
        <v>216</v>
      </c>
      <c r="E408" t="s">
        <v>217</v>
      </c>
      <c r="F408" t="s">
        <v>272</v>
      </c>
      <c r="G408" s="71" t="s">
        <v>2040</v>
      </c>
      <c r="J408" t="s">
        <v>2041</v>
      </c>
      <c r="K408" t="s">
        <v>2042</v>
      </c>
      <c r="L408" t="s">
        <v>297</v>
      </c>
      <c r="M408" t="s">
        <v>298</v>
      </c>
      <c r="N408" t="s">
        <v>429</v>
      </c>
      <c r="O408" t="s">
        <v>225</v>
      </c>
      <c r="P408" t="s">
        <v>601</v>
      </c>
      <c r="Q408" t="s">
        <v>1423</v>
      </c>
      <c r="R408" t="s">
        <v>431</v>
      </c>
      <c r="S408" t="s">
        <v>228</v>
      </c>
      <c r="T408" t="s">
        <v>229</v>
      </c>
      <c r="U408" t="s">
        <v>230</v>
      </c>
      <c r="V408" s="70">
        <v>45439.778356481482</v>
      </c>
      <c r="X408" s="70">
        <v>45440.492847222224</v>
      </c>
      <c r="Z408">
        <v>44640</v>
      </c>
      <c r="AC408" t="s">
        <v>309</v>
      </c>
      <c r="AD408" t="s">
        <v>232</v>
      </c>
      <c r="AF408">
        <v>0</v>
      </c>
      <c r="AG408">
        <v>100</v>
      </c>
      <c r="AH408">
        <v>97.694892472999996</v>
      </c>
      <c r="AI408">
        <v>1029</v>
      </c>
    </row>
    <row r="409" spans="1:37" ht="15.95" customHeight="1">
      <c r="A409" t="s">
        <v>2043</v>
      </c>
      <c r="B409" t="s">
        <v>215</v>
      </c>
      <c r="C409" t="s">
        <v>216</v>
      </c>
      <c r="E409" t="s">
        <v>217</v>
      </c>
      <c r="F409" t="s">
        <v>272</v>
      </c>
      <c r="G409" s="71" t="s">
        <v>2044</v>
      </c>
      <c r="J409" t="s">
        <v>2045</v>
      </c>
      <c r="K409" t="s">
        <v>2046</v>
      </c>
      <c r="L409" t="s">
        <v>238</v>
      </c>
      <c r="M409" t="s">
        <v>338</v>
      </c>
      <c r="N409" t="s">
        <v>339</v>
      </c>
      <c r="O409" t="s">
        <v>225</v>
      </c>
      <c r="P409" t="s">
        <v>540</v>
      </c>
      <c r="R409" t="s">
        <v>340</v>
      </c>
      <c r="S409" t="s">
        <v>228</v>
      </c>
      <c r="T409" t="s">
        <v>229</v>
      </c>
      <c r="U409" t="s">
        <v>230</v>
      </c>
      <c r="V409" s="70">
        <v>45440.036423611113</v>
      </c>
      <c r="W409" s="70">
        <v>45440.232499999998</v>
      </c>
      <c r="X409" s="70">
        <v>45446.433240740742</v>
      </c>
      <c r="Z409">
        <v>44640</v>
      </c>
      <c r="AA409" s="70">
        <v>45440.055567129632</v>
      </c>
      <c r="AB409" s="70">
        <v>45441.054861111108</v>
      </c>
      <c r="AC409" t="s">
        <v>278</v>
      </c>
      <c r="AD409" t="s">
        <v>381</v>
      </c>
      <c r="AF409">
        <v>1439</v>
      </c>
      <c r="AG409">
        <v>99.368279569999999</v>
      </c>
      <c r="AH409">
        <v>79.366039427000004</v>
      </c>
      <c r="AI409">
        <v>9211</v>
      </c>
      <c r="AJ409">
        <v>282</v>
      </c>
      <c r="AK409">
        <v>-1157</v>
      </c>
    </row>
    <row r="410" spans="1:37" ht="15.95" customHeight="1">
      <c r="A410" t="s">
        <v>2047</v>
      </c>
      <c r="B410" t="s">
        <v>215</v>
      </c>
      <c r="C410" t="s">
        <v>216</v>
      </c>
      <c r="E410" t="s">
        <v>217</v>
      </c>
      <c r="F410" t="s">
        <v>218</v>
      </c>
      <c r="G410" s="71" t="s">
        <v>2048</v>
      </c>
      <c r="J410" t="s">
        <v>320</v>
      </c>
      <c r="K410" t="s">
        <v>321</v>
      </c>
      <c r="L410" t="s">
        <v>455</v>
      </c>
      <c r="M410" t="s">
        <v>761</v>
      </c>
      <c r="N410" t="s">
        <v>732</v>
      </c>
      <c r="O410" t="s">
        <v>251</v>
      </c>
      <c r="P410" t="s">
        <v>232</v>
      </c>
      <c r="R410" t="s">
        <v>734</v>
      </c>
      <c r="S410" t="s">
        <v>228</v>
      </c>
      <c r="T410" t="s">
        <v>322</v>
      </c>
      <c r="U410" t="s">
        <v>230</v>
      </c>
      <c r="V410" s="70">
        <v>45440.298310185186</v>
      </c>
      <c r="X410" s="70">
        <v>45440.413483796299</v>
      </c>
      <c r="Z410">
        <v>44640</v>
      </c>
      <c r="AC410" t="s">
        <v>309</v>
      </c>
      <c r="AD410" t="s">
        <v>323</v>
      </c>
      <c r="AF410">
        <v>0</v>
      </c>
      <c r="AG410">
        <v>100</v>
      </c>
      <c r="AH410">
        <v>99.628136201000004</v>
      </c>
      <c r="AI410">
        <v>166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
  <sheetViews>
    <sheetView topLeftCell="A25" zoomScale="130" zoomScaleNormal="130" workbookViewId="0">
      <selection activeCell="G48" sqref="G48"/>
    </sheetView>
  </sheetViews>
  <sheetFormatPr defaultColWidth="8.42578125" defaultRowHeight="14.45"/>
  <cols>
    <col min="1" max="1" width="8" customWidth="1" collapsed="1"/>
    <col min="2" max="2" width="17.42578125" customWidth="1" collapsed="1"/>
    <col min="3" max="3" width="40.5703125" customWidth="1" collapsed="1"/>
    <col min="4" max="4" width="27.42578125" style="26" customWidth="1" collapsed="1"/>
    <col min="5" max="5" width="14.85546875" style="26" customWidth="1" collapsed="1"/>
  </cols>
  <sheetData>
    <row r="1" spans="1:6">
      <c r="A1" s="27" t="s">
        <v>2049</v>
      </c>
      <c r="B1" s="28" t="s">
        <v>2050</v>
      </c>
      <c r="C1" s="28" t="s">
        <v>2051</v>
      </c>
      <c r="D1" s="29" t="s">
        <v>3009</v>
      </c>
      <c r="E1" s="31" t="s">
        <v>2056</v>
      </c>
    </row>
    <row r="4" spans="1:6">
      <c r="E4" t="s">
        <v>2547</v>
      </c>
      <c r="F4">
        <f>SUM(F1:F2)</f>
        <v>0</v>
      </c>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6"/>
  <sheetViews>
    <sheetView zoomScale="130" zoomScaleNormal="130" workbookViewId="0">
      <selection activeCell="F32" sqref="F32"/>
    </sheetView>
  </sheetViews>
  <sheetFormatPr defaultColWidth="8.42578125" defaultRowHeight="14.45"/>
  <cols>
    <col min="1" max="1" width="7.5703125" customWidth="1" collapsed="1"/>
    <col min="2" max="2" width="10.140625" customWidth="1" collapsed="1"/>
    <col min="3" max="3" width="39.42578125" customWidth="1" collapsed="1"/>
    <col min="4" max="4" width="28.5703125" style="26" customWidth="1" collapsed="1"/>
    <col min="5" max="5" width="15.5703125" style="26" customWidth="1" collapsed="1"/>
    <col min="6" max="6" width="25.42578125" style="26" customWidth="1" collapsed="1"/>
    <col min="7" max="7" width="13.5703125" style="26" customWidth="1" collapsed="1"/>
  </cols>
  <sheetData>
    <row r="1" spans="1:8">
      <c r="A1" s="27" t="s">
        <v>2049</v>
      </c>
      <c r="B1" s="28" t="s">
        <v>2050</v>
      </c>
      <c r="C1" s="28" t="s">
        <v>2051</v>
      </c>
      <c r="D1" s="29" t="s">
        <v>2831</v>
      </c>
      <c r="E1" s="30" t="s">
        <v>2832</v>
      </c>
      <c r="F1" s="31" t="s">
        <v>2833</v>
      </c>
      <c r="G1" s="31" t="s">
        <v>2056</v>
      </c>
    </row>
    <row r="4" spans="1:8">
      <c r="G4" t="s">
        <v>2547</v>
      </c>
      <c r="H4">
        <f>SUM(H1:H2)</f>
        <v>0</v>
      </c>
    </row>
    <row r="6" spans="1:8">
      <c r="G6" t="s">
        <v>3007</v>
      </c>
      <c r="H6" t="s">
        <v>3223</v>
      </c>
    </row>
  </sheetData>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4"/>
  <sheetViews>
    <sheetView topLeftCell="A25" zoomScale="130" zoomScaleNormal="130" workbookViewId="0">
      <selection activeCell="G48" sqref="G48"/>
    </sheetView>
  </sheetViews>
  <sheetFormatPr defaultColWidth="8.42578125" defaultRowHeight="14.45"/>
  <cols>
    <col min="1" max="1" width="8" customWidth="1" collapsed="1"/>
    <col min="2" max="2" width="17.42578125" customWidth="1" collapsed="1"/>
    <col min="3" max="3" width="40.5703125" customWidth="1" collapsed="1"/>
    <col min="4" max="4" width="27.42578125" style="26" customWidth="1" collapsed="1"/>
    <col min="5" max="5" width="14.85546875" style="26" customWidth="1" collapsed="1"/>
  </cols>
  <sheetData>
    <row r="1" spans="1:6">
      <c r="A1" s="27" t="s">
        <v>2049</v>
      </c>
      <c r="B1" s="28" t="s">
        <v>2050</v>
      </c>
      <c r="C1" s="28" t="s">
        <v>2051</v>
      </c>
      <c r="D1" s="29" t="s">
        <v>3009</v>
      </c>
      <c r="E1" s="31" t="s">
        <v>2056</v>
      </c>
    </row>
    <row r="4" spans="1:6">
      <c r="E4" t="s">
        <v>2547</v>
      </c>
      <c r="F4">
        <f>SUM(F1:F2)</f>
        <v>0</v>
      </c>
    </row>
  </sheetData>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
  <sheetViews>
    <sheetView zoomScale="130" zoomScaleNormal="130" workbookViewId="0">
      <selection activeCell="G48" sqref="G48"/>
    </sheetView>
  </sheetViews>
  <sheetFormatPr defaultColWidth="8.42578125" defaultRowHeight="14.45"/>
  <cols>
    <col min="1" max="1" width="8" customWidth="1" collapsed="1"/>
    <col min="2" max="2" width="17.42578125" customWidth="1" collapsed="1"/>
    <col min="3" max="3" width="40.5703125" customWidth="1" collapsed="1"/>
    <col min="4" max="4" width="27.42578125" style="26" customWidth="1" collapsed="1"/>
    <col min="5" max="5" width="14.85546875" style="26" customWidth="1" collapsed="1"/>
  </cols>
  <sheetData>
    <row r="1" spans="1:6">
      <c r="A1" s="27" t="s">
        <v>2049</v>
      </c>
      <c r="B1" s="28" t="s">
        <v>2050</v>
      </c>
      <c r="C1" s="28" t="s">
        <v>2051</v>
      </c>
      <c r="D1" s="29" t="s">
        <v>3009</v>
      </c>
      <c r="E1" s="31" t="s">
        <v>2056</v>
      </c>
    </row>
    <row r="4" spans="1:6">
      <c r="E4" t="s">
        <v>2547</v>
      </c>
      <c r="F4">
        <f>SUM(F1:F2)</f>
        <v>0</v>
      </c>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5"/>
  <sheetViews>
    <sheetView zoomScale="130" zoomScaleNormal="130" workbookViewId="0">
      <selection activeCell="C3" sqref="C3"/>
    </sheetView>
  </sheetViews>
  <sheetFormatPr defaultColWidth="10.140625" defaultRowHeight="14.45"/>
  <cols>
    <col min="1" max="1" width="17.5703125" customWidth="1" collapsed="1"/>
    <col min="2" max="2" width="15.85546875" customWidth="1" collapsed="1"/>
    <col min="3" max="3" width="21.5703125" customWidth="1" collapsed="1"/>
    <col min="4" max="4" width="20.42578125" customWidth="1" collapsed="1"/>
  </cols>
  <sheetData>
    <row r="1" spans="1:5">
      <c r="A1" s="27" t="s">
        <v>2821</v>
      </c>
      <c r="B1" s="28" t="s">
        <v>3224</v>
      </c>
      <c r="C1" s="28" t="s">
        <v>3225</v>
      </c>
      <c r="D1" s="28" t="s">
        <v>3226</v>
      </c>
      <c r="E1" s="31" t="s">
        <v>3227</v>
      </c>
    </row>
    <row r="2" spans="1:5">
      <c r="A2" t="s">
        <v>3228</v>
      </c>
      <c r="B2" t="s">
        <v>3229</v>
      </c>
      <c r="C2" t="s">
        <v>3230</v>
      </c>
      <c r="D2">
        <v>2</v>
      </c>
      <c r="E2">
        <v>0.2</v>
      </c>
    </row>
    <row r="5" spans="1:5">
      <c r="D5" t="s">
        <v>2547</v>
      </c>
      <c r="E5">
        <f>SUM(E2:E2)</f>
        <v>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4"/>
  <sheetViews>
    <sheetView tabSelected="1" zoomScale="85" zoomScaleNormal="85" workbookViewId="0">
      <selection activeCell="C1" sqref="C1:C1048576"/>
    </sheetView>
  </sheetViews>
  <sheetFormatPr defaultColWidth="8.42578125" defaultRowHeight="12"/>
  <cols>
    <col min="1" max="1" width="4.140625" style="57" bestFit="1" customWidth="1" collapsed="1"/>
    <col min="2" max="2" width="36" style="57" bestFit="1" customWidth="1" collapsed="1"/>
    <col min="3" max="3" width="29.42578125" style="57" customWidth="1" collapsed="1"/>
    <col min="4" max="4" width="36.42578125" style="57" bestFit="1" customWidth="1" collapsed="1"/>
    <col min="5" max="5" width="20.140625" style="57" bestFit="1" customWidth="1" collapsed="1"/>
    <col min="6" max="6" width="22.140625" style="57" bestFit="1" customWidth="1" collapsed="1"/>
    <col min="7" max="7" width="5.5703125" style="57" bestFit="1" customWidth="1" collapsed="1"/>
    <col min="8" max="8" width="5.28515625" style="57" bestFit="1" customWidth="1" collapsed="1"/>
    <col min="9" max="9" width="5.85546875" style="57" bestFit="1" customWidth="1"/>
    <col min="10" max="10" width="12.5703125" style="57" bestFit="1" customWidth="1"/>
    <col min="11" max="11" width="12.5703125" style="57" customWidth="1"/>
    <col min="12" max="12" width="12.5703125" style="57" bestFit="1" customWidth="1"/>
    <col min="13" max="14" width="12.5703125" style="57" customWidth="1"/>
    <col min="15" max="15" width="9.5703125" style="57" bestFit="1" customWidth="1"/>
    <col min="16" max="16" width="12.5703125" style="57" customWidth="1"/>
    <col min="17" max="17" width="8.42578125" style="57"/>
    <col min="18" max="18" width="19.85546875" style="57" bestFit="1" customWidth="1"/>
    <col min="19" max="19" width="21.85546875" style="57" bestFit="1" customWidth="1"/>
    <col min="20" max="20" width="10.7109375" style="57" customWidth="1"/>
    <col min="21" max="21" width="21.5703125" style="57" bestFit="1" customWidth="1"/>
    <col min="22" max="16384" width="8.42578125" style="57"/>
  </cols>
  <sheetData>
    <row r="1" spans="1:22">
      <c r="A1" s="53" t="s">
        <v>2049</v>
      </c>
      <c r="B1" s="54" t="s">
        <v>2050</v>
      </c>
      <c r="C1" s="54" t="s">
        <v>2051</v>
      </c>
      <c r="D1" s="54" t="s">
        <v>2052</v>
      </c>
      <c r="E1" s="55" t="s">
        <v>2053</v>
      </c>
      <c r="F1" s="56" t="s">
        <v>2054</v>
      </c>
      <c r="G1" s="53" t="s">
        <v>2055</v>
      </c>
      <c r="H1" s="53" t="s">
        <v>7</v>
      </c>
      <c r="I1" s="53" t="s">
        <v>2056</v>
      </c>
      <c r="J1" s="62" t="s">
        <v>2057</v>
      </c>
      <c r="K1" s="72" t="s">
        <v>2058</v>
      </c>
      <c r="L1" s="62" t="s">
        <v>2059</v>
      </c>
      <c r="M1" s="72" t="s">
        <v>2060</v>
      </c>
      <c r="N1" s="72" t="s">
        <v>2061</v>
      </c>
      <c r="O1" s="72" t="s">
        <v>2062</v>
      </c>
      <c r="P1" s="72" t="s">
        <v>2063</v>
      </c>
      <c r="Q1" s="62" t="s">
        <v>2064</v>
      </c>
      <c r="R1" s="62" t="s">
        <v>2065</v>
      </c>
      <c r="S1" s="62" t="s">
        <v>2066</v>
      </c>
      <c r="T1" s="62" t="s">
        <v>2067</v>
      </c>
      <c r="U1" s="62" t="s">
        <v>2068</v>
      </c>
      <c r="V1" s="67" t="s">
        <v>2069</v>
      </c>
    </row>
    <row r="2" spans="1:22">
      <c r="A2" s="57" t="s">
        <v>2070</v>
      </c>
      <c r="B2" s="57" t="s">
        <v>2071</v>
      </c>
      <c r="C2" s="57">
        <v>999102</v>
      </c>
      <c r="D2" s="57">
        <v>999102</v>
      </c>
      <c r="E2" s="59">
        <v>7.2777777777777777</v>
      </c>
      <c r="F2" s="57">
        <v>76.52</v>
      </c>
      <c r="G2" s="57">
        <v>12.4</v>
      </c>
      <c r="H2" s="57">
        <v>0.1</v>
      </c>
      <c r="I2" s="57">
        <v>1.24</v>
      </c>
      <c r="J2" s="60">
        <v>45438.486400462964</v>
      </c>
      <c r="K2" s="60" t="e">
        <f>VLOOKUP(#REF!,Tickets!A2:X410,22,0)</f>
        <v>#REF!</v>
      </c>
      <c r="L2" s="60">
        <v>45445.763206018521</v>
      </c>
      <c r="M2" s="60" t="e">
        <f>VLOOKUP(#REF!,Tickets!A2:X410,23,0)</f>
        <v>#REF!</v>
      </c>
      <c r="N2" s="60" t="e">
        <f>VLOOKUP(#REF!,Tickets!A2:X410,24,0)</f>
        <v>#REF!</v>
      </c>
      <c r="O2" s="59" t="e">
        <f>M2-K2</f>
        <v>#REF!</v>
      </c>
      <c r="P2" s="59" t="e">
        <f>N2-K2</f>
        <v>#REF!</v>
      </c>
      <c r="Q2" s="59">
        <f>L2-J2</f>
        <v>7.2768055555570754</v>
      </c>
      <c r="R2" s="60">
        <v>45438.522314814814</v>
      </c>
      <c r="S2" s="60">
        <v>45444.666666666664</v>
      </c>
      <c r="T2" s="59">
        <f>S2-R2</f>
        <v>6.1443518518499332</v>
      </c>
      <c r="U2" s="59">
        <f>E2-T2</f>
        <v>1.1334259259278445</v>
      </c>
      <c r="V2" s="68">
        <v>147.27000000000001</v>
      </c>
    </row>
    <row r="3" spans="1:22">
      <c r="A3" s="57" t="s">
        <v>2072</v>
      </c>
      <c r="B3" s="57" t="s">
        <v>2073</v>
      </c>
      <c r="C3" s="57">
        <v>994247</v>
      </c>
      <c r="D3" s="57" t="s">
        <v>2074</v>
      </c>
      <c r="E3" s="59">
        <v>7.1645833333333337</v>
      </c>
      <c r="F3" s="57">
        <v>76.89</v>
      </c>
      <c r="G3" s="57">
        <v>4.7</v>
      </c>
      <c r="H3" s="57">
        <v>0.1</v>
      </c>
      <c r="I3" s="57">
        <v>0.47</v>
      </c>
      <c r="J3" s="60">
        <v>45428.451782407406</v>
      </c>
      <c r="K3" s="60" t="e">
        <f>VLOOKUP(#REF!,Tickets!A3:X411,22,0)</f>
        <v>#REF!</v>
      </c>
      <c r="L3" s="60">
        <v>45435.40997685185</v>
      </c>
      <c r="M3" s="60" t="e">
        <f>VLOOKUP(#REF!,Tickets!A3:X411,23,0)</f>
        <v>#REF!</v>
      </c>
      <c r="N3" s="60" t="e">
        <f>VLOOKUP(#REF!,Tickets!A3:X411,24,0)</f>
        <v>#REF!</v>
      </c>
      <c r="O3" s="59" t="e">
        <f t="shared" ref="O3:O66" si="0">M3-K3</f>
        <v>#REF!</v>
      </c>
      <c r="P3" s="59" t="e">
        <f t="shared" ref="P3:P66" si="1">N3-K3</f>
        <v>#REF!</v>
      </c>
      <c r="Q3" s="59">
        <f>L3-J3</f>
        <v>6.9581944444435067</v>
      </c>
      <c r="R3" s="60">
        <v>45434.696458333332</v>
      </c>
      <c r="S3" s="60">
        <v>45435.375</v>
      </c>
      <c r="T3" s="59">
        <f>S3-R3</f>
        <v>0.67854166666802485</v>
      </c>
      <c r="U3" s="59">
        <f>Q3-T3</f>
        <v>6.2796527777754818</v>
      </c>
      <c r="V3" s="68">
        <v>16.170000000000002</v>
      </c>
    </row>
    <row r="4" spans="1:22">
      <c r="A4" s="57" t="s">
        <v>2075</v>
      </c>
      <c r="B4" s="57" t="s">
        <v>2076</v>
      </c>
      <c r="C4" s="57">
        <v>997444</v>
      </c>
      <c r="D4" s="57" t="s">
        <v>2077</v>
      </c>
      <c r="E4" s="59">
        <v>7.0277777777777777</v>
      </c>
      <c r="F4" s="57">
        <v>77.33</v>
      </c>
      <c r="G4" s="57">
        <v>1.4</v>
      </c>
      <c r="H4" s="57">
        <v>0.1</v>
      </c>
      <c r="I4" s="57">
        <v>0.14000000000000001</v>
      </c>
      <c r="J4" s="60">
        <v>45434.838159722225</v>
      </c>
      <c r="K4" s="60" t="e">
        <f>VLOOKUP(#REF!,Tickets!A4:X412,22,0)</f>
        <v>#REF!</v>
      </c>
      <c r="L4" s="60">
        <v>45441.647511574076</v>
      </c>
      <c r="M4" s="60" t="e">
        <f>VLOOKUP(#REF!,Tickets!A4:X412,23,0)</f>
        <v>#REF!</v>
      </c>
      <c r="N4" s="60" t="e">
        <f>VLOOKUP(#REF!,Tickets!A4:X412,24,0)</f>
        <v>#REF!</v>
      </c>
      <c r="O4" s="59" t="e">
        <f t="shared" si="0"/>
        <v>#REF!</v>
      </c>
      <c r="P4" s="59" t="e">
        <f t="shared" si="1"/>
        <v>#REF!</v>
      </c>
      <c r="Q4" s="59">
        <f>L4-J4</f>
        <v>6.8093518518508063</v>
      </c>
      <c r="R4" s="60">
        <v>45435.687511574077</v>
      </c>
      <c r="S4" s="60">
        <v>45436.375</v>
      </c>
      <c r="T4" s="59">
        <f>S4-R4</f>
        <v>0.68748842592322035</v>
      </c>
      <c r="U4" s="59">
        <f>Q4-T4</f>
        <v>6.1218634259275859</v>
      </c>
      <c r="V4" s="68">
        <v>16.29</v>
      </c>
    </row>
    <row r="5" spans="1:22">
      <c r="A5" s="57" t="s">
        <v>2078</v>
      </c>
      <c r="B5" s="57" t="s">
        <v>2079</v>
      </c>
      <c r="C5" s="73">
        <v>992757.99692099995</v>
      </c>
      <c r="D5" s="57" t="s">
        <v>2080</v>
      </c>
      <c r="E5" s="59">
        <v>7.0041666666666664</v>
      </c>
      <c r="F5" s="57">
        <v>77.41</v>
      </c>
      <c r="G5" s="57">
        <v>3</v>
      </c>
      <c r="H5" s="57">
        <v>0.1</v>
      </c>
      <c r="I5" s="57">
        <v>0.3</v>
      </c>
      <c r="K5" s="60" t="e">
        <f>VLOOKUP(#REF!,Tickets!A5:X413,22,0)</f>
        <v>#REF!</v>
      </c>
      <c r="M5" s="60" t="e">
        <f>VLOOKUP(#REF!,Tickets!A5:X413,23,0)</f>
        <v>#REF!</v>
      </c>
      <c r="N5" s="60" t="e">
        <f>VLOOKUP(#REF!,Tickets!A5:X413,24,0)</f>
        <v>#REF!</v>
      </c>
      <c r="O5" s="59" t="e">
        <f t="shared" si="0"/>
        <v>#REF!</v>
      </c>
      <c r="P5" s="59" t="e">
        <f t="shared" si="1"/>
        <v>#REF!</v>
      </c>
    </row>
    <row r="6" spans="1:22">
      <c r="A6" s="57" t="s">
        <v>2081</v>
      </c>
      <c r="B6" s="57" t="s">
        <v>2082</v>
      </c>
      <c r="C6" s="57">
        <v>990198.99734700006</v>
      </c>
      <c r="D6" s="57" t="s">
        <v>2083</v>
      </c>
      <c r="E6" s="59">
        <v>6.6680555555555552</v>
      </c>
      <c r="F6" s="57">
        <v>78.489999999999995</v>
      </c>
      <c r="G6" s="57">
        <v>5.9</v>
      </c>
      <c r="H6" s="57">
        <v>0.1</v>
      </c>
      <c r="I6" s="57">
        <v>0.59</v>
      </c>
      <c r="K6" s="60" t="e">
        <f>VLOOKUP(#REF!,Tickets!A6:X414,22,0)</f>
        <v>#REF!</v>
      </c>
      <c r="M6" s="60" t="e">
        <f>VLOOKUP(#REF!,Tickets!A6:X414,23,0)</f>
        <v>#REF!</v>
      </c>
      <c r="N6" s="60" t="e">
        <f>VLOOKUP(#REF!,Tickets!A6:X414,24,0)</f>
        <v>#REF!</v>
      </c>
      <c r="O6" s="59" t="e">
        <f t="shared" si="0"/>
        <v>#REF!</v>
      </c>
      <c r="P6" s="59" t="e">
        <f t="shared" si="1"/>
        <v>#REF!</v>
      </c>
      <c r="R6" s="60">
        <v>45421.505833333336</v>
      </c>
      <c r="S6" s="60">
        <v>45422.416666666664</v>
      </c>
      <c r="T6" s="59">
        <f>S6-R6</f>
        <v>0.91083333332790062</v>
      </c>
      <c r="U6" s="59">
        <f>E6-T6</f>
        <v>5.7572222222276546</v>
      </c>
      <c r="V6" s="68">
        <v>21.51</v>
      </c>
    </row>
    <row r="7" spans="1:22">
      <c r="A7" s="57" t="s">
        <v>2084</v>
      </c>
      <c r="B7" s="57" t="s">
        <v>2085</v>
      </c>
      <c r="C7" s="57">
        <v>997109</v>
      </c>
      <c r="D7" s="57" t="s">
        <v>2086</v>
      </c>
      <c r="E7" s="59">
        <v>6.3055555555555554</v>
      </c>
      <c r="F7" s="57">
        <v>79.66</v>
      </c>
      <c r="G7" s="57">
        <v>3.9</v>
      </c>
      <c r="H7" s="57">
        <v>0.1</v>
      </c>
      <c r="I7" s="57">
        <v>0.39</v>
      </c>
      <c r="J7" s="60">
        <v>45434.5237037037</v>
      </c>
      <c r="K7" s="60" t="e">
        <f>VLOOKUP(#REF!,Tickets!A7:X415,22,0)</f>
        <v>#REF!</v>
      </c>
      <c r="L7" s="60">
        <v>45440.793854166666</v>
      </c>
      <c r="M7" s="60" t="e">
        <f>VLOOKUP(#REF!,Tickets!A7:X415,23,0)</f>
        <v>#REF!</v>
      </c>
      <c r="N7" s="60" t="e">
        <f>VLOOKUP(#REF!,Tickets!A7:X415,24,0)</f>
        <v>#REF!</v>
      </c>
      <c r="O7" s="59" t="e">
        <f t="shared" si="0"/>
        <v>#REF!</v>
      </c>
      <c r="P7" s="59" t="e">
        <f t="shared" si="1"/>
        <v>#REF!</v>
      </c>
      <c r="Q7" s="59">
        <f>L7-J7</f>
        <v>6.2701504629658302</v>
      </c>
      <c r="R7" s="60">
        <v>45434.724050925928</v>
      </c>
      <c r="S7" s="60">
        <v>45435.625439814816</v>
      </c>
      <c r="T7" s="59">
        <f>S7-R7</f>
        <v>0.90138888888759539</v>
      </c>
      <c r="U7" s="59">
        <f>Q7-T7</f>
        <v>5.3687615740782348</v>
      </c>
      <c r="V7" s="68">
        <v>21.38</v>
      </c>
    </row>
    <row r="8" spans="1:22">
      <c r="A8" s="57" t="s">
        <v>2087</v>
      </c>
      <c r="B8" s="57" t="s">
        <v>2088</v>
      </c>
      <c r="C8" s="57" t="s">
        <v>334</v>
      </c>
      <c r="D8" s="57" t="s">
        <v>334</v>
      </c>
      <c r="E8" s="59">
        <v>5.291666666666667</v>
      </c>
      <c r="F8" s="57">
        <v>82.93</v>
      </c>
      <c r="G8" s="57">
        <v>3</v>
      </c>
      <c r="H8" s="57">
        <v>0.1</v>
      </c>
      <c r="I8" s="57">
        <v>0.3</v>
      </c>
      <c r="J8" s="60">
        <v>45441.495844907404</v>
      </c>
      <c r="K8" s="60" t="e">
        <f>VLOOKUP(#REF!,Tickets!A8:X416,22,0)</f>
        <v>#REF!</v>
      </c>
      <c r="L8" s="60">
        <f>VLOOKUP(D8,Tickets!A2:X410,22,0)</f>
        <v>45441.495844907404</v>
      </c>
      <c r="M8" s="60" t="e">
        <f>VLOOKUP(#REF!,Tickets!A8:X416,23,0)</f>
        <v>#REF!</v>
      </c>
      <c r="N8" s="60" t="e">
        <f>VLOOKUP(#REF!,Tickets!A8:X416,24,0)</f>
        <v>#REF!</v>
      </c>
      <c r="O8" s="59" t="e">
        <f t="shared" si="0"/>
        <v>#REF!</v>
      </c>
      <c r="P8" s="59" t="e">
        <f t="shared" si="1"/>
        <v>#REF!</v>
      </c>
    </row>
    <row r="9" spans="1:22">
      <c r="A9" s="57" t="s">
        <v>2089</v>
      </c>
      <c r="B9" s="57" t="s">
        <v>2088</v>
      </c>
      <c r="C9" s="57" t="s">
        <v>2090</v>
      </c>
      <c r="D9" s="57" t="s">
        <v>2090</v>
      </c>
      <c r="E9" s="59">
        <v>5.1590277777777782</v>
      </c>
      <c r="F9" s="57">
        <v>83.36</v>
      </c>
      <c r="G9" s="57">
        <v>0</v>
      </c>
      <c r="H9" s="57">
        <v>0.1</v>
      </c>
      <c r="I9" s="57">
        <v>0</v>
      </c>
      <c r="K9" s="60" t="e">
        <f>VLOOKUP(#REF!,Tickets!A9:X417,22,0)</f>
        <v>#REF!</v>
      </c>
      <c r="M9" s="60" t="e">
        <f>VLOOKUP(#REF!,Tickets!A9:X417,23,0)</f>
        <v>#REF!</v>
      </c>
      <c r="N9" s="60" t="e">
        <f>VLOOKUP(#REF!,Tickets!A9:X417,24,0)</f>
        <v>#REF!</v>
      </c>
      <c r="O9" s="59" t="e">
        <f t="shared" si="0"/>
        <v>#REF!</v>
      </c>
      <c r="P9" s="59" t="e">
        <f t="shared" si="1"/>
        <v>#REF!</v>
      </c>
    </row>
    <row r="10" spans="1:22">
      <c r="A10" s="57" t="s">
        <v>2091</v>
      </c>
      <c r="B10" s="57" t="s">
        <v>2092</v>
      </c>
      <c r="C10" s="57" t="s">
        <v>2093</v>
      </c>
      <c r="D10" s="57" t="s">
        <v>2093</v>
      </c>
      <c r="E10" s="59">
        <v>4.9874999999999998</v>
      </c>
      <c r="F10" s="57">
        <v>83.91</v>
      </c>
      <c r="G10" s="57">
        <v>3.9</v>
      </c>
      <c r="H10" s="57">
        <v>0.1</v>
      </c>
      <c r="I10" s="57">
        <v>0.39</v>
      </c>
      <c r="K10" s="60" t="e">
        <f>VLOOKUP(#REF!,Tickets!A10:X418,22,0)</f>
        <v>#REF!</v>
      </c>
      <c r="M10" s="60" t="e">
        <f>VLOOKUP(#REF!,Tickets!A10:X418,23,0)</f>
        <v>#REF!</v>
      </c>
      <c r="N10" s="60" t="e">
        <f>VLOOKUP(#REF!,Tickets!A10:X418,24,0)</f>
        <v>#REF!</v>
      </c>
      <c r="O10" s="59" t="e">
        <f t="shared" si="0"/>
        <v>#REF!</v>
      </c>
      <c r="P10" s="59" t="e">
        <f t="shared" si="1"/>
        <v>#REF!</v>
      </c>
    </row>
    <row r="11" spans="1:22">
      <c r="A11" s="57" t="s">
        <v>2094</v>
      </c>
      <c r="B11" s="57" t="s">
        <v>2095</v>
      </c>
      <c r="C11" s="57" t="s">
        <v>2096</v>
      </c>
      <c r="D11" s="57" t="s">
        <v>2097</v>
      </c>
      <c r="E11" s="59">
        <v>4.9736111111111114</v>
      </c>
      <c r="F11" s="57">
        <v>83.95</v>
      </c>
      <c r="G11" s="57">
        <v>3</v>
      </c>
      <c r="H11" s="57">
        <v>0.1</v>
      </c>
      <c r="I11" s="57">
        <v>0.3</v>
      </c>
      <c r="K11" s="60" t="e">
        <f>VLOOKUP(#REF!,Tickets!A11:X419,22,0)</f>
        <v>#REF!</v>
      </c>
      <c r="M11" s="60" t="e">
        <f>VLOOKUP(#REF!,Tickets!A11:X419,23,0)</f>
        <v>#REF!</v>
      </c>
      <c r="N11" s="60" t="e">
        <f>VLOOKUP(#REF!,Tickets!A11:X419,24,0)</f>
        <v>#REF!</v>
      </c>
      <c r="O11" s="59" t="e">
        <f t="shared" si="0"/>
        <v>#REF!</v>
      </c>
      <c r="P11" s="59" t="e">
        <f t="shared" si="1"/>
        <v>#REF!</v>
      </c>
    </row>
    <row r="12" spans="1:22">
      <c r="A12" s="57" t="s">
        <v>2098</v>
      </c>
      <c r="B12" s="57" t="s">
        <v>2099</v>
      </c>
      <c r="C12" s="57" t="s">
        <v>2100</v>
      </c>
      <c r="D12" s="57" t="s">
        <v>2100</v>
      </c>
      <c r="E12" s="59">
        <v>4.896527777777778</v>
      </c>
      <c r="F12" s="57">
        <v>84.2</v>
      </c>
      <c r="G12" s="57">
        <v>4.2</v>
      </c>
      <c r="H12" s="57">
        <v>0.1</v>
      </c>
      <c r="I12" s="57">
        <v>0.42</v>
      </c>
      <c r="K12" s="60" t="e">
        <f>VLOOKUP(#REF!,Tickets!A12:X420,22,0)</f>
        <v>#REF!</v>
      </c>
      <c r="M12" s="60" t="e">
        <f>VLOOKUP(#REF!,Tickets!A12:X420,23,0)</f>
        <v>#REF!</v>
      </c>
      <c r="N12" s="60" t="e">
        <f>VLOOKUP(#REF!,Tickets!A12:X420,24,0)</f>
        <v>#REF!</v>
      </c>
      <c r="O12" s="59" t="e">
        <f t="shared" si="0"/>
        <v>#REF!</v>
      </c>
      <c r="P12" s="59" t="e">
        <f t="shared" si="1"/>
        <v>#REF!</v>
      </c>
    </row>
    <row r="13" spans="1:22">
      <c r="A13" s="57" t="s">
        <v>2101</v>
      </c>
      <c r="B13" s="57" t="s">
        <v>2073</v>
      </c>
      <c r="C13" s="57" t="s">
        <v>2102</v>
      </c>
      <c r="D13" s="57" t="s">
        <v>2103</v>
      </c>
      <c r="E13" s="59">
        <v>4.8472222222222223</v>
      </c>
      <c r="F13" s="57">
        <v>84.36</v>
      </c>
      <c r="G13" s="57">
        <v>3.9</v>
      </c>
      <c r="H13" s="57">
        <v>0.1</v>
      </c>
      <c r="I13" s="57">
        <v>0.39</v>
      </c>
      <c r="K13" s="60" t="e">
        <f>VLOOKUP(#REF!,Tickets!A13:X421,22,0)</f>
        <v>#REF!</v>
      </c>
      <c r="M13" s="60" t="e">
        <f>VLOOKUP(#REF!,Tickets!A13:X421,23,0)</f>
        <v>#REF!</v>
      </c>
      <c r="N13" s="60" t="e">
        <f>VLOOKUP(#REF!,Tickets!A13:X421,24,0)</f>
        <v>#REF!</v>
      </c>
      <c r="O13" s="59" t="e">
        <f t="shared" si="0"/>
        <v>#REF!</v>
      </c>
      <c r="P13" s="59" t="e">
        <f t="shared" si="1"/>
        <v>#REF!</v>
      </c>
    </row>
    <row r="14" spans="1:22">
      <c r="A14" s="57" t="s">
        <v>2104</v>
      </c>
      <c r="B14" s="57" t="s">
        <v>2085</v>
      </c>
      <c r="C14" s="57" t="s">
        <v>2105</v>
      </c>
      <c r="D14" s="57" t="s">
        <v>2106</v>
      </c>
      <c r="E14" s="59">
        <v>4.197222222222222</v>
      </c>
      <c r="F14" s="57">
        <v>86.46</v>
      </c>
      <c r="G14" s="57">
        <v>3.9</v>
      </c>
      <c r="H14" s="57">
        <v>0.1</v>
      </c>
      <c r="I14" s="57">
        <v>0.39</v>
      </c>
      <c r="K14" s="60" t="e">
        <f>VLOOKUP(#REF!,Tickets!A14:X422,22,0)</f>
        <v>#REF!</v>
      </c>
      <c r="M14" s="60" t="e">
        <f>VLOOKUP(#REF!,Tickets!A14:X422,23,0)</f>
        <v>#REF!</v>
      </c>
      <c r="N14" s="60" t="e">
        <f>VLOOKUP(#REF!,Tickets!A14:X422,24,0)</f>
        <v>#REF!</v>
      </c>
      <c r="O14" s="59" t="e">
        <f t="shared" si="0"/>
        <v>#REF!</v>
      </c>
      <c r="P14" s="59" t="e">
        <f t="shared" si="1"/>
        <v>#REF!</v>
      </c>
    </row>
    <row r="15" spans="1:22">
      <c r="A15" s="57" t="s">
        <v>2107</v>
      </c>
      <c r="B15" s="57" t="s">
        <v>2099</v>
      </c>
      <c r="C15" s="57" t="s">
        <v>2108</v>
      </c>
      <c r="D15" s="57" t="s">
        <v>2108</v>
      </c>
      <c r="E15" s="59">
        <v>4.0750000000000002</v>
      </c>
      <c r="F15" s="57">
        <v>86.85</v>
      </c>
      <c r="G15" s="57">
        <v>3</v>
      </c>
      <c r="H15" s="57">
        <v>0.1</v>
      </c>
      <c r="I15" s="57">
        <v>0.3</v>
      </c>
      <c r="K15" s="60" t="e">
        <f>VLOOKUP(#REF!,Tickets!A15:X423,22,0)</f>
        <v>#REF!</v>
      </c>
      <c r="M15" s="60" t="e">
        <f>VLOOKUP(#REF!,Tickets!A15:X423,23,0)</f>
        <v>#REF!</v>
      </c>
      <c r="N15" s="60" t="e">
        <f>VLOOKUP(#REF!,Tickets!A15:X423,24,0)</f>
        <v>#REF!</v>
      </c>
      <c r="O15" s="59" t="e">
        <f t="shared" si="0"/>
        <v>#REF!</v>
      </c>
      <c r="P15" s="59" t="e">
        <f t="shared" si="1"/>
        <v>#REF!</v>
      </c>
    </row>
    <row r="16" spans="1:22">
      <c r="A16" s="57" t="s">
        <v>2109</v>
      </c>
      <c r="B16" s="57" t="s">
        <v>2110</v>
      </c>
      <c r="C16" s="57" t="s">
        <v>2111</v>
      </c>
      <c r="D16" s="57" t="s">
        <v>2112</v>
      </c>
      <c r="E16" s="59">
        <v>4.0479166666666666</v>
      </c>
      <c r="F16" s="57">
        <v>86.94</v>
      </c>
      <c r="G16" s="57">
        <v>4.9000000000000004</v>
      </c>
      <c r="H16" s="57">
        <v>0.1</v>
      </c>
      <c r="I16" s="57">
        <v>0.49</v>
      </c>
      <c r="K16" s="60" t="e">
        <f>VLOOKUP(#REF!,Tickets!A16:X424,22,0)</f>
        <v>#REF!</v>
      </c>
      <c r="M16" s="60" t="e">
        <f>VLOOKUP(#REF!,Tickets!A16:X424,23,0)</f>
        <v>#REF!</v>
      </c>
      <c r="N16" s="60" t="e">
        <f>VLOOKUP(#REF!,Tickets!A16:X424,24,0)</f>
        <v>#REF!</v>
      </c>
      <c r="O16" s="59" t="e">
        <f t="shared" si="0"/>
        <v>#REF!</v>
      </c>
      <c r="P16" s="59" t="e">
        <f t="shared" si="1"/>
        <v>#REF!</v>
      </c>
    </row>
    <row r="17" spans="1:16">
      <c r="A17" s="57" t="s">
        <v>2113</v>
      </c>
      <c r="B17" s="57" t="s">
        <v>2114</v>
      </c>
      <c r="C17" s="57" t="s">
        <v>2115</v>
      </c>
      <c r="D17" s="57" t="s">
        <v>2116</v>
      </c>
      <c r="E17" s="59">
        <v>3.7972222222222221</v>
      </c>
      <c r="F17" s="57">
        <v>87.75</v>
      </c>
      <c r="G17" s="57">
        <v>0</v>
      </c>
      <c r="H17" s="57">
        <v>0.1</v>
      </c>
      <c r="I17" s="57">
        <v>0</v>
      </c>
      <c r="K17" s="60" t="e">
        <f>VLOOKUP(#REF!,Tickets!A17:X425,22,0)</f>
        <v>#REF!</v>
      </c>
      <c r="M17" s="60" t="e">
        <f>VLOOKUP(#REF!,Tickets!A17:X425,23,0)</f>
        <v>#REF!</v>
      </c>
      <c r="N17" s="60" t="e">
        <f>VLOOKUP(#REF!,Tickets!A17:X425,24,0)</f>
        <v>#REF!</v>
      </c>
      <c r="O17" s="59" t="e">
        <f t="shared" si="0"/>
        <v>#REF!</v>
      </c>
      <c r="P17" s="59" t="e">
        <f t="shared" si="1"/>
        <v>#REF!</v>
      </c>
    </row>
    <row r="18" spans="1:16">
      <c r="A18" s="57" t="s">
        <v>2117</v>
      </c>
      <c r="B18" s="57" t="s">
        <v>2076</v>
      </c>
      <c r="C18" s="57" t="s">
        <v>2118</v>
      </c>
      <c r="D18" s="57" t="s">
        <v>2119</v>
      </c>
      <c r="E18" s="59">
        <v>3.5291666666666668</v>
      </c>
      <c r="F18" s="57">
        <v>88.62</v>
      </c>
      <c r="G18" s="57">
        <v>3.9</v>
      </c>
      <c r="H18" s="57">
        <v>0.1</v>
      </c>
      <c r="I18" s="57">
        <v>0.39</v>
      </c>
      <c r="K18" s="60" t="e">
        <f>VLOOKUP(#REF!,Tickets!A18:X426,22,0)</f>
        <v>#REF!</v>
      </c>
      <c r="M18" s="60" t="e">
        <f>VLOOKUP(#REF!,Tickets!A18:X426,23,0)</f>
        <v>#REF!</v>
      </c>
      <c r="N18" s="60" t="e">
        <f>VLOOKUP(#REF!,Tickets!A18:X426,24,0)</f>
        <v>#REF!</v>
      </c>
      <c r="O18" s="59" t="e">
        <f t="shared" si="0"/>
        <v>#REF!</v>
      </c>
      <c r="P18" s="59" t="e">
        <f t="shared" si="1"/>
        <v>#REF!</v>
      </c>
    </row>
    <row r="19" spans="1:16">
      <c r="A19" s="57" t="s">
        <v>2120</v>
      </c>
      <c r="B19" s="57" t="s">
        <v>2121</v>
      </c>
      <c r="C19" s="57" t="s">
        <v>2122</v>
      </c>
      <c r="D19" s="57" t="s">
        <v>2123</v>
      </c>
      <c r="E19" s="59">
        <v>3.4270833333333335</v>
      </c>
      <c r="F19" s="57">
        <v>88.94</v>
      </c>
      <c r="G19" s="57">
        <v>0</v>
      </c>
      <c r="H19" s="57">
        <v>0.1</v>
      </c>
      <c r="I19" s="57">
        <v>0</v>
      </c>
      <c r="K19" s="60" t="e">
        <f>VLOOKUP(#REF!,Tickets!A19:X427,22,0)</f>
        <v>#REF!</v>
      </c>
      <c r="M19" s="60" t="e">
        <f>VLOOKUP(#REF!,Tickets!A19:X427,23,0)</f>
        <v>#REF!</v>
      </c>
      <c r="N19" s="60" t="e">
        <f>VLOOKUP(#REF!,Tickets!A19:X427,24,0)</f>
        <v>#REF!</v>
      </c>
      <c r="O19" s="59" t="e">
        <f t="shared" si="0"/>
        <v>#REF!</v>
      </c>
      <c r="P19" s="59" t="e">
        <f t="shared" si="1"/>
        <v>#REF!</v>
      </c>
    </row>
    <row r="20" spans="1:16">
      <c r="A20" s="57" t="s">
        <v>2124</v>
      </c>
      <c r="B20" s="57" t="s">
        <v>2125</v>
      </c>
      <c r="C20" s="57" t="s">
        <v>2126</v>
      </c>
      <c r="D20" s="57" t="s">
        <v>2127</v>
      </c>
      <c r="E20" s="59">
        <v>3.3534722222222224</v>
      </c>
      <c r="F20" s="57">
        <v>89.18</v>
      </c>
      <c r="G20" s="57">
        <v>5</v>
      </c>
      <c r="H20" s="57">
        <v>0.1</v>
      </c>
      <c r="I20" s="57">
        <v>0.5</v>
      </c>
      <c r="K20" s="60" t="e">
        <f>VLOOKUP(#REF!,Tickets!A20:X428,22,0)</f>
        <v>#REF!</v>
      </c>
      <c r="M20" s="60" t="e">
        <f>VLOOKUP(#REF!,Tickets!A20:X428,23,0)</f>
        <v>#REF!</v>
      </c>
      <c r="N20" s="60" t="e">
        <f>VLOOKUP(#REF!,Tickets!A20:X428,24,0)</f>
        <v>#REF!</v>
      </c>
      <c r="O20" s="59" t="e">
        <f t="shared" si="0"/>
        <v>#REF!</v>
      </c>
      <c r="P20" s="59" t="e">
        <f t="shared" si="1"/>
        <v>#REF!</v>
      </c>
    </row>
    <row r="21" spans="1:16">
      <c r="A21" s="57" t="s">
        <v>2128</v>
      </c>
      <c r="B21" s="57" t="s">
        <v>2129</v>
      </c>
      <c r="C21" s="57" t="s">
        <v>2130</v>
      </c>
      <c r="D21" s="57" t="s">
        <v>2131</v>
      </c>
      <c r="E21" s="59">
        <v>3.3451388888888891</v>
      </c>
      <c r="F21" s="57">
        <v>89.21</v>
      </c>
      <c r="G21" s="57">
        <v>1.8</v>
      </c>
      <c r="H21" s="57">
        <v>0.1</v>
      </c>
      <c r="I21" s="57">
        <v>0.18</v>
      </c>
      <c r="K21" s="60" t="e">
        <f>VLOOKUP(#REF!,Tickets!A21:X429,22,0)</f>
        <v>#REF!</v>
      </c>
      <c r="M21" s="60" t="e">
        <f>VLOOKUP(#REF!,Tickets!A21:X429,23,0)</f>
        <v>#REF!</v>
      </c>
      <c r="N21" s="60" t="e">
        <f>VLOOKUP(#REF!,Tickets!A21:X429,24,0)</f>
        <v>#REF!</v>
      </c>
      <c r="O21" s="59" t="e">
        <f t="shared" si="0"/>
        <v>#REF!</v>
      </c>
      <c r="P21" s="59" t="e">
        <f t="shared" si="1"/>
        <v>#REF!</v>
      </c>
    </row>
    <row r="22" spans="1:16">
      <c r="A22" s="57" t="s">
        <v>2132</v>
      </c>
      <c r="B22" s="57" t="s">
        <v>2133</v>
      </c>
      <c r="C22" s="57" t="s">
        <v>2134</v>
      </c>
      <c r="D22" s="57" t="s">
        <v>2135</v>
      </c>
      <c r="E22" s="59">
        <v>3.2173611111111109</v>
      </c>
      <c r="F22" s="57">
        <v>89.62</v>
      </c>
      <c r="G22" s="57">
        <v>3.9</v>
      </c>
      <c r="H22" s="57">
        <v>0.1</v>
      </c>
      <c r="I22" s="57">
        <v>0.39</v>
      </c>
      <c r="K22" s="60" t="e">
        <f>VLOOKUP(#REF!,Tickets!A22:X430,22,0)</f>
        <v>#REF!</v>
      </c>
      <c r="M22" s="60" t="e">
        <f>VLOOKUP(#REF!,Tickets!A22:X430,23,0)</f>
        <v>#REF!</v>
      </c>
      <c r="N22" s="60" t="e">
        <f>VLOOKUP(#REF!,Tickets!A22:X430,24,0)</f>
        <v>#REF!</v>
      </c>
      <c r="O22" s="59" t="e">
        <f t="shared" si="0"/>
        <v>#REF!</v>
      </c>
      <c r="P22" s="59" t="e">
        <f t="shared" si="1"/>
        <v>#REF!</v>
      </c>
    </row>
    <row r="23" spans="1:16">
      <c r="A23" s="57" t="s">
        <v>2136</v>
      </c>
      <c r="B23" s="57" t="s">
        <v>2085</v>
      </c>
      <c r="C23" s="57" t="s">
        <v>2137</v>
      </c>
      <c r="D23" s="57" t="s">
        <v>2138</v>
      </c>
      <c r="E23" s="59">
        <v>3.1618055555555555</v>
      </c>
      <c r="F23" s="57">
        <v>89.8</v>
      </c>
      <c r="G23" s="57">
        <v>3.4</v>
      </c>
      <c r="H23" s="57">
        <v>0.1</v>
      </c>
      <c r="I23" s="57">
        <v>0.34</v>
      </c>
      <c r="K23" s="60" t="e">
        <f>VLOOKUP(#REF!,Tickets!A23:X431,22,0)</f>
        <v>#REF!</v>
      </c>
      <c r="M23" s="60" t="e">
        <f>VLOOKUP(#REF!,Tickets!A23:X431,23,0)</f>
        <v>#REF!</v>
      </c>
      <c r="N23" s="60" t="e">
        <f>VLOOKUP(#REF!,Tickets!A23:X431,24,0)</f>
        <v>#REF!</v>
      </c>
      <c r="O23" s="59" t="e">
        <f t="shared" si="0"/>
        <v>#REF!</v>
      </c>
      <c r="P23" s="59" t="e">
        <f t="shared" si="1"/>
        <v>#REF!</v>
      </c>
    </row>
    <row r="24" spans="1:16">
      <c r="A24" s="57" t="s">
        <v>2139</v>
      </c>
      <c r="B24" s="57" t="s">
        <v>2140</v>
      </c>
      <c r="C24" s="57" t="s">
        <v>2141</v>
      </c>
      <c r="D24" s="57" t="s">
        <v>2142</v>
      </c>
      <c r="E24" s="59">
        <v>3.1208333333333331</v>
      </c>
      <c r="F24" s="57">
        <v>89.93</v>
      </c>
      <c r="G24" s="57">
        <v>5.7</v>
      </c>
      <c r="H24" s="57">
        <v>0.1</v>
      </c>
      <c r="I24" s="57">
        <v>0.56999999999999995</v>
      </c>
      <c r="K24" s="60" t="e">
        <f>VLOOKUP(#REF!,Tickets!A24:X432,22,0)</f>
        <v>#REF!</v>
      </c>
      <c r="M24" s="60" t="e">
        <f>VLOOKUP(#REF!,Tickets!A24:X432,23,0)</f>
        <v>#REF!</v>
      </c>
      <c r="N24" s="60" t="e">
        <f>VLOOKUP(#REF!,Tickets!A24:X432,24,0)</f>
        <v>#REF!</v>
      </c>
      <c r="O24" s="59" t="e">
        <f t="shared" si="0"/>
        <v>#REF!</v>
      </c>
      <c r="P24" s="59" t="e">
        <f t="shared" si="1"/>
        <v>#REF!</v>
      </c>
    </row>
    <row r="25" spans="1:16">
      <c r="A25" s="57" t="s">
        <v>2143</v>
      </c>
      <c r="B25" s="57" t="s">
        <v>2144</v>
      </c>
      <c r="C25" s="57" t="s">
        <v>2145</v>
      </c>
      <c r="D25" s="57" t="s">
        <v>2145</v>
      </c>
      <c r="E25" s="59">
        <v>3.0638888888888891</v>
      </c>
      <c r="F25" s="57">
        <v>90.12</v>
      </c>
      <c r="G25" s="57">
        <v>1.4</v>
      </c>
      <c r="H25" s="57">
        <v>0.1</v>
      </c>
      <c r="I25" s="57">
        <v>0.14000000000000001</v>
      </c>
      <c r="K25" s="60" t="e">
        <f>VLOOKUP(#REF!,Tickets!A25:X433,22,0)</f>
        <v>#REF!</v>
      </c>
      <c r="M25" s="60" t="e">
        <f>VLOOKUP(#REF!,Tickets!A25:X433,23,0)</f>
        <v>#REF!</v>
      </c>
      <c r="N25" s="60" t="e">
        <f>VLOOKUP(#REF!,Tickets!A25:X433,24,0)</f>
        <v>#REF!</v>
      </c>
      <c r="O25" s="59" t="e">
        <f t="shared" si="0"/>
        <v>#REF!</v>
      </c>
      <c r="P25" s="59" t="e">
        <f t="shared" si="1"/>
        <v>#REF!</v>
      </c>
    </row>
    <row r="26" spans="1:16">
      <c r="A26" s="57" t="s">
        <v>2146</v>
      </c>
      <c r="B26" s="57" t="s">
        <v>2099</v>
      </c>
      <c r="C26" s="57" t="s">
        <v>2147</v>
      </c>
      <c r="D26" s="57" t="s">
        <v>2147</v>
      </c>
      <c r="E26" s="59">
        <v>3.0381944444444446</v>
      </c>
      <c r="F26" s="57">
        <v>90.2</v>
      </c>
      <c r="G26" s="57">
        <v>3.9</v>
      </c>
      <c r="H26" s="57">
        <v>0.1</v>
      </c>
      <c r="I26" s="57">
        <v>0.39</v>
      </c>
      <c r="K26" s="60" t="e">
        <f>VLOOKUP(#REF!,Tickets!A26:X434,22,0)</f>
        <v>#REF!</v>
      </c>
      <c r="M26" s="60" t="e">
        <f>VLOOKUP(#REF!,Tickets!A26:X434,23,0)</f>
        <v>#REF!</v>
      </c>
      <c r="N26" s="60" t="e">
        <f>VLOOKUP(#REF!,Tickets!A26:X434,24,0)</f>
        <v>#REF!</v>
      </c>
      <c r="O26" s="59" t="e">
        <f t="shared" si="0"/>
        <v>#REF!</v>
      </c>
      <c r="P26" s="59" t="e">
        <f t="shared" si="1"/>
        <v>#REF!</v>
      </c>
    </row>
    <row r="27" spans="1:16">
      <c r="A27" s="57" t="s">
        <v>2148</v>
      </c>
      <c r="B27" s="57" t="s">
        <v>2110</v>
      </c>
      <c r="C27" s="57" t="s">
        <v>2149</v>
      </c>
      <c r="D27" s="57" t="s">
        <v>2150</v>
      </c>
      <c r="E27" s="59">
        <v>3.0145833333333334</v>
      </c>
      <c r="F27" s="57">
        <v>90.27</v>
      </c>
      <c r="G27" s="57">
        <v>3.4</v>
      </c>
      <c r="H27" s="57">
        <v>0.1</v>
      </c>
      <c r="I27" s="57">
        <v>0.34</v>
      </c>
      <c r="K27" s="60" t="e">
        <f>VLOOKUP(#REF!,Tickets!A27:X435,22,0)</f>
        <v>#REF!</v>
      </c>
      <c r="M27" s="60" t="e">
        <f>VLOOKUP(#REF!,Tickets!A27:X435,23,0)</f>
        <v>#REF!</v>
      </c>
      <c r="N27" s="60" t="e">
        <f>VLOOKUP(#REF!,Tickets!A27:X435,24,0)</f>
        <v>#REF!</v>
      </c>
      <c r="O27" s="59" t="e">
        <f t="shared" si="0"/>
        <v>#REF!</v>
      </c>
      <c r="P27" s="59" t="e">
        <f t="shared" si="1"/>
        <v>#REF!</v>
      </c>
    </row>
    <row r="28" spans="1:16">
      <c r="A28" s="57" t="s">
        <v>2151</v>
      </c>
      <c r="B28" s="57" t="s">
        <v>2144</v>
      </c>
      <c r="C28" s="57" t="s">
        <v>2152</v>
      </c>
      <c r="D28" s="57" t="s">
        <v>2153</v>
      </c>
      <c r="E28" s="59">
        <v>3.0027777777777778</v>
      </c>
      <c r="F28" s="57">
        <v>90.31</v>
      </c>
      <c r="G28" s="57">
        <v>1.4</v>
      </c>
      <c r="H28" s="57">
        <v>0.1</v>
      </c>
      <c r="I28" s="57">
        <v>0.14000000000000001</v>
      </c>
      <c r="K28" s="60" t="e">
        <f>VLOOKUP(#REF!,Tickets!A28:X436,22,0)</f>
        <v>#REF!</v>
      </c>
      <c r="M28" s="60" t="e">
        <f>VLOOKUP(#REF!,Tickets!A28:X436,23,0)</f>
        <v>#REF!</v>
      </c>
      <c r="N28" s="60" t="e">
        <f>VLOOKUP(#REF!,Tickets!A28:X436,24,0)</f>
        <v>#REF!</v>
      </c>
      <c r="O28" s="59" t="e">
        <f t="shared" si="0"/>
        <v>#REF!</v>
      </c>
      <c r="P28" s="59" t="e">
        <f t="shared" si="1"/>
        <v>#REF!</v>
      </c>
    </row>
    <row r="29" spans="1:16">
      <c r="A29" s="57" t="s">
        <v>2154</v>
      </c>
      <c r="B29" s="57" t="s">
        <v>2085</v>
      </c>
      <c r="C29" s="57" t="s">
        <v>2155</v>
      </c>
      <c r="D29" s="57" t="s">
        <v>2156</v>
      </c>
      <c r="E29" s="59">
        <v>2.9513888888888888</v>
      </c>
      <c r="F29" s="57">
        <v>90.48</v>
      </c>
      <c r="G29" s="57">
        <v>3.5</v>
      </c>
      <c r="H29" s="57">
        <v>0.1</v>
      </c>
      <c r="I29" s="57">
        <v>0.35</v>
      </c>
      <c r="K29" s="60" t="e">
        <f>VLOOKUP(#REF!,Tickets!A29:X437,22,0)</f>
        <v>#REF!</v>
      </c>
      <c r="M29" s="60" t="e">
        <f>VLOOKUP(#REF!,Tickets!A29:X437,23,0)</f>
        <v>#REF!</v>
      </c>
      <c r="N29" s="60" t="e">
        <f>VLOOKUP(#REF!,Tickets!A29:X437,24,0)</f>
        <v>#REF!</v>
      </c>
      <c r="O29" s="59" t="e">
        <f t="shared" si="0"/>
        <v>#REF!</v>
      </c>
      <c r="P29" s="59" t="e">
        <f t="shared" si="1"/>
        <v>#REF!</v>
      </c>
    </row>
    <row r="30" spans="1:16">
      <c r="A30" s="57" t="s">
        <v>2157</v>
      </c>
      <c r="B30" s="57" t="s">
        <v>2158</v>
      </c>
      <c r="C30" s="57" t="s">
        <v>2159</v>
      </c>
      <c r="D30" s="57" t="s">
        <v>2160</v>
      </c>
      <c r="E30" s="59">
        <v>2.9444444444444446</v>
      </c>
      <c r="F30" s="57">
        <v>90.5</v>
      </c>
      <c r="G30" s="57">
        <v>4.4000000000000004</v>
      </c>
      <c r="H30" s="57">
        <v>0.1</v>
      </c>
      <c r="I30" s="57">
        <v>0.44</v>
      </c>
      <c r="K30" s="60" t="e">
        <f>VLOOKUP(#REF!,Tickets!A30:X438,22,0)</f>
        <v>#REF!</v>
      </c>
      <c r="M30" s="60" t="e">
        <f>VLOOKUP(#REF!,Tickets!A30:X438,23,0)</f>
        <v>#REF!</v>
      </c>
      <c r="N30" s="60" t="e">
        <f>VLOOKUP(#REF!,Tickets!A30:X438,24,0)</f>
        <v>#REF!</v>
      </c>
      <c r="O30" s="59" t="e">
        <f t="shared" si="0"/>
        <v>#REF!</v>
      </c>
      <c r="P30" s="59" t="e">
        <f t="shared" si="1"/>
        <v>#REF!</v>
      </c>
    </row>
    <row r="31" spans="1:16">
      <c r="A31" s="57" t="s">
        <v>2161</v>
      </c>
      <c r="B31" s="57" t="s">
        <v>2162</v>
      </c>
      <c r="C31" s="57" t="s">
        <v>2163</v>
      </c>
      <c r="D31" s="57" t="s">
        <v>2164</v>
      </c>
      <c r="E31" s="59">
        <v>2.8986111111111112</v>
      </c>
      <c r="F31" s="57">
        <v>90.65</v>
      </c>
      <c r="G31" s="57">
        <v>19</v>
      </c>
      <c r="H31" s="57">
        <v>0.1</v>
      </c>
      <c r="I31" s="57">
        <v>1.9</v>
      </c>
      <c r="K31" s="60" t="e">
        <f>VLOOKUP(#REF!,Tickets!A31:X439,22,0)</f>
        <v>#REF!</v>
      </c>
      <c r="M31" s="60" t="e">
        <f>VLOOKUP(#REF!,Tickets!A31:X439,23,0)</f>
        <v>#REF!</v>
      </c>
      <c r="N31" s="60" t="e">
        <f>VLOOKUP(#REF!,Tickets!A31:X439,24,0)</f>
        <v>#REF!</v>
      </c>
      <c r="O31" s="59" t="e">
        <f t="shared" si="0"/>
        <v>#REF!</v>
      </c>
      <c r="P31" s="59" t="e">
        <f t="shared" si="1"/>
        <v>#REF!</v>
      </c>
    </row>
    <row r="32" spans="1:16">
      <c r="A32" s="57" t="s">
        <v>2165</v>
      </c>
      <c r="B32" s="57" t="s">
        <v>2099</v>
      </c>
      <c r="C32" s="57" t="s">
        <v>2166</v>
      </c>
      <c r="D32" s="57" t="s">
        <v>2167</v>
      </c>
      <c r="E32" s="59">
        <v>2.8673611111111112</v>
      </c>
      <c r="F32" s="57">
        <v>90.75</v>
      </c>
      <c r="G32" s="57">
        <v>3.9</v>
      </c>
      <c r="H32" s="57">
        <v>0.1</v>
      </c>
      <c r="I32" s="57">
        <v>0.39</v>
      </c>
      <c r="K32" s="60" t="e">
        <f>VLOOKUP(#REF!,Tickets!A32:X440,22,0)</f>
        <v>#REF!</v>
      </c>
      <c r="M32" s="60" t="e">
        <f>VLOOKUP(#REF!,Tickets!A32:X440,23,0)</f>
        <v>#REF!</v>
      </c>
      <c r="N32" s="60" t="e">
        <f>VLOOKUP(#REF!,Tickets!A32:X440,24,0)</f>
        <v>#REF!</v>
      </c>
      <c r="O32" s="59" t="e">
        <f t="shared" si="0"/>
        <v>#REF!</v>
      </c>
      <c r="P32" s="59" t="e">
        <f t="shared" si="1"/>
        <v>#REF!</v>
      </c>
    </row>
    <row r="33" spans="1:16">
      <c r="A33" s="57" t="s">
        <v>2168</v>
      </c>
      <c r="B33" s="57" t="s">
        <v>2169</v>
      </c>
      <c r="C33" s="57" t="s">
        <v>2170</v>
      </c>
      <c r="D33" s="57" t="s">
        <v>2171</v>
      </c>
      <c r="E33" s="59">
        <v>2.8319444444444444</v>
      </c>
      <c r="F33" s="57">
        <v>90.86</v>
      </c>
      <c r="G33" s="57">
        <v>3</v>
      </c>
      <c r="H33" s="57">
        <v>0.1</v>
      </c>
      <c r="I33" s="57">
        <v>0.3</v>
      </c>
      <c r="K33" s="60" t="e">
        <f>VLOOKUP(#REF!,Tickets!A33:X441,22,0)</f>
        <v>#REF!</v>
      </c>
      <c r="M33" s="60" t="e">
        <f>VLOOKUP(#REF!,Tickets!A33:X441,23,0)</f>
        <v>#REF!</v>
      </c>
      <c r="N33" s="60" t="e">
        <f>VLOOKUP(#REF!,Tickets!A33:X441,24,0)</f>
        <v>#REF!</v>
      </c>
      <c r="O33" s="59" t="e">
        <f t="shared" si="0"/>
        <v>#REF!</v>
      </c>
      <c r="P33" s="59" t="e">
        <f t="shared" si="1"/>
        <v>#REF!</v>
      </c>
    </row>
    <row r="34" spans="1:16">
      <c r="A34" s="57" t="s">
        <v>2172</v>
      </c>
      <c r="B34" s="57" t="s">
        <v>2173</v>
      </c>
      <c r="C34" s="57" t="s">
        <v>2174</v>
      </c>
      <c r="D34" s="57" t="s">
        <v>2174</v>
      </c>
      <c r="E34" s="59">
        <v>2.7798611111111109</v>
      </c>
      <c r="F34" s="57">
        <v>91.03</v>
      </c>
      <c r="G34" s="57">
        <v>1.7</v>
      </c>
      <c r="H34" s="57">
        <v>0.1</v>
      </c>
      <c r="I34" s="57">
        <v>0.17</v>
      </c>
      <c r="K34" s="60" t="e">
        <f>VLOOKUP(#REF!,Tickets!A34:X442,22,0)</f>
        <v>#REF!</v>
      </c>
      <c r="M34" s="60" t="e">
        <f>VLOOKUP(#REF!,Tickets!A34:X442,23,0)</f>
        <v>#REF!</v>
      </c>
      <c r="N34" s="60" t="e">
        <f>VLOOKUP(#REF!,Tickets!A34:X442,24,0)</f>
        <v>#REF!</v>
      </c>
      <c r="O34" s="59" t="e">
        <f t="shared" si="0"/>
        <v>#REF!</v>
      </c>
      <c r="P34" s="59" t="e">
        <f t="shared" si="1"/>
        <v>#REF!</v>
      </c>
    </row>
    <row r="35" spans="1:16">
      <c r="A35" s="57" t="s">
        <v>2175</v>
      </c>
      <c r="B35" s="57" t="s">
        <v>2176</v>
      </c>
      <c r="C35" s="57" t="s">
        <v>2177</v>
      </c>
      <c r="D35" s="57" t="s">
        <v>2178</v>
      </c>
      <c r="E35" s="59">
        <v>2.5340277777777778</v>
      </c>
      <c r="F35" s="57">
        <v>91.82</v>
      </c>
      <c r="G35" s="57">
        <v>19</v>
      </c>
      <c r="H35" s="57">
        <v>0.1</v>
      </c>
      <c r="I35" s="57">
        <v>1.9</v>
      </c>
      <c r="K35" s="60" t="e">
        <f>VLOOKUP(#REF!,Tickets!A35:X443,22,0)</f>
        <v>#REF!</v>
      </c>
      <c r="M35" s="60" t="e">
        <f>VLOOKUP(#REF!,Tickets!A35:X443,23,0)</f>
        <v>#REF!</v>
      </c>
      <c r="N35" s="60" t="e">
        <f>VLOOKUP(#REF!,Tickets!A35:X443,24,0)</f>
        <v>#REF!</v>
      </c>
      <c r="O35" s="59" t="e">
        <f t="shared" si="0"/>
        <v>#REF!</v>
      </c>
      <c r="P35" s="59" t="e">
        <f t="shared" si="1"/>
        <v>#REF!</v>
      </c>
    </row>
    <row r="36" spans="1:16">
      <c r="A36" s="57" t="s">
        <v>2179</v>
      </c>
      <c r="B36" s="57" t="s">
        <v>2180</v>
      </c>
      <c r="C36" s="57" t="s">
        <v>2181</v>
      </c>
      <c r="D36" s="57" t="s">
        <v>2182</v>
      </c>
      <c r="E36" s="59">
        <v>2.4729166666666669</v>
      </c>
      <c r="F36" s="57">
        <v>92.02</v>
      </c>
      <c r="G36" s="57">
        <v>3.9</v>
      </c>
      <c r="H36" s="57">
        <v>0.1</v>
      </c>
      <c r="I36" s="57">
        <v>0.39</v>
      </c>
      <c r="K36" s="60" t="e">
        <f>VLOOKUP(#REF!,Tickets!A36:X444,22,0)</f>
        <v>#REF!</v>
      </c>
      <c r="M36" s="60" t="e">
        <f>VLOOKUP(#REF!,Tickets!A36:X444,23,0)</f>
        <v>#REF!</v>
      </c>
      <c r="N36" s="60" t="e">
        <f>VLOOKUP(#REF!,Tickets!A36:X444,24,0)</f>
        <v>#REF!</v>
      </c>
      <c r="O36" s="59" t="e">
        <f t="shared" si="0"/>
        <v>#REF!</v>
      </c>
      <c r="P36" s="59" t="e">
        <f t="shared" si="1"/>
        <v>#REF!</v>
      </c>
    </row>
    <row r="37" spans="1:16">
      <c r="A37" s="57" t="s">
        <v>2183</v>
      </c>
      <c r="B37" s="57" t="s">
        <v>2176</v>
      </c>
      <c r="C37" s="57" t="s">
        <v>2184</v>
      </c>
      <c r="D37" s="57" t="s">
        <v>2185</v>
      </c>
      <c r="E37" s="59">
        <v>2.4375</v>
      </c>
      <c r="F37" s="57">
        <v>92.14</v>
      </c>
      <c r="G37" s="57">
        <v>12.4</v>
      </c>
      <c r="H37" s="57">
        <v>0.1</v>
      </c>
      <c r="I37" s="57">
        <v>1.24</v>
      </c>
      <c r="K37" s="60" t="e">
        <f>VLOOKUP(#REF!,Tickets!A37:X445,22,0)</f>
        <v>#REF!</v>
      </c>
      <c r="M37" s="60" t="e">
        <f>VLOOKUP(#REF!,Tickets!A37:X445,23,0)</f>
        <v>#REF!</v>
      </c>
      <c r="N37" s="60" t="e">
        <f>VLOOKUP(#REF!,Tickets!A37:X445,24,0)</f>
        <v>#REF!</v>
      </c>
      <c r="O37" s="59" t="e">
        <f t="shared" si="0"/>
        <v>#REF!</v>
      </c>
      <c r="P37" s="59" t="e">
        <f t="shared" si="1"/>
        <v>#REF!</v>
      </c>
    </row>
    <row r="38" spans="1:16">
      <c r="A38" s="57" t="s">
        <v>2186</v>
      </c>
      <c r="B38" s="57" t="s">
        <v>2082</v>
      </c>
      <c r="C38" s="57" t="s">
        <v>2187</v>
      </c>
      <c r="D38" s="57" t="s">
        <v>2188</v>
      </c>
      <c r="E38" s="59">
        <v>2.2013888888888888</v>
      </c>
      <c r="F38" s="57">
        <v>92.9</v>
      </c>
      <c r="G38" s="57">
        <v>14.100000000000001</v>
      </c>
      <c r="H38" s="57">
        <v>0.1</v>
      </c>
      <c r="I38" s="57">
        <v>1.41</v>
      </c>
      <c r="K38" s="60" t="e">
        <f>VLOOKUP(#REF!,Tickets!A38:X446,22,0)</f>
        <v>#REF!</v>
      </c>
      <c r="M38" s="60" t="e">
        <f>VLOOKUP(#REF!,Tickets!A38:X446,23,0)</f>
        <v>#REF!</v>
      </c>
      <c r="N38" s="60" t="e">
        <f>VLOOKUP(#REF!,Tickets!A38:X446,24,0)</f>
        <v>#REF!</v>
      </c>
      <c r="O38" s="59" t="e">
        <f t="shared" si="0"/>
        <v>#REF!</v>
      </c>
      <c r="P38" s="59" t="e">
        <f t="shared" si="1"/>
        <v>#REF!</v>
      </c>
    </row>
    <row r="39" spans="1:16">
      <c r="A39" s="57" t="s">
        <v>2189</v>
      </c>
      <c r="B39" s="57" t="s">
        <v>2190</v>
      </c>
      <c r="C39" s="57" t="s">
        <v>2191</v>
      </c>
      <c r="D39" s="57" t="s">
        <v>2192</v>
      </c>
      <c r="E39" s="59">
        <v>2.125</v>
      </c>
      <c r="F39" s="57">
        <v>93.14</v>
      </c>
      <c r="G39" s="57">
        <v>1.4</v>
      </c>
      <c r="H39" s="57">
        <v>0.1</v>
      </c>
      <c r="I39" s="57">
        <v>0.14000000000000001</v>
      </c>
      <c r="K39" s="60" t="e">
        <f>VLOOKUP(#REF!,Tickets!A39:X447,22,0)</f>
        <v>#REF!</v>
      </c>
      <c r="M39" s="60" t="e">
        <f>VLOOKUP(#REF!,Tickets!A39:X447,23,0)</f>
        <v>#REF!</v>
      </c>
      <c r="N39" s="60" t="e">
        <f>VLOOKUP(#REF!,Tickets!A39:X447,24,0)</f>
        <v>#REF!</v>
      </c>
      <c r="O39" s="59" t="e">
        <f t="shared" si="0"/>
        <v>#REF!</v>
      </c>
      <c r="P39" s="59" t="e">
        <f t="shared" si="1"/>
        <v>#REF!</v>
      </c>
    </row>
    <row r="40" spans="1:16">
      <c r="A40" s="57" t="s">
        <v>2193</v>
      </c>
      <c r="B40" s="57" t="s">
        <v>2194</v>
      </c>
      <c r="C40" s="57" t="s">
        <v>2195</v>
      </c>
      <c r="D40" s="57" t="s">
        <v>2196</v>
      </c>
      <c r="E40" s="59">
        <v>2.1013888888888888</v>
      </c>
      <c r="F40" s="57">
        <v>93.22</v>
      </c>
      <c r="G40" s="57">
        <v>3</v>
      </c>
      <c r="H40" s="57">
        <v>0.1</v>
      </c>
      <c r="I40" s="57">
        <v>0.3</v>
      </c>
      <c r="K40" s="60" t="e">
        <f>VLOOKUP(#REF!,Tickets!A40:X448,22,0)</f>
        <v>#REF!</v>
      </c>
      <c r="M40" s="60" t="e">
        <f>VLOOKUP(#REF!,Tickets!A40:X448,23,0)</f>
        <v>#REF!</v>
      </c>
      <c r="N40" s="60" t="e">
        <f>VLOOKUP(#REF!,Tickets!A40:X448,24,0)</f>
        <v>#REF!</v>
      </c>
      <c r="O40" s="59" t="e">
        <f t="shared" si="0"/>
        <v>#REF!</v>
      </c>
      <c r="P40" s="59" t="e">
        <f t="shared" si="1"/>
        <v>#REF!</v>
      </c>
    </row>
    <row r="41" spans="1:16">
      <c r="A41" s="57" t="s">
        <v>2197</v>
      </c>
      <c r="B41" s="57" t="s">
        <v>2198</v>
      </c>
      <c r="C41" s="57" t="s">
        <v>2199</v>
      </c>
      <c r="D41" s="57" t="s">
        <v>2200</v>
      </c>
      <c r="E41" s="59">
        <v>2.0861111111111112</v>
      </c>
      <c r="F41" s="57">
        <v>93.27</v>
      </c>
      <c r="G41" s="57">
        <v>4.5</v>
      </c>
      <c r="H41" s="57">
        <v>0.1</v>
      </c>
      <c r="I41" s="57">
        <v>0.45</v>
      </c>
      <c r="K41" s="60" t="e">
        <f>VLOOKUP(#REF!,Tickets!A41:X449,22,0)</f>
        <v>#REF!</v>
      </c>
      <c r="M41" s="60" t="e">
        <f>VLOOKUP(#REF!,Tickets!A41:X449,23,0)</f>
        <v>#REF!</v>
      </c>
      <c r="N41" s="60" t="e">
        <f>VLOOKUP(#REF!,Tickets!A41:X449,24,0)</f>
        <v>#REF!</v>
      </c>
      <c r="O41" s="59" t="e">
        <f t="shared" si="0"/>
        <v>#REF!</v>
      </c>
      <c r="P41" s="59" t="e">
        <f t="shared" si="1"/>
        <v>#REF!</v>
      </c>
    </row>
    <row r="42" spans="1:16">
      <c r="A42" s="57" t="s">
        <v>2201</v>
      </c>
      <c r="B42" s="57" t="s">
        <v>2202</v>
      </c>
      <c r="C42" s="57" t="s">
        <v>2203</v>
      </c>
      <c r="D42" s="57" t="s">
        <v>2204</v>
      </c>
      <c r="E42" s="59">
        <v>2.0756944444444443</v>
      </c>
      <c r="F42" s="57">
        <v>93.3</v>
      </c>
      <c r="G42" s="57">
        <v>6</v>
      </c>
      <c r="H42" s="57">
        <v>0.1</v>
      </c>
      <c r="I42" s="57">
        <v>0.6</v>
      </c>
      <c r="K42" s="60" t="e">
        <f>VLOOKUP(#REF!,Tickets!A42:X450,22,0)</f>
        <v>#REF!</v>
      </c>
      <c r="M42" s="60" t="e">
        <f>VLOOKUP(#REF!,Tickets!A42:X450,23,0)</f>
        <v>#REF!</v>
      </c>
      <c r="N42" s="60" t="e">
        <f>VLOOKUP(#REF!,Tickets!A42:X450,24,0)</f>
        <v>#REF!</v>
      </c>
      <c r="O42" s="59" t="e">
        <f t="shared" si="0"/>
        <v>#REF!</v>
      </c>
      <c r="P42" s="59" t="e">
        <f t="shared" si="1"/>
        <v>#REF!</v>
      </c>
    </row>
    <row r="43" spans="1:16">
      <c r="A43" s="57" t="s">
        <v>2205</v>
      </c>
      <c r="B43" s="57" t="s">
        <v>2206</v>
      </c>
      <c r="C43" s="57" t="s">
        <v>2207</v>
      </c>
      <c r="D43" s="57" t="s">
        <v>2207</v>
      </c>
      <c r="E43" s="59">
        <v>1.976388888888889</v>
      </c>
      <c r="F43" s="57">
        <v>93.62</v>
      </c>
      <c r="G43" s="57">
        <v>0</v>
      </c>
      <c r="H43" s="57">
        <v>0.1</v>
      </c>
      <c r="I43" s="57">
        <v>0</v>
      </c>
      <c r="K43" s="60" t="e">
        <f>VLOOKUP(#REF!,Tickets!A43:X451,22,0)</f>
        <v>#REF!</v>
      </c>
      <c r="M43" s="60" t="e">
        <f>VLOOKUP(#REF!,Tickets!A43:X451,23,0)</f>
        <v>#REF!</v>
      </c>
      <c r="N43" s="60" t="e">
        <f>VLOOKUP(#REF!,Tickets!A43:X451,24,0)</f>
        <v>#REF!</v>
      </c>
      <c r="O43" s="59" t="e">
        <f t="shared" si="0"/>
        <v>#REF!</v>
      </c>
      <c r="P43" s="59" t="e">
        <f t="shared" si="1"/>
        <v>#REF!</v>
      </c>
    </row>
    <row r="44" spans="1:16">
      <c r="A44" s="57" t="s">
        <v>2208</v>
      </c>
      <c r="B44" s="57" t="s">
        <v>2209</v>
      </c>
      <c r="C44" s="57" t="s">
        <v>2210</v>
      </c>
      <c r="D44" s="57" t="s">
        <v>2211</v>
      </c>
      <c r="E44" s="59">
        <v>1.9333333333333333</v>
      </c>
      <c r="F44" s="57">
        <v>93.76</v>
      </c>
      <c r="G44" s="57">
        <v>3.9</v>
      </c>
      <c r="H44" s="57">
        <v>0.1</v>
      </c>
      <c r="I44" s="57">
        <v>0.39</v>
      </c>
      <c r="K44" s="60" t="e">
        <f>VLOOKUP(#REF!,Tickets!A44:X452,22,0)</f>
        <v>#REF!</v>
      </c>
      <c r="M44" s="60" t="e">
        <f>VLOOKUP(#REF!,Tickets!A44:X452,23,0)</f>
        <v>#REF!</v>
      </c>
      <c r="N44" s="60" t="e">
        <f>VLOOKUP(#REF!,Tickets!A44:X452,24,0)</f>
        <v>#REF!</v>
      </c>
      <c r="O44" s="59" t="e">
        <f t="shared" si="0"/>
        <v>#REF!</v>
      </c>
      <c r="P44" s="59" t="e">
        <f t="shared" si="1"/>
        <v>#REF!</v>
      </c>
    </row>
    <row r="45" spans="1:16">
      <c r="A45" s="57" t="s">
        <v>2212</v>
      </c>
      <c r="B45" s="57" t="s">
        <v>2194</v>
      </c>
      <c r="C45" s="57" t="s">
        <v>2213</v>
      </c>
      <c r="D45" s="57" t="s">
        <v>2214</v>
      </c>
      <c r="E45" s="59">
        <v>1.9159722222222222</v>
      </c>
      <c r="F45" s="57">
        <v>93.82</v>
      </c>
      <c r="G45" s="57">
        <v>4.2</v>
      </c>
      <c r="H45" s="57">
        <v>0.1</v>
      </c>
      <c r="I45" s="57">
        <v>0.42</v>
      </c>
      <c r="K45" s="60" t="e">
        <f>VLOOKUP(#REF!,Tickets!A45:X453,22,0)</f>
        <v>#REF!</v>
      </c>
      <c r="M45" s="60" t="e">
        <f>VLOOKUP(#REF!,Tickets!A45:X453,23,0)</f>
        <v>#REF!</v>
      </c>
      <c r="N45" s="60" t="e">
        <f>VLOOKUP(#REF!,Tickets!A45:X453,24,0)</f>
        <v>#REF!</v>
      </c>
      <c r="O45" s="59" t="e">
        <f t="shared" si="0"/>
        <v>#REF!</v>
      </c>
      <c r="P45" s="59" t="e">
        <f t="shared" si="1"/>
        <v>#REF!</v>
      </c>
    </row>
    <row r="46" spans="1:16">
      <c r="A46" s="57" t="s">
        <v>2215</v>
      </c>
      <c r="B46" s="57" t="s">
        <v>2095</v>
      </c>
      <c r="C46" s="57" t="s">
        <v>2216</v>
      </c>
      <c r="D46" s="57" t="s">
        <v>2217</v>
      </c>
      <c r="E46" s="59">
        <v>1.8958333333333333</v>
      </c>
      <c r="F46" s="57">
        <v>93.88</v>
      </c>
      <c r="G46" s="57">
        <v>6.2</v>
      </c>
      <c r="H46" s="57">
        <v>0.1</v>
      </c>
      <c r="I46" s="57">
        <v>0.62</v>
      </c>
      <c r="K46" s="60" t="e">
        <f>VLOOKUP(#REF!,Tickets!A46:X454,22,0)</f>
        <v>#REF!</v>
      </c>
      <c r="M46" s="60" t="e">
        <f>VLOOKUP(#REF!,Tickets!A46:X454,23,0)</f>
        <v>#REF!</v>
      </c>
      <c r="N46" s="60" t="e">
        <f>VLOOKUP(#REF!,Tickets!A46:X454,24,0)</f>
        <v>#REF!</v>
      </c>
      <c r="O46" s="59" t="e">
        <f t="shared" si="0"/>
        <v>#REF!</v>
      </c>
      <c r="P46" s="59" t="e">
        <f t="shared" si="1"/>
        <v>#REF!</v>
      </c>
    </row>
    <row r="47" spans="1:16">
      <c r="A47" s="57" t="s">
        <v>2218</v>
      </c>
      <c r="B47" s="57" t="s">
        <v>2219</v>
      </c>
      <c r="C47" s="57" t="s">
        <v>2220</v>
      </c>
      <c r="D47" s="57" t="s">
        <v>2221</v>
      </c>
      <c r="E47" s="59">
        <v>1.8902777777777777</v>
      </c>
      <c r="F47" s="57">
        <v>93.9</v>
      </c>
      <c r="G47" s="57">
        <v>3</v>
      </c>
      <c r="H47" s="57">
        <v>0.1</v>
      </c>
      <c r="I47" s="57">
        <v>0.3</v>
      </c>
      <c r="K47" s="60" t="e">
        <f>VLOOKUP(#REF!,Tickets!A47:X455,22,0)</f>
        <v>#REF!</v>
      </c>
      <c r="M47" s="60" t="e">
        <f>VLOOKUP(#REF!,Tickets!A47:X455,23,0)</f>
        <v>#REF!</v>
      </c>
      <c r="N47" s="60" t="e">
        <f>VLOOKUP(#REF!,Tickets!A47:X455,24,0)</f>
        <v>#REF!</v>
      </c>
      <c r="O47" s="59" t="e">
        <f t="shared" si="0"/>
        <v>#REF!</v>
      </c>
      <c r="P47" s="59" t="e">
        <f t="shared" si="1"/>
        <v>#REF!</v>
      </c>
    </row>
    <row r="48" spans="1:16">
      <c r="A48" s="57" t="s">
        <v>2222</v>
      </c>
      <c r="B48" s="57" t="s">
        <v>2085</v>
      </c>
      <c r="C48" s="57" t="s">
        <v>2223</v>
      </c>
      <c r="D48" s="57" t="s">
        <v>2223</v>
      </c>
      <c r="E48" s="59">
        <v>1.8812500000000001</v>
      </c>
      <c r="F48" s="57">
        <v>93.93</v>
      </c>
      <c r="G48" s="57">
        <v>3.9</v>
      </c>
      <c r="H48" s="57">
        <v>0.1</v>
      </c>
      <c r="I48" s="57">
        <v>0.39</v>
      </c>
      <c r="K48" s="60" t="e">
        <f>VLOOKUP(#REF!,Tickets!A48:X456,22,0)</f>
        <v>#REF!</v>
      </c>
      <c r="M48" s="60" t="e">
        <f>VLOOKUP(#REF!,Tickets!A48:X456,23,0)</f>
        <v>#REF!</v>
      </c>
      <c r="N48" s="60" t="e">
        <f>VLOOKUP(#REF!,Tickets!A48:X456,24,0)</f>
        <v>#REF!</v>
      </c>
      <c r="O48" s="59" t="e">
        <f t="shared" si="0"/>
        <v>#REF!</v>
      </c>
      <c r="P48" s="59" t="e">
        <f t="shared" si="1"/>
        <v>#REF!</v>
      </c>
    </row>
    <row r="49" spans="1:16">
      <c r="A49" s="57" t="s">
        <v>2224</v>
      </c>
      <c r="B49" s="57" t="s">
        <v>2085</v>
      </c>
      <c r="C49" s="57" t="s">
        <v>2225</v>
      </c>
      <c r="D49" s="57" t="s">
        <v>2225</v>
      </c>
      <c r="E49" s="59">
        <v>1.8777777777777778</v>
      </c>
      <c r="F49" s="57">
        <v>93.94</v>
      </c>
      <c r="G49" s="57">
        <v>3.5</v>
      </c>
      <c r="H49" s="57">
        <v>0.1</v>
      </c>
      <c r="I49" s="57">
        <v>0.35</v>
      </c>
      <c r="K49" s="60" t="e">
        <f>VLOOKUP(#REF!,Tickets!A49:X457,22,0)</f>
        <v>#REF!</v>
      </c>
      <c r="M49" s="60" t="e">
        <f>VLOOKUP(#REF!,Tickets!A49:X457,23,0)</f>
        <v>#REF!</v>
      </c>
      <c r="N49" s="60" t="e">
        <f>VLOOKUP(#REF!,Tickets!A49:X457,24,0)</f>
        <v>#REF!</v>
      </c>
      <c r="O49" s="59" t="e">
        <f t="shared" si="0"/>
        <v>#REF!</v>
      </c>
      <c r="P49" s="59" t="e">
        <f t="shared" si="1"/>
        <v>#REF!</v>
      </c>
    </row>
    <row r="50" spans="1:16">
      <c r="A50" s="57" t="s">
        <v>2226</v>
      </c>
      <c r="B50" s="57" t="s">
        <v>2227</v>
      </c>
      <c r="C50" s="57" t="s">
        <v>2228</v>
      </c>
      <c r="D50" s="57" t="s">
        <v>2228</v>
      </c>
      <c r="E50" s="59">
        <v>1.867361111111111</v>
      </c>
      <c r="F50" s="57">
        <v>93.98</v>
      </c>
      <c r="G50" s="57">
        <v>0</v>
      </c>
      <c r="H50" s="57">
        <v>0.1</v>
      </c>
      <c r="I50" s="57">
        <v>0</v>
      </c>
      <c r="K50" s="60" t="e">
        <f>VLOOKUP(#REF!,Tickets!A50:X458,22,0)</f>
        <v>#REF!</v>
      </c>
      <c r="M50" s="60" t="e">
        <f>VLOOKUP(#REF!,Tickets!A50:X458,23,0)</f>
        <v>#REF!</v>
      </c>
      <c r="N50" s="60" t="e">
        <f>VLOOKUP(#REF!,Tickets!A50:X458,24,0)</f>
        <v>#REF!</v>
      </c>
      <c r="O50" s="59" t="e">
        <f t="shared" si="0"/>
        <v>#REF!</v>
      </c>
      <c r="P50" s="59" t="e">
        <f t="shared" si="1"/>
        <v>#REF!</v>
      </c>
    </row>
    <row r="51" spans="1:16">
      <c r="A51" s="57" t="s">
        <v>2229</v>
      </c>
      <c r="B51" s="57" t="s">
        <v>2085</v>
      </c>
      <c r="C51" s="57" t="s">
        <v>2230</v>
      </c>
      <c r="D51" s="57" t="s">
        <v>2230</v>
      </c>
      <c r="E51" s="59">
        <v>1.8340277777777778</v>
      </c>
      <c r="F51" s="57">
        <v>94.08</v>
      </c>
      <c r="G51" s="57">
        <v>1.8</v>
      </c>
      <c r="H51" s="57">
        <v>0.1</v>
      </c>
      <c r="I51" s="57">
        <v>0.18</v>
      </c>
      <c r="K51" s="60" t="e">
        <f>VLOOKUP(#REF!,Tickets!A51:X459,22,0)</f>
        <v>#REF!</v>
      </c>
      <c r="M51" s="60" t="e">
        <f>VLOOKUP(#REF!,Tickets!A51:X459,23,0)</f>
        <v>#REF!</v>
      </c>
      <c r="N51" s="60" t="e">
        <f>VLOOKUP(#REF!,Tickets!A51:X459,24,0)</f>
        <v>#REF!</v>
      </c>
      <c r="O51" s="59" t="e">
        <f t="shared" si="0"/>
        <v>#REF!</v>
      </c>
      <c r="P51" s="59" t="e">
        <f t="shared" si="1"/>
        <v>#REF!</v>
      </c>
    </row>
    <row r="52" spans="1:16">
      <c r="A52" s="57" t="s">
        <v>2231</v>
      </c>
      <c r="B52" s="57" t="s">
        <v>2232</v>
      </c>
      <c r="C52" s="57" t="s">
        <v>2233</v>
      </c>
      <c r="D52" s="57" t="s">
        <v>2234</v>
      </c>
      <c r="E52" s="59">
        <v>1.8208333333333333</v>
      </c>
      <c r="F52" s="57">
        <v>94.13</v>
      </c>
      <c r="G52" s="57">
        <v>3</v>
      </c>
      <c r="H52" s="57">
        <v>0.1</v>
      </c>
      <c r="I52" s="57">
        <v>0.3</v>
      </c>
      <c r="K52" s="60" t="e">
        <f>VLOOKUP(#REF!,Tickets!A52:X460,22,0)</f>
        <v>#REF!</v>
      </c>
      <c r="M52" s="60" t="e">
        <f>VLOOKUP(#REF!,Tickets!A52:X460,23,0)</f>
        <v>#REF!</v>
      </c>
      <c r="N52" s="60" t="e">
        <f>VLOOKUP(#REF!,Tickets!A52:X460,24,0)</f>
        <v>#REF!</v>
      </c>
      <c r="O52" s="59" t="e">
        <f t="shared" si="0"/>
        <v>#REF!</v>
      </c>
      <c r="P52" s="59" t="e">
        <f t="shared" si="1"/>
        <v>#REF!</v>
      </c>
    </row>
    <row r="53" spans="1:16">
      <c r="A53" s="57" t="s">
        <v>2235</v>
      </c>
      <c r="B53" s="57" t="s">
        <v>2209</v>
      </c>
      <c r="C53" s="57" t="s">
        <v>2236</v>
      </c>
      <c r="D53" s="57" t="s">
        <v>2237</v>
      </c>
      <c r="E53" s="59">
        <v>1.7673611111111112</v>
      </c>
      <c r="F53" s="57">
        <v>94.3</v>
      </c>
      <c r="G53" s="57">
        <v>3</v>
      </c>
      <c r="H53" s="57">
        <v>0.1</v>
      </c>
      <c r="I53" s="57">
        <v>0.3</v>
      </c>
      <c r="K53" s="60" t="e">
        <f>VLOOKUP(#REF!,Tickets!A53:X461,22,0)</f>
        <v>#REF!</v>
      </c>
      <c r="M53" s="60" t="e">
        <f>VLOOKUP(#REF!,Tickets!A53:X461,23,0)</f>
        <v>#REF!</v>
      </c>
      <c r="N53" s="60" t="e">
        <f>VLOOKUP(#REF!,Tickets!A53:X461,24,0)</f>
        <v>#REF!</v>
      </c>
      <c r="O53" s="59" t="e">
        <f t="shared" si="0"/>
        <v>#REF!</v>
      </c>
      <c r="P53" s="59" t="e">
        <f t="shared" si="1"/>
        <v>#REF!</v>
      </c>
    </row>
    <row r="54" spans="1:16">
      <c r="A54" s="57" t="s">
        <v>2238</v>
      </c>
      <c r="B54" s="57" t="s">
        <v>2239</v>
      </c>
      <c r="C54" s="57" t="s">
        <v>2240</v>
      </c>
      <c r="D54" s="57" t="s">
        <v>2240</v>
      </c>
      <c r="E54" s="59">
        <v>1.7291666666666667</v>
      </c>
      <c r="F54" s="57">
        <v>94.42</v>
      </c>
      <c r="G54" s="57">
        <v>3.9</v>
      </c>
      <c r="H54" s="57">
        <v>0.1</v>
      </c>
      <c r="I54" s="57">
        <v>0.39</v>
      </c>
      <c r="K54" s="60" t="e">
        <f>VLOOKUP(#REF!,Tickets!A54:X462,22,0)</f>
        <v>#REF!</v>
      </c>
      <c r="M54" s="60" t="e">
        <f>VLOOKUP(#REF!,Tickets!A54:X462,23,0)</f>
        <v>#REF!</v>
      </c>
      <c r="N54" s="60" t="e">
        <f>VLOOKUP(#REF!,Tickets!A54:X462,24,0)</f>
        <v>#REF!</v>
      </c>
      <c r="O54" s="59" t="e">
        <f t="shared" si="0"/>
        <v>#REF!</v>
      </c>
      <c r="P54" s="59" t="e">
        <f t="shared" si="1"/>
        <v>#REF!</v>
      </c>
    </row>
    <row r="55" spans="1:16">
      <c r="A55" s="57" t="s">
        <v>2241</v>
      </c>
      <c r="B55" s="57" t="s">
        <v>2242</v>
      </c>
      <c r="C55" s="57" t="s">
        <v>2243</v>
      </c>
      <c r="D55" s="57" t="s">
        <v>2244</v>
      </c>
      <c r="E55" s="59">
        <v>1.6812499999999999</v>
      </c>
      <c r="F55" s="57">
        <v>94.57</v>
      </c>
      <c r="G55" s="57">
        <v>19</v>
      </c>
      <c r="H55" s="57">
        <v>0.1</v>
      </c>
      <c r="I55" s="57">
        <v>1.9</v>
      </c>
      <c r="K55" s="60" t="e">
        <f>VLOOKUP(#REF!,Tickets!A55:X463,22,0)</f>
        <v>#REF!</v>
      </c>
      <c r="M55" s="60" t="e">
        <f>VLOOKUP(#REF!,Tickets!A55:X463,23,0)</f>
        <v>#REF!</v>
      </c>
      <c r="N55" s="60" t="e">
        <f>VLOOKUP(#REF!,Tickets!A55:X463,24,0)</f>
        <v>#REF!</v>
      </c>
      <c r="O55" s="59" t="e">
        <f t="shared" si="0"/>
        <v>#REF!</v>
      </c>
      <c r="P55" s="59" t="e">
        <f t="shared" si="1"/>
        <v>#REF!</v>
      </c>
    </row>
    <row r="56" spans="1:16">
      <c r="A56" s="57" t="s">
        <v>2245</v>
      </c>
      <c r="B56" s="57" t="s">
        <v>2246</v>
      </c>
      <c r="C56" s="57" t="s">
        <v>2247</v>
      </c>
      <c r="D56" s="57" t="s">
        <v>2248</v>
      </c>
      <c r="E56" s="59">
        <v>1.4305555555555556</v>
      </c>
      <c r="F56" s="57">
        <v>95.38</v>
      </c>
      <c r="G56" s="57">
        <v>3.36</v>
      </c>
      <c r="H56" s="57">
        <v>0.1</v>
      </c>
      <c r="I56" s="57">
        <v>0.34</v>
      </c>
      <c r="K56" s="60" t="e">
        <f>VLOOKUP(#REF!,Tickets!A56:X464,22,0)</f>
        <v>#REF!</v>
      </c>
      <c r="M56" s="60" t="e">
        <f>VLOOKUP(#REF!,Tickets!A56:X464,23,0)</f>
        <v>#REF!</v>
      </c>
      <c r="N56" s="60" t="e">
        <f>VLOOKUP(#REF!,Tickets!A56:X464,24,0)</f>
        <v>#REF!</v>
      </c>
      <c r="O56" s="59" t="e">
        <f t="shared" si="0"/>
        <v>#REF!</v>
      </c>
      <c r="P56" s="59" t="e">
        <f t="shared" si="1"/>
        <v>#REF!</v>
      </c>
    </row>
    <row r="57" spans="1:16">
      <c r="A57" s="57" t="s">
        <v>2249</v>
      </c>
      <c r="B57" s="57" t="s">
        <v>2158</v>
      </c>
      <c r="C57" s="57" t="s">
        <v>2250</v>
      </c>
      <c r="D57" s="57" t="s">
        <v>2251</v>
      </c>
      <c r="E57" s="59">
        <v>1.4201388888888888</v>
      </c>
      <c r="F57" s="57">
        <v>95.42</v>
      </c>
      <c r="G57" s="57">
        <v>3.94</v>
      </c>
      <c r="H57" s="57">
        <v>0.1</v>
      </c>
      <c r="I57" s="57">
        <v>0.39</v>
      </c>
      <c r="K57" s="60" t="e">
        <f>VLOOKUP(#REF!,Tickets!A57:X465,22,0)</f>
        <v>#REF!</v>
      </c>
      <c r="M57" s="60" t="e">
        <f>VLOOKUP(#REF!,Tickets!A57:X465,23,0)</f>
        <v>#REF!</v>
      </c>
      <c r="N57" s="60" t="e">
        <f>VLOOKUP(#REF!,Tickets!A57:X465,24,0)</f>
        <v>#REF!</v>
      </c>
      <c r="O57" s="59" t="e">
        <f t="shared" si="0"/>
        <v>#REF!</v>
      </c>
      <c r="P57" s="59" t="e">
        <f t="shared" si="1"/>
        <v>#REF!</v>
      </c>
    </row>
    <row r="58" spans="1:16">
      <c r="A58" s="57" t="s">
        <v>2252</v>
      </c>
      <c r="B58" s="57" t="s">
        <v>2099</v>
      </c>
      <c r="C58" s="57" t="s">
        <v>2253</v>
      </c>
      <c r="D58" s="57" t="s">
        <v>2254</v>
      </c>
      <c r="E58" s="59">
        <v>1.3763888888888889</v>
      </c>
      <c r="F58" s="57">
        <v>95.56</v>
      </c>
      <c r="G58" s="57">
        <v>4.4000000000000004</v>
      </c>
      <c r="H58" s="57">
        <v>0.1</v>
      </c>
      <c r="I58" s="57">
        <v>0.44</v>
      </c>
      <c r="K58" s="60" t="e">
        <f>VLOOKUP(#REF!,Tickets!A58:X466,22,0)</f>
        <v>#REF!</v>
      </c>
      <c r="M58" s="60" t="e">
        <f>VLOOKUP(#REF!,Tickets!A58:X466,23,0)</f>
        <v>#REF!</v>
      </c>
      <c r="N58" s="60" t="e">
        <f>VLOOKUP(#REF!,Tickets!A58:X466,24,0)</f>
        <v>#REF!</v>
      </c>
      <c r="O58" s="59" t="e">
        <f t="shared" si="0"/>
        <v>#REF!</v>
      </c>
      <c r="P58" s="59" t="e">
        <f t="shared" si="1"/>
        <v>#REF!</v>
      </c>
    </row>
    <row r="59" spans="1:16">
      <c r="A59" s="57" t="s">
        <v>2255</v>
      </c>
      <c r="B59" s="57" t="s">
        <v>2256</v>
      </c>
      <c r="C59" s="57" t="s">
        <v>2257</v>
      </c>
      <c r="D59" s="57" t="s">
        <v>2258</v>
      </c>
      <c r="E59" s="59">
        <v>1.2520833333333334</v>
      </c>
      <c r="F59" s="57">
        <v>95.96</v>
      </c>
      <c r="G59" s="57">
        <v>3</v>
      </c>
      <c r="H59" s="57">
        <v>0.1</v>
      </c>
      <c r="I59" s="57">
        <v>0.3</v>
      </c>
      <c r="K59" s="60" t="e">
        <f>VLOOKUP(#REF!,Tickets!A59:X467,22,0)</f>
        <v>#REF!</v>
      </c>
      <c r="M59" s="60" t="e">
        <f>VLOOKUP(#REF!,Tickets!A59:X467,23,0)</f>
        <v>#REF!</v>
      </c>
      <c r="N59" s="60" t="e">
        <f>VLOOKUP(#REF!,Tickets!A59:X467,24,0)</f>
        <v>#REF!</v>
      </c>
      <c r="O59" s="59" t="e">
        <f t="shared" si="0"/>
        <v>#REF!</v>
      </c>
      <c r="P59" s="59" t="e">
        <f t="shared" si="1"/>
        <v>#REF!</v>
      </c>
    </row>
    <row r="60" spans="1:16">
      <c r="A60" s="57" t="s">
        <v>2259</v>
      </c>
      <c r="B60" s="57" t="s">
        <v>2173</v>
      </c>
      <c r="C60" s="57" t="s">
        <v>2260</v>
      </c>
      <c r="D60" s="57" t="s">
        <v>2261</v>
      </c>
      <c r="E60" s="59">
        <v>1.2291666666666667</v>
      </c>
      <c r="F60" s="57">
        <v>96.03</v>
      </c>
      <c r="G60" s="57">
        <v>3.78</v>
      </c>
      <c r="H60" s="57">
        <v>0.1</v>
      </c>
      <c r="I60" s="57">
        <v>0.38</v>
      </c>
      <c r="K60" s="60" t="e">
        <f>VLOOKUP(#REF!,Tickets!A60:X468,22,0)</f>
        <v>#REF!</v>
      </c>
      <c r="M60" s="60" t="e">
        <f>VLOOKUP(#REF!,Tickets!A60:X468,23,0)</f>
        <v>#REF!</v>
      </c>
      <c r="N60" s="60" t="e">
        <f>VLOOKUP(#REF!,Tickets!A60:X468,24,0)</f>
        <v>#REF!</v>
      </c>
      <c r="O60" s="59" t="e">
        <f t="shared" si="0"/>
        <v>#REF!</v>
      </c>
      <c r="P60" s="59" t="e">
        <f t="shared" si="1"/>
        <v>#REF!</v>
      </c>
    </row>
    <row r="61" spans="1:16">
      <c r="A61" s="57" t="s">
        <v>2262</v>
      </c>
      <c r="B61" s="57" t="s">
        <v>2263</v>
      </c>
      <c r="C61" s="57" t="s">
        <v>2264</v>
      </c>
      <c r="D61" s="57" t="s">
        <v>2265</v>
      </c>
      <c r="E61" s="59">
        <v>1.2180555555555554</v>
      </c>
      <c r="F61" s="57">
        <v>96.07</v>
      </c>
      <c r="G61" s="57">
        <v>3.9</v>
      </c>
      <c r="H61" s="57">
        <v>0.1</v>
      </c>
      <c r="I61" s="57">
        <v>0.39</v>
      </c>
      <c r="K61" s="60" t="e">
        <f>VLOOKUP(#REF!,Tickets!A61:X469,22,0)</f>
        <v>#REF!</v>
      </c>
      <c r="M61" s="60" t="e">
        <f>VLOOKUP(#REF!,Tickets!A61:X469,23,0)</f>
        <v>#REF!</v>
      </c>
      <c r="N61" s="60" t="e">
        <f>VLOOKUP(#REF!,Tickets!A61:X469,24,0)</f>
        <v>#REF!</v>
      </c>
      <c r="O61" s="59" t="e">
        <f t="shared" si="0"/>
        <v>#REF!</v>
      </c>
      <c r="P61" s="59" t="e">
        <f t="shared" si="1"/>
        <v>#REF!</v>
      </c>
    </row>
    <row r="62" spans="1:16">
      <c r="A62" s="57" t="s">
        <v>2266</v>
      </c>
      <c r="B62" s="57" t="s">
        <v>2263</v>
      </c>
      <c r="C62" s="57" t="s">
        <v>2267</v>
      </c>
      <c r="D62" s="57" t="s">
        <v>2268</v>
      </c>
      <c r="E62" s="59">
        <v>1.2145833333333333</v>
      </c>
      <c r="F62" s="57">
        <v>96.08</v>
      </c>
      <c r="G62" s="57">
        <v>5</v>
      </c>
      <c r="H62" s="57">
        <v>0.1</v>
      </c>
      <c r="I62" s="57">
        <v>0.5</v>
      </c>
      <c r="K62" s="60" t="e">
        <f>VLOOKUP(#REF!,Tickets!A62:X470,22,0)</f>
        <v>#REF!</v>
      </c>
      <c r="M62" s="60" t="e">
        <f>VLOOKUP(#REF!,Tickets!A62:X470,23,0)</f>
        <v>#REF!</v>
      </c>
      <c r="N62" s="60" t="e">
        <f>VLOOKUP(#REF!,Tickets!A62:X470,24,0)</f>
        <v>#REF!</v>
      </c>
      <c r="O62" s="59" t="e">
        <f t="shared" si="0"/>
        <v>#REF!</v>
      </c>
      <c r="P62" s="59" t="e">
        <f t="shared" si="1"/>
        <v>#REF!</v>
      </c>
    </row>
    <row r="63" spans="1:16">
      <c r="A63" s="57" t="s">
        <v>2269</v>
      </c>
      <c r="B63" s="57" t="s">
        <v>2202</v>
      </c>
      <c r="C63" s="57" t="s">
        <v>2270</v>
      </c>
      <c r="D63" s="57" t="s">
        <v>2271</v>
      </c>
      <c r="E63" s="59">
        <v>1.1847222222222222</v>
      </c>
      <c r="F63" s="57">
        <v>96.18</v>
      </c>
      <c r="G63" s="57">
        <v>13.4</v>
      </c>
      <c r="H63" s="57">
        <v>0.1</v>
      </c>
      <c r="I63" s="57">
        <v>1.34</v>
      </c>
      <c r="K63" s="60" t="e">
        <f>VLOOKUP(#REF!,Tickets!A63:X471,22,0)</f>
        <v>#REF!</v>
      </c>
      <c r="M63" s="60" t="e">
        <f>VLOOKUP(#REF!,Tickets!A63:X471,23,0)</f>
        <v>#REF!</v>
      </c>
      <c r="N63" s="60" t="e">
        <f>VLOOKUP(#REF!,Tickets!A63:X471,24,0)</f>
        <v>#REF!</v>
      </c>
      <c r="O63" s="59" t="e">
        <f t="shared" si="0"/>
        <v>#REF!</v>
      </c>
      <c r="P63" s="59" t="e">
        <f t="shared" si="1"/>
        <v>#REF!</v>
      </c>
    </row>
    <row r="64" spans="1:16">
      <c r="A64" s="57" t="s">
        <v>2272</v>
      </c>
      <c r="B64" s="57" t="s">
        <v>2144</v>
      </c>
      <c r="C64" s="57" t="s">
        <v>2273</v>
      </c>
      <c r="D64" s="57" t="s">
        <v>2274</v>
      </c>
      <c r="E64" s="59">
        <v>1.1541666666666666</v>
      </c>
      <c r="F64" s="57">
        <v>96.27</v>
      </c>
      <c r="G64" s="57">
        <v>1.4</v>
      </c>
      <c r="H64" s="57">
        <v>0.1</v>
      </c>
      <c r="I64" s="57">
        <v>0.14000000000000001</v>
      </c>
      <c r="K64" s="60" t="e">
        <f>VLOOKUP(#REF!,Tickets!A64:X472,22,0)</f>
        <v>#REF!</v>
      </c>
      <c r="M64" s="60" t="e">
        <f>VLOOKUP(#REF!,Tickets!A64:X472,23,0)</f>
        <v>#REF!</v>
      </c>
      <c r="N64" s="60" t="e">
        <f>VLOOKUP(#REF!,Tickets!A64:X472,24,0)</f>
        <v>#REF!</v>
      </c>
      <c r="O64" s="59" t="e">
        <f t="shared" si="0"/>
        <v>#REF!</v>
      </c>
      <c r="P64" s="59" t="e">
        <f t="shared" si="1"/>
        <v>#REF!</v>
      </c>
    </row>
    <row r="65" spans="1:16">
      <c r="A65" s="57" t="s">
        <v>2275</v>
      </c>
      <c r="B65" s="57" t="s">
        <v>2276</v>
      </c>
      <c r="C65" s="57" t="s">
        <v>2277</v>
      </c>
      <c r="D65" s="57" t="s">
        <v>2278</v>
      </c>
      <c r="E65" s="59">
        <v>1.1444444444444444</v>
      </c>
      <c r="F65" s="57">
        <v>96.31</v>
      </c>
      <c r="G65" s="57">
        <v>13.4</v>
      </c>
      <c r="H65" s="57">
        <v>0.1</v>
      </c>
      <c r="I65" s="57">
        <v>1.34</v>
      </c>
      <c r="K65" s="60" t="e">
        <f>VLOOKUP(#REF!,Tickets!A65:X473,22,0)</f>
        <v>#REF!</v>
      </c>
      <c r="M65" s="60" t="e">
        <f>VLOOKUP(#REF!,Tickets!A65:X473,23,0)</f>
        <v>#REF!</v>
      </c>
      <c r="N65" s="60" t="e">
        <f>VLOOKUP(#REF!,Tickets!A65:X473,24,0)</f>
        <v>#REF!</v>
      </c>
      <c r="O65" s="59" t="e">
        <f t="shared" si="0"/>
        <v>#REF!</v>
      </c>
      <c r="P65" s="59" t="e">
        <f t="shared" si="1"/>
        <v>#REF!</v>
      </c>
    </row>
    <row r="66" spans="1:16">
      <c r="A66" s="57" t="s">
        <v>2279</v>
      </c>
      <c r="B66" s="57" t="s">
        <v>2099</v>
      </c>
      <c r="C66" s="57" t="s">
        <v>2280</v>
      </c>
      <c r="D66" s="57" t="s">
        <v>2281</v>
      </c>
      <c r="E66" s="59">
        <v>1.1430555555555555</v>
      </c>
      <c r="F66" s="57">
        <v>96.31</v>
      </c>
      <c r="G66" s="57">
        <v>3.9</v>
      </c>
      <c r="H66" s="57">
        <v>0.1</v>
      </c>
      <c r="I66" s="57">
        <v>0.39</v>
      </c>
      <c r="K66" s="60" t="e">
        <f>VLOOKUP(#REF!,Tickets!A66:X474,22,0)</f>
        <v>#REF!</v>
      </c>
      <c r="M66" s="60" t="e">
        <f>VLOOKUP(#REF!,Tickets!A66:X474,23,0)</f>
        <v>#REF!</v>
      </c>
      <c r="N66" s="60" t="e">
        <f>VLOOKUP(#REF!,Tickets!A66:X474,24,0)</f>
        <v>#REF!</v>
      </c>
      <c r="O66" s="59" t="e">
        <f t="shared" si="0"/>
        <v>#REF!</v>
      </c>
      <c r="P66" s="59" t="e">
        <f t="shared" si="1"/>
        <v>#REF!</v>
      </c>
    </row>
    <row r="67" spans="1:16">
      <c r="A67" s="57" t="s">
        <v>2282</v>
      </c>
      <c r="B67" s="57" t="s">
        <v>2283</v>
      </c>
      <c r="C67" s="57" t="s">
        <v>2284</v>
      </c>
      <c r="D67" s="57" t="s">
        <v>2285</v>
      </c>
      <c r="E67" s="59">
        <v>1.1152777777777778</v>
      </c>
      <c r="F67" s="57">
        <v>96.4</v>
      </c>
      <c r="G67" s="57">
        <v>2</v>
      </c>
      <c r="H67" s="57">
        <v>0.1</v>
      </c>
      <c r="I67" s="57">
        <v>0.2</v>
      </c>
      <c r="K67" s="60" t="e">
        <f>VLOOKUP(#REF!,Tickets!A67:X475,22,0)</f>
        <v>#REF!</v>
      </c>
      <c r="M67" s="60" t="e">
        <f>VLOOKUP(#REF!,Tickets!A67:X475,23,0)</f>
        <v>#REF!</v>
      </c>
      <c r="N67" s="60" t="e">
        <f>VLOOKUP(#REF!,Tickets!A67:X475,24,0)</f>
        <v>#REF!</v>
      </c>
      <c r="O67" s="59" t="e">
        <f t="shared" ref="O67:O130" si="2">M67-K67</f>
        <v>#REF!</v>
      </c>
      <c r="P67" s="59" t="e">
        <f t="shared" ref="P67:P130" si="3">N67-K67</f>
        <v>#REF!</v>
      </c>
    </row>
    <row r="68" spans="1:16">
      <c r="A68" s="57" t="s">
        <v>2286</v>
      </c>
      <c r="B68" s="57" t="s">
        <v>2190</v>
      </c>
      <c r="C68" s="57" t="s">
        <v>2287</v>
      </c>
      <c r="D68" s="57" t="s">
        <v>2287</v>
      </c>
      <c r="E68" s="59">
        <v>1.10625</v>
      </c>
      <c r="F68" s="57">
        <v>96.43</v>
      </c>
      <c r="G68" s="57">
        <v>3</v>
      </c>
      <c r="H68" s="57">
        <v>0.1</v>
      </c>
      <c r="I68" s="57">
        <v>0.3</v>
      </c>
      <c r="K68" s="60" t="e">
        <f>VLOOKUP(#REF!,Tickets!A68:X476,22,0)</f>
        <v>#REF!</v>
      </c>
      <c r="M68" s="60" t="e">
        <f>VLOOKUP(#REF!,Tickets!A68:X476,23,0)</f>
        <v>#REF!</v>
      </c>
      <c r="N68" s="60" t="e">
        <f>VLOOKUP(#REF!,Tickets!A68:X476,24,0)</f>
        <v>#REF!</v>
      </c>
      <c r="O68" s="59" t="e">
        <f t="shared" si="2"/>
        <v>#REF!</v>
      </c>
      <c r="P68" s="59" t="e">
        <f t="shared" si="3"/>
        <v>#REF!</v>
      </c>
    </row>
    <row r="69" spans="1:16">
      <c r="A69" s="57" t="s">
        <v>2288</v>
      </c>
      <c r="B69" s="57" t="s">
        <v>2190</v>
      </c>
      <c r="C69" s="57" t="s">
        <v>2289</v>
      </c>
      <c r="D69" s="57" t="s">
        <v>2290</v>
      </c>
      <c r="E69" s="59">
        <v>1.0631944444444446</v>
      </c>
      <c r="F69" s="57">
        <v>96.57</v>
      </c>
      <c r="G69" s="57">
        <v>3</v>
      </c>
      <c r="H69" s="57">
        <v>0.1</v>
      </c>
      <c r="I69" s="57">
        <v>0.3</v>
      </c>
      <c r="K69" s="60" t="e">
        <f>VLOOKUP(#REF!,Tickets!A69:X477,22,0)</f>
        <v>#REF!</v>
      </c>
      <c r="M69" s="60" t="e">
        <f>VLOOKUP(#REF!,Tickets!A69:X477,23,0)</f>
        <v>#REF!</v>
      </c>
      <c r="N69" s="60" t="e">
        <f>VLOOKUP(#REF!,Tickets!A69:X477,24,0)</f>
        <v>#REF!</v>
      </c>
      <c r="O69" s="59" t="e">
        <f t="shared" si="2"/>
        <v>#REF!</v>
      </c>
      <c r="P69" s="59" t="e">
        <f t="shared" si="3"/>
        <v>#REF!</v>
      </c>
    </row>
    <row r="70" spans="1:16">
      <c r="A70" s="57" t="s">
        <v>2291</v>
      </c>
      <c r="B70" s="57" t="s">
        <v>2076</v>
      </c>
      <c r="C70" s="57" t="s">
        <v>2292</v>
      </c>
      <c r="D70" s="57" t="s">
        <v>2293</v>
      </c>
      <c r="E70" s="59">
        <v>1.0569444444444445</v>
      </c>
      <c r="F70" s="57">
        <v>96.59</v>
      </c>
      <c r="G70" s="57">
        <v>3</v>
      </c>
      <c r="H70" s="57">
        <v>0.1</v>
      </c>
      <c r="I70" s="57">
        <v>0.3</v>
      </c>
      <c r="K70" s="60" t="e">
        <f>VLOOKUP(#REF!,Tickets!A70:X478,22,0)</f>
        <v>#REF!</v>
      </c>
      <c r="M70" s="60" t="e">
        <f>VLOOKUP(#REF!,Tickets!A70:X478,23,0)</f>
        <v>#REF!</v>
      </c>
      <c r="N70" s="60" t="e">
        <f>VLOOKUP(#REF!,Tickets!A70:X478,24,0)</f>
        <v>#REF!</v>
      </c>
      <c r="O70" s="59" t="e">
        <f t="shared" si="2"/>
        <v>#REF!</v>
      </c>
      <c r="P70" s="59" t="e">
        <f t="shared" si="3"/>
        <v>#REF!</v>
      </c>
    </row>
    <row r="71" spans="1:16">
      <c r="A71" s="57" t="s">
        <v>2294</v>
      </c>
      <c r="B71" s="57" t="s">
        <v>2158</v>
      </c>
      <c r="C71" s="57" t="s">
        <v>2295</v>
      </c>
      <c r="D71" s="57" t="s">
        <v>2296</v>
      </c>
      <c r="E71" s="59">
        <v>1.054861111111111</v>
      </c>
      <c r="F71" s="57">
        <v>96.6</v>
      </c>
      <c r="G71" s="57">
        <v>4.7</v>
      </c>
      <c r="H71" s="57">
        <v>0.1</v>
      </c>
      <c r="I71" s="57">
        <v>0.47</v>
      </c>
      <c r="K71" s="60" t="e">
        <f>VLOOKUP(#REF!,Tickets!A71:X479,22,0)</f>
        <v>#REF!</v>
      </c>
      <c r="M71" s="60" t="e">
        <f>VLOOKUP(#REF!,Tickets!A71:X479,23,0)</f>
        <v>#REF!</v>
      </c>
      <c r="N71" s="60" t="e">
        <f>VLOOKUP(#REF!,Tickets!A71:X479,24,0)</f>
        <v>#REF!</v>
      </c>
      <c r="O71" s="59" t="e">
        <f t="shared" si="2"/>
        <v>#REF!</v>
      </c>
      <c r="P71" s="59" t="e">
        <f t="shared" si="3"/>
        <v>#REF!</v>
      </c>
    </row>
    <row r="72" spans="1:16">
      <c r="A72" s="57" t="s">
        <v>2297</v>
      </c>
      <c r="B72" s="57" t="s">
        <v>2209</v>
      </c>
      <c r="C72" s="57" t="s">
        <v>2298</v>
      </c>
      <c r="D72" s="57" t="s">
        <v>2298</v>
      </c>
      <c r="E72" s="59">
        <v>1.0513888888888889</v>
      </c>
      <c r="F72" s="57">
        <v>96.61</v>
      </c>
      <c r="G72" s="57">
        <v>2.7</v>
      </c>
      <c r="H72" s="57">
        <v>0.1</v>
      </c>
      <c r="I72" s="57">
        <v>0.27</v>
      </c>
      <c r="K72" s="60" t="e">
        <f>VLOOKUP(#REF!,Tickets!A72:X480,22,0)</f>
        <v>#REF!</v>
      </c>
      <c r="M72" s="60" t="e">
        <f>VLOOKUP(#REF!,Tickets!A72:X480,23,0)</f>
        <v>#REF!</v>
      </c>
      <c r="N72" s="60" t="e">
        <f>VLOOKUP(#REF!,Tickets!A72:X480,24,0)</f>
        <v>#REF!</v>
      </c>
      <c r="O72" s="59" t="e">
        <f t="shared" si="2"/>
        <v>#REF!</v>
      </c>
      <c r="P72" s="59" t="e">
        <f t="shared" si="3"/>
        <v>#REF!</v>
      </c>
    </row>
    <row r="73" spans="1:16">
      <c r="A73" s="57" t="s">
        <v>2299</v>
      </c>
      <c r="B73" s="57" t="s">
        <v>2300</v>
      </c>
      <c r="C73" s="57" t="s">
        <v>2301</v>
      </c>
      <c r="D73" s="57" t="s">
        <v>2302</v>
      </c>
      <c r="E73" s="59">
        <v>1.0395833333333333</v>
      </c>
      <c r="F73" s="57">
        <v>96.64</v>
      </c>
      <c r="G73" s="57">
        <v>3.9</v>
      </c>
      <c r="H73" s="57">
        <v>0.1</v>
      </c>
      <c r="I73" s="57">
        <v>0.39</v>
      </c>
      <c r="K73" s="60" t="e">
        <f>VLOOKUP(#REF!,Tickets!A73:X481,22,0)</f>
        <v>#REF!</v>
      </c>
      <c r="M73" s="60" t="e">
        <f>VLOOKUP(#REF!,Tickets!A73:X481,23,0)</f>
        <v>#REF!</v>
      </c>
      <c r="N73" s="60" t="e">
        <f>VLOOKUP(#REF!,Tickets!A73:X481,24,0)</f>
        <v>#REF!</v>
      </c>
      <c r="O73" s="59" t="e">
        <f t="shared" si="2"/>
        <v>#REF!</v>
      </c>
      <c r="P73" s="59" t="e">
        <f t="shared" si="3"/>
        <v>#REF!</v>
      </c>
    </row>
    <row r="74" spans="1:16">
      <c r="A74" s="57" t="s">
        <v>2303</v>
      </c>
      <c r="B74" s="57" t="s">
        <v>2276</v>
      </c>
      <c r="C74" s="57" t="s">
        <v>2304</v>
      </c>
      <c r="D74" s="57" t="s">
        <v>2305</v>
      </c>
      <c r="E74" s="59">
        <v>1.0354166666666667</v>
      </c>
      <c r="F74" s="57">
        <v>96.66</v>
      </c>
      <c r="G74" s="57">
        <v>13.4</v>
      </c>
      <c r="H74" s="57">
        <v>0.1</v>
      </c>
      <c r="I74" s="57">
        <v>1.34</v>
      </c>
      <c r="K74" s="60" t="e">
        <f>VLOOKUP(#REF!,Tickets!A74:X482,22,0)</f>
        <v>#REF!</v>
      </c>
      <c r="M74" s="60" t="e">
        <f>VLOOKUP(#REF!,Tickets!A74:X482,23,0)</f>
        <v>#REF!</v>
      </c>
      <c r="N74" s="60" t="e">
        <f>VLOOKUP(#REF!,Tickets!A74:X482,24,0)</f>
        <v>#REF!</v>
      </c>
      <c r="O74" s="59" t="e">
        <f t="shared" si="2"/>
        <v>#REF!</v>
      </c>
      <c r="P74" s="59" t="e">
        <f t="shared" si="3"/>
        <v>#REF!</v>
      </c>
    </row>
    <row r="75" spans="1:16">
      <c r="A75" s="57" t="s">
        <v>2306</v>
      </c>
      <c r="B75" s="57" t="s">
        <v>2307</v>
      </c>
      <c r="C75" s="57" t="s">
        <v>2308</v>
      </c>
      <c r="D75" s="57" t="s">
        <v>2309</v>
      </c>
      <c r="E75" s="59">
        <v>1.0340277777777778</v>
      </c>
      <c r="F75" s="57">
        <v>96.66</v>
      </c>
      <c r="G75" s="57">
        <v>3.6</v>
      </c>
      <c r="H75" s="57">
        <v>0.1</v>
      </c>
      <c r="I75" s="57">
        <v>0.36</v>
      </c>
      <c r="K75" s="60" t="e">
        <f>VLOOKUP(#REF!,Tickets!A75:X483,22,0)</f>
        <v>#REF!</v>
      </c>
      <c r="M75" s="60" t="e">
        <f>VLOOKUP(#REF!,Tickets!A75:X483,23,0)</f>
        <v>#REF!</v>
      </c>
      <c r="N75" s="60" t="e">
        <f>VLOOKUP(#REF!,Tickets!A75:X483,24,0)</f>
        <v>#REF!</v>
      </c>
      <c r="O75" s="59" t="e">
        <f t="shared" si="2"/>
        <v>#REF!</v>
      </c>
      <c r="P75" s="59" t="e">
        <f t="shared" si="3"/>
        <v>#REF!</v>
      </c>
    </row>
    <row r="76" spans="1:16">
      <c r="A76" s="57" t="s">
        <v>2310</v>
      </c>
      <c r="B76" s="57" t="s">
        <v>2099</v>
      </c>
      <c r="C76" s="57" t="s">
        <v>2311</v>
      </c>
      <c r="D76" s="57" t="s">
        <v>2312</v>
      </c>
      <c r="E76" s="59">
        <v>1.0243055555555556</v>
      </c>
      <c r="F76" s="57">
        <v>96.7</v>
      </c>
      <c r="G76" s="57">
        <v>1.5</v>
      </c>
      <c r="H76" s="57">
        <v>0.1</v>
      </c>
      <c r="I76" s="57">
        <v>0.15</v>
      </c>
      <c r="K76" s="60" t="e">
        <f>VLOOKUP(#REF!,Tickets!A76:X484,22,0)</f>
        <v>#REF!</v>
      </c>
      <c r="M76" s="60" t="e">
        <f>VLOOKUP(#REF!,Tickets!A76:X484,23,0)</f>
        <v>#REF!</v>
      </c>
      <c r="N76" s="60" t="e">
        <f>VLOOKUP(#REF!,Tickets!A76:X484,24,0)</f>
        <v>#REF!</v>
      </c>
      <c r="O76" s="59" t="e">
        <f t="shared" si="2"/>
        <v>#REF!</v>
      </c>
      <c r="P76" s="59" t="e">
        <f t="shared" si="3"/>
        <v>#REF!</v>
      </c>
    </row>
    <row r="77" spans="1:16">
      <c r="A77" s="57" t="s">
        <v>2313</v>
      </c>
      <c r="B77" s="57" t="s">
        <v>2073</v>
      </c>
      <c r="C77" s="57" t="s">
        <v>2314</v>
      </c>
      <c r="D77" s="57" t="s">
        <v>2314</v>
      </c>
      <c r="E77" s="59">
        <v>1.0229166666666667</v>
      </c>
      <c r="F77" s="57">
        <v>96.7</v>
      </c>
      <c r="G77" s="57">
        <v>14.1</v>
      </c>
      <c r="H77" s="57">
        <v>0.1</v>
      </c>
      <c r="I77" s="57">
        <v>1.41</v>
      </c>
      <c r="K77" s="60" t="e">
        <f>VLOOKUP(#REF!,Tickets!A77:X485,22,0)</f>
        <v>#REF!</v>
      </c>
      <c r="M77" s="60" t="e">
        <f>VLOOKUP(#REF!,Tickets!A77:X485,23,0)</f>
        <v>#REF!</v>
      </c>
      <c r="N77" s="60" t="e">
        <f>VLOOKUP(#REF!,Tickets!A77:X485,24,0)</f>
        <v>#REF!</v>
      </c>
      <c r="O77" s="59" t="e">
        <f t="shared" si="2"/>
        <v>#REF!</v>
      </c>
      <c r="P77" s="59" t="e">
        <f t="shared" si="3"/>
        <v>#REF!</v>
      </c>
    </row>
    <row r="78" spans="1:16">
      <c r="A78" s="57" t="s">
        <v>2315</v>
      </c>
      <c r="B78" s="57" t="s">
        <v>2202</v>
      </c>
      <c r="C78" s="57" t="s">
        <v>2316</v>
      </c>
      <c r="D78" s="57" t="s">
        <v>2317</v>
      </c>
      <c r="E78" s="59">
        <v>1.0118055555555556</v>
      </c>
      <c r="F78" s="57">
        <v>96.74</v>
      </c>
      <c r="G78" s="57">
        <v>14.1</v>
      </c>
      <c r="H78" s="57">
        <v>0.1</v>
      </c>
      <c r="I78" s="57">
        <v>1.41</v>
      </c>
      <c r="K78" s="60" t="e">
        <f>VLOOKUP(#REF!,Tickets!A78:X486,22,0)</f>
        <v>#REF!</v>
      </c>
      <c r="M78" s="60" t="e">
        <f>VLOOKUP(#REF!,Tickets!A78:X486,23,0)</f>
        <v>#REF!</v>
      </c>
      <c r="N78" s="60" t="e">
        <f>VLOOKUP(#REF!,Tickets!A78:X486,24,0)</f>
        <v>#REF!</v>
      </c>
      <c r="O78" s="59" t="e">
        <f t="shared" si="2"/>
        <v>#REF!</v>
      </c>
      <c r="P78" s="59" t="e">
        <f t="shared" si="3"/>
        <v>#REF!</v>
      </c>
    </row>
    <row r="79" spans="1:16">
      <c r="A79" s="57" t="s">
        <v>2318</v>
      </c>
      <c r="B79" s="57" t="s">
        <v>2073</v>
      </c>
      <c r="C79" s="57" t="s">
        <v>2319</v>
      </c>
      <c r="D79" s="57" t="s">
        <v>2320</v>
      </c>
      <c r="E79" s="59">
        <v>1.0006944444444446</v>
      </c>
      <c r="F79" s="57">
        <v>96.77</v>
      </c>
      <c r="G79" s="57">
        <v>4.7</v>
      </c>
      <c r="H79" s="57">
        <v>0.1</v>
      </c>
      <c r="I79" s="57">
        <v>0.47</v>
      </c>
      <c r="K79" s="60" t="e">
        <f>VLOOKUP(#REF!,Tickets!A79:X487,22,0)</f>
        <v>#REF!</v>
      </c>
      <c r="M79" s="60" t="e">
        <f>VLOOKUP(#REF!,Tickets!A79:X487,23,0)</f>
        <v>#REF!</v>
      </c>
      <c r="N79" s="60" t="e">
        <f>VLOOKUP(#REF!,Tickets!A79:X487,24,0)</f>
        <v>#REF!</v>
      </c>
      <c r="O79" s="59" t="e">
        <f t="shared" si="2"/>
        <v>#REF!</v>
      </c>
      <c r="P79" s="59" t="e">
        <f t="shared" si="3"/>
        <v>#REF!</v>
      </c>
    </row>
    <row r="80" spans="1:16">
      <c r="A80" s="57" t="s">
        <v>2321</v>
      </c>
      <c r="B80" s="57" t="s">
        <v>2121</v>
      </c>
      <c r="C80" s="57" t="s">
        <v>2322</v>
      </c>
      <c r="D80" s="57" t="s">
        <v>2323</v>
      </c>
      <c r="E80" s="58">
        <v>0.9916666666666667</v>
      </c>
      <c r="F80" s="57">
        <v>96.8</v>
      </c>
      <c r="G80" s="57">
        <v>2</v>
      </c>
      <c r="H80" s="57">
        <v>0.1</v>
      </c>
      <c r="I80" s="57">
        <v>0.2</v>
      </c>
      <c r="K80" s="60" t="e">
        <f>VLOOKUP(#REF!,Tickets!A80:X488,22,0)</f>
        <v>#REF!</v>
      </c>
      <c r="M80" s="60" t="e">
        <f>VLOOKUP(#REF!,Tickets!A80:X488,23,0)</f>
        <v>#REF!</v>
      </c>
      <c r="N80" s="60" t="e">
        <f>VLOOKUP(#REF!,Tickets!A80:X488,24,0)</f>
        <v>#REF!</v>
      </c>
      <c r="O80" s="59" t="e">
        <f t="shared" si="2"/>
        <v>#REF!</v>
      </c>
      <c r="P80" s="59" t="e">
        <f t="shared" si="3"/>
        <v>#REF!</v>
      </c>
    </row>
    <row r="81" spans="1:16">
      <c r="A81" s="57" t="s">
        <v>2324</v>
      </c>
      <c r="B81" s="57" t="s">
        <v>2219</v>
      </c>
      <c r="C81" s="57" t="s">
        <v>2325</v>
      </c>
      <c r="D81" s="57" t="s">
        <v>2326</v>
      </c>
      <c r="E81" s="58">
        <v>0.99097222222222225</v>
      </c>
      <c r="F81" s="57">
        <v>96.8</v>
      </c>
      <c r="G81" s="57">
        <v>3</v>
      </c>
      <c r="H81" s="57">
        <v>0.1</v>
      </c>
      <c r="I81" s="57">
        <v>0.3</v>
      </c>
      <c r="K81" s="60" t="e">
        <f>VLOOKUP(#REF!,Tickets!A81:X489,22,0)</f>
        <v>#REF!</v>
      </c>
      <c r="M81" s="60" t="e">
        <f>VLOOKUP(#REF!,Tickets!A81:X489,23,0)</f>
        <v>#REF!</v>
      </c>
      <c r="N81" s="60" t="e">
        <f>VLOOKUP(#REF!,Tickets!A81:X489,24,0)</f>
        <v>#REF!</v>
      </c>
      <c r="O81" s="59" t="e">
        <f t="shared" si="2"/>
        <v>#REF!</v>
      </c>
      <c r="P81" s="59" t="e">
        <f t="shared" si="3"/>
        <v>#REF!</v>
      </c>
    </row>
    <row r="82" spans="1:16">
      <c r="A82" s="57" t="s">
        <v>2327</v>
      </c>
      <c r="B82" s="57" t="s">
        <v>2073</v>
      </c>
      <c r="C82" s="57" t="s">
        <v>2328</v>
      </c>
      <c r="D82" s="57" t="s">
        <v>2329</v>
      </c>
      <c r="E82" s="58">
        <v>0.98541666666666672</v>
      </c>
      <c r="F82" s="57">
        <v>96.82</v>
      </c>
      <c r="G82" s="57">
        <v>3.9</v>
      </c>
      <c r="H82" s="57">
        <v>0.1</v>
      </c>
      <c r="I82" s="57">
        <v>0.39</v>
      </c>
      <c r="K82" s="60" t="e">
        <f>VLOOKUP(#REF!,Tickets!A82:X490,22,0)</f>
        <v>#REF!</v>
      </c>
      <c r="M82" s="60" t="e">
        <f>VLOOKUP(#REF!,Tickets!A82:X490,23,0)</f>
        <v>#REF!</v>
      </c>
      <c r="N82" s="60" t="e">
        <f>VLOOKUP(#REF!,Tickets!A82:X490,24,0)</f>
        <v>#REF!</v>
      </c>
      <c r="O82" s="59" t="e">
        <f t="shared" si="2"/>
        <v>#REF!</v>
      </c>
      <c r="P82" s="59" t="e">
        <f t="shared" si="3"/>
        <v>#REF!</v>
      </c>
    </row>
    <row r="83" spans="1:16">
      <c r="A83" s="57" t="s">
        <v>2330</v>
      </c>
      <c r="B83" s="57" t="s">
        <v>2331</v>
      </c>
      <c r="C83" s="57" t="s">
        <v>2332</v>
      </c>
      <c r="D83" s="57" t="s">
        <v>2333</v>
      </c>
      <c r="E83" s="58">
        <v>0.9770833333333333</v>
      </c>
      <c r="F83" s="57">
        <v>96.85</v>
      </c>
      <c r="G83" s="57">
        <v>4.2</v>
      </c>
      <c r="H83" s="57">
        <v>0.1</v>
      </c>
      <c r="I83" s="57">
        <v>0.42</v>
      </c>
      <c r="K83" s="60" t="e">
        <f>VLOOKUP(#REF!,Tickets!A83:X491,22,0)</f>
        <v>#REF!</v>
      </c>
      <c r="M83" s="60" t="e">
        <f>VLOOKUP(#REF!,Tickets!A83:X491,23,0)</f>
        <v>#REF!</v>
      </c>
      <c r="N83" s="60" t="e">
        <f>VLOOKUP(#REF!,Tickets!A83:X491,24,0)</f>
        <v>#REF!</v>
      </c>
      <c r="O83" s="59" t="e">
        <f t="shared" si="2"/>
        <v>#REF!</v>
      </c>
      <c r="P83" s="59" t="e">
        <f t="shared" si="3"/>
        <v>#REF!</v>
      </c>
    </row>
    <row r="84" spans="1:16">
      <c r="A84" s="57" t="s">
        <v>2334</v>
      </c>
      <c r="B84" s="57" t="s">
        <v>2073</v>
      </c>
      <c r="C84" s="57" t="s">
        <v>2335</v>
      </c>
      <c r="D84" s="57" t="s">
        <v>2336</v>
      </c>
      <c r="E84" s="58">
        <v>0.97013888888888888</v>
      </c>
      <c r="F84" s="57">
        <v>96.87</v>
      </c>
      <c r="G84" s="57">
        <v>2</v>
      </c>
      <c r="H84" s="57">
        <v>0.1</v>
      </c>
      <c r="I84" s="57">
        <v>0.2</v>
      </c>
      <c r="K84" s="60" t="e">
        <f>VLOOKUP(#REF!,Tickets!A84:X492,22,0)</f>
        <v>#REF!</v>
      </c>
      <c r="M84" s="60" t="e">
        <f>VLOOKUP(#REF!,Tickets!A84:X492,23,0)</f>
        <v>#REF!</v>
      </c>
      <c r="N84" s="60" t="e">
        <f>VLOOKUP(#REF!,Tickets!A84:X492,24,0)</f>
        <v>#REF!</v>
      </c>
      <c r="O84" s="59" t="e">
        <f t="shared" si="2"/>
        <v>#REF!</v>
      </c>
      <c r="P84" s="59" t="e">
        <f t="shared" si="3"/>
        <v>#REF!</v>
      </c>
    </row>
    <row r="85" spans="1:16">
      <c r="A85" s="57" t="s">
        <v>2337</v>
      </c>
      <c r="B85" s="57" t="s">
        <v>2085</v>
      </c>
      <c r="C85" s="57" t="s">
        <v>2338</v>
      </c>
      <c r="D85" s="57" t="s">
        <v>2339</v>
      </c>
      <c r="E85" s="58">
        <v>0.95902777777777781</v>
      </c>
      <c r="F85" s="57">
        <v>96.91</v>
      </c>
      <c r="G85" s="57">
        <v>14.1</v>
      </c>
      <c r="H85" s="57">
        <v>0.1</v>
      </c>
      <c r="I85" s="57">
        <v>1.41</v>
      </c>
      <c r="K85" s="60" t="e">
        <f>VLOOKUP(#REF!,Tickets!A85:X493,22,0)</f>
        <v>#REF!</v>
      </c>
      <c r="M85" s="60" t="e">
        <f>VLOOKUP(#REF!,Tickets!A85:X493,23,0)</f>
        <v>#REF!</v>
      </c>
      <c r="N85" s="60" t="e">
        <f>VLOOKUP(#REF!,Tickets!A85:X493,24,0)</f>
        <v>#REF!</v>
      </c>
      <c r="O85" s="59" t="e">
        <f t="shared" si="2"/>
        <v>#REF!</v>
      </c>
      <c r="P85" s="59" t="e">
        <f t="shared" si="3"/>
        <v>#REF!</v>
      </c>
    </row>
    <row r="86" spans="1:16">
      <c r="A86" s="57" t="s">
        <v>2340</v>
      </c>
      <c r="B86" s="57" t="s">
        <v>2073</v>
      </c>
      <c r="C86" s="57" t="s">
        <v>2341</v>
      </c>
      <c r="D86" s="57" t="s">
        <v>2342</v>
      </c>
      <c r="E86" s="58">
        <v>0.93402777777777779</v>
      </c>
      <c r="F86" s="57">
        <v>96.99</v>
      </c>
      <c r="G86" s="57">
        <v>3.9</v>
      </c>
      <c r="H86" s="57">
        <v>0.1</v>
      </c>
      <c r="I86" s="57">
        <v>0.39</v>
      </c>
      <c r="K86" s="60" t="e">
        <f>VLOOKUP(#REF!,Tickets!A86:X494,22,0)</f>
        <v>#REF!</v>
      </c>
      <c r="M86" s="60" t="e">
        <f>VLOOKUP(#REF!,Tickets!A86:X494,23,0)</f>
        <v>#REF!</v>
      </c>
      <c r="N86" s="60" t="e">
        <f>VLOOKUP(#REF!,Tickets!A86:X494,24,0)</f>
        <v>#REF!</v>
      </c>
      <c r="O86" s="59" t="e">
        <f t="shared" si="2"/>
        <v>#REF!</v>
      </c>
      <c r="P86" s="59" t="e">
        <f t="shared" si="3"/>
        <v>#REF!</v>
      </c>
    </row>
    <row r="87" spans="1:16">
      <c r="A87" s="57" t="s">
        <v>2343</v>
      </c>
      <c r="B87" s="57" t="s">
        <v>2209</v>
      </c>
      <c r="C87" s="57" t="s">
        <v>2344</v>
      </c>
      <c r="D87" s="57" t="s">
        <v>2345</v>
      </c>
      <c r="E87" s="58">
        <v>0.91736111111111107</v>
      </c>
      <c r="F87" s="57">
        <v>97.04</v>
      </c>
      <c r="G87" s="57">
        <v>1.5</v>
      </c>
      <c r="H87" s="57">
        <v>0.1</v>
      </c>
      <c r="I87" s="57">
        <v>0.15</v>
      </c>
      <c r="K87" s="60" t="e">
        <f>VLOOKUP(#REF!,Tickets!A87:X495,22,0)</f>
        <v>#REF!</v>
      </c>
      <c r="M87" s="60" t="e">
        <f>VLOOKUP(#REF!,Tickets!A87:X495,23,0)</f>
        <v>#REF!</v>
      </c>
      <c r="N87" s="60" t="e">
        <f>VLOOKUP(#REF!,Tickets!A87:X495,24,0)</f>
        <v>#REF!</v>
      </c>
      <c r="O87" s="59" t="e">
        <f t="shared" si="2"/>
        <v>#REF!</v>
      </c>
      <c r="P87" s="59" t="e">
        <f t="shared" si="3"/>
        <v>#REF!</v>
      </c>
    </row>
    <row r="88" spans="1:16">
      <c r="A88" s="57" t="s">
        <v>2346</v>
      </c>
      <c r="B88" s="57" t="s">
        <v>2347</v>
      </c>
      <c r="C88" s="57" t="s">
        <v>2348</v>
      </c>
      <c r="D88" s="57" t="s">
        <v>2349</v>
      </c>
      <c r="E88" s="58">
        <v>0.90833333333333333</v>
      </c>
      <c r="F88" s="57">
        <v>97.07</v>
      </c>
      <c r="G88" s="57">
        <v>1.7</v>
      </c>
      <c r="H88" s="57">
        <v>0.1</v>
      </c>
      <c r="I88" s="57">
        <v>0.17</v>
      </c>
      <c r="K88" s="60" t="e">
        <f>VLOOKUP(#REF!,Tickets!A88:X496,22,0)</f>
        <v>#REF!</v>
      </c>
      <c r="M88" s="60" t="e">
        <f>VLOOKUP(#REF!,Tickets!A88:X496,23,0)</f>
        <v>#REF!</v>
      </c>
      <c r="N88" s="60" t="e">
        <f>VLOOKUP(#REF!,Tickets!A88:X496,24,0)</f>
        <v>#REF!</v>
      </c>
      <c r="O88" s="59" t="e">
        <f t="shared" si="2"/>
        <v>#REF!</v>
      </c>
      <c r="P88" s="59" t="e">
        <f t="shared" si="3"/>
        <v>#REF!</v>
      </c>
    </row>
    <row r="89" spans="1:16">
      <c r="A89" s="57" t="s">
        <v>2350</v>
      </c>
      <c r="B89" s="57" t="s">
        <v>2227</v>
      </c>
      <c r="C89" s="57" t="s">
        <v>2351</v>
      </c>
      <c r="D89" s="57" t="s">
        <v>2352</v>
      </c>
      <c r="E89" s="58">
        <v>0.875</v>
      </c>
      <c r="F89" s="57">
        <v>97.18</v>
      </c>
      <c r="G89" s="57">
        <v>3.9</v>
      </c>
      <c r="H89" s="57">
        <v>0.1</v>
      </c>
      <c r="I89" s="57">
        <v>0.39</v>
      </c>
      <c r="K89" s="60" t="e">
        <f>VLOOKUP(#REF!,Tickets!A89:X497,22,0)</f>
        <v>#REF!</v>
      </c>
      <c r="M89" s="60" t="e">
        <f>VLOOKUP(#REF!,Tickets!A89:X497,23,0)</f>
        <v>#REF!</v>
      </c>
      <c r="N89" s="60" t="e">
        <f>VLOOKUP(#REF!,Tickets!A89:X497,24,0)</f>
        <v>#REF!</v>
      </c>
      <c r="O89" s="59" t="e">
        <f t="shared" si="2"/>
        <v>#REF!</v>
      </c>
      <c r="P89" s="59" t="e">
        <f t="shared" si="3"/>
        <v>#REF!</v>
      </c>
    </row>
    <row r="90" spans="1:16">
      <c r="A90" s="57" t="s">
        <v>2353</v>
      </c>
      <c r="B90" s="57" t="s">
        <v>2354</v>
      </c>
      <c r="C90" s="57" t="s">
        <v>2355</v>
      </c>
      <c r="D90" s="57" t="s">
        <v>2356</v>
      </c>
      <c r="E90" s="58">
        <v>0.84166666666666667</v>
      </c>
      <c r="F90" s="57">
        <v>97.28</v>
      </c>
      <c r="G90" s="57">
        <v>3.9</v>
      </c>
      <c r="H90" s="57">
        <v>0.1</v>
      </c>
      <c r="I90" s="57">
        <v>0.39</v>
      </c>
      <c r="K90" s="60" t="e">
        <f>VLOOKUP(#REF!,Tickets!A90:X498,22,0)</f>
        <v>#REF!</v>
      </c>
      <c r="M90" s="60" t="e">
        <f>VLOOKUP(#REF!,Tickets!A90:X498,23,0)</f>
        <v>#REF!</v>
      </c>
      <c r="N90" s="60" t="e">
        <f>VLOOKUP(#REF!,Tickets!A90:X498,24,0)</f>
        <v>#REF!</v>
      </c>
      <c r="O90" s="59" t="e">
        <f t="shared" si="2"/>
        <v>#REF!</v>
      </c>
      <c r="P90" s="59" t="e">
        <f t="shared" si="3"/>
        <v>#REF!</v>
      </c>
    </row>
    <row r="91" spans="1:16">
      <c r="A91" s="57" t="s">
        <v>2357</v>
      </c>
      <c r="B91" s="57" t="s">
        <v>2227</v>
      </c>
      <c r="C91" s="57" t="s">
        <v>2358</v>
      </c>
      <c r="D91" s="57" t="s">
        <v>2359</v>
      </c>
      <c r="E91" s="58">
        <v>0.83680555555555558</v>
      </c>
      <c r="F91" s="57">
        <v>97.3</v>
      </c>
      <c r="G91" s="57">
        <v>4.2</v>
      </c>
      <c r="H91" s="57">
        <v>0.1</v>
      </c>
      <c r="I91" s="57">
        <v>0.42</v>
      </c>
      <c r="K91" s="60" t="e">
        <f>VLOOKUP(#REF!,Tickets!A91:X499,22,0)</f>
        <v>#REF!</v>
      </c>
      <c r="M91" s="60" t="e">
        <f>VLOOKUP(#REF!,Tickets!A91:X499,23,0)</f>
        <v>#REF!</v>
      </c>
      <c r="N91" s="60" t="e">
        <f>VLOOKUP(#REF!,Tickets!A91:X499,24,0)</f>
        <v>#REF!</v>
      </c>
      <c r="O91" s="59" t="e">
        <f t="shared" si="2"/>
        <v>#REF!</v>
      </c>
      <c r="P91" s="59" t="e">
        <f t="shared" si="3"/>
        <v>#REF!</v>
      </c>
    </row>
    <row r="92" spans="1:16">
      <c r="A92" s="57" t="s">
        <v>2360</v>
      </c>
      <c r="B92" s="57" t="s">
        <v>2073</v>
      </c>
      <c r="C92" s="57" t="s">
        <v>2361</v>
      </c>
      <c r="D92" s="57" t="s">
        <v>2362</v>
      </c>
      <c r="E92" s="58">
        <v>0.78819444444444442</v>
      </c>
      <c r="F92" s="57">
        <v>97.46</v>
      </c>
      <c r="G92" s="57">
        <v>3</v>
      </c>
      <c r="H92" s="57">
        <v>0.1</v>
      </c>
      <c r="I92" s="57">
        <v>0.3</v>
      </c>
      <c r="K92" s="60" t="e">
        <f>VLOOKUP(#REF!,Tickets!A92:X500,22,0)</f>
        <v>#REF!</v>
      </c>
      <c r="M92" s="60" t="e">
        <f>VLOOKUP(#REF!,Tickets!A92:X500,23,0)</f>
        <v>#REF!</v>
      </c>
      <c r="N92" s="60" t="e">
        <f>VLOOKUP(#REF!,Tickets!A92:X500,24,0)</f>
        <v>#REF!</v>
      </c>
      <c r="O92" s="59" t="e">
        <f t="shared" si="2"/>
        <v>#REF!</v>
      </c>
      <c r="P92" s="59" t="e">
        <f t="shared" si="3"/>
        <v>#REF!</v>
      </c>
    </row>
    <row r="93" spans="1:16">
      <c r="A93" s="57" t="s">
        <v>2363</v>
      </c>
      <c r="B93" s="57" t="s">
        <v>2133</v>
      </c>
      <c r="C93" s="57" t="s">
        <v>2364</v>
      </c>
      <c r="D93" s="57" t="s">
        <v>2365</v>
      </c>
      <c r="E93" s="58">
        <v>0.78541666666666665</v>
      </c>
      <c r="F93" s="57">
        <v>97.47</v>
      </c>
      <c r="G93" s="57">
        <v>3.3</v>
      </c>
      <c r="H93" s="57">
        <v>0.1</v>
      </c>
      <c r="I93" s="57">
        <v>0.33</v>
      </c>
      <c r="K93" s="60" t="e">
        <f>VLOOKUP(#REF!,Tickets!A93:X501,22,0)</f>
        <v>#REF!</v>
      </c>
      <c r="M93" s="60" t="e">
        <f>VLOOKUP(#REF!,Tickets!A93:X501,23,0)</f>
        <v>#REF!</v>
      </c>
      <c r="N93" s="60" t="e">
        <f>VLOOKUP(#REF!,Tickets!A93:X501,24,0)</f>
        <v>#REF!</v>
      </c>
      <c r="O93" s="59" t="e">
        <f t="shared" si="2"/>
        <v>#REF!</v>
      </c>
      <c r="P93" s="59" t="e">
        <f t="shared" si="3"/>
        <v>#REF!</v>
      </c>
    </row>
    <row r="94" spans="1:16">
      <c r="A94" s="57" t="s">
        <v>2366</v>
      </c>
      <c r="B94" s="57" t="s">
        <v>2190</v>
      </c>
      <c r="C94" s="57" t="s">
        <v>2367</v>
      </c>
      <c r="D94" s="57" t="s">
        <v>2368</v>
      </c>
      <c r="E94" s="58">
        <v>0.73958333333333337</v>
      </c>
      <c r="F94" s="57">
        <v>97.61</v>
      </c>
      <c r="G94" s="57">
        <v>2</v>
      </c>
      <c r="H94" s="57">
        <v>0.1</v>
      </c>
      <c r="I94" s="57">
        <v>0.2</v>
      </c>
      <c r="K94" s="60" t="e">
        <f>VLOOKUP(#REF!,Tickets!A94:X502,22,0)</f>
        <v>#REF!</v>
      </c>
      <c r="M94" s="60" t="e">
        <f>VLOOKUP(#REF!,Tickets!A94:X502,23,0)</f>
        <v>#REF!</v>
      </c>
      <c r="N94" s="60" t="e">
        <f>VLOOKUP(#REF!,Tickets!A94:X502,24,0)</f>
        <v>#REF!</v>
      </c>
      <c r="O94" s="59" t="e">
        <f t="shared" si="2"/>
        <v>#REF!</v>
      </c>
      <c r="P94" s="59" t="e">
        <f t="shared" si="3"/>
        <v>#REF!</v>
      </c>
    </row>
    <row r="95" spans="1:16">
      <c r="A95" s="57" t="s">
        <v>2369</v>
      </c>
      <c r="B95" s="57" t="s">
        <v>2190</v>
      </c>
      <c r="C95" s="57" t="s">
        <v>2370</v>
      </c>
      <c r="D95" s="57" t="s">
        <v>2371</v>
      </c>
      <c r="E95" s="58">
        <v>0.73819444444444449</v>
      </c>
      <c r="F95" s="57">
        <v>97.62</v>
      </c>
      <c r="G95" s="57">
        <v>2</v>
      </c>
      <c r="H95" s="57">
        <v>0.1</v>
      </c>
      <c r="I95" s="57">
        <v>0.2</v>
      </c>
      <c r="K95" s="60" t="e">
        <f>VLOOKUP(#REF!,Tickets!A95:X503,22,0)</f>
        <v>#REF!</v>
      </c>
      <c r="M95" s="60" t="e">
        <f>VLOOKUP(#REF!,Tickets!A95:X503,23,0)</f>
        <v>#REF!</v>
      </c>
      <c r="N95" s="60" t="e">
        <f>VLOOKUP(#REF!,Tickets!A95:X503,24,0)</f>
        <v>#REF!</v>
      </c>
      <c r="O95" s="59" t="e">
        <f t="shared" si="2"/>
        <v>#REF!</v>
      </c>
      <c r="P95" s="59" t="e">
        <f t="shared" si="3"/>
        <v>#REF!</v>
      </c>
    </row>
    <row r="96" spans="1:16">
      <c r="A96" s="57" t="s">
        <v>2372</v>
      </c>
      <c r="B96" s="57" t="s">
        <v>2373</v>
      </c>
      <c r="C96" s="57" t="s">
        <v>2374</v>
      </c>
      <c r="D96" s="57" t="s">
        <v>2375</v>
      </c>
      <c r="E96" s="58">
        <v>0.72430555555555554</v>
      </c>
      <c r="F96" s="57">
        <v>97.66</v>
      </c>
      <c r="G96" s="57">
        <v>3</v>
      </c>
      <c r="H96" s="57">
        <v>0.1</v>
      </c>
      <c r="I96" s="57">
        <v>0.3</v>
      </c>
      <c r="K96" s="60" t="e">
        <f>VLOOKUP(#REF!,Tickets!A96:X504,22,0)</f>
        <v>#REF!</v>
      </c>
      <c r="M96" s="60" t="e">
        <f>VLOOKUP(#REF!,Tickets!A96:X504,23,0)</f>
        <v>#REF!</v>
      </c>
      <c r="N96" s="60" t="e">
        <f>VLOOKUP(#REF!,Tickets!A96:X504,24,0)</f>
        <v>#REF!</v>
      </c>
      <c r="O96" s="59" t="e">
        <f t="shared" si="2"/>
        <v>#REF!</v>
      </c>
      <c r="P96" s="59" t="e">
        <f t="shared" si="3"/>
        <v>#REF!</v>
      </c>
    </row>
    <row r="97" spans="1:16">
      <c r="A97" s="57" t="s">
        <v>2376</v>
      </c>
      <c r="B97" s="57" t="s">
        <v>2158</v>
      </c>
      <c r="C97" s="57" t="s">
        <v>2377</v>
      </c>
      <c r="D97" s="57" t="s">
        <v>2378</v>
      </c>
      <c r="E97" s="58">
        <v>0.72152777777777777</v>
      </c>
      <c r="F97" s="57">
        <v>97.67</v>
      </c>
      <c r="G97" s="57">
        <v>4.7</v>
      </c>
      <c r="H97" s="57">
        <v>0.1</v>
      </c>
      <c r="I97" s="57">
        <v>0.47</v>
      </c>
      <c r="K97" s="60" t="e">
        <f>VLOOKUP(#REF!,Tickets!A97:X505,22,0)</f>
        <v>#REF!</v>
      </c>
      <c r="M97" s="60" t="e">
        <f>VLOOKUP(#REF!,Tickets!A97:X505,23,0)</f>
        <v>#REF!</v>
      </c>
      <c r="N97" s="60" t="e">
        <f>VLOOKUP(#REF!,Tickets!A97:X505,24,0)</f>
        <v>#REF!</v>
      </c>
      <c r="O97" s="59" t="e">
        <f t="shared" si="2"/>
        <v>#REF!</v>
      </c>
      <c r="P97" s="59" t="e">
        <f t="shared" si="3"/>
        <v>#REF!</v>
      </c>
    </row>
    <row r="98" spans="1:16">
      <c r="A98" s="57" t="s">
        <v>2379</v>
      </c>
      <c r="B98" s="57" t="s">
        <v>2158</v>
      </c>
      <c r="C98" s="57" t="s">
        <v>2380</v>
      </c>
      <c r="D98" s="57" t="s">
        <v>2381</v>
      </c>
      <c r="E98" s="58">
        <v>0.70138888888888884</v>
      </c>
      <c r="F98" s="57">
        <v>97.74</v>
      </c>
      <c r="G98" s="57">
        <v>3.94</v>
      </c>
      <c r="H98" s="57">
        <v>0.1</v>
      </c>
      <c r="I98" s="57">
        <v>0.39</v>
      </c>
      <c r="K98" s="60" t="e">
        <f>VLOOKUP(#REF!,Tickets!A98:X506,22,0)</f>
        <v>#REF!</v>
      </c>
      <c r="M98" s="60" t="e">
        <f>VLOOKUP(#REF!,Tickets!A98:X506,23,0)</f>
        <v>#REF!</v>
      </c>
      <c r="N98" s="60" t="e">
        <f>VLOOKUP(#REF!,Tickets!A98:X506,24,0)</f>
        <v>#REF!</v>
      </c>
      <c r="O98" s="59" t="e">
        <f t="shared" si="2"/>
        <v>#REF!</v>
      </c>
      <c r="P98" s="59" t="e">
        <f t="shared" si="3"/>
        <v>#REF!</v>
      </c>
    </row>
    <row r="99" spans="1:16">
      <c r="A99" s="57" t="s">
        <v>2382</v>
      </c>
      <c r="B99" s="57" t="s">
        <v>2227</v>
      </c>
      <c r="C99" s="57" t="s">
        <v>2383</v>
      </c>
      <c r="D99" s="57" t="s">
        <v>2383</v>
      </c>
      <c r="E99" s="58">
        <v>0.69444444444444442</v>
      </c>
      <c r="F99" s="57">
        <v>97.76</v>
      </c>
      <c r="G99" s="57">
        <v>4.2</v>
      </c>
      <c r="H99" s="57">
        <v>0.1</v>
      </c>
      <c r="I99" s="57">
        <v>0.42</v>
      </c>
      <c r="K99" s="60" t="e">
        <f>VLOOKUP(#REF!,Tickets!A99:X507,22,0)</f>
        <v>#REF!</v>
      </c>
      <c r="M99" s="60" t="e">
        <f>VLOOKUP(#REF!,Tickets!A99:X507,23,0)</f>
        <v>#REF!</v>
      </c>
      <c r="N99" s="60" t="e">
        <f>VLOOKUP(#REF!,Tickets!A99:X507,24,0)</f>
        <v>#REF!</v>
      </c>
      <c r="O99" s="59" t="e">
        <f t="shared" si="2"/>
        <v>#REF!</v>
      </c>
      <c r="P99" s="59" t="e">
        <f t="shared" si="3"/>
        <v>#REF!</v>
      </c>
    </row>
    <row r="100" spans="1:16">
      <c r="A100" s="57" t="s">
        <v>2384</v>
      </c>
      <c r="B100" s="57" t="s">
        <v>2158</v>
      </c>
      <c r="C100" s="57" t="s">
        <v>2385</v>
      </c>
      <c r="D100" s="57" t="s">
        <v>2386</v>
      </c>
      <c r="E100" s="58">
        <v>0.67777777777777781</v>
      </c>
      <c r="F100" s="57">
        <v>97.81</v>
      </c>
      <c r="G100" s="57">
        <v>3.9</v>
      </c>
      <c r="H100" s="57">
        <v>0.1</v>
      </c>
      <c r="I100" s="57">
        <v>0.39</v>
      </c>
      <c r="K100" s="60" t="e">
        <f>VLOOKUP(#REF!,Tickets!A100:X508,22,0)</f>
        <v>#REF!</v>
      </c>
      <c r="M100" s="60" t="e">
        <f>VLOOKUP(#REF!,Tickets!A100:X508,23,0)</f>
        <v>#REF!</v>
      </c>
      <c r="N100" s="60" t="e">
        <f>VLOOKUP(#REF!,Tickets!A100:X508,24,0)</f>
        <v>#REF!</v>
      </c>
      <c r="O100" s="59" t="e">
        <f t="shared" si="2"/>
        <v>#REF!</v>
      </c>
      <c r="P100" s="59" t="e">
        <f t="shared" si="3"/>
        <v>#REF!</v>
      </c>
    </row>
    <row r="101" spans="1:16">
      <c r="A101" s="57" t="s">
        <v>2387</v>
      </c>
      <c r="B101" s="57" t="s">
        <v>2190</v>
      </c>
      <c r="C101" s="57" t="s">
        <v>2388</v>
      </c>
      <c r="D101" s="57" t="s">
        <v>2389</v>
      </c>
      <c r="E101" s="58">
        <v>0.66597222222222219</v>
      </c>
      <c r="F101" s="57">
        <v>97.85</v>
      </c>
      <c r="G101" s="57">
        <v>3.9</v>
      </c>
      <c r="H101" s="57">
        <v>0.1</v>
      </c>
      <c r="I101" s="57">
        <v>0.39</v>
      </c>
      <c r="K101" s="60" t="e">
        <f>VLOOKUP(#REF!,Tickets!A101:X509,22,0)</f>
        <v>#REF!</v>
      </c>
      <c r="M101" s="60" t="e">
        <f>VLOOKUP(#REF!,Tickets!A101:X509,23,0)</f>
        <v>#REF!</v>
      </c>
      <c r="N101" s="60" t="e">
        <f>VLOOKUP(#REF!,Tickets!A101:X509,24,0)</f>
        <v>#REF!</v>
      </c>
      <c r="O101" s="59" t="e">
        <f t="shared" si="2"/>
        <v>#REF!</v>
      </c>
      <c r="P101" s="59" t="e">
        <f t="shared" si="3"/>
        <v>#REF!</v>
      </c>
    </row>
    <row r="102" spans="1:16">
      <c r="A102" s="57" t="s">
        <v>2390</v>
      </c>
      <c r="B102" s="57" t="s">
        <v>2209</v>
      </c>
      <c r="C102" s="57" t="s">
        <v>2391</v>
      </c>
      <c r="D102" s="57" t="s">
        <v>2392</v>
      </c>
      <c r="E102" s="58">
        <v>0.66527777777777775</v>
      </c>
      <c r="F102" s="57">
        <v>97.85</v>
      </c>
      <c r="G102" s="57">
        <v>3</v>
      </c>
      <c r="H102" s="57">
        <v>0.1</v>
      </c>
      <c r="I102" s="57">
        <v>0.3</v>
      </c>
      <c r="K102" s="60" t="e">
        <f>VLOOKUP(#REF!,Tickets!A102:X510,22,0)</f>
        <v>#REF!</v>
      </c>
      <c r="M102" s="60" t="e">
        <f>VLOOKUP(#REF!,Tickets!A102:X510,23,0)</f>
        <v>#REF!</v>
      </c>
      <c r="N102" s="60" t="e">
        <f>VLOOKUP(#REF!,Tickets!A102:X510,24,0)</f>
        <v>#REF!</v>
      </c>
      <c r="O102" s="59" t="e">
        <f t="shared" si="2"/>
        <v>#REF!</v>
      </c>
      <c r="P102" s="59" t="e">
        <f t="shared" si="3"/>
        <v>#REF!</v>
      </c>
    </row>
    <row r="103" spans="1:16">
      <c r="A103" s="57" t="s">
        <v>2393</v>
      </c>
      <c r="B103" s="57" t="s">
        <v>2144</v>
      </c>
      <c r="C103" s="57" t="s">
        <v>2394</v>
      </c>
      <c r="D103" s="57" t="s">
        <v>2394</v>
      </c>
      <c r="E103" s="58">
        <v>0.66180555555555554</v>
      </c>
      <c r="F103" s="57">
        <v>97.86</v>
      </c>
      <c r="G103" s="57">
        <v>1.8</v>
      </c>
      <c r="H103" s="57">
        <v>0.1</v>
      </c>
      <c r="I103" s="57">
        <v>0.18</v>
      </c>
      <c r="K103" s="60" t="e">
        <f>VLOOKUP(#REF!,Tickets!A103:X511,22,0)</f>
        <v>#REF!</v>
      </c>
      <c r="M103" s="60" t="e">
        <f>VLOOKUP(#REF!,Tickets!A103:X511,23,0)</f>
        <v>#REF!</v>
      </c>
      <c r="N103" s="60" t="e">
        <f>VLOOKUP(#REF!,Tickets!A103:X511,24,0)</f>
        <v>#REF!</v>
      </c>
      <c r="O103" s="59" t="e">
        <f t="shared" si="2"/>
        <v>#REF!</v>
      </c>
      <c r="P103" s="59" t="e">
        <f t="shared" si="3"/>
        <v>#REF!</v>
      </c>
    </row>
    <row r="104" spans="1:16">
      <c r="A104" s="57" t="s">
        <v>2395</v>
      </c>
      <c r="B104" s="57" t="s">
        <v>2396</v>
      </c>
      <c r="C104" s="57" t="s">
        <v>2397</v>
      </c>
      <c r="D104" s="57" t="s">
        <v>2398</v>
      </c>
      <c r="E104" s="58">
        <v>0.63888888888888884</v>
      </c>
      <c r="F104" s="57">
        <v>97.94</v>
      </c>
      <c r="G104" s="57">
        <v>4.2</v>
      </c>
      <c r="H104" s="57">
        <v>0.1</v>
      </c>
      <c r="I104" s="57">
        <v>0.42</v>
      </c>
      <c r="K104" s="60" t="e">
        <f>VLOOKUP(#REF!,Tickets!A104:X512,22,0)</f>
        <v>#REF!</v>
      </c>
      <c r="M104" s="60" t="e">
        <f>VLOOKUP(#REF!,Tickets!A104:X512,23,0)</f>
        <v>#REF!</v>
      </c>
      <c r="N104" s="60" t="e">
        <f>VLOOKUP(#REF!,Tickets!A104:X512,24,0)</f>
        <v>#REF!</v>
      </c>
      <c r="O104" s="59" t="e">
        <f t="shared" si="2"/>
        <v>#REF!</v>
      </c>
      <c r="P104" s="59" t="e">
        <f t="shared" si="3"/>
        <v>#REF!</v>
      </c>
    </row>
    <row r="105" spans="1:16">
      <c r="A105" s="57" t="s">
        <v>2399</v>
      </c>
      <c r="B105" s="57" t="s">
        <v>2073</v>
      </c>
      <c r="C105" s="57" t="s">
        <v>2400</v>
      </c>
      <c r="D105" s="57" t="s">
        <v>2401</v>
      </c>
      <c r="E105" s="58">
        <v>0.63680555555555551</v>
      </c>
      <c r="F105" s="57">
        <v>97.94</v>
      </c>
      <c r="G105" s="57">
        <v>4.2</v>
      </c>
      <c r="H105" s="57">
        <v>0.1</v>
      </c>
      <c r="I105" s="57">
        <v>0.42</v>
      </c>
      <c r="K105" s="60" t="e">
        <f>VLOOKUP(#REF!,Tickets!A105:X513,22,0)</f>
        <v>#REF!</v>
      </c>
      <c r="M105" s="60" t="e">
        <f>VLOOKUP(#REF!,Tickets!A105:X513,23,0)</f>
        <v>#REF!</v>
      </c>
      <c r="N105" s="60" t="e">
        <f>VLOOKUP(#REF!,Tickets!A105:X513,24,0)</f>
        <v>#REF!</v>
      </c>
      <c r="O105" s="59" t="e">
        <f t="shared" si="2"/>
        <v>#REF!</v>
      </c>
      <c r="P105" s="59" t="e">
        <f t="shared" si="3"/>
        <v>#REF!</v>
      </c>
    </row>
    <row r="106" spans="1:16">
      <c r="A106" s="57" t="s">
        <v>2402</v>
      </c>
      <c r="B106" s="57" t="s">
        <v>2232</v>
      </c>
      <c r="C106" s="57" t="s">
        <v>2403</v>
      </c>
      <c r="D106" s="57" t="s">
        <v>2404</v>
      </c>
      <c r="E106" s="58">
        <v>0.60138888888888886</v>
      </c>
      <c r="F106" s="57">
        <v>98.06</v>
      </c>
      <c r="G106" s="57">
        <v>4.7</v>
      </c>
      <c r="H106" s="57">
        <v>0.1</v>
      </c>
      <c r="I106" s="57">
        <v>0.47</v>
      </c>
      <c r="K106" s="60" t="e">
        <f>VLOOKUP(#REF!,Tickets!A106:X514,22,0)</f>
        <v>#REF!</v>
      </c>
      <c r="M106" s="60" t="e">
        <f>VLOOKUP(#REF!,Tickets!A106:X514,23,0)</f>
        <v>#REF!</v>
      </c>
      <c r="N106" s="60" t="e">
        <f>VLOOKUP(#REF!,Tickets!A106:X514,24,0)</f>
        <v>#REF!</v>
      </c>
      <c r="O106" s="59" t="e">
        <f t="shared" si="2"/>
        <v>#REF!</v>
      </c>
      <c r="P106" s="59" t="e">
        <f t="shared" si="3"/>
        <v>#REF!</v>
      </c>
    </row>
    <row r="107" spans="1:16">
      <c r="A107" s="57" t="s">
        <v>2405</v>
      </c>
      <c r="B107" s="57" t="s">
        <v>2396</v>
      </c>
      <c r="C107" s="57" t="s">
        <v>2406</v>
      </c>
      <c r="D107" s="57" t="s">
        <v>2407</v>
      </c>
      <c r="E107" s="58">
        <v>0.50138888888888888</v>
      </c>
      <c r="F107" s="57">
        <v>98.38</v>
      </c>
      <c r="G107" s="57">
        <v>4.7</v>
      </c>
      <c r="H107" s="57">
        <v>0.1</v>
      </c>
      <c r="I107" s="57">
        <v>0.47</v>
      </c>
      <c r="K107" s="60" t="e">
        <f>VLOOKUP(#REF!,Tickets!A107:X515,22,0)</f>
        <v>#REF!</v>
      </c>
      <c r="M107" s="60" t="e">
        <f>VLOOKUP(#REF!,Tickets!A107:X515,23,0)</f>
        <v>#REF!</v>
      </c>
      <c r="N107" s="60" t="e">
        <f>VLOOKUP(#REF!,Tickets!A107:X515,24,0)</f>
        <v>#REF!</v>
      </c>
      <c r="O107" s="59" t="e">
        <f t="shared" si="2"/>
        <v>#REF!</v>
      </c>
      <c r="P107" s="59" t="e">
        <f t="shared" si="3"/>
        <v>#REF!</v>
      </c>
    </row>
    <row r="108" spans="1:16">
      <c r="A108" s="57" t="s">
        <v>2408</v>
      </c>
      <c r="B108" s="57" t="s">
        <v>2331</v>
      </c>
      <c r="C108" s="57" t="s">
        <v>2409</v>
      </c>
      <c r="D108" s="57" t="s">
        <v>2410</v>
      </c>
      <c r="E108" s="58">
        <v>0.41041666666666665</v>
      </c>
      <c r="F108" s="57">
        <v>98.67</v>
      </c>
      <c r="G108" s="57">
        <v>1.7</v>
      </c>
      <c r="H108" s="57">
        <v>0.1</v>
      </c>
      <c r="I108" s="57">
        <v>0</v>
      </c>
      <c r="K108" s="60" t="e">
        <f>VLOOKUP(#REF!,Tickets!A108:X516,22,0)</f>
        <v>#REF!</v>
      </c>
      <c r="M108" s="60" t="e">
        <f>VLOOKUP(#REF!,Tickets!A108:X516,23,0)</f>
        <v>#REF!</v>
      </c>
      <c r="N108" s="60" t="e">
        <f>VLOOKUP(#REF!,Tickets!A108:X516,24,0)</f>
        <v>#REF!</v>
      </c>
      <c r="O108" s="59" t="e">
        <f t="shared" si="2"/>
        <v>#REF!</v>
      </c>
      <c r="P108" s="59" t="e">
        <f t="shared" si="3"/>
        <v>#REF!</v>
      </c>
    </row>
    <row r="109" spans="1:16">
      <c r="A109" s="57" t="s">
        <v>2411</v>
      </c>
      <c r="B109" s="57" t="s">
        <v>2412</v>
      </c>
      <c r="C109" s="57" t="s">
        <v>2413</v>
      </c>
      <c r="D109" s="57" t="s">
        <v>2414</v>
      </c>
      <c r="E109" s="58">
        <v>0.37222222222222223</v>
      </c>
      <c r="F109" s="57">
        <v>98.8</v>
      </c>
      <c r="G109" s="57">
        <v>5.9</v>
      </c>
      <c r="H109" s="57">
        <v>0.1</v>
      </c>
      <c r="I109" s="57">
        <v>0</v>
      </c>
      <c r="K109" s="60" t="e">
        <f>VLOOKUP(#REF!,Tickets!A109:X517,22,0)</f>
        <v>#REF!</v>
      </c>
      <c r="M109" s="60" t="e">
        <f>VLOOKUP(#REF!,Tickets!A109:X517,23,0)</f>
        <v>#REF!</v>
      </c>
      <c r="N109" s="60" t="e">
        <f>VLOOKUP(#REF!,Tickets!A109:X517,24,0)</f>
        <v>#REF!</v>
      </c>
      <c r="O109" s="59" t="e">
        <f t="shared" si="2"/>
        <v>#REF!</v>
      </c>
      <c r="P109" s="59" t="e">
        <f t="shared" si="3"/>
        <v>#REF!</v>
      </c>
    </row>
    <row r="110" spans="1:16">
      <c r="A110" s="57" t="s">
        <v>2415</v>
      </c>
      <c r="B110" s="57" t="s">
        <v>2073</v>
      </c>
      <c r="C110" s="57" t="s">
        <v>2416</v>
      </c>
      <c r="D110" s="57" t="s">
        <v>2417</v>
      </c>
      <c r="E110" s="58">
        <v>0.3659722222222222</v>
      </c>
      <c r="F110" s="57">
        <v>98.82</v>
      </c>
      <c r="G110" s="57">
        <v>4.7</v>
      </c>
      <c r="H110" s="57">
        <v>0.1</v>
      </c>
      <c r="I110" s="57">
        <v>0</v>
      </c>
      <c r="K110" s="60" t="e">
        <f>VLOOKUP(#REF!,Tickets!A110:X518,22,0)</f>
        <v>#REF!</v>
      </c>
      <c r="M110" s="60" t="e">
        <f>VLOOKUP(#REF!,Tickets!A110:X518,23,0)</f>
        <v>#REF!</v>
      </c>
      <c r="N110" s="60" t="e">
        <f>VLOOKUP(#REF!,Tickets!A110:X518,24,0)</f>
        <v>#REF!</v>
      </c>
      <c r="O110" s="59" t="e">
        <f t="shared" si="2"/>
        <v>#REF!</v>
      </c>
      <c r="P110" s="59" t="e">
        <f t="shared" si="3"/>
        <v>#REF!</v>
      </c>
    </row>
    <row r="111" spans="1:16">
      <c r="A111" s="57" t="s">
        <v>2418</v>
      </c>
      <c r="B111" s="57" t="s">
        <v>2419</v>
      </c>
      <c r="C111" s="57" t="s">
        <v>2420</v>
      </c>
      <c r="D111" s="57" t="s">
        <v>2421</v>
      </c>
      <c r="E111" s="58">
        <v>0.35486111111111113</v>
      </c>
      <c r="F111" s="57">
        <v>98.85</v>
      </c>
      <c r="G111" s="57">
        <v>1.8</v>
      </c>
      <c r="H111" s="57">
        <v>0.1</v>
      </c>
      <c r="I111" s="57">
        <v>0</v>
      </c>
      <c r="K111" s="60" t="e">
        <f>VLOOKUP(#REF!,Tickets!A111:X519,22,0)</f>
        <v>#REF!</v>
      </c>
      <c r="M111" s="60" t="e">
        <f>VLOOKUP(#REF!,Tickets!A111:X519,23,0)</f>
        <v>#REF!</v>
      </c>
      <c r="N111" s="60" t="e">
        <f>VLOOKUP(#REF!,Tickets!A111:X519,24,0)</f>
        <v>#REF!</v>
      </c>
      <c r="O111" s="59" t="e">
        <f t="shared" si="2"/>
        <v>#REF!</v>
      </c>
      <c r="P111" s="59" t="e">
        <f t="shared" si="3"/>
        <v>#REF!</v>
      </c>
    </row>
    <row r="112" spans="1:16">
      <c r="A112" s="57" t="s">
        <v>2422</v>
      </c>
      <c r="B112" s="57" t="s">
        <v>2180</v>
      </c>
      <c r="C112" s="57" t="s">
        <v>2423</v>
      </c>
      <c r="D112" s="57" t="s">
        <v>2424</v>
      </c>
      <c r="E112" s="58">
        <v>0.3527777777777778</v>
      </c>
      <c r="F112" s="57">
        <v>98.86</v>
      </c>
      <c r="G112" s="57">
        <v>1.8</v>
      </c>
      <c r="H112" s="57">
        <v>0.1</v>
      </c>
      <c r="I112" s="57">
        <v>0</v>
      </c>
      <c r="K112" s="60" t="e">
        <f>VLOOKUP(#REF!,Tickets!A112:X520,22,0)</f>
        <v>#REF!</v>
      </c>
      <c r="M112" s="60" t="e">
        <f>VLOOKUP(#REF!,Tickets!A112:X520,23,0)</f>
        <v>#REF!</v>
      </c>
      <c r="N112" s="60" t="e">
        <f>VLOOKUP(#REF!,Tickets!A112:X520,24,0)</f>
        <v>#REF!</v>
      </c>
      <c r="O112" s="59" t="e">
        <f t="shared" si="2"/>
        <v>#REF!</v>
      </c>
      <c r="P112" s="59" t="e">
        <f t="shared" si="3"/>
        <v>#REF!</v>
      </c>
    </row>
    <row r="113" spans="1:16">
      <c r="A113" s="57" t="s">
        <v>2425</v>
      </c>
      <c r="B113" s="57" t="s">
        <v>2209</v>
      </c>
      <c r="C113" s="57" t="s">
        <v>2426</v>
      </c>
      <c r="D113" s="57" t="s">
        <v>2427</v>
      </c>
      <c r="E113" s="58">
        <v>0.33263888888888887</v>
      </c>
      <c r="F113" s="57">
        <v>98.93</v>
      </c>
      <c r="G113" s="57">
        <v>4.2</v>
      </c>
      <c r="H113" s="57">
        <v>0.1</v>
      </c>
      <c r="I113" s="57">
        <v>0</v>
      </c>
      <c r="K113" s="60" t="e">
        <f>VLOOKUP(#REF!,Tickets!A113:X521,22,0)</f>
        <v>#REF!</v>
      </c>
      <c r="M113" s="60" t="e">
        <f>VLOOKUP(#REF!,Tickets!A113:X521,23,0)</f>
        <v>#REF!</v>
      </c>
      <c r="N113" s="60" t="e">
        <f>VLOOKUP(#REF!,Tickets!A113:X521,24,0)</f>
        <v>#REF!</v>
      </c>
      <c r="O113" s="59" t="e">
        <f t="shared" si="2"/>
        <v>#REF!</v>
      </c>
      <c r="P113" s="59" t="e">
        <f t="shared" si="3"/>
        <v>#REF!</v>
      </c>
    </row>
    <row r="114" spans="1:16">
      <c r="A114" s="57" t="s">
        <v>2428</v>
      </c>
      <c r="B114" s="57" t="s">
        <v>2073</v>
      </c>
      <c r="C114" s="57" t="s">
        <v>2429</v>
      </c>
      <c r="D114" s="57" t="s">
        <v>2430</v>
      </c>
      <c r="E114" s="58">
        <v>0.3298611111111111</v>
      </c>
      <c r="F114" s="57">
        <v>98.94</v>
      </c>
      <c r="G114" s="57">
        <v>4.7</v>
      </c>
      <c r="H114" s="57">
        <v>0.1</v>
      </c>
      <c r="I114" s="57">
        <v>0</v>
      </c>
      <c r="K114" s="60" t="e">
        <f>VLOOKUP(#REF!,Tickets!A114:X522,22,0)</f>
        <v>#REF!</v>
      </c>
      <c r="M114" s="60" t="e">
        <f>VLOOKUP(#REF!,Tickets!A114:X522,23,0)</f>
        <v>#REF!</v>
      </c>
      <c r="N114" s="60" t="e">
        <f>VLOOKUP(#REF!,Tickets!A114:X522,24,0)</f>
        <v>#REF!</v>
      </c>
      <c r="O114" s="59" t="e">
        <f t="shared" si="2"/>
        <v>#REF!</v>
      </c>
      <c r="P114" s="59" t="e">
        <f t="shared" si="3"/>
        <v>#REF!</v>
      </c>
    </row>
    <row r="115" spans="1:16">
      <c r="A115" s="57" t="s">
        <v>2431</v>
      </c>
      <c r="B115" s="57" t="s">
        <v>2432</v>
      </c>
      <c r="C115" s="57" t="s">
        <v>2433</v>
      </c>
      <c r="D115" s="57" t="s">
        <v>2434</v>
      </c>
      <c r="E115" s="58">
        <v>0.32569444444444445</v>
      </c>
      <c r="F115" s="57">
        <v>98.95</v>
      </c>
      <c r="G115" s="57">
        <v>0</v>
      </c>
      <c r="H115" s="57">
        <v>0.1</v>
      </c>
      <c r="I115" s="57">
        <v>0</v>
      </c>
      <c r="K115" s="60" t="e">
        <f>VLOOKUP(#REF!,Tickets!A115:X523,22,0)</f>
        <v>#REF!</v>
      </c>
      <c r="M115" s="60" t="e">
        <f>VLOOKUP(#REF!,Tickets!A115:X523,23,0)</f>
        <v>#REF!</v>
      </c>
      <c r="N115" s="60" t="e">
        <f>VLOOKUP(#REF!,Tickets!A115:X523,24,0)</f>
        <v>#REF!</v>
      </c>
      <c r="O115" s="59" t="e">
        <f t="shared" si="2"/>
        <v>#REF!</v>
      </c>
      <c r="P115" s="59" t="e">
        <f t="shared" si="3"/>
        <v>#REF!</v>
      </c>
    </row>
    <row r="116" spans="1:16">
      <c r="A116" s="57" t="s">
        <v>2435</v>
      </c>
      <c r="B116" s="57" t="s">
        <v>2436</v>
      </c>
      <c r="C116" s="57" t="s">
        <v>2437</v>
      </c>
      <c r="D116" s="57" t="s">
        <v>2438</v>
      </c>
      <c r="E116" s="58">
        <v>0.31458333333333333</v>
      </c>
      <c r="F116" s="57">
        <v>98.98</v>
      </c>
      <c r="G116" s="57">
        <v>1.4</v>
      </c>
      <c r="H116" s="57">
        <v>0.1</v>
      </c>
      <c r="I116" s="57">
        <v>0</v>
      </c>
      <c r="K116" s="60" t="e">
        <f>VLOOKUP(#REF!,Tickets!A116:X524,22,0)</f>
        <v>#REF!</v>
      </c>
      <c r="M116" s="60" t="e">
        <f>VLOOKUP(#REF!,Tickets!A116:X524,23,0)</f>
        <v>#REF!</v>
      </c>
      <c r="N116" s="60" t="e">
        <f>VLOOKUP(#REF!,Tickets!A116:X524,24,0)</f>
        <v>#REF!</v>
      </c>
      <c r="O116" s="59" t="e">
        <f t="shared" si="2"/>
        <v>#REF!</v>
      </c>
      <c r="P116" s="59" t="e">
        <f t="shared" si="3"/>
        <v>#REF!</v>
      </c>
    </row>
    <row r="117" spans="1:16">
      <c r="A117" s="57" t="s">
        <v>2439</v>
      </c>
      <c r="B117" s="57" t="s">
        <v>2283</v>
      </c>
      <c r="C117" s="57" t="s">
        <v>2440</v>
      </c>
      <c r="D117" s="57" t="s">
        <v>2441</v>
      </c>
      <c r="E117" s="58">
        <v>0.30277777777777776</v>
      </c>
      <c r="F117" s="57">
        <v>99.02</v>
      </c>
      <c r="G117" s="57">
        <v>1.4</v>
      </c>
      <c r="H117" s="57">
        <v>0.1</v>
      </c>
      <c r="I117" s="57">
        <v>0</v>
      </c>
      <c r="K117" s="60" t="e">
        <f>VLOOKUP(#REF!,Tickets!A117:X525,22,0)</f>
        <v>#REF!</v>
      </c>
      <c r="M117" s="60" t="e">
        <f>VLOOKUP(#REF!,Tickets!A117:X525,23,0)</f>
        <v>#REF!</v>
      </c>
      <c r="N117" s="60" t="e">
        <f>VLOOKUP(#REF!,Tickets!A117:X525,24,0)</f>
        <v>#REF!</v>
      </c>
      <c r="O117" s="59" t="e">
        <f t="shared" si="2"/>
        <v>#REF!</v>
      </c>
      <c r="P117" s="59" t="e">
        <f t="shared" si="3"/>
        <v>#REF!</v>
      </c>
    </row>
    <row r="118" spans="1:16">
      <c r="A118" s="57" t="s">
        <v>2442</v>
      </c>
      <c r="B118" s="57" t="s">
        <v>2073</v>
      </c>
      <c r="C118" s="57" t="s">
        <v>2443</v>
      </c>
      <c r="D118" s="57" t="s">
        <v>2444</v>
      </c>
      <c r="E118" s="58">
        <v>0.2986111111111111</v>
      </c>
      <c r="F118" s="57">
        <v>99.03</v>
      </c>
      <c r="G118" s="57">
        <v>4.7</v>
      </c>
      <c r="H118" s="57">
        <v>0.1</v>
      </c>
      <c r="I118" s="57">
        <v>0</v>
      </c>
      <c r="K118" s="60" t="e">
        <f>VLOOKUP(#REF!,Tickets!A118:X526,22,0)</f>
        <v>#REF!</v>
      </c>
      <c r="M118" s="60" t="e">
        <f>VLOOKUP(#REF!,Tickets!A118:X526,23,0)</f>
        <v>#REF!</v>
      </c>
      <c r="N118" s="60" t="e">
        <f>VLOOKUP(#REF!,Tickets!A118:X526,24,0)</f>
        <v>#REF!</v>
      </c>
      <c r="O118" s="59" t="e">
        <f t="shared" si="2"/>
        <v>#REF!</v>
      </c>
      <c r="P118" s="59" t="e">
        <f t="shared" si="3"/>
        <v>#REF!</v>
      </c>
    </row>
    <row r="119" spans="1:16">
      <c r="A119" s="57" t="s">
        <v>2445</v>
      </c>
      <c r="B119" s="57" t="s">
        <v>2227</v>
      </c>
      <c r="C119" s="57" t="s">
        <v>2446</v>
      </c>
      <c r="D119" s="57" t="s">
        <v>2447</v>
      </c>
      <c r="E119" s="58">
        <v>0.28819444444444442</v>
      </c>
      <c r="F119" s="57">
        <v>99.07</v>
      </c>
      <c r="G119" s="57">
        <v>10</v>
      </c>
      <c r="H119" s="57">
        <v>0.1</v>
      </c>
      <c r="I119" s="57">
        <v>0</v>
      </c>
      <c r="K119" s="60" t="e">
        <f>VLOOKUP(#REF!,Tickets!A119:X527,22,0)</f>
        <v>#REF!</v>
      </c>
      <c r="M119" s="60" t="e">
        <f>VLOOKUP(#REF!,Tickets!A119:X527,23,0)</f>
        <v>#REF!</v>
      </c>
      <c r="N119" s="60" t="e">
        <f>VLOOKUP(#REF!,Tickets!A119:X527,24,0)</f>
        <v>#REF!</v>
      </c>
      <c r="O119" s="59" t="e">
        <f t="shared" si="2"/>
        <v>#REF!</v>
      </c>
      <c r="P119" s="59" t="e">
        <f t="shared" si="3"/>
        <v>#REF!</v>
      </c>
    </row>
    <row r="120" spans="1:16">
      <c r="A120" s="57" t="s">
        <v>2448</v>
      </c>
      <c r="B120" s="57" t="s">
        <v>2088</v>
      </c>
      <c r="C120" s="57" t="s">
        <v>2449</v>
      </c>
      <c r="D120" s="57" t="s">
        <v>2450</v>
      </c>
      <c r="E120" s="58">
        <v>0.27569444444444446</v>
      </c>
      <c r="F120" s="57">
        <v>99.11</v>
      </c>
      <c r="G120" s="57">
        <v>4.2</v>
      </c>
      <c r="H120" s="57">
        <v>0.1</v>
      </c>
      <c r="I120" s="57">
        <v>0</v>
      </c>
      <c r="K120" s="60" t="e">
        <f>VLOOKUP(#REF!,Tickets!A120:X528,22,0)</f>
        <v>#REF!</v>
      </c>
      <c r="M120" s="60" t="e">
        <f>VLOOKUP(#REF!,Tickets!A120:X528,23,0)</f>
        <v>#REF!</v>
      </c>
      <c r="N120" s="60" t="e">
        <f>VLOOKUP(#REF!,Tickets!A120:X528,24,0)</f>
        <v>#REF!</v>
      </c>
      <c r="O120" s="59" t="e">
        <f t="shared" si="2"/>
        <v>#REF!</v>
      </c>
      <c r="P120" s="59" t="e">
        <f t="shared" si="3"/>
        <v>#REF!</v>
      </c>
    </row>
    <row r="121" spans="1:16">
      <c r="A121" s="57" t="s">
        <v>2451</v>
      </c>
      <c r="B121" s="57" t="s">
        <v>2073</v>
      </c>
      <c r="C121" s="57" t="s">
        <v>2452</v>
      </c>
      <c r="D121" s="57" t="s">
        <v>2453</v>
      </c>
      <c r="E121" s="58">
        <v>0.26458333333333334</v>
      </c>
      <c r="F121" s="57">
        <v>99.15</v>
      </c>
      <c r="G121" s="57">
        <v>3.94</v>
      </c>
      <c r="H121" s="57">
        <v>0.1</v>
      </c>
      <c r="I121" s="57">
        <v>0</v>
      </c>
      <c r="K121" s="60" t="e">
        <f>VLOOKUP(#REF!,Tickets!A121:X529,22,0)</f>
        <v>#REF!</v>
      </c>
      <c r="M121" s="60" t="e">
        <f>VLOOKUP(#REF!,Tickets!A121:X529,23,0)</f>
        <v>#REF!</v>
      </c>
      <c r="N121" s="60" t="e">
        <f>VLOOKUP(#REF!,Tickets!A121:X529,24,0)</f>
        <v>#REF!</v>
      </c>
      <c r="O121" s="59" t="e">
        <f t="shared" si="2"/>
        <v>#REF!</v>
      </c>
      <c r="P121" s="59" t="e">
        <f t="shared" si="3"/>
        <v>#REF!</v>
      </c>
    </row>
    <row r="122" spans="1:16">
      <c r="A122" s="57" t="s">
        <v>2454</v>
      </c>
      <c r="B122" s="57" t="s">
        <v>2121</v>
      </c>
      <c r="C122" s="57" t="s">
        <v>2455</v>
      </c>
      <c r="D122" s="57" t="s">
        <v>2456</v>
      </c>
      <c r="E122" s="58">
        <v>0.25763888888888886</v>
      </c>
      <c r="F122" s="57">
        <v>99.17</v>
      </c>
      <c r="G122" s="57">
        <v>4.4000000000000004</v>
      </c>
      <c r="H122" s="57">
        <v>0.1</v>
      </c>
      <c r="I122" s="57">
        <v>0</v>
      </c>
      <c r="K122" s="60" t="e">
        <f>VLOOKUP(#REF!,Tickets!A122:X530,22,0)</f>
        <v>#REF!</v>
      </c>
      <c r="M122" s="60" t="e">
        <f>VLOOKUP(#REF!,Tickets!A122:X530,23,0)</f>
        <v>#REF!</v>
      </c>
      <c r="N122" s="60" t="e">
        <f>VLOOKUP(#REF!,Tickets!A122:X530,24,0)</f>
        <v>#REF!</v>
      </c>
      <c r="O122" s="59" t="e">
        <f t="shared" si="2"/>
        <v>#REF!</v>
      </c>
      <c r="P122" s="59" t="e">
        <f t="shared" si="3"/>
        <v>#REF!</v>
      </c>
    </row>
    <row r="123" spans="1:16">
      <c r="A123" s="57" t="s">
        <v>2457</v>
      </c>
      <c r="B123" s="57" t="s">
        <v>2073</v>
      </c>
      <c r="C123" s="57" t="s">
        <v>2458</v>
      </c>
      <c r="D123" s="57" t="s">
        <v>2459</v>
      </c>
      <c r="E123" s="58">
        <v>0.23472222222222222</v>
      </c>
      <c r="F123" s="57">
        <v>99.24</v>
      </c>
      <c r="G123" s="57">
        <v>3.6</v>
      </c>
      <c r="H123" s="57">
        <v>0.1</v>
      </c>
      <c r="I123" s="57">
        <v>0</v>
      </c>
      <c r="K123" s="60" t="e">
        <f>VLOOKUP(#REF!,Tickets!A123:X531,22,0)</f>
        <v>#REF!</v>
      </c>
      <c r="M123" s="60" t="e">
        <f>VLOOKUP(#REF!,Tickets!A123:X531,23,0)</f>
        <v>#REF!</v>
      </c>
      <c r="N123" s="60" t="e">
        <f>VLOOKUP(#REF!,Tickets!A123:X531,24,0)</f>
        <v>#REF!</v>
      </c>
      <c r="O123" s="59" t="e">
        <f t="shared" si="2"/>
        <v>#REF!</v>
      </c>
      <c r="P123" s="59" t="e">
        <f t="shared" si="3"/>
        <v>#REF!</v>
      </c>
    </row>
    <row r="124" spans="1:16">
      <c r="A124" s="57" t="s">
        <v>2460</v>
      </c>
      <c r="B124" s="57" t="s">
        <v>2073</v>
      </c>
      <c r="C124" s="57" t="s">
        <v>2461</v>
      </c>
      <c r="D124" s="57" t="s">
        <v>2462</v>
      </c>
      <c r="E124" s="58">
        <v>0.22569444444444445</v>
      </c>
      <c r="F124" s="57">
        <v>99.27</v>
      </c>
      <c r="G124" s="57">
        <v>4.7</v>
      </c>
      <c r="H124" s="57">
        <v>0.1</v>
      </c>
      <c r="I124" s="57">
        <v>0</v>
      </c>
      <c r="K124" s="60" t="e">
        <f>VLOOKUP(#REF!,Tickets!A124:X532,22,0)</f>
        <v>#REF!</v>
      </c>
      <c r="M124" s="60" t="e">
        <f>VLOOKUP(#REF!,Tickets!A124:X532,23,0)</f>
        <v>#REF!</v>
      </c>
      <c r="N124" s="60" t="e">
        <f>VLOOKUP(#REF!,Tickets!A124:X532,24,0)</f>
        <v>#REF!</v>
      </c>
      <c r="O124" s="59" t="e">
        <f t="shared" si="2"/>
        <v>#REF!</v>
      </c>
      <c r="P124" s="59" t="e">
        <f t="shared" si="3"/>
        <v>#REF!</v>
      </c>
    </row>
    <row r="125" spans="1:16">
      <c r="A125" s="57" t="s">
        <v>2463</v>
      </c>
      <c r="B125" s="57" t="s">
        <v>2227</v>
      </c>
      <c r="C125" s="57" t="s">
        <v>2464</v>
      </c>
      <c r="D125" s="57" t="s">
        <v>2465</v>
      </c>
      <c r="E125" s="58">
        <v>0.22500000000000001</v>
      </c>
      <c r="F125" s="57">
        <v>99.27</v>
      </c>
      <c r="G125" s="57">
        <v>2</v>
      </c>
      <c r="H125" s="57">
        <v>0.1</v>
      </c>
      <c r="I125" s="57">
        <v>0</v>
      </c>
      <c r="K125" s="60" t="e">
        <f>VLOOKUP(#REF!,Tickets!A125:X533,22,0)</f>
        <v>#REF!</v>
      </c>
      <c r="M125" s="60" t="e">
        <f>VLOOKUP(#REF!,Tickets!A125:X533,23,0)</f>
        <v>#REF!</v>
      </c>
      <c r="N125" s="60" t="e">
        <f>VLOOKUP(#REF!,Tickets!A125:X533,24,0)</f>
        <v>#REF!</v>
      </c>
      <c r="O125" s="59" t="e">
        <f t="shared" si="2"/>
        <v>#REF!</v>
      </c>
      <c r="P125" s="59" t="e">
        <f t="shared" si="3"/>
        <v>#REF!</v>
      </c>
    </row>
    <row r="126" spans="1:16">
      <c r="A126" s="57" t="s">
        <v>2466</v>
      </c>
      <c r="B126" s="57" t="s">
        <v>2467</v>
      </c>
      <c r="C126" s="57" t="s">
        <v>2468</v>
      </c>
      <c r="D126" s="57" t="s">
        <v>2469</v>
      </c>
      <c r="E126" s="58">
        <v>0.22500000000000001</v>
      </c>
      <c r="F126" s="57">
        <v>99.27</v>
      </c>
      <c r="G126" s="57">
        <v>1.4</v>
      </c>
      <c r="H126" s="57">
        <v>0.1</v>
      </c>
      <c r="I126" s="57">
        <v>0</v>
      </c>
      <c r="K126" s="60" t="e">
        <f>VLOOKUP(#REF!,Tickets!A126:X534,22,0)</f>
        <v>#REF!</v>
      </c>
      <c r="M126" s="60" t="e">
        <f>VLOOKUP(#REF!,Tickets!A126:X534,23,0)</f>
        <v>#REF!</v>
      </c>
      <c r="N126" s="60" t="e">
        <f>VLOOKUP(#REF!,Tickets!A126:X534,24,0)</f>
        <v>#REF!</v>
      </c>
      <c r="O126" s="59" t="e">
        <f t="shared" si="2"/>
        <v>#REF!</v>
      </c>
      <c r="P126" s="59" t="e">
        <f t="shared" si="3"/>
        <v>#REF!</v>
      </c>
    </row>
    <row r="127" spans="1:16">
      <c r="A127" s="57" t="s">
        <v>2470</v>
      </c>
      <c r="B127" s="57" t="s">
        <v>2471</v>
      </c>
      <c r="C127" s="57" t="s">
        <v>2472</v>
      </c>
      <c r="D127" s="57" t="s">
        <v>2473</v>
      </c>
      <c r="E127" s="58">
        <v>0.20555555555555555</v>
      </c>
      <c r="F127" s="57">
        <v>99.34</v>
      </c>
      <c r="G127" s="57">
        <v>2.7</v>
      </c>
      <c r="H127" s="57">
        <v>0.1</v>
      </c>
      <c r="I127" s="57">
        <v>0</v>
      </c>
      <c r="K127" s="60" t="e">
        <f>VLOOKUP(#REF!,Tickets!A127:X535,22,0)</f>
        <v>#REF!</v>
      </c>
      <c r="M127" s="60" t="e">
        <f>VLOOKUP(#REF!,Tickets!A127:X535,23,0)</f>
        <v>#REF!</v>
      </c>
      <c r="N127" s="60" t="e">
        <f>VLOOKUP(#REF!,Tickets!A127:X535,24,0)</f>
        <v>#REF!</v>
      </c>
      <c r="O127" s="59" t="e">
        <f t="shared" si="2"/>
        <v>#REF!</v>
      </c>
      <c r="P127" s="59" t="e">
        <f t="shared" si="3"/>
        <v>#REF!</v>
      </c>
    </row>
    <row r="128" spans="1:16">
      <c r="A128" s="57" t="s">
        <v>2474</v>
      </c>
      <c r="B128" s="57" t="s">
        <v>2076</v>
      </c>
      <c r="C128" s="57" t="s">
        <v>2475</v>
      </c>
      <c r="D128" s="57" t="s">
        <v>2476</v>
      </c>
      <c r="E128" s="58">
        <v>0.20208333333333334</v>
      </c>
      <c r="F128" s="57">
        <v>99.35</v>
      </c>
      <c r="G128" s="57">
        <v>3.9</v>
      </c>
      <c r="H128" s="57">
        <v>0.1</v>
      </c>
      <c r="I128" s="57">
        <v>0</v>
      </c>
      <c r="K128" s="60" t="e">
        <f>VLOOKUP(#REF!,Tickets!A128:X536,22,0)</f>
        <v>#REF!</v>
      </c>
      <c r="M128" s="60" t="e">
        <f>VLOOKUP(#REF!,Tickets!A128:X536,23,0)</f>
        <v>#REF!</v>
      </c>
      <c r="N128" s="60" t="e">
        <f>VLOOKUP(#REF!,Tickets!A128:X536,24,0)</f>
        <v>#REF!</v>
      </c>
      <c r="O128" s="59" t="e">
        <f t="shared" si="2"/>
        <v>#REF!</v>
      </c>
      <c r="P128" s="59" t="e">
        <f t="shared" si="3"/>
        <v>#REF!</v>
      </c>
    </row>
    <row r="129" spans="1:16">
      <c r="A129" s="57" t="s">
        <v>2477</v>
      </c>
      <c r="B129" s="57" t="s">
        <v>2478</v>
      </c>
      <c r="C129" s="57" t="s">
        <v>2479</v>
      </c>
      <c r="D129" s="57" t="s">
        <v>2480</v>
      </c>
      <c r="E129" s="58">
        <v>0.1875</v>
      </c>
      <c r="F129" s="57">
        <v>99.39</v>
      </c>
      <c r="G129" s="57">
        <v>5.9</v>
      </c>
      <c r="H129" s="57">
        <v>0.1</v>
      </c>
      <c r="I129" s="57">
        <v>0</v>
      </c>
      <c r="K129" s="60" t="e">
        <f>VLOOKUP(#REF!,Tickets!A129:X537,22,0)</f>
        <v>#REF!</v>
      </c>
      <c r="M129" s="60" t="e">
        <f>VLOOKUP(#REF!,Tickets!A129:X537,23,0)</f>
        <v>#REF!</v>
      </c>
      <c r="N129" s="60" t="e">
        <f>VLOOKUP(#REF!,Tickets!A129:X537,24,0)</f>
        <v>#REF!</v>
      </c>
      <c r="O129" s="59" t="e">
        <f t="shared" si="2"/>
        <v>#REF!</v>
      </c>
      <c r="P129" s="59" t="e">
        <f t="shared" si="3"/>
        <v>#REF!</v>
      </c>
    </row>
    <row r="130" spans="1:16">
      <c r="A130" s="57" t="s">
        <v>2481</v>
      </c>
      <c r="B130" s="57" t="s">
        <v>2085</v>
      </c>
      <c r="C130" s="57" t="s">
        <v>2482</v>
      </c>
      <c r="D130" s="57" t="s">
        <v>2483</v>
      </c>
      <c r="E130" s="58">
        <v>0.17986111111111111</v>
      </c>
      <c r="F130" s="57">
        <v>99.42</v>
      </c>
      <c r="G130" s="57">
        <v>4.4000000000000004</v>
      </c>
      <c r="H130" s="57">
        <v>0.1</v>
      </c>
      <c r="I130" s="57">
        <v>0</v>
      </c>
      <c r="K130" s="60" t="e">
        <f>VLOOKUP(#REF!,Tickets!A130:X538,22,0)</f>
        <v>#REF!</v>
      </c>
      <c r="M130" s="60" t="e">
        <f>VLOOKUP(#REF!,Tickets!A130:X538,23,0)</f>
        <v>#REF!</v>
      </c>
      <c r="N130" s="60" t="e">
        <f>VLOOKUP(#REF!,Tickets!A130:X538,24,0)</f>
        <v>#REF!</v>
      </c>
      <c r="O130" s="59" t="e">
        <f t="shared" si="2"/>
        <v>#REF!</v>
      </c>
      <c r="P130" s="59" t="e">
        <f t="shared" si="3"/>
        <v>#REF!</v>
      </c>
    </row>
    <row r="131" spans="1:16">
      <c r="A131" s="57" t="s">
        <v>2484</v>
      </c>
      <c r="B131" s="57" t="s">
        <v>2088</v>
      </c>
      <c r="C131" s="57" t="s">
        <v>2485</v>
      </c>
      <c r="D131" s="57" t="s">
        <v>2486</v>
      </c>
      <c r="E131" s="58">
        <v>0.1736111111111111</v>
      </c>
      <c r="F131" s="57">
        <v>99.44</v>
      </c>
      <c r="G131" s="57">
        <v>3</v>
      </c>
      <c r="H131" s="57">
        <v>0.1</v>
      </c>
      <c r="I131" s="57">
        <v>0</v>
      </c>
      <c r="K131" s="60" t="e">
        <f>VLOOKUP(#REF!,Tickets!A131:X539,22,0)</f>
        <v>#REF!</v>
      </c>
      <c r="M131" s="60" t="e">
        <f>VLOOKUP(#REF!,Tickets!A131:X539,23,0)</f>
        <v>#REF!</v>
      </c>
      <c r="N131" s="60" t="e">
        <f>VLOOKUP(#REF!,Tickets!A131:X539,24,0)</f>
        <v>#REF!</v>
      </c>
      <c r="O131" s="59" t="e">
        <f t="shared" ref="O131:O151" si="4">M131-K131</f>
        <v>#REF!</v>
      </c>
      <c r="P131" s="59" t="e">
        <f t="shared" ref="P131:P151" si="5">N131-K131</f>
        <v>#REF!</v>
      </c>
    </row>
    <row r="132" spans="1:16">
      <c r="A132" s="57" t="s">
        <v>2487</v>
      </c>
      <c r="B132" s="57" t="s">
        <v>2085</v>
      </c>
      <c r="C132" s="57" t="s">
        <v>2488</v>
      </c>
      <c r="D132" s="57" t="s">
        <v>2489</v>
      </c>
      <c r="E132" s="58">
        <v>0.1673611111111111</v>
      </c>
      <c r="F132" s="57">
        <v>99.46</v>
      </c>
      <c r="G132" s="57">
        <v>1.8</v>
      </c>
      <c r="H132" s="57">
        <v>0.1</v>
      </c>
      <c r="I132" s="57">
        <v>0</v>
      </c>
      <c r="K132" s="60" t="e">
        <f>VLOOKUP(#REF!,Tickets!A132:X540,22,0)</f>
        <v>#REF!</v>
      </c>
      <c r="M132" s="60" t="e">
        <f>VLOOKUP(#REF!,Tickets!A132:X540,23,0)</f>
        <v>#REF!</v>
      </c>
      <c r="N132" s="60" t="e">
        <f>VLOOKUP(#REF!,Tickets!A132:X540,24,0)</f>
        <v>#REF!</v>
      </c>
      <c r="O132" s="59" t="e">
        <f t="shared" si="4"/>
        <v>#REF!</v>
      </c>
      <c r="P132" s="59" t="e">
        <f t="shared" si="5"/>
        <v>#REF!</v>
      </c>
    </row>
    <row r="133" spans="1:16">
      <c r="A133" s="57" t="s">
        <v>2490</v>
      </c>
      <c r="B133" s="57" t="s">
        <v>2144</v>
      </c>
      <c r="C133" s="57" t="s">
        <v>2491</v>
      </c>
      <c r="D133" s="57" t="s">
        <v>2492</v>
      </c>
      <c r="E133" s="58">
        <v>0.16458333333333333</v>
      </c>
      <c r="F133" s="57">
        <v>99.47</v>
      </c>
      <c r="G133" s="57">
        <v>3.4</v>
      </c>
      <c r="H133" s="57">
        <v>0.1</v>
      </c>
      <c r="I133" s="57">
        <v>0</v>
      </c>
      <c r="K133" s="60" t="e">
        <f>VLOOKUP(#REF!,Tickets!A133:X541,22,0)</f>
        <v>#REF!</v>
      </c>
      <c r="M133" s="60" t="e">
        <f>VLOOKUP(#REF!,Tickets!A133:X541,23,0)</f>
        <v>#REF!</v>
      </c>
      <c r="N133" s="60" t="e">
        <f>VLOOKUP(#REF!,Tickets!A133:X541,24,0)</f>
        <v>#REF!</v>
      </c>
      <c r="O133" s="59" t="e">
        <f t="shared" si="4"/>
        <v>#REF!</v>
      </c>
      <c r="P133" s="59" t="e">
        <f t="shared" si="5"/>
        <v>#REF!</v>
      </c>
    </row>
    <row r="134" spans="1:16">
      <c r="A134" s="57" t="s">
        <v>2493</v>
      </c>
      <c r="B134" s="57" t="s">
        <v>2125</v>
      </c>
      <c r="C134" s="57" t="s">
        <v>2494</v>
      </c>
      <c r="D134" s="57" t="s">
        <v>2494</v>
      </c>
      <c r="E134" s="58">
        <v>0.15138888888888888</v>
      </c>
      <c r="F134" s="57">
        <v>99.51</v>
      </c>
      <c r="G134" s="57">
        <v>5.9</v>
      </c>
      <c r="H134" s="57">
        <v>0.1</v>
      </c>
      <c r="I134" s="57">
        <v>0</v>
      </c>
      <c r="K134" s="60" t="e">
        <f>VLOOKUP(#REF!,Tickets!A134:X542,22,0)</f>
        <v>#REF!</v>
      </c>
      <c r="M134" s="60" t="e">
        <f>VLOOKUP(#REF!,Tickets!A134:X542,23,0)</f>
        <v>#REF!</v>
      </c>
      <c r="N134" s="60" t="e">
        <f>VLOOKUP(#REF!,Tickets!A134:X542,24,0)</f>
        <v>#REF!</v>
      </c>
      <c r="O134" s="59" t="e">
        <f t="shared" si="4"/>
        <v>#REF!</v>
      </c>
      <c r="P134" s="59" t="e">
        <f t="shared" si="5"/>
        <v>#REF!</v>
      </c>
    </row>
    <row r="135" spans="1:16">
      <c r="A135" s="57" t="s">
        <v>2495</v>
      </c>
      <c r="B135" s="57" t="s">
        <v>2209</v>
      </c>
      <c r="C135" s="57" t="s">
        <v>2496</v>
      </c>
      <c r="D135" s="57" t="s">
        <v>2497</v>
      </c>
      <c r="E135" s="58">
        <v>0.14444444444444443</v>
      </c>
      <c r="F135" s="57">
        <v>99.53</v>
      </c>
      <c r="G135" s="57">
        <v>3</v>
      </c>
      <c r="H135" s="57">
        <v>0.1</v>
      </c>
      <c r="I135" s="57">
        <v>0</v>
      </c>
      <c r="K135" s="60" t="e">
        <f>VLOOKUP(#REF!,Tickets!A135:X543,22,0)</f>
        <v>#REF!</v>
      </c>
      <c r="M135" s="60" t="e">
        <f>VLOOKUP(#REF!,Tickets!A135:X543,23,0)</f>
        <v>#REF!</v>
      </c>
      <c r="N135" s="60" t="e">
        <f>VLOOKUP(#REF!,Tickets!A135:X543,24,0)</f>
        <v>#REF!</v>
      </c>
      <c r="O135" s="59" t="e">
        <f t="shared" si="4"/>
        <v>#REF!</v>
      </c>
      <c r="P135" s="59" t="e">
        <f t="shared" si="5"/>
        <v>#REF!</v>
      </c>
    </row>
    <row r="136" spans="1:16">
      <c r="A136" s="57" t="s">
        <v>2498</v>
      </c>
      <c r="B136" s="57" t="s">
        <v>2133</v>
      </c>
      <c r="C136" s="57" t="s">
        <v>2499</v>
      </c>
      <c r="D136" s="57" t="s">
        <v>2500</v>
      </c>
      <c r="E136" s="58">
        <v>0.1361111111111111</v>
      </c>
      <c r="F136" s="57">
        <v>99.56</v>
      </c>
      <c r="G136" s="57">
        <v>1.7</v>
      </c>
      <c r="H136" s="57">
        <v>0.1</v>
      </c>
      <c r="I136" s="57">
        <v>0</v>
      </c>
      <c r="K136" s="60" t="e">
        <f>VLOOKUP(#REF!,Tickets!A136:X544,22,0)</f>
        <v>#REF!</v>
      </c>
      <c r="M136" s="60" t="e">
        <f>VLOOKUP(#REF!,Tickets!A136:X544,23,0)</f>
        <v>#REF!</v>
      </c>
      <c r="N136" s="60" t="e">
        <f>VLOOKUP(#REF!,Tickets!A136:X544,24,0)</f>
        <v>#REF!</v>
      </c>
      <c r="O136" s="59" t="e">
        <f t="shared" si="4"/>
        <v>#REF!</v>
      </c>
      <c r="P136" s="59" t="e">
        <f t="shared" si="5"/>
        <v>#REF!</v>
      </c>
    </row>
    <row r="137" spans="1:16">
      <c r="A137" s="57" t="s">
        <v>2501</v>
      </c>
      <c r="B137" s="57" t="s">
        <v>2242</v>
      </c>
      <c r="C137" s="57" t="s">
        <v>2502</v>
      </c>
      <c r="D137" s="57" t="s">
        <v>2503</v>
      </c>
      <c r="E137" s="58">
        <v>0.12986111111111112</v>
      </c>
      <c r="F137" s="57">
        <v>99.58</v>
      </c>
      <c r="G137" s="57">
        <v>4.5</v>
      </c>
      <c r="H137" s="57">
        <v>0.1</v>
      </c>
      <c r="I137" s="57">
        <v>0</v>
      </c>
      <c r="K137" s="60" t="e">
        <f>VLOOKUP(#REF!,Tickets!A137:X545,22,0)</f>
        <v>#REF!</v>
      </c>
      <c r="M137" s="60" t="e">
        <f>VLOOKUP(#REF!,Tickets!A137:X545,23,0)</f>
        <v>#REF!</v>
      </c>
      <c r="N137" s="60" t="e">
        <f>VLOOKUP(#REF!,Tickets!A137:X545,24,0)</f>
        <v>#REF!</v>
      </c>
      <c r="O137" s="59" t="e">
        <f t="shared" si="4"/>
        <v>#REF!</v>
      </c>
      <c r="P137" s="59" t="e">
        <f t="shared" si="5"/>
        <v>#REF!</v>
      </c>
    </row>
    <row r="138" spans="1:16">
      <c r="A138" s="57" t="s">
        <v>2504</v>
      </c>
      <c r="B138" s="57" t="s">
        <v>2073</v>
      </c>
      <c r="C138" s="57" t="s">
        <v>2505</v>
      </c>
      <c r="D138" s="57" t="s">
        <v>2506</v>
      </c>
      <c r="E138" s="58">
        <v>0.12152777777777778</v>
      </c>
      <c r="F138" s="57">
        <v>99.61</v>
      </c>
      <c r="G138" s="57">
        <v>3</v>
      </c>
      <c r="H138" s="57">
        <v>0.1</v>
      </c>
      <c r="I138" s="57">
        <v>0</v>
      </c>
      <c r="K138" s="60" t="e">
        <f>VLOOKUP(#REF!,Tickets!A138:X546,22,0)</f>
        <v>#REF!</v>
      </c>
      <c r="M138" s="60" t="e">
        <f>VLOOKUP(#REF!,Tickets!A138:X546,23,0)</f>
        <v>#REF!</v>
      </c>
      <c r="N138" s="60" t="e">
        <f>VLOOKUP(#REF!,Tickets!A138:X546,24,0)</f>
        <v>#REF!</v>
      </c>
      <c r="O138" s="59" t="e">
        <f t="shared" si="4"/>
        <v>#REF!</v>
      </c>
      <c r="P138" s="59" t="e">
        <f t="shared" si="5"/>
        <v>#REF!</v>
      </c>
    </row>
    <row r="139" spans="1:16">
      <c r="A139" s="57" t="s">
        <v>2507</v>
      </c>
      <c r="B139" s="57" t="s">
        <v>2508</v>
      </c>
      <c r="C139" s="57" t="s">
        <v>2509</v>
      </c>
      <c r="D139" s="57" t="s">
        <v>2510</v>
      </c>
      <c r="E139" s="58">
        <v>0.11805555555555555</v>
      </c>
      <c r="F139" s="57">
        <v>99.62</v>
      </c>
      <c r="G139" s="57">
        <v>4.2</v>
      </c>
      <c r="H139" s="57">
        <v>0.1</v>
      </c>
      <c r="I139" s="57">
        <v>0</v>
      </c>
      <c r="K139" s="60" t="e">
        <f>VLOOKUP(#REF!,Tickets!A139:X547,22,0)</f>
        <v>#REF!</v>
      </c>
      <c r="M139" s="60" t="e">
        <f>VLOOKUP(#REF!,Tickets!A139:X547,23,0)</f>
        <v>#REF!</v>
      </c>
      <c r="N139" s="60" t="e">
        <f>VLOOKUP(#REF!,Tickets!A139:X547,24,0)</f>
        <v>#REF!</v>
      </c>
      <c r="O139" s="59" t="e">
        <f t="shared" si="4"/>
        <v>#REF!</v>
      </c>
      <c r="P139" s="59" t="e">
        <f t="shared" si="5"/>
        <v>#REF!</v>
      </c>
    </row>
    <row r="140" spans="1:16">
      <c r="A140" s="57" t="s">
        <v>2511</v>
      </c>
      <c r="B140" s="57" t="s">
        <v>2198</v>
      </c>
      <c r="C140" s="57" t="s">
        <v>2512</v>
      </c>
      <c r="D140" s="57" t="s">
        <v>2513</v>
      </c>
      <c r="E140" s="58">
        <v>9.4444444444444442E-2</v>
      </c>
      <c r="F140" s="57">
        <v>99.69</v>
      </c>
      <c r="G140" s="57">
        <v>4.2</v>
      </c>
      <c r="H140" s="57">
        <v>0.1</v>
      </c>
      <c r="I140" s="57">
        <v>0</v>
      </c>
      <c r="K140" s="60" t="e">
        <f>VLOOKUP(#REF!,Tickets!A140:X548,22,0)</f>
        <v>#REF!</v>
      </c>
      <c r="M140" s="60" t="e">
        <f>VLOOKUP(#REF!,Tickets!A140:X548,23,0)</f>
        <v>#REF!</v>
      </c>
      <c r="N140" s="60" t="e">
        <f>VLOOKUP(#REF!,Tickets!A140:X548,24,0)</f>
        <v>#REF!</v>
      </c>
      <c r="O140" s="59" t="e">
        <f t="shared" si="4"/>
        <v>#REF!</v>
      </c>
      <c r="P140" s="59" t="e">
        <f t="shared" si="5"/>
        <v>#REF!</v>
      </c>
    </row>
    <row r="141" spans="1:16">
      <c r="A141" s="57" t="s">
        <v>2514</v>
      </c>
      <c r="B141" s="57" t="s">
        <v>2515</v>
      </c>
      <c r="C141" s="57" t="s">
        <v>2516</v>
      </c>
      <c r="D141" s="57" t="s">
        <v>2517</v>
      </c>
      <c r="E141" s="58">
        <v>8.611111111111111E-2</v>
      </c>
      <c r="F141" s="57">
        <v>99.72</v>
      </c>
      <c r="G141" s="57">
        <v>2.7</v>
      </c>
      <c r="H141" s="57">
        <v>0.1</v>
      </c>
      <c r="I141" s="57">
        <v>0</v>
      </c>
      <c r="K141" s="60" t="e">
        <f>VLOOKUP(#REF!,Tickets!A141:X549,22,0)</f>
        <v>#REF!</v>
      </c>
      <c r="M141" s="60" t="e">
        <f>VLOOKUP(#REF!,Tickets!A141:X549,23,0)</f>
        <v>#REF!</v>
      </c>
      <c r="N141" s="60" t="e">
        <f>VLOOKUP(#REF!,Tickets!A141:X549,24,0)</f>
        <v>#REF!</v>
      </c>
      <c r="O141" s="59" t="e">
        <f t="shared" si="4"/>
        <v>#REF!</v>
      </c>
      <c r="P141" s="59" t="e">
        <f t="shared" si="5"/>
        <v>#REF!</v>
      </c>
    </row>
    <row r="142" spans="1:16">
      <c r="A142" s="57" t="s">
        <v>2518</v>
      </c>
      <c r="B142" s="57" t="s">
        <v>2198</v>
      </c>
      <c r="C142" s="57" t="s">
        <v>2519</v>
      </c>
      <c r="D142" s="57" t="s">
        <v>2520</v>
      </c>
      <c r="E142" s="58">
        <v>8.5416666666666669E-2</v>
      </c>
      <c r="F142" s="57">
        <v>99.72</v>
      </c>
      <c r="G142" s="57">
        <v>3.5</v>
      </c>
      <c r="H142" s="57">
        <v>0.1</v>
      </c>
      <c r="I142" s="57">
        <v>0</v>
      </c>
      <c r="K142" s="60" t="e">
        <f>VLOOKUP(#REF!,Tickets!A142:X550,22,0)</f>
        <v>#REF!</v>
      </c>
      <c r="M142" s="60" t="e">
        <f>VLOOKUP(#REF!,Tickets!A142:X550,23,0)</f>
        <v>#REF!</v>
      </c>
      <c r="N142" s="60" t="e">
        <f>VLOOKUP(#REF!,Tickets!A142:X550,24,0)</f>
        <v>#REF!</v>
      </c>
      <c r="O142" s="59" t="e">
        <f t="shared" si="4"/>
        <v>#REF!</v>
      </c>
      <c r="P142" s="59" t="e">
        <f t="shared" si="5"/>
        <v>#REF!</v>
      </c>
    </row>
    <row r="143" spans="1:16">
      <c r="A143" s="57" t="s">
        <v>2521</v>
      </c>
      <c r="B143" s="57" t="s">
        <v>2263</v>
      </c>
      <c r="C143" s="57" t="s">
        <v>2522</v>
      </c>
      <c r="D143" s="57" t="s">
        <v>2523</v>
      </c>
      <c r="E143" s="58">
        <v>7.8472222222222221E-2</v>
      </c>
      <c r="F143" s="57">
        <v>99.74</v>
      </c>
      <c r="G143" s="57">
        <v>5</v>
      </c>
      <c r="H143" s="57">
        <v>0.1</v>
      </c>
      <c r="I143" s="57">
        <v>0</v>
      </c>
      <c r="K143" s="60" t="e">
        <f>VLOOKUP(#REF!,Tickets!A143:X551,22,0)</f>
        <v>#REF!</v>
      </c>
      <c r="M143" s="60" t="e">
        <f>VLOOKUP(#REF!,Tickets!A143:X551,23,0)</f>
        <v>#REF!</v>
      </c>
      <c r="N143" s="60" t="e">
        <f>VLOOKUP(#REF!,Tickets!A143:X551,24,0)</f>
        <v>#REF!</v>
      </c>
      <c r="O143" s="59" t="e">
        <f t="shared" si="4"/>
        <v>#REF!</v>
      </c>
      <c r="P143" s="59" t="e">
        <f t="shared" si="5"/>
        <v>#REF!</v>
      </c>
    </row>
    <row r="144" spans="1:16">
      <c r="A144" s="57" t="s">
        <v>2524</v>
      </c>
      <c r="B144" s="57" t="s">
        <v>2467</v>
      </c>
      <c r="C144" s="57" t="s">
        <v>2525</v>
      </c>
      <c r="D144" s="57" t="s">
        <v>2526</v>
      </c>
      <c r="E144" s="58">
        <v>5.4166666666666669E-2</v>
      </c>
      <c r="F144" s="57">
        <v>99.82</v>
      </c>
      <c r="G144" s="57">
        <v>3</v>
      </c>
      <c r="H144" s="57">
        <v>0.1</v>
      </c>
      <c r="I144" s="57">
        <v>0</v>
      </c>
      <c r="K144" s="60" t="e">
        <f>VLOOKUP(#REF!,Tickets!A144:X552,22,0)</f>
        <v>#REF!</v>
      </c>
      <c r="M144" s="60" t="e">
        <f>VLOOKUP(#REF!,Tickets!A144:X552,23,0)</f>
        <v>#REF!</v>
      </c>
      <c r="N144" s="60" t="e">
        <f>VLOOKUP(#REF!,Tickets!A144:X552,24,0)</f>
        <v>#REF!</v>
      </c>
      <c r="O144" s="59" t="e">
        <f t="shared" si="4"/>
        <v>#REF!</v>
      </c>
      <c r="P144" s="59" t="e">
        <f t="shared" si="5"/>
        <v>#REF!</v>
      </c>
    </row>
    <row r="145" spans="1:16">
      <c r="A145" s="57" t="s">
        <v>2527</v>
      </c>
      <c r="B145" s="57" t="s">
        <v>2256</v>
      </c>
      <c r="C145" s="57" t="s">
        <v>2528</v>
      </c>
      <c r="D145" s="57" t="s">
        <v>2529</v>
      </c>
      <c r="E145" s="58">
        <v>5.1388888888888887E-2</v>
      </c>
      <c r="F145" s="57">
        <v>99.83</v>
      </c>
      <c r="G145" s="57">
        <v>13.4</v>
      </c>
      <c r="H145" s="57">
        <v>0.1</v>
      </c>
      <c r="I145" s="57">
        <v>0</v>
      </c>
      <c r="K145" s="60" t="e">
        <f>VLOOKUP(#REF!,Tickets!A145:X553,22,0)</f>
        <v>#REF!</v>
      </c>
      <c r="M145" s="60" t="e">
        <f>VLOOKUP(#REF!,Tickets!A145:X553,23,0)</f>
        <v>#REF!</v>
      </c>
      <c r="N145" s="60" t="e">
        <f>VLOOKUP(#REF!,Tickets!A145:X553,24,0)</f>
        <v>#REF!</v>
      </c>
      <c r="O145" s="59" t="e">
        <f t="shared" si="4"/>
        <v>#REF!</v>
      </c>
      <c r="P145" s="59" t="e">
        <f t="shared" si="5"/>
        <v>#REF!</v>
      </c>
    </row>
    <row r="146" spans="1:16">
      <c r="A146" s="57" t="s">
        <v>2530</v>
      </c>
      <c r="B146" s="57" t="s">
        <v>2099</v>
      </c>
      <c r="C146" s="57" t="s">
        <v>2531</v>
      </c>
      <c r="D146" s="57" t="s">
        <v>2532</v>
      </c>
      <c r="E146" s="58">
        <v>3.888888888888889E-2</v>
      </c>
      <c r="F146" s="57">
        <v>99.87</v>
      </c>
      <c r="G146" s="57">
        <v>4.54</v>
      </c>
      <c r="H146" s="57">
        <v>0.1</v>
      </c>
      <c r="I146" s="57">
        <v>0</v>
      </c>
      <c r="K146" s="60" t="e">
        <f>VLOOKUP(#REF!,Tickets!A146:X554,22,0)</f>
        <v>#REF!</v>
      </c>
      <c r="M146" s="60" t="e">
        <f>VLOOKUP(#REF!,Tickets!A146:X554,23,0)</f>
        <v>#REF!</v>
      </c>
      <c r="N146" s="60" t="e">
        <f>VLOOKUP(#REF!,Tickets!A146:X554,24,0)</f>
        <v>#REF!</v>
      </c>
      <c r="O146" s="59" t="e">
        <f t="shared" si="4"/>
        <v>#REF!</v>
      </c>
      <c r="P146" s="59" t="e">
        <f t="shared" si="5"/>
        <v>#REF!</v>
      </c>
    </row>
    <row r="147" spans="1:16">
      <c r="A147" s="57" t="s">
        <v>2533</v>
      </c>
      <c r="B147" s="57" t="s">
        <v>2534</v>
      </c>
      <c r="C147" s="57" t="s">
        <v>2496</v>
      </c>
      <c r="D147" s="57" t="s">
        <v>2535</v>
      </c>
      <c r="E147" s="58">
        <v>3.888888888888889E-2</v>
      </c>
      <c r="F147" s="57">
        <v>99.87</v>
      </c>
      <c r="G147" s="57">
        <v>19</v>
      </c>
      <c r="H147" s="57">
        <v>0.1</v>
      </c>
      <c r="I147" s="57">
        <v>0</v>
      </c>
      <c r="K147" s="60" t="e">
        <f>VLOOKUP(#REF!,Tickets!A147:X555,22,0)</f>
        <v>#REF!</v>
      </c>
      <c r="M147" s="60" t="e">
        <f>VLOOKUP(#REF!,Tickets!A147:X555,23,0)</f>
        <v>#REF!</v>
      </c>
      <c r="N147" s="60" t="e">
        <f>VLOOKUP(#REF!,Tickets!A147:X555,24,0)</f>
        <v>#REF!</v>
      </c>
      <c r="O147" s="59" t="e">
        <f t="shared" si="4"/>
        <v>#REF!</v>
      </c>
      <c r="P147" s="59" t="e">
        <f t="shared" si="5"/>
        <v>#REF!</v>
      </c>
    </row>
    <row r="148" spans="1:16">
      <c r="A148" s="57" t="s">
        <v>2536</v>
      </c>
      <c r="B148" s="57" t="s">
        <v>2537</v>
      </c>
      <c r="C148" s="57" t="s">
        <v>2496</v>
      </c>
      <c r="D148" s="57" t="s">
        <v>2538</v>
      </c>
      <c r="E148" s="58">
        <v>5.5555555555555558E-3</v>
      </c>
      <c r="F148" s="57">
        <v>99.98</v>
      </c>
      <c r="G148" s="57">
        <v>3.94</v>
      </c>
      <c r="H148" s="57">
        <v>0.1</v>
      </c>
      <c r="I148" s="57">
        <v>0</v>
      </c>
      <c r="K148" s="60" t="e">
        <f>VLOOKUP(#REF!,Tickets!A148:X556,22,0)</f>
        <v>#REF!</v>
      </c>
      <c r="M148" s="60" t="e">
        <f>VLOOKUP(#REF!,Tickets!A148:X556,23,0)</f>
        <v>#REF!</v>
      </c>
      <c r="N148" s="60" t="e">
        <f>VLOOKUP(#REF!,Tickets!A148:X556,24,0)</f>
        <v>#REF!</v>
      </c>
      <c r="O148" s="59" t="e">
        <f t="shared" si="4"/>
        <v>#REF!</v>
      </c>
      <c r="P148" s="59" t="e">
        <f t="shared" si="5"/>
        <v>#REF!</v>
      </c>
    </row>
    <row r="149" spans="1:16">
      <c r="A149" s="57" t="s">
        <v>2539</v>
      </c>
      <c r="B149" s="57" t="s">
        <v>2540</v>
      </c>
      <c r="C149" s="57" t="s">
        <v>2496</v>
      </c>
      <c r="D149" s="57" t="s">
        <v>2541</v>
      </c>
      <c r="E149" s="58">
        <v>2.7777777777777779E-3</v>
      </c>
      <c r="F149" s="57">
        <v>99.99</v>
      </c>
      <c r="G149" s="57">
        <v>3.9</v>
      </c>
      <c r="H149" s="57">
        <v>0.1</v>
      </c>
      <c r="I149" s="57">
        <v>0</v>
      </c>
      <c r="K149" s="60" t="e">
        <f>VLOOKUP(#REF!,Tickets!A149:X557,22,0)</f>
        <v>#REF!</v>
      </c>
      <c r="M149" s="60" t="e">
        <f>VLOOKUP(#REF!,Tickets!A149:X557,23,0)</f>
        <v>#REF!</v>
      </c>
      <c r="N149" s="60" t="e">
        <f>VLOOKUP(#REF!,Tickets!A149:X557,24,0)</f>
        <v>#REF!</v>
      </c>
      <c r="O149" s="59" t="e">
        <f t="shared" si="4"/>
        <v>#REF!</v>
      </c>
      <c r="P149" s="59" t="e">
        <f t="shared" si="5"/>
        <v>#REF!</v>
      </c>
    </row>
    <row r="150" spans="1:16">
      <c r="A150" s="57" t="s">
        <v>2542</v>
      </c>
      <c r="B150" s="57" t="s">
        <v>2209</v>
      </c>
      <c r="C150" s="57" t="s">
        <v>2496</v>
      </c>
      <c r="D150" s="57" t="s">
        <v>2543</v>
      </c>
      <c r="E150" s="58">
        <v>2.0833333333333333E-3</v>
      </c>
      <c r="F150" s="57">
        <v>99.99</v>
      </c>
      <c r="G150" s="57">
        <v>3</v>
      </c>
      <c r="H150" s="57">
        <v>0.1</v>
      </c>
      <c r="I150" s="57">
        <v>0</v>
      </c>
      <c r="K150" s="60" t="e">
        <f>VLOOKUP(#REF!,Tickets!A150:X558,22,0)</f>
        <v>#REF!</v>
      </c>
      <c r="M150" s="60" t="e">
        <f>VLOOKUP(#REF!,Tickets!A150:X558,23,0)</f>
        <v>#REF!</v>
      </c>
      <c r="N150" s="60" t="e">
        <f>VLOOKUP(#REF!,Tickets!A150:X558,24,0)</f>
        <v>#REF!</v>
      </c>
      <c r="O150" s="59" t="e">
        <f t="shared" si="4"/>
        <v>#REF!</v>
      </c>
      <c r="P150" s="59" t="e">
        <f t="shared" si="5"/>
        <v>#REF!</v>
      </c>
    </row>
    <row r="151" spans="1:16">
      <c r="A151" s="57" t="s">
        <v>2544</v>
      </c>
      <c r="B151" s="57" t="s">
        <v>2545</v>
      </c>
      <c r="C151" s="57" t="s">
        <v>2496</v>
      </c>
      <c r="D151" s="57" t="s">
        <v>2546</v>
      </c>
      <c r="E151" s="58">
        <v>6.9444444444444447E-4</v>
      </c>
      <c r="F151" s="57">
        <v>100</v>
      </c>
      <c r="G151" s="57">
        <v>14.1</v>
      </c>
      <c r="H151" s="57">
        <v>0.1</v>
      </c>
      <c r="I151" s="57">
        <v>0</v>
      </c>
      <c r="K151" s="60" t="e">
        <f>VLOOKUP(#REF!,Tickets!A151:X559,22,0)</f>
        <v>#REF!</v>
      </c>
      <c r="M151" s="60" t="e">
        <f>VLOOKUP(#REF!,Tickets!A151:X559,23,0)</f>
        <v>#REF!</v>
      </c>
      <c r="N151" s="60" t="e">
        <f>VLOOKUP(#REF!,Tickets!A151:X559,24,0)</f>
        <v>#REF!</v>
      </c>
      <c r="O151" s="59" t="e">
        <f t="shared" si="4"/>
        <v>#REF!</v>
      </c>
      <c r="P151" s="59" t="e">
        <f t="shared" si="5"/>
        <v>#REF!</v>
      </c>
    </row>
    <row r="154" spans="1:16">
      <c r="H154" s="57" t="s">
        <v>2547</v>
      </c>
      <c r="I154" s="57">
        <f>SUM(I2:I151)</f>
        <v>48.810000000000009</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11"/>
  <sheetViews>
    <sheetView zoomScale="130" zoomScaleNormal="130" workbookViewId="0">
      <selection activeCell="F17" sqref="F17"/>
    </sheetView>
  </sheetViews>
  <sheetFormatPr defaultColWidth="8.42578125" defaultRowHeight="14.45"/>
  <cols>
    <col min="1" max="1" width="6.85546875" customWidth="1" collapsed="1"/>
    <col min="2" max="2" width="12.5703125" customWidth="1" collapsed="1"/>
    <col min="3" max="3" width="10.5703125" customWidth="1" collapsed="1"/>
    <col min="4" max="4" width="20.42578125" customWidth="1" collapsed="1"/>
    <col min="5" max="5" width="25.42578125" style="26" customWidth="1" collapsed="1"/>
    <col min="6" max="6" width="24" style="26" bestFit="1" customWidth="1" collapsed="1"/>
    <col min="7" max="7" width="8.42578125" style="26" customWidth="1" collapsed="1"/>
    <col min="8" max="8" width="9.5703125" style="26" customWidth="1" collapsed="1"/>
  </cols>
  <sheetData>
    <row r="1" spans="1:9">
      <c r="A1" s="27" t="s">
        <v>2049</v>
      </c>
      <c r="B1" s="28" t="s">
        <v>2050</v>
      </c>
      <c r="C1" s="31" t="s">
        <v>2548</v>
      </c>
      <c r="D1" s="28" t="s">
        <v>2051</v>
      </c>
      <c r="E1" s="28" t="s">
        <v>2052</v>
      </c>
      <c r="F1" s="29" t="s">
        <v>2053</v>
      </c>
      <c r="G1" s="31" t="s">
        <v>2055</v>
      </c>
      <c r="H1" s="31" t="s">
        <v>7</v>
      </c>
      <c r="I1" s="31" t="s">
        <v>2056</v>
      </c>
    </row>
    <row r="2" spans="1:9">
      <c r="A2" t="s">
        <v>2120</v>
      </c>
      <c r="B2" t="s">
        <v>2121</v>
      </c>
      <c r="C2" t="s">
        <v>2549</v>
      </c>
      <c r="D2" t="s">
        <v>2550</v>
      </c>
      <c r="E2" t="s">
        <v>2551</v>
      </c>
      <c r="F2">
        <v>40.6</v>
      </c>
      <c r="G2">
        <v>0</v>
      </c>
      <c r="H2">
        <v>0.1</v>
      </c>
      <c r="I2">
        <v>0</v>
      </c>
    </row>
    <row r="3" spans="1:9">
      <c r="A3" t="s">
        <v>2175</v>
      </c>
      <c r="B3" t="s">
        <v>2176</v>
      </c>
      <c r="C3" t="s">
        <v>2552</v>
      </c>
      <c r="D3" t="s">
        <v>2553</v>
      </c>
      <c r="E3" t="s">
        <v>2554</v>
      </c>
      <c r="F3">
        <v>52.53</v>
      </c>
      <c r="G3">
        <v>19</v>
      </c>
      <c r="H3">
        <v>0.1</v>
      </c>
      <c r="I3">
        <v>1.9</v>
      </c>
    </row>
    <row r="4" spans="1:9">
      <c r="A4" t="s">
        <v>2183</v>
      </c>
      <c r="B4" t="s">
        <v>2176</v>
      </c>
      <c r="C4" t="s">
        <v>2555</v>
      </c>
      <c r="D4" t="s">
        <v>2556</v>
      </c>
      <c r="E4" t="s">
        <v>2557</v>
      </c>
      <c r="F4">
        <v>28.74</v>
      </c>
      <c r="G4">
        <v>12.4</v>
      </c>
      <c r="H4">
        <v>0.1</v>
      </c>
      <c r="I4">
        <v>1.24</v>
      </c>
    </row>
    <row r="5" spans="1:9">
      <c r="A5" t="s">
        <v>2197</v>
      </c>
      <c r="B5" t="s">
        <v>2198</v>
      </c>
      <c r="C5" t="s">
        <v>2558</v>
      </c>
      <c r="D5" t="s">
        <v>2559</v>
      </c>
      <c r="E5" t="s">
        <v>2200</v>
      </c>
      <c r="F5">
        <v>50.07</v>
      </c>
      <c r="G5">
        <v>4.5</v>
      </c>
      <c r="H5">
        <v>0.1</v>
      </c>
      <c r="I5">
        <v>0.45</v>
      </c>
    </row>
    <row r="6" spans="1:9">
      <c r="A6" t="s">
        <v>2128</v>
      </c>
      <c r="B6" t="s">
        <v>2129</v>
      </c>
      <c r="C6" t="s">
        <v>2560</v>
      </c>
      <c r="D6" t="s">
        <v>2561</v>
      </c>
      <c r="E6" t="s">
        <v>2131</v>
      </c>
      <c r="F6">
        <v>80.290000000000006</v>
      </c>
      <c r="G6">
        <v>1.8</v>
      </c>
      <c r="H6">
        <v>0.1</v>
      </c>
      <c r="I6">
        <v>0.18</v>
      </c>
    </row>
    <row r="7" spans="1:9">
      <c r="A7" t="s">
        <v>2291</v>
      </c>
      <c r="B7" t="s">
        <v>2076</v>
      </c>
      <c r="C7" t="s">
        <v>2562</v>
      </c>
      <c r="D7" t="s">
        <v>2563</v>
      </c>
      <c r="E7" t="s">
        <v>2293</v>
      </c>
      <c r="F7">
        <v>25.38</v>
      </c>
      <c r="G7">
        <v>3</v>
      </c>
      <c r="H7">
        <v>0.1</v>
      </c>
      <c r="I7">
        <v>0.3</v>
      </c>
    </row>
    <row r="8" spans="1:9">
      <c r="A8" t="s">
        <v>2117</v>
      </c>
      <c r="B8" t="s">
        <v>2076</v>
      </c>
      <c r="C8" t="s">
        <v>2564</v>
      </c>
      <c r="D8" t="s">
        <v>2565</v>
      </c>
      <c r="E8" t="s">
        <v>2566</v>
      </c>
      <c r="F8">
        <v>36.06</v>
      </c>
      <c r="G8">
        <v>3.9</v>
      </c>
      <c r="H8">
        <v>0.1</v>
      </c>
      <c r="I8">
        <v>0.39</v>
      </c>
    </row>
    <row r="9" spans="1:9">
      <c r="A9" t="s">
        <v>2075</v>
      </c>
      <c r="B9" t="s">
        <v>2076</v>
      </c>
      <c r="C9" t="s">
        <v>2567</v>
      </c>
      <c r="D9" t="s">
        <v>2568</v>
      </c>
      <c r="E9" t="s">
        <v>2077</v>
      </c>
      <c r="F9">
        <v>168.68</v>
      </c>
      <c r="G9">
        <v>1.4</v>
      </c>
      <c r="H9">
        <v>0.1</v>
      </c>
      <c r="I9">
        <v>0.14000000000000001</v>
      </c>
    </row>
    <row r="10" spans="1:9">
      <c r="A10" t="s">
        <v>2474</v>
      </c>
      <c r="B10" t="s">
        <v>2076</v>
      </c>
      <c r="C10" t="s">
        <v>2569</v>
      </c>
      <c r="D10" t="s">
        <v>2570</v>
      </c>
      <c r="E10" t="s">
        <v>2476</v>
      </c>
      <c r="F10">
        <v>4.8499999999999996</v>
      </c>
      <c r="G10">
        <v>3.9</v>
      </c>
      <c r="H10">
        <v>0.1</v>
      </c>
      <c r="I10">
        <v>0.39</v>
      </c>
    </row>
    <row r="11" spans="1:9">
      <c r="A11" t="s">
        <v>2275</v>
      </c>
      <c r="B11" t="s">
        <v>2276</v>
      </c>
      <c r="C11" t="s">
        <v>2552</v>
      </c>
      <c r="D11" t="s">
        <v>2571</v>
      </c>
      <c r="E11" t="s">
        <v>2278</v>
      </c>
      <c r="F11">
        <v>27.47</v>
      </c>
      <c r="G11">
        <v>13.4</v>
      </c>
      <c r="H11">
        <v>0.1</v>
      </c>
      <c r="I11">
        <v>1.34</v>
      </c>
    </row>
    <row r="12" spans="1:9">
      <c r="A12" t="s">
        <v>2303</v>
      </c>
      <c r="B12" t="s">
        <v>2276</v>
      </c>
      <c r="C12" t="s">
        <v>2552</v>
      </c>
      <c r="D12" t="s">
        <v>2572</v>
      </c>
      <c r="E12" t="s">
        <v>2305</v>
      </c>
      <c r="F12">
        <v>24.85</v>
      </c>
      <c r="G12">
        <v>13.4</v>
      </c>
      <c r="H12">
        <v>0.1</v>
      </c>
      <c r="I12">
        <v>1.34</v>
      </c>
    </row>
    <row r="13" spans="1:9">
      <c r="A13" t="s">
        <v>2218</v>
      </c>
      <c r="B13" t="s">
        <v>2219</v>
      </c>
      <c r="C13" t="s">
        <v>2552</v>
      </c>
      <c r="D13" t="s">
        <v>2573</v>
      </c>
      <c r="E13" t="s">
        <v>2221</v>
      </c>
      <c r="F13">
        <v>45.37</v>
      </c>
      <c r="G13">
        <v>3</v>
      </c>
      <c r="H13">
        <v>0.1</v>
      </c>
      <c r="I13">
        <v>0.3</v>
      </c>
    </row>
    <row r="14" spans="1:9">
      <c r="A14" t="s">
        <v>2324</v>
      </c>
      <c r="B14" t="s">
        <v>2219</v>
      </c>
      <c r="C14" t="s">
        <v>2574</v>
      </c>
      <c r="D14" t="s">
        <v>2575</v>
      </c>
      <c r="E14" t="s">
        <v>2326</v>
      </c>
      <c r="F14">
        <v>23.8</v>
      </c>
      <c r="G14">
        <v>3</v>
      </c>
      <c r="H14">
        <v>0.1</v>
      </c>
      <c r="I14">
        <v>0.3</v>
      </c>
    </row>
    <row r="15" spans="1:9">
      <c r="A15" t="s">
        <v>2457</v>
      </c>
      <c r="B15" t="s">
        <v>2073</v>
      </c>
      <c r="C15" t="s">
        <v>2562</v>
      </c>
      <c r="D15" t="s">
        <v>2576</v>
      </c>
      <c r="E15" t="s">
        <v>2577</v>
      </c>
      <c r="F15">
        <v>0.18</v>
      </c>
      <c r="G15">
        <v>3.6</v>
      </c>
      <c r="H15">
        <v>0.1</v>
      </c>
      <c r="I15">
        <v>0.36</v>
      </c>
    </row>
    <row r="16" spans="1:9">
      <c r="A16" t="s">
        <v>2313</v>
      </c>
      <c r="B16" t="s">
        <v>2073</v>
      </c>
      <c r="C16" t="s">
        <v>2562</v>
      </c>
      <c r="D16" t="s">
        <v>2578</v>
      </c>
      <c r="E16" t="s">
        <v>2314</v>
      </c>
      <c r="F16">
        <v>24.56</v>
      </c>
      <c r="G16">
        <v>14.1</v>
      </c>
      <c r="H16">
        <v>0.1</v>
      </c>
      <c r="I16">
        <v>1.41</v>
      </c>
    </row>
    <row r="17" spans="1:9">
      <c r="A17" t="s">
        <v>2072</v>
      </c>
      <c r="B17" t="s">
        <v>2073</v>
      </c>
      <c r="C17" t="s">
        <v>2579</v>
      </c>
      <c r="D17" t="s">
        <v>2580</v>
      </c>
      <c r="E17" t="s">
        <v>2074</v>
      </c>
      <c r="F17">
        <v>171.96</v>
      </c>
      <c r="G17">
        <v>4.7</v>
      </c>
      <c r="H17">
        <v>0.1</v>
      </c>
      <c r="I17">
        <v>0.47</v>
      </c>
    </row>
    <row r="18" spans="1:9">
      <c r="A18" t="s">
        <v>2101</v>
      </c>
      <c r="B18" t="s">
        <v>2073</v>
      </c>
      <c r="C18" t="s">
        <v>2549</v>
      </c>
      <c r="D18" t="s">
        <v>2581</v>
      </c>
      <c r="E18" t="s">
        <v>2582</v>
      </c>
      <c r="F18">
        <v>91.78</v>
      </c>
      <c r="G18">
        <v>3.9</v>
      </c>
      <c r="H18">
        <v>0.1</v>
      </c>
      <c r="I18">
        <v>0.39</v>
      </c>
    </row>
    <row r="19" spans="1:9">
      <c r="A19" t="s">
        <v>2334</v>
      </c>
      <c r="B19" t="s">
        <v>2073</v>
      </c>
      <c r="C19" t="s">
        <v>2583</v>
      </c>
      <c r="D19" t="s">
        <v>2584</v>
      </c>
      <c r="E19" t="s">
        <v>2336</v>
      </c>
      <c r="F19">
        <v>23.3</v>
      </c>
      <c r="G19">
        <v>2</v>
      </c>
      <c r="H19">
        <v>0.1</v>
      </c>
      <c r="I19">
        <v>0.2</v>
      </c>
    </row>
    <row r="20" spans="1:9">
      <c r="A20" t="s">
        <v>2415</v>
      </c>
      <c r="B20" t="s">
        <v>2073</v>
      </c>
      <c r="C20" t="s">
        <v>2585</v>
      </c>
      <c r="D20" t="s">
        <v>2586</v>
      </c>
      <c r="E20" t="s">
        <v>2417</v>
      </c>
      <c r="F20">
        <v>8.7899999999999991</v>
      </c>
      <c r="G20">
        <v>4.7</v>
      </c>
      <c r="H20">
        <v>0.1</v>
      </c>
      <c r="I20">
        <v>0.47</v>
      </c>
    </row>
    <row r="21" spans="1:9">
      <c r="A21" t="s">
        <v>2360</v>
      </c>
      <c r="B21" t="s">
        <v>2073</v>
      </c>
      <c r="C21" t="s">
        <v>2585</v>
      </c>
      <c r="D21" t="s">
        <v>2587</v>
      </c>
      <c r="E21" t="s">
        <v>2362</v>
      </c>
      <c r="F21">
        <v>18.93</v>
      </c>
      <c r="G21">
        <v>3</v>
      </c>
      <c r="H21">
        <v>0.1</v>
      </c>
      <c r="I21">
        <v>0.3</v>
      </c>
    </row>
    <row r="22" spans="1:9">
      <c r="A22" t="s">
        <v>2428</v>
      </c>
      <c r="B22" t="s">
        <v>2073</v>
      </c>
      <c r="C22" t="s">
        <v>2585</v>
      </c>
      <c r="D22" t="s">
        <v>2588</v>
      </c>
      <c r="E22" t="s">
        <v>2430</v>
      </c>
      <c r="F22">
        <v>7.92</v>
      </c>
      <c r="G22">
        <v>4.7</v>
      </c>
      <c r="H22">
        <v>0.1</v>
      </c>
      <c r="I22">
        <v>0.47</v>
      </c>
    </row>
    <row r="23" spans="1:9">
      <c r="A23" t="s">
        <v>2442</v>
      </c>
      <c r="B23" t="s">
        <v>2073</v>
      </c>
      <c r="C23" t="s">
        <v>2585</v>
      </c>
      <c r="D23" t="s">
        <v>2589</v>
      </c>
      <c r="E23" t="s">
        <v>2444</v>
      </c>
      <c r="F23">
        <v>7.18</v>
      </c>
      <c r="G23">
        <v>4.7</v>
      </c>
      <c r="H23">
        <v>0.1</v>
      </c>
      <c r="I23">
        <v>0.47</v>
      </c>
    </row>
    <row r="24" spans="1:9">
      <c r="A24" t="s">
        <v>2460</v>
      </c>
      <c r="B24" t="s">
        <v>2073</v>
      </c>
      <c r="C24" t="s">
        <v>2585</v>
      </c>
      <c r="D24" t="s">
        <v>2590</v>
      </c>
      <c r="E24" t="s">
        <v>2462</v>
      </c>
      <c r="F24">
        <v>5.43</v>
      </c>
      <c r="G24">
        <v>4.7</v>
      </c>
      <c r="H24">
        <v>0.1</v>
      </c>
      <c r="I24">
        <v>0.47</v>
      </c>
    </row>
    <row r="25" spans="1:9">
      <c r="A25" t="s">
        <v>2327</v>
      </c>
      <c r="B25" t="s">
        <v>2073</v>
      </c>
      <c r="C25" t="s">
        <v>2585</v>
      </c>
      <c r="D25" t="s">
        <v>2591</v>
      </c>
      <c r="E25" t="s">
        <v>2329</v>
      </c>
      <c r="F25">
        <v>23.66</v>
      </c>
      <c r="G25">
        <v>3.9</v>
      </c>
      <c r="H25">
        <v>0.1</v>
      </c>
      <c r="I25">
        <v>0.39</v>
      </c>
    </row>
    <row r="26" spans="1:9">
      <c r="A26" t="s">
        <v>2340</v>
      </c>
      <c r="B26" t="s">
        <v>2073</v>
      </c>
      <c r="C26" t="s">
        <v>2585</v>
      </c>
      <c r="D26" t="s">
        <v>2592</v>
      </c>
      <c r="E26" t="s">
        <v>2342</v>
      </c>
      <c r="F26">
        <v>22.43</v>
      </c>
      <c r="G26">
        <v>3.9</v>
      </c>
      <c r="H26">
        <v>0.1</v>
      </c>
      <c r="I26">
        <v>0.39</v>
      </c>
    </row>
    <row r="27" spans="1:9">
      <c r="A27" t="s">
        <v>2504</v>
      </c>
      <c r="B27" t="s">
        <v>2073</v>
      </c>
      <c r="C27" t="s">
        <v>2569</v>
      </c>
      <c r="D27" t="s">
        <v>2593</v>
      </c>
      <c r="E27" t="s">
        <v>2506</v>
      </c>
      <c r="F27">
        <v>2.92</v>
      </c>
      <c r="G27">
        <v>3</v>
      </c>
      <c r="H27">
        <v>0.1</v>
      </c>
      <c r="I27">
        <v>0.3</v>
      </c>
    </row>
    <row r="28" spans="1:9">
      <c r="A28" t="s">
        <v>2318</v>
      </c>
      <c r="B28" t="s">
        <v>2073</v>
      </c>
      <c r="C28" t="s">
        <v>2594</v>
      </c>
      <c r="D28" t="s">
        <v>2595</v>
      </c>
      <c r="E28" t="s">
        <v>2320</v>
      </c>
      <c r="F28">
        <v>24.03</v>
      </c>
      <c r="G28">
        <v>4.7</v>
      </c>
      <c r="H28">
        <v>0.1</v>
      </c>
      <c r="I28">
        <v>0.47</v>
      </c>
    </row>
    <row r="29" spans="1:9">
      <c r="A29" t="s">
        <v>2399</v>
      </c>
      <c r="B29" t="s">
        <v>2073</v>
      </c>
      <c r="C29" t="s">
        <v>2594</v>
      </c>
      <c r="D29" t="s">
        <v>2596</v>
      </c>
      <c r="E29" t="s">
        <v>2401</v>
      </c>
      <c r="F29">
        <v>15.3</v>
      </c>
      <c r="G29">
        <v>4.2</v>
      </c>
      <c r="H29">
        <v>0.1</v>
      </c>
      <c r="I29">
        <v>0.42</v>
      </c>
    </row>
    <row r="30" spans="1:9">
      <c r="A30" t="s">
        <v>2089</v>
      </c>
      <c r="B30" t="s">
        <v>2088</v>
      </c>
      <c r="C30" t="s">
        <v>2552</v>
      </c>
      <c r="D30" t="s">
        <v>2597</v>
      </c>
      <c r="E30" t="s">
        <v>2598</v>
      </c>
      <c r="F30">
        <v>74.75</v>
      </c>
      <c r="G30">
        <v>0</v>
      </c>
      <c r="H30">
        <v>0.1</v>
      </c>
      <c r="I30">
        <v>0</v>
      </c>
    </row>
    <row r="31" spans="1:9">
      <c r="A31" t="s">
        <v>2484</v>
      </c>
      <c r="B31" t="s">
        <v>2088</v>
      </c>
      <c r="C31" t="s">
        <v>2552</v>
      </c>
      <c r="D31" t="s">
        <v>2599</v>
      </c>
      <c r="E31" t="s">
        <v>2486</v>
      </c>
      <c r="F31">
        <v>4.18</v>
      </c>
      <c r="G31">
        <v>3</v>
      </c>
      <c r="H31">
        <v>0.1</v>
      </c>
      <c r="I31">
        <v>0.3</v>
      </c>
    </row>
    <row r="32" spans="1:9">
      <c r="A32" t="s">
        <v>2087</v>
      </c>
      <c r="B32" t="s">
        <v>2088</v>
      </c>
      <c r="C32" t="s">
        <v>2574</v>
      </c>
      <c r="D32" t="s">
        <v>2600</v>
      </c>
      <c r="E32" t="s">
        <v>2601</v>
      </c>
      <c r="F32">
        <v>127.01</v>
      </c>
      <c r="G32">
        <v>3</v>
      </c>
      <c r="H32">
        <v>0.1</v>
      </c>
      <c r="I32">
        <v>0.3</v>
      </c>
    </row>
    <row r="33" spans="1:9">
      <c r="A33" t="s">
        <v>2078</v>
      </c>
      <c r="B33" t="s">
        <v>2079</v>
      </c>
      <c r="C33" t="s">
        <v>2602</v>
      </c>
      <c r="D33" t="s">
        <v>2603</v>
      </c>
      <c r="E33" t="s">
        <v>2604</v>
      </c>
      <c r="F33">
        <v>144.57</v>
      </c>
      <c r="G33">
        <v>3</v>
      </c>
      <c r="H33">
        <v>0.1</v>
      </c>
      <c r="I33">
        <v>0.3</v>
      </c>
    </row>
    <row r="34" spans="1:9">
      <c r="A34" t="s">
        <v>2418</v>
      </c>
      <c r="B34" t="s">
        <v>2419</v>
      </c>
      <c r="C34" t="s">
        <v>2605</v>
      </c>
      <c r="D34" t="s">
        <v>2606</v>
      </c>
      <c r="E34" t="s">
        <v>2421</v>
      </c>
      <c r="F34">
        <v>8.5299999999999994</v>
      </c>
      <c r="G34">
        <v>1.8</v>
      </c>
      <c r="H34">
        <v>0.1</v>
      </c>
      <c r="I34">
        <v>0.18</v>
      </c>
    </row>
    <row r="35" spans="1:9">
      <c r="A35" t="s">
        <v>2495</v>
      </c>
      <c r="B35" t="s">
        <v>2209</v>
      </c>
      <c r="C35" t="s">
        <v>2607</v>
      </c>
      <c r="D35" t="s">
        <v>2608</v>
      </c>
      <c r="E35" t="s">
        <v>2497</v>
      </c>
      <c r="F35">
        <v>3.47</v>
      </c>
      <c r="G35">
        <v>3</v>
      </c>
      <c r="H35">
        <v>0.1</v>
      </c>
      <c r="I35">
        <v>0.3</v>
      </c>
    </row>
    <row r="36" spans="1:9">
      <c r="A36" t="s">
        <v>2235</v>
      </c>
      <c r="B36" t="s">
        <v>2209</v>
      </c>
      <c r="C36" t="s">
        <v>2607</v>
      </c>
      <c r="D36" t="s">
        <v>2609</v>
      </c>
      <c r="E36" t="s">
        <v>2237</v>
      </c>
      <c r="F36">
        <v>42.42</v>
      </c>
      <c r="G36">
        <v>3</v>
      </c>
      <c r="H36">
        <v>0.1</v>
      </c>
      <c r="I36">
        <v>0.3</v>
      </c>
    </row>
    <row r="37" spans="1:9">
      <c r="A37" t="s">
        <v>2343</v>
      </c>
      <c r="B37" t="s">
        <v>2209</v>
      </c>
      <c r="C37" t="s">
        <v>2607</v>
      </c>
      <c r="D37" t="s">
        <v>2610</v>
      </c>
      <c r="E37" t="s">
        <v>2611</v>
      </c>
      <c r="F37">
        <v>16.350000000000001</v>
      </c>
      <c r="G37">
        <v>1.5</v>
      </c>
      <c r="H37">
        <v>0.1</v>
      </c>
      <c r="I37">
        <v>0.15</v>
      </c>
    </row>
    <row r="38" spans="1:9">
      <c r="A38" t="s">
        <v>2390</v>
      </c>
      <c r="B38" t="s">
        <v>2209</v>
      </c>
      <c r="C38" t="s">
        <v>2607</v>
      </c>
      <c r="D38" t="s">
        <v>2612</v>
      </c>
      <c r="E38" t="s">
        <v>2392</v>
      </c>
      <c r="F38">
        <v>15.98</v>
      </c>
      <c r="G38">
        <v>3</v>
      </c>
      <c r="H38">
        <v>0.1</v>
      </c>
      <c r="I38">
        <v>0.3</v>
      </c>
    </row>
    <row r="39" spans="1:9">
      <c r="A39" t="s">
        <v>2297</v>
      </c>
      <c r="B39" t="s">
        <v>2209</v>
      </c>
      <c r="C39" t="s">
        <v>2613</v>
      </c>
      <c r="D39" t="s">
        <v>2614</v>
      </c>
      <c r="E39" t="s">
        <v>2298</v>
      </c>
      <c r="F39">
        <v>25.25</v>
      </c>
      <c r="G39">
        <v>2.7</v>
      </c>
      <c r="H39">
        <v>0.1</v>
      </c>
      <c r="I39">
        <v>0.27</v>
      </c>
    </row>
    <row r="40" spans="1:9">
      <c r="A40" t="s">
        <v>2208</v>
      </c>
      <c r="B40" t="s">
        <v>2209</v>
      </c>
      <c r="C40" t="s">
        <v>2615</v>
      </c>
      <c r="D40" t="s">
        <v>2616</v>
      </c>
      <c r="E40" t="s">
        <v>2211</v>
      </c>
      <c r="F40">
        <v>46.4</v>
      </c>
      <c r="G40">
        <v>3.9</v>
      </c>
      <c r="H40">
        <v>0.1</v>
      </c>
      <c r="I40">
        <v>0.39</v>
      </c>
    </row>
    <row r="41" spans="1:9">
      <c r="A41" t="s">
        <v>2299</v>
      </c>
      <c r="B41" t="s">
        <v>2300</v>
      </c>
      <c r="C41" t="s">
        <v>2552</v>
      </c>
      <c r="D41" t="s">
        <v>2617</v>
      </c>
      <c r="E41" t="s">
        <v>2302</v>
      </c>
      <c r="F41">
        <v>24.96</v>
      </c>
      <c r="G41">
        <v>3.9</v>
      </c>
      <c r="H41">
        <v>0.1</v>
      </c>
      <c r="I41">
        <v>0.39</v>
      </c>
    </row>
    <row r="42" spans="1:9">
      <c r="A42" t="s">
        <v>2241</v>
      </c>
      <c r="B42" t="s">
        <v>2242</v>
      </c>
      <c r="C42" t="s">
        <v>2618</v>
      </c>
      <c r="D42" t="s">
        <v>2619</v>
      </c>
      <c r="E42" t="s">
        <v>2244</v>
      </c>
      <c r="F42">
        <v>40.369999999999997</v>
      </c>
      <c r="G42">
        <v>19</v>
      </c>
      <c r="H42">
        <v>0.1</v>
      </c>
      <c r="I42">
        <v>1.9</v>
      </c>
    </row>
    <row r="43" spans="1:9">
      <c r="A43" t="s">
        <v>2501</v>
      </c>
      <c r="B43" t="s">
        <v>2242</v>
      </c>
      <c r="C43" t="s">
        <v>2579</v>
      </c>
      <c r="D43" t="s">
        <v>2620</v>
      </c>
      <c r="E43" t="s">
        <v>2503</v>
      </c>
      <c r="F43">
        <v>3.12</v>
      </c>
      <c r="G43">
        <v>4.5</v>
      </c>
      <c r="H43">
        <v>0.1</v>
      </c>
      <c r="I43">
        <v>0.45</v>
      </c>
    </row>
    <row r="44" spans="1:9">
      <c r="A44" t="s">
        <v>2306</v>
      </c>
      <c r="B44" t="s">
        <v>2307</v>
      </c>
      <c r="C44" t="s">
        <v>2552</v>
      </c>
      <c r="D44" t="s">
        <v>2621</v>
      </c>
      <c r="E44" t="s">
        <v>2309</v>
      </c>
      <c r="F44">
        <v>24.82</v>
      </c>
      <c r="G44">
        <v>3.6</v>
      </c>
      <c r="H44">
        <v>0.1</v>
      </c>
      <c r="I44">
        <v>0.36</v>
      </c>
    </row>
    <row r="45" spans="1:9">
      <c r="A45" t="s">
        <v>2186</v>
      </c>
      <c r="B45" t="s">
        <v>2082</v>
      </c>
      <c r="C45" t="s">
        <v>2552</v>
      </c>
      <c r="D45" t="s">
        <v>2622</v>
      </c>
      <c r="E45" t="s">
        <v>2623</v>
      </c>
      <c r="F45">
        <v>44.54</v>
      </c>
      <c r="G45">
        <v>14.100000000000001</v>
      </c>
      <c r="H45">
        <v>0.1</v>
      </c>
      <c r="I45">
        <v>1.41</v>
      </c>
    </row>
    <row r="46" spans="1:9">
      <c r="A46" t="s">
        <v>2081</v>
      </c>
      <c r="B46" t="s">
        <v>2082</v>
      </c>
      <c r="C46" t="s">
        <v>2624</v>
      </c>
      <c r="D46" t="s">
        <v>2625</v>
      </c>
      <c r="E46" t="s">
        <v>2626</v>
      </c>
      <c r="F46">
        <v>65.56</v>
      </c>
      <c r="G46">
        <v>5.9</v>
      </c>
      <c r="H46">
        <v>0.1</v>
      </c>
      <c r="I46">
        <v>0.59</v>
      </c>
    </row>
    <row r="47" spans="1:9">
      <c r="A47" t="s">
        <v>2533</v>
      </c>
      <c r="B47" t="s">
        <v>2534</v>
      </c>
      <c r="C47" t="s">
        <v>2562</v>
      </c>
      <c r="D47" t="s">
        <v>2627</v>
      </c>
      <c r="E47" t="s">
        <v>2535</v>
      </c>
      <c r="F47">
        <v>0.93</v>
      </c>
      <c r="G47">
        <v>19</v>
      </c>
      <c r="H47">
        <v>0.1</v>
      </c>
      <c r="I47">
        <v>1.9</v>
      </c>
    </row>
    <row r="48" spans="1:9">
      <c r="A48" t="s">
        <v>2330</v>
      </c>
      <c r="B48" t="s">
        <v>2331</v>
      </c>
      <c r="C48" t="s">
        <v>2602</v>
      </c>
      <c r="D48" t="s">
        <v>2628</v>
      </c>
      <c r="E48" t="s">
        <v>2333</v>
      </c>
      <c r="F48">
        <v>23.46</v>
      </c>
      <c r="G48">
        <v>4.2</v>
      </c>
      <c r="H48">
        <v>0.1</v>
      </c>
      <c r="I48">
        <v>0.42</v>
      </c>
    </row>
    <row r="49" spans="1:9">
      <c r="A49" t="s">
        <v>2408</v>
      </c>
      <c r="B49" t="s">
        <v>2331</v>
      </c>
      <c r="C49" t="s">
        <v>2629</v>
      </c>
      <c r="D49" t="s">
        <v>2630</v>
      </c>
      <c r="E49" t="s">
        <v>2410</v>
      </c>
      <c r="F49">
        <v>9.86</v>
      </c>
      <c r="G49">
        <v>1.7</v>
      </c>
      <c r="H49">
        <v>0.1</v>
      </c>
      <c r="I49">
        <v>0.17</v>
      </c>
    </row>
    <row r="50" spans="1:9">
      <c r="A50" t="s">
        <v>2255</v>
      </c>
      <c r="B50" t="s">
        <v>2256</v>
      </c>
      <c r="C50" t="s">
        <v>2549</v>
      </c>
      <c r="D50" t="s">
        <v>2631</v>
      </c>
      <c r="E50" t="s">
        <v>2258</v>
      </c>
      <c r="F50">
        <v>30.07</v>
      </c>
      <c r="G50">
        <v>3</v>
      </c>
      <c r="H50">
        <v>0.1</v>
      </c>
      <c r="I50">
        <v>0.3</v>
      </c>
    </row>
    <row r="51" spans="1:9">
      <c r="A51" t="s">
        <v>2315</v>
      </c>
      <c r="B51" t="s">
        <v>2202</v>
      </c>
      <c r="C51" t="s">
        <v>2602</v>
      </c>
      <c r="D51" t="s">
        <v>2632</v>
      </c>
      <c r="E51" t="s">
        <v>2317</v>
      </c>
      <c r="F51">
        <v>24.28</v>
      </c>
      <c r="G51">
        <v>14.1</v>
      </c>
      <c r="H51">
        <v>0.1</v>
      </c>
      <c r="I51">
        <v>1.41</v>
      </c>
    </row>
    <row r="52" spans="1:9">
      <c r="A52" t="s">
        <v>2201</v>
      </c>
      <c r="B52" t="s">
        <v>2202</v>
      </c>
      <c r="C52" t="s">
        <v>2624</v>
      </c>
      <c r="D52" t="s">
        <v>2633</v>
      </c>
      <c r="E52" t="s">
        <v>2204</v>
      </c>
      <c r="F52">
        <v>49.82</v>
      </c>
      <c r="G52">
        <v>6</v>
      </c>
      <c r="H52">
        <v>0.1</v>
      </c>
      <c r="I52">
        <v>0.6</v>
      </c>
    </row>
    <row r="53" spans="1:9">
      <c r="A53" t="s">
        <v>2269</v>
      </c>
      <c r="B53" t="s">
        <v>2202</v>
      </c>
      <c r="C53" t="s">
        <v>2594</v>
      </c>
      <c r="D53" t="s">
        <v>2634</v>
      </c>
      <c r="E53" t="s">
        <v>2635</v>
      </c>
      <c r="F53">
        <v>3.7</v>
      </c>
      <c r="G53">
        <v>13.4</v>
      </c>
      <c r="H53">
        <v>0.1</v>
      </c>
      <c r="I53">
        <v>1.34</v>
      </c>
    </row>
    <row r="54" spans="1:9">
      <c r="A54" t="s">
        <v>2245</v>
      </c>
      <c r="B54" t="s">
        <v>2246</v>
      </c>
      <c r="C54" t="s">
        <v>2579</v>
      </c>
      <c r="D54" t="s">
        <v>2636</v>
      </c>
      <c r="E54" t="s">
        <v>2248</v>
      </c>
      <c r="F54">
        <v>34.35</v>
      </c>
      <c r="G54">
        <v>3.36</v>
      </c>
      <c r="H54">
        <v>0.1</v>
      </c>
      <c r="I54">
        <v>0.34</v>
      </c>
    </row>
    <row r="55" spans="1:9">
      <c r="A55" t="s">
        <v>2477</v>
      </c>
      <c r="B55" t="s">
        <v>2478</v>
      </c>
      <c r="C55" t="s">
        <v>2637</v>
      </c>
      <c r="D55" t="s">
        <v>2638</v>
      </c>
      <c r="E55" t="s">
        <v>2480</v>
      </c>
      <c r="F55">
        <v>4.51</v>
      </c>
      <c r="G55">
        <v>5.9</v>
      </c>
      <c r="H55">
        <v>0.1</v>
      </c>
      <c r="I55">
        <v>0.59</v>
      </c>
    </row>
    <row r="56" spans="1:9">
      <c r="A56" t="s">
        <v>2282</v>
      </c>
      <c r="B56" t="s">
        <v>2283</v>
      </c>
      <c r="C56" t="s">
        <v>2624</v>
      </c>
      <c r="D56" t="s">
        <v>2639</v>
      </c>
      <c r="E56" t="s">
        <v>2285</v>
      </c>
      <c r="F56">
        <v>26.77</v>
      </c>
      <c r="G56">
        <v>2</v>
      </c>
      <c r="H56">
        <v>0.1</v>
      </c>
      <c r="I56">
        <v>0.2</v>
      </c>
    </row>
    <row r="57" spans="1:9">
      <c r="A57" t="s">
        <v>2439</v>
      </c>
      <c r="B57" t="s">
        <v>2283</v>
      </c>
      <c r="C57" t="s">
        <v>2562</v>
      </c>
      <c r="D57" t="s">
        <v>2640</v>
      </c>
      <c r="E57" t="s">
        <v>2441</v>
      </c>
      <c r="F57">
        <v>7.27</v>
      </c>
      <c r="G57">
        <v>1.4</v>
      </c>
      <c r="H57">
        <v>0.1</v>
      </c>
      <c r="I57">
        <v>0.14000000000000001</v>
      </c>
    </row>
    <row r="58" spans="1:9">
      <c r="A58" t="s">
        <v>2470</v>
      </c>
      <c r="B58" t="s">
        <v>2471</v>
      </c>
      <c r="C58" t="s">
        <v>2641</v>
      </c>
      <c r="D58" t="s">
        <v>2642</v>
      </c>
      <c r="E58" t="s">
        <v>2473</v>
      </c>
      <c r="F58">
        <v>4.93</v>
      </c>
      <c r="G58">
        <v>2.7</v>
      </c>
      <c r="H58">
        <v>0.1</v>
      </c>
      <c r="I58">
        <v>0.27</v>
      </c>
    </row>
    <row r="59" spans="1:9">
      <c r="A59" t="s">
        <v>2091</v>
      </c>
      <c r="B59" t="s">
        <v>2092</v>
      </c>
      <c r="C59" t="s">
        <v>2618</v>
      </c>
      <c r="D59" t="s">
        <v>2643</v>
      </c>
      <c r="E59" t="s">
        <v>2093</v>
      </c>
      <c r="F59">
        <v>119.71</v>
      </c>
      <c r="G59">
        <v>3.9</v>
      </c>
      <c r="H59">
        <v>0.1</v>
      </c>
      <c r="I59">
        <v>0.39</v>
      </c>
    </row>
    <row r="60" spans="1:9">
      <c r="A60" t="s">
        <v>2193</v>
      </c>
      <c r="B60" t="s">
        <v>2194</v>
      </c>
      <c r="C60" t="s">
        <v>2552</v>
      </c>
      <c r="D60" t="s">
        <v>2644</v>
      </c>
      <c r="E60" t="s">
        <v>2196</v>
      </c>
      <c r="F60">
        <v>50.44</v>
      </c>
      <c r="G60">
        <v>3</v>
      </c>
      <c r="H60">
        <v>0.1</v>
      </c>
      <c r="I60">
        <v>0.3</v>
      </c>
    </row>
    <row r="61" spans="1:9">
      <c r="A61" t="s">
        <v>2212</v>
      </c>
      <c r="B61" t="s">
        <v>2194</v>
      </c>
      <c r="C61" t="s">
        <v>2574</v>
      </c>
      <c r="D61" t="s">
        <v>2645</v>
      </c>
      <c r="E61" t="s">
        <v>2646</v>
      </c>
      <c r="F61">
        <v>28.03</v>
      </c>
      <c r="G61">
        <v>4.2</v>
      </c>
      <c r="H61">
        <v>0.1</v>
      </c>
      <c r="I61">
        <v>0.42</v>
      </c>
    </row>
    <row r="62" spans="1:9">
      <c r="A62" t="s">
        <v>2109</v>
      </c>
      <c r="B62" t="s">
        <v>2110</v>
      </c>
      <c r="C62" t="s">
        <v>2602</v>
      </c>
      <c r="D62" t="s">
        <v>2647</v>
      </c>
      <c r="E62" t="s">
        <v>2112</v>
      </c>
      <c r="F62">
        <v>97.15</v>
      </c>
      <c r="G62">
        <v>4.9000000000000004</v>
      </c>
      <c r="H62">
        <v>0.1</v>
      </c>
      <c r="I62">
        <v>0.49</v>
      </c>
    </row>
    <row r="63" spans="1:9">
      <c r="A63" t="s">
        <v>2148</v>
      </c>
      <c r="B63" t="s">
        <v>2110</v>
      </c>
      <c r="C63" t="s">
        <v>2602</v>
      </c>
      <c r="D63" t="s">
        <v>2648</v>
      </c>
      <c r="E63" t="s">
        <v>2649</v>
      </c>
      <c r="F63">
        <v>48.63</v>
      </c>
      <c r="G63">
        <v>3.4</v>
      </c>
      <c r="H63">
        <v>0.1</v>
      </c>
      <c r="I63">
        <v>0.34</v>
      </c>
    </row>
    <row r="64" spans="1:9">
      <c r="A64" t="s">
        <v>2179</v>
      </c>
      <c r="B64" t="s">
        <v>2180</v>
      </c>
      <c r="C64" t="s">
        <v>2605</v>
      </c>
      <c r="D64" t="s">
        <v>2650</v>
      </c>
      <c r="E64" t="s">
        <v>2651</v>
      </c>
      <c r="F64">
        <v>31.15</v>
      </c>
      <c r="G64">
        <v>3.9</v>
      </c>
      <c r="H64">
        <v>0.1</v>
      </c>
      <c r="I64">
        <v>0.39</v>
      </c>
    </row>
    <row r="65" spans="1:9">
      <c r="A65" t="s">
        <v>2422</v>
      </c>
      <c r="B65" t="s">
        <v>2180</v>
      </c>
      <c r="C65" t="s">
        <v>2605</v>
      </c>
      <c r="D65" t="s">
        <v>2652</v>
      </c>
      <c r="E65" t="s">
        <v>2424</v>
      </c>
      <c r="F65">
        <v>8.4700000000000006</v>
      </c>
      <c r="G65">
        <v>1.8</v>
      </c>
      <c r="H65">
        <v>0.1</v>
      </c>
      <c r="I65">
        <v>0.18</v>
      </c>
    </row>
    <row r="66" spans="1:9">
      <c r="A66" t="s">
        <v>2294</v>
      </c>
      <c r="B66" t="s">
        <v>2158</v>
      </c>
      <c r="C66" t="s">
        <v>2552</v>
      </c>
      <c r="D66" t="s">
        <v>2653</v>
      </c>
      <c r="E66" t="s">
        <v>2296</v>
      </c>
      <c r="F66">
        <v>25.32</v>
      </c>
      <c r="G66">
        <v>4.7</v>
      </c>
      <c r="H66">
        <v>0.1</v>
      </c>
      <c r="I66">
        <v>0.47</v>
      </c>
    </row>
    <row r="67" spans="1:9">
      <c r="A67" t="s">
        <v>2379</v>
      </c>
      <c r="B67" t="s">
        <v>2158</v>
      </c>
      <c r="C67" t="s">
        <v>2552</v>
      </c>
      <c r="D67" t="s">
        <v>2654</v>
      </c>
      <c r="E67" t="s">
        <v>2381</v>
      </c>
      <c r="F67">
        <v>16.829999999999998</v>
      </c>
      <c r="G67">
        <v>3.94</v>
      </c>
      <c r="H67">
        <v>0.1</v>
      </c>
      <c r="I67">
        <v>0.39</v>
      </c>
    </row>
    <row r="68" spans="1:9">
      <c r="A68" t="s">
        <v>2249</v>
      </c>
      <c r="B68" t="s">
        <v>2158</v>
      </c>
      <c r="C68" t="s">
        <v>2552</v>
      </c>
      <c r="D68" t="s">
        <v>2655</v>
      </c>
      <c r="E68" t="s">
        <v>2656</v>
      </c>
      <c r="F68">
        <v>33.93</v>
      </c>
      <c r="G68">
        <v>3.94</v>
      </c>
      <c r="H68">
        <v>0.1</v>
      </c>
      <c r="I68">
        <v>0.39</v>
      </c>
    </row>
    <row r="69" spans="1:9">
      <c r="A69" t="s">
        <v>2157</v>
      </c>
      <c r="B69" t="s">
        <v>2158</v>
      </c>
      <c r="C69" t="s">
        <v>2618</v>
      </c>
      <c r="D69" t="s">
        <v>2657</v>
      </c>
      <c r="E69" t="s">
        <v>2160</v>
      </c>
      <c r="F69">
        <v>70.67</v>
      </c>
      <c r="G69">
        <v>4.4000000000000004</v>
      </c>
      <c r="H69">
        <v>0.1</v>
      </c>
      <c r="I69">
        <v>0.44</v>
      </c>
    </row>
    <row r="70" spans="1:9">
      <c r="A70" t="s">
        <v>2205</v>
      </c>
      <c r="B70" t="s">
        <v>2206</v>
      </c>
      <c r="C70" t="s">
        <v>2618</v>
      </c>
      <c r="D70" t="s">
        <v>2658</v>
      </c>
      <c r="E70" t="s">
        <v>2207</v>
      </c>
      <c r="F70">
        <v>47.44</v>
      </c>
      <c r="G70">
        <v>0</v>
      </c>
      <c r="H70">
        <v>0.1</v>
      </c>
      <c r="I70">
        <v>0</v>
      </c>
    </row>
    <row r="71" spans="1:9">
      <c r="A71" t="s">
        <v>2384</v>
      </c>
      <c r="B71" t="s">
        <v>2158</v>
      </c>
      <c r="C71" t="s">
        <v>2549</v>
      </c>
      <c r="D71" t="s">
        <v>2659</v>
      </c>
      <c r="E71" t="s">
        <v>2386</v>
      </c>
      <c r="F71">
        <v>16.28</v>
      </c>
      <c r="G71">
        <v>3.9</v>
      </c>
      <c r="H71">
        <v>0.1</v>
      </c>
      <c r="I71">
        <v>0.39</v>
      </c>
    </row>
    <row r="72" spans="1:9">
      <c r="A72" t="s">
        <v>2376</v>
      </c>
      <c r="B72" t="s">
        <v>2158</v>
      </c>
      <c r="C72" t="s">
        <v>2549</v>
      </c>
      <c r="D72" t="s">
        <v>2660</v>
      </c>
      <c r="E72" t="s">
        <v>2378</v>
      </c>
      <c r="F72">
        <v>17.32</v>
      </c>
      <c r="G72">
        <v>4.7</v>
      </c>
      <c r="H72">
        <v>0.1</v>
      </c>
      <c r="I72">
        <v>0.47</v>
      </c>
    </row>
    <row r="73" spans="1:9">
      <c r="A73" t="s">
        <v>2431</v>
      </c>
      <c r="B73" t="s">
        <v>2432</v>
      </c>
      <c r="C73" t="s">
        <v>2661</v>
      </c>
      <c r="D73" t="s">
        <v>2662</v>
      </c>
      <c r="E73" t="s">
        <v>2434</v>
      </c>
      <c r="F73">
        <v>7.82</v>
      </c>
      <c r="G73">
        <v>0</v>
      </c>
      <c r="H73">
        <v>0.1</v>
      </c>
      <c r="I73">
        <v>0</v>
      </c>
    </row>
    <row r="74" spans="1:9">
      <c r="A74" t="s">
        <v>2238</v>
      </c>
      <c r="B74" t="s">
        <v>2239</v>
      </c>
      <c r="C74" t="s">
        <v>2618</v>
      </c>
      <c r="D74" t="s">
        <v>2663</v>
      </c>
      <c r="E74" t="s">
        <v>2240</v>
      </c>
      <c r="F74">
        <v>41.5</v>
      </c>
      <c r="G74">
        <v>3.9</v>
      </c>
      <c r="H74">
        <v>0.1</v>
      </c>
      <c r="I74">
        <v>0.39</v>
      </c>
    </row>
    <row r="75" spans="1:9">
      <c r="A75" t="s">
        <v>2435</v>
      </c>
      <c r="B75" t="s">
        <v>2436</v>
      </c>
      <c r="C75" t="s">
        <v>2555</v>
      </c>
      <c r="D75" t="s">
        <v>2664</v>
      </c>
      <c r="E75" t="s">
        <v>2438</v>
      </c>
      <c r="F75">
        <v>7.55</v>
      </c>
      <c r="G75">
        <v>1.4</v>
      </c>
      <c r="H75">
        <v>0.1</v>
      </c>
      <c r="I75">
        <v>0.14000000000000001</v>
      </c>
    </row>
    <row r="76" spans="1:9">
      <c r="A76" t="s">
        <v>2353</v>
      </c>
      <c r="B76" t="s">
        <v>2354</v>
      </c>
      <c r="C76" t="s">
        <v>2567</v>
      </c>
      <c r="D76" t="s">
        <v>2665</v>
      </c>
      <c r="E76" t="s">
        <v>2356</v>
      </c>
      <c r="F76">
        <v>20.2</v>
      </c>
      <c r="G76">
        <v>3.9</v>
      </c>
      <c r="H76">
        <v>0.1</v>
      </c>
      <c r="I76">
        <v>0.39</v>
      </c>
    </row>
    <row r="77" spans="1:9">
      <c r="A77" t="s">
        <v>2266</v>
      </c>
      <c r="B77" t="s">
        <v>2263</v>
      </c>
      <c r="C77" t="s">
        <v>2574</v>
      </c>
      <c r="D77" t="s">
        <v>2666</v>
      </c>
      <c r="E77" t="s">
        <v>2268</v>
      </c>
      <c r="F77">
        <v>29.16</v>
      </c>
      <c r="G77">
        <v>5</v>
      </c>
      <c r="H77">
        <v>0.1</v>
      </c>
      <c r="I77">
        <v>0.5</v>
      </c>
    </row>
    <row r="78" spans="1:9">
      <c r="A78" t="s">
        <v>2168</v>
      </c>
      <c r="B78" t="s">
        <v>2169</v>
      </c>
      <c r="C78" t="s">
        <v>2624</v>
      </c>
      <c r="D78" t="s">
        <v>2667</v>
      </c>
      <c r="E78" t="s">
        <v>2668</v>
      </c>
      <c r="F78">
        <v>52.68</v>
      </c>
      <c r="G78">
        <v>3</v>
      </c>
      <c r="H78">
        <v>0.1</v>
      </c>
      <c r="I78">
        <v>0.3</v>
      </c>
    </row>
    <row r="79" spans="1:9">
      <c r="A79" t="s">
        <v>2262</v>
      </c>
      <c r="B79" t="s">
        <v>2263</v>
      </c>
      <c r="C79" t="s">
        <v>2618</v>
      </c>
      <c r="D79" t="s">
        <v>2669</v>
      </c>
      <c r="E79" t="s">
        <v>2265</v>
      </c>
      <c r="F79">
        <v>29.25</v>
      </c>
      <c r="G79">
        <v>3.9</v>
      </c>
      <c r="H79">
        <v>0.1</v>
      </c>
      <c r="I79">
        <v>0.39</v>
      </c>
    </row>
    <row r="80" spans="1:9">
      <c r="A80" t="s">
        <v>2411</v>
      </c>
      <c r="B80" t="s">
        <v>2412</v>
      </c>
      <c r="C80" t="s">
        <v>2579</v>
      </c>
      <c r="D80" t="s">
        <v>2670</v>
      </c>
      <c r="E80" t="s">
        <v>2414</v>
      </c>
      <c r="F80">
        <v>8.9499999999999993</v>
      </c>
      <c r="G80">
        <v>5.9</v>
      </c>
      <c r="H80">
        <v>0.1</v>
      </c>
      <c r="I80">
        <v>0.59</v>
      </c>
    </row>
    <row r="81" spans="1:9">
      <c r="A81" t="s">
        <v>2151</v>
      </c>
      <c r="B81" t="s">
        <v>2144</v>
      </c>
      <c r="C81" t="s">
        <v>2602</v>
      </c>
      <c r="D81" t="s">
        <v>2671</v>
      </c>
      <c r="E81" t="s">
        <v>2153</v>
      </c>
      <c r="F81">
        <v>72.08</v>
      </c>
      <c r="G81">
        <v>1.4</v>
      </c>
      <c r="H81">
        <v>0.1</v>
      </c>
      <c r="I81">
        <v>0.14000000000000001</v>
      </c>
    </row>
    <row r="82" spans="1:9">
      <c r="A82" t="s">
        <v>2143</v>
      </c>
      <c r="B82" t="s">
        <v>2144</v>
      </c>
      <c r="C82" t="s">
        <v>2637</v>
      </c>
      <c r="D82" t="s">
        <v>2672</v>
      </c>
      <c r="E82" t="s">
        <v>2145</v>
      </c>
      <c r="F82">
        <v>73.540000000000006</v>
      </c>
      <c r="G82">
        <v>1.4</v>
      </c>
      <c r="H82">
        <v>0.1</v>
      </c>
      <c r="I82">
        <v>0.14000000000000001</v>
      </c>
    </row>
    <row r="83" spans="1:9">
      <c r="A83" t="s">
        <v>2393</v>
      </c>
      <c r="B83" t="s">
        <v>2144</v>
      </c>
      <c r="C83" t="s">
        <v>2637</v>
      </c>
      <c r="D83" t="s">
        <v>2673</v>
      </c>
      <c r="E83" t="s">
        <v>2394</v>
      </c>
      <c r="F83">
        <v>15.89</v>
      </c>
      <c r="G83">
        <v>1.8</v>
      </c>
      <c r="H83">
        <v>0.1</v>
      </c>
      <c r="I83">
        <v>0.18</v>
      </c>
    </row>
    <row r="84" spans="1:9">
      <c r="A84" t="s">
        <v>2124</v>
      </c>
      <c r="B84" t="s">
        <v>2125</v>
      </c>
      <c r="C84" t="s">
        <v>2602</v>
      </c>
      <c r="D84" t="s">
        <v>2674</v>
      </c>
      <c r="E84" t="s">
        <v>2127</v>
      </c>
      <c r="F84">
        <v>80.5</v>
      </c>
      <c r="G84">
        <v>5</v>
      </c>
      <c r="H84">
        <v>0.1</v>
      </c>
      <c r="I84">
        <v>0.5</v>
      </c>
    </row>
    <row r="85" spans="1:9">
      <c r="A85" t="s">
        <v>2132</v>
      </c>
      <c r="B85" t="s">
        <v>2133</v>
      </c>
      <c r="C85" t="s">
        <v>2560</v>
      </c>
      <c r="D85" t="s">
        <v>2675</v>
      </c>
      <c r="E85" t="s">
        <v>2135</v>
      </c>
      <c r="F85">
        <v>77.22</v>
      </c>
      <c r="G85">
        <v>3.9</v>
      </c>
      <c r="H85">
        <v>0.1</v>
      </c>
      <c r="I85">
        <v>0.39</v>
      </c>
    </row>
    <row r="86" spans="1:9">
      <c r="A86" t="s">
        <v>2094</v>
      </c>
      <c r="B86" t="s">
        <v>2095</v>
      </c>
      <c r="C86" t="s">
        <v>2552</v>
      </c>
      <c r="D86" t="s">
        <v>2676</v>
      </c>
      <c r="E86" t="s">
        <v>2097</v>
      </c>
      <c r="F86">
        <v>119.38</v>
      </c>
      <c r="G86">
        <v>3</v>
      </c>
      <c r="H86">
        <v>0.1</v>
      </c>
      <c r="I86">
        <v>0.3</v>
      </c>
    </row>
    <row r="87" spans="1:9">
      <c r="A87" t="s">
        <v>2215</v>
      </c>
      <c r="B87" t="s">
        <v>2095</v>
      </c>
      <c r="C87" t="s">
        <v>2552</v>
      </c>
      <c r="D87" t="s">
        <v>2677</v>
      </c>
      <c r="E87" t="s">
        <v>2217</v>
      </c>
      <c r="F87">
        <v>45.5</v>
      </c>
      <c r="G87">
        <v>6.2</v>
      </c>
      <c r="H87">
        <v>0.1</v>
      </c>
      <c r="I87">
        <v>0.62</v>
      </c>
    </row>
    <row r="88" spans="1:9">
      <c r="A88" t="s">
        <v>2514</v>
      </c>
      <c r="B88" t="s">
        <v>2515</v>
      </c>
      <c r="C88" t="s">
        <v>2579</v>
      </c>
      <c r="D88" t="s">
        <v>2678</v>
      </c>
      <c r="E88" t="s">
        <v>2517</v>
      </c>
      <c r="F88">
        <v>2.0699999999999998</v>
      </c>
      <c r="G88">
        <v>2.7</v>
      </c>
      <c r="H88">
        <v>0.1</v>
      </c>
      <c r="I88">
        <v>0.27</v>
      </c>
    </row>
    <row r="89" spans="1:9">
      <c r="A89" t="s">
        <v>2402</v>
      </c>
      <c r="B89" t="s">
        <v>2232</v>
      </c>
      <c r="C89" t="s">
        <v>2679</v>
      </c>
      <c r="D89" t="s">
        <v>2680</v>
      </c>
      <c r="E89" t="s">
        <v>2404</v>
      </c>
      <c r="F89">
        <v>14.43</v>
      </c>
      <c r="G89">
        <v>4.7</v>
      </c>
      <c r="H89">
        <v>0.1</v>
      </c>
      <c r="I89">
        <v>0.47</v>
      </c>
    </row>
    <row r="90" spans="1:9">
      <c r="A90" t="s">
        <v>2259</v>
      </c>
      <c r="B90" t="s">
        <v>2173</v>
      </c>
      <c r="C90" t="s">
        <v>2555</v>
      </c>
      <c r="D90" t="s">
        <v>2681</v>
      </c>
      <c r="E90" t="s">
        <v>2261</v>
      </c>
      <c r="F90">
        <v>29.5</v>
      </c>
      <c r="G90">
        <v>3.78</v>
      </c>
      <c r="H90">
        <v>0.1</v>
      </c>
      <c r="I90">
        <v>0.38</v>
      </c>
    </row>
    <row r="91" spans="1:9">
      <c r="A91" t="s">
        <v>2172</v>
      </c>
      <c r="B91" t="s">
        <v>2173</v>
      </c>
      <c r="C91" t="s">
        <v>2637</v>
      </c>
      <c r="D91" t="s">
        <v>2682</v>
      </c>
      <c r="E91" t="s">
        <v>2174</v>
      </c>
      <c r="F91">
        <v>66.73</v>
      </c>
      <c r="G91">
        <v>1.7</v>
      </c>
      <c r="H91">
        <v>0.1</v>
      </c>
      <c r="I91">
        <v>0.17</v>
      </c>
    </row>
    <row r="92" spans="1:9">
      <c r="A92" t="s">
        <v>2113</v>
      </c>
      <c r="B92" t="s">
        <v>2114</v>
      </c>
      <c r="C92" t="s">
        <v>2618</v>
      </c>
      <c r="D92" t="s">
        <v>2683</v>
      </c>
      <c r="E92" t="s">
        <v>2116</v>
      </c>
      <c r="F92">
        <v>91.14</v>
      </c>
      <c r="G92">
        <v>0</v>
      </c>
      <c r="H92">
        <v>0.1</v>
      </c>
      <c r="I92">
        <v>0</v>
      </c>
    </row>
    <row r="93" spans="1:9">
      <c r="A93" t="s">
        <v>2372</v>
      </c>
      <c r="B93" t="s">
        <v>2373</v>
      </c>
      <c r="C93" t="s">
        <v>2560</v>
      </c>
      <c r="D93" t="s">
        <v>2684</v>
      </c>
      <c r="E93" t="s">
        <v>2375</v>
      </c>
      <c r="F93">
        <v>17.39</v>
      </c>
      <c r="G93">
        <v>3</v>
      </c>
      <c r="H93">
        <v>0.1</v>
      </c>
      <c r="I93">
        <v>0.3</v>
      </c>
    </row>
    <row r="94" spans="1:9">
      <c r="A94" t="s">
        <v>2189</v>
      </c>
      <c r="B94" t="s">
        <v>2190</v>
      </c>
      <c r="C94" t="s">
        <v>2552</v>
      </c>
      <c r="D94" t="s">
        <v>2685</v>
      </c>
      <c r="E94" t="s">
        <v>2192</v>
      </c>
      <c r="F94">
        <v>51</v>
      </c>
      <c r="G94">
        <v>1.4</v>
      </c>
      <c r="H94">
        <v>0.1</v>
      </c>
      <c r="I94">
        <v>0.14000000000000001</v>
      </c>
    </row>
    <row r="95" spans="1:9">
      <c r="A95" t="s">
        <v>2387</v>
      </c>
      <c r="B95" t="s">
        <v>2190</v>
      </c>
      <c r="C95" t="s">
        <v>2552</v>
      </c>
      <c r="D95" t="s">
        <v>2686</v>
      </c>
      <c r="E95" t="s">
        <v>2389</v>
      </c>
      <c r="F95">
        <v>15.98</v>
      </c>
      <c r="G95">
        <v>3.9</v>
      </c>
      <c r="H95">
        <v>0.1</v>
      </c>
      <c r="I95">
        <v>0.39</v>
      </c>
    </row>
    <row r="96" spans="1:9">
      <c r="A96" t="s">
        <v>2136</v>
      </c>
      <c r="B96" t="s">
        <v>2085</v>
      </c>
      <c r="C96" t="s">
        <v>2687</v>
      </c>
      <c r="D96" t="s">
        <v>2688</v>
      </c>
      <c r="E96" t="s">
        <v>2138</v>
      </c>
      <c r="F96">
        <v>75.89</v>
      </c>
      <c r="G96">
        <v>3.4</v>
      </c>
      <c r="H96">
        <v>0.1</v>
      </c>
      <c r="I96">
        <v>0.34</v>
      </c>
    </row>
    <row r="97" spans="1:9">
      <c r="A97" t="s">
        <v>2084</v>
      </c>
      <c r="B97" t="s">
        <v>2085</v>
      </c>
      <c r="C97" t="s">
        <v>2687</v>
      </c>
      <c r="D97" t="s">
        <v>2689</v>
      </c>
      <c r="E97" t="s">
        <v>2086</v>
      </c>
      <c r="F97">
        <v>151.34</v>
      </c>
      <c r="G97">
        <v>3.9</v>
      </c>
      <c r="H97">
        <v>0.1</v>
      </c>
      <c r="I97">
        <v>0.39</v>
      </c>
    </row>
    <row r="98" spans="1:9">
      <c r="A98" t="s">
        <v>2222</v>
      </c>
      <c r="B98" t="s">
        <v>2085</v>
      </c>
      <c r="C98" t="s">
        <v>2613</v>
      </c>
      <c r="D98" t="s">
        <v>2690</v>
      </c>
      <c r="E98" t="s">
        <v>2223</v>
      </c>
      <c r="F98">
        <v>45.16</v>
      </c>
      <c r="G98">
        <v>3.9</v>
      </c>
      <c r="H98">
        <v>0.1</v>
      </c>
      <c r="I98">
        <v>0.39</v>
      </c>
    </row>
    <row r="99" spans="1:9">
      <c r="A99" t="s">
        <v>2224</v>
      </c>
      <c r="B99" t="s">
        <v>2085</v>
      </c>
      <c r="C99" t="s">
        <v>2613</v>
      </c>
      <c r="D99" t="s">
        <v>2691</v>
      </c>
      <c r="E99" t="s">
        <v>2225</v>
      </c>
      <c r="F99">
        <v>45.08</v>
      </c>
      <c r="G99">
        <v>3.5</v>
      </c>
      <c r="H99">
        <v>0.1</v>
      </c>
      <c r="I99">
        <v>0.35</v>
      </c>
    </row>
    <row r="100" spans="1:9">
      <c r="A100" t="s">
        <v>2104</v>
      </c>
      <c r="B100" t="s">
        <v>2085</v>
      </c>
      <c r="C100" t="s">
        <v>2567</v>
      </c>
      <c r="D100" t="s">
        <v>2692</v>
      </c>
      <c r="E100" t="s">
        <v>2106</v>
      </c>
      <c r="F100">
        <v>100.74</v>
      </c>
      <c r="G100">
        <v>3.9</v>
      </c>
      <c r="H100">
        <v>0.1</v>
      </c>
      <c r="I100">
        <v>0.39</v>
      </c>
    </row>
    <row r="101" spans="1:9">
      <c r="A101" t="s">
        <v>2405</v>
      </c>
      <c r="B101" t="s">
        <v>2396</v>
      </c>
      <c r="C101" t="s">
        <v>2567</v>
      </c>
      <c r="D101" t="s">
        <v>2693</v>
      </c>
      <c r="E101" t="s">
        <v>2407</v>
      </c>
      <c r="F101">
        <v>12.03</v>
      </c>
      <c r="G101">
        <v>4.7</v>
      </c>
      <c r="H101">
        <v>0.1</v>
      </c>
      <c r="I101">
        <v>0.47</v>
      </c>
    </row>
    <row r="102" spans="1:9">
      <c r="A102" t="s">
        <v>2395</v>
      </c>
      <c r="B102" t="s">
        <v>2396</v>
      </c>
      <c r="C102" t="s">
        <v>2679</v>
      </c>
      <c r="D102" t="s">
        <v>2694</v>
      </c>
      <c r="E102" t="s">
        <v>2398</v>
      </c>
      <c r="F102">
        <v>15.34</v>
      </c>
      <c r="G102">
        <v>4.2</v>
      </c>
      <c r="H102">
        <v>0.1</v>
      </c>
      <c r="I102">
        <v>0.42</v>
      </c>
    </row>
    <row r="103" spans="1:9">
      <c r="A103" t="s">
        <v>2070</v>
      </c>
      <c r="B103" t="s">
        <v>2071</v>
      </c>
      <c r="C103" t="s">
        <v>2695</v>
      </c>
      <c r="D103" t="s">
        <v>2696</v>
      </c>
      <c r="E103" t="s">
        <v>2697</v>
      </c>
      <c r="F103">
        <v>174.67</v>
      </c>
      <c r="G103">
        <v>12.4</v>
      </c>
      <c r="H103">
        <v>0.1</v>
      </c>
      <c r="I103">
        <v>1.24</v>
      </c>
    </row>
    <row r="104" spans="1:9">
      <c r="A104" t="s">
        <v>2161</v>
      </c>
      <c r="B104" t="s">
        <v>2162</v>
      </c>
      <c r="C104" t="s">
        <v>2574</v>
      </c>
      <c r="D104" t="s">
        <v>2698</v>
      </c>
      <c r="E104" t="s">
        <v>2164</v>
      </c>
      <c r="F104">
        <v>69.58</v>
      </c>
      <c r="G104">
        <v>19</v>
      </c>
      <c r="H104">
        <v>0.1</v>
      </c>
      <c r="I104">
        <v>1.9</v>
      </c>
    </row>
    <row r="105" spans="1:9">
      <c r="A105" t="s">
        <v>2165</v>
      </c>
      <c r="B105" t="s">
        <v>2099</v>
      </c>
      <c r="C105" t="s">
        <v>2562</v>
      </c>
      <c r="D105" t="s">
        <v>2699</v>
      </c>
      <c r="E105" t="s">
        <v>2167</v>
      </c>
      <c r="F105">
        <v>68.819999999999993</v>
      </c>
      <c r="G105">
        <v>3.9</v>
      </c>
      <c r="H105">
        <v>0.1</v>
      </c>
      <c r="I105">
        <v>0.39</v>
      </c>
    </row>
    <row r="106" spans="1:9">
      <c r="A106" t="s">
        <v>2279</v>
      </c>
      <c r="B106" t="s">
        <v>2099</v>
      </c>
      <c r="C106" t="s">
        <v>2562</v>
      </c>
      <c r="D106" t="s">
        <v>2700</v>
      </c>
      <c r="E106" t="s">
        <v>2281</v>
      </c>
      <c r="F106">
        <v>27.44</v>
      </c>
      <c r="G106">
        <v>3.9</v>
      </c>
      <c r="H106">
        <v>0.1</v>
      </c>
      <c r="I106">
        <v>0.39</v>
      </c>
    </row>
    <row r="107" spans="1:9">
      <c r="A107" t="s">
        <v>2252</v>
      </c>
      <c r="B107" t="s">
        <v>2099</v>
      </c>
      <c r="C107" t="s">
        <v>2562</v>
      </c>
      <c r="D107" t="s">
        <v>2701</v>
      </c>
      <c r="E107" t="s">
        <v>2702</v>
      </c>
      <c r="F107">
        <v>28.17</v>
      </c>
      <c r="G107">
        <v>4.4000000000000004</v>
      </c>
      <c r="H107">
        <v>0.1</v>
      </c>
      <c r="I107">
        <v>0.44</v>
      </c>
    </row>
    <row r="108" spans="1:9">
      <c r="A108" t="s">
        <v>2139</v>
      </c>
      <c r="B108" t="s">
        <v>2140</v>
      </c>
      <c r="C108" t="s">
        <v>2602</v>
      </c>
      <c r="D108" t="s">
        <v>2703</v>
      </c>
      <c r="E108" t="s">
        <v>2142</v>
      </c>
      <c r="F108">
        <v>74.91</v>
      </c>
      <c r="G108">
        <v>5.7</v>
      </c>
      <c r="H108">
        <v>0.1</v>
      </c>
      <c r="I108">
        <v>0.56999999999999995</v>
      </c>
    </row>
    <row r="111" spans="1:9">
      <c r="H111" t="s">
        <v>2547</v>
      </c>
      <c r="I111">
        <f>SUM(I2:I108)</f>
        <v>50.65000000000002</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2"/>
  <sheetViews>
    <sheetView zoomScale="130" zoomScaleNormal="130" workbookViewId="0">
      <selection activeCell="C2" sqref="C2"/>
    </sheetView>
  </sheetViews>
  <sheetFormatPr defaultColWidth="8.42578125" defaultRowHeight="14.45"/>
  <cols>
    <col min="1" max="1" width="7.42578125" customWidth="1" collapsed="1"/>
    <col min="2" max="2" width="29.7109375" bestFit="1" customWidth="1" collapsed="1"/>
    <col min="3" max="3" width="50.85546875" customWidth="1" collapsed="1"/>
    <col min="4" max="4" width="35.140625" style="26" customWidth="1" collapsed="1"/>
    <col min="5" max="5" width="10" style="26" customWidth="1" collapsed="1"/>
    <col min="6" max="6" width="16.42578125" style="26" customWidth="1" collapsed="1"/>
  </cols>
  <sheetData>
    <row r="1" spans="1:8">
      <c r="A1" s="27" t="s">
        <v>2049</v>
      </c>
      <c r="B1" s="28" t="s">
        <v>2050</v>
      </c>
      <c r="C1" s="28" t="s">
        <v>2051</v>
      </c>
      <c r="D1" s="28" t="s">
        <v>2052</v>
      </c>
      <c r="E1" s="31" t="s">
        <v>2548</v>
      </c>
      <c r="F1" s="31" t="s">
        <v>2055</v>
      </c>
      <c r="G1" s="31" t="s">
        <v>7</v>
      </c>
      <c r="H1" s="31" t="s">
        <v>2056</v>
      </c>
    </row>
    <row r="2" spans="1:8">
      <c r="A2" t="s">
        <v>2704</v>
      </c>
      <c r="B2" t="s">
        <v>2705</v>
      </c>
      <c r="C2" t="s">
        <v>2706</v>
      </c>
      <c r="D2" t="s">
        <v>2707</v>
      </c>
      <c r="E2" t="s">
        <v>2708</v>
      </c>
      <c r="F2">
        <v>0</v>
      </c>
      <c r="G2">
        <v>0.1</v>
      </c>
      <c r="H2">
        <v>0</v>
      </c>
    </row>
    <row r="3" spans="1:8">
      <c r="A3" t="s">
        <v>2709</v>
      </c>
      <c r="B3" t="s">
        <v>2710</v>
      </c>
      <c r="C3" t="s">
        <v>2711</v>
      </c>
      <c r="D3" t="s">
        <v>2712</v>
      </c>
      <c r="E3" t="s">
        <v>2713</v>
      </c>
      <c r="F3">
        <v>5.8</v>
      </c>
      <c r="G3">
        <v>0.1</v>
      </c>
      <c r="H3">
        <v>0.57999999999999996</v>
      </c>
    </row>
    <row r="4" spans="1:8">
      <c r="A4" t="s">
        <v>2714</v>
      </c>
      <c r="B4" t="s">
        <v>2715</v>
      </c>
      <c r="C4" t="s">
        <v>2716</v>
      </c>
      <c r="D4" t="s">
        <v>2717</v>
      </c>
      <c r="E4" t="s">
        <v>2718</v>
      </c>
      <c r="F4">
        <v>14.1</v>
      </c>
      <c r="G4">
        <v>0.1</v>
      </c>
      <c r="H4">
        <v>1.41</v>
      </c>
    </row>
    <row r="5" spans="1:8">
      <c r="A5" t="s">
        <v>2709</v>
      </c>
      <c r="B5" t="s">
        <v>2710</v>
      </c>
      <c r="C5" t="s">
        <v>2719</v>
      </c>
      <c r="D5" t="s">
        <v>2720</v>
      </c>
      <c r="E5" t="s">
        <v>2718</v>
      </c>
      <c r="F5">
        <v>5.8</v>
      </c>
      <c r="G5">
        <v>0.1</v>
      </c>
      <c r="H5">
        <v>0.57999999999999996</v>
      </c>
    </row>
    <row r="6" spans="1:8">
      <c r="A6" t="s">
        <v>2721</v>
      </c>
      <c r="B6" t="s">
        <v>2722</v>
      </c>
      <c r="C6" t="s">
        <v>2723</v>
      </c>
      <c r="D6" t="s">
        <v>2724</v>
      </c>
      <c r="E6" t="s">
        <v>2725</v>
      </c>
      <c r="F6">
        <v>10.4</v>
      </c>
      <c r="G6">
        <v>0.1</v>
      </c>
      <c r="H6">
        <v>1.04</v>
      </c>
    </row>
    <row r="7" spans="1:8">
      <c r="A7" t="s">
        <v>2726</v>
      </c>
      <c r="B7" t="s">
        <v>2727</v>
      </c>
      <c r="C7" t="s">
        <v>2728</v>
      </c>
      <c r="D7" t="s">
        <v>2729</v>
      </c>
      <c r="E7" t="s">
        <v>2730</v>
      </c>
      <c r="F7">
        <v>0</v>
      </c>
      <c r="G7">
        <v>0.1</v>
      </c>
      <c r="H7">
        <v>0</v>
      </c>
    </row>
    <row r="8" spans="1:8">
      <c r="A8" t="s">
        <v>2372</v>
      </c>
      <c r="B8" t="s">
        <v>2373</v>
      </c>
      <c r="C8" t="s">
        <v>2731</v>
      </c>
      <c r="D8" t="s">
        <v>2732</v>
      </c>
      <c r="E8" t="s">
        <v>2733</v>
      </c>
      <c r="F8">
        <v>3</v>
      </c>
      <c r="G8">
        <v>0.1</v>
      </c>
      <c r="H8">
        <v>0.3</v>
      </c>
    </row>
    <row r="9" spans="1:8">
      <c r="A9" t="s">
        <v>2533</v>
      </c>
      <c r="B9" t="s">
        <v>2534</v>
      </c>
      <c r="C9" t="s">
        <v>2734</v>
      </c>
      <c r="D9" t="s">
        <v>2735</v>
      </c>
      <c r="E9" t="s">
        <v>2736</v>
      </c>
      <c r="F9">
        <v>19</v>
      </c>
      <c r="G9">
        <v>0.1</v>
      </c>
      <c r="H9">
        <v>1.9</v>
      </c>
    </row>
    <row r="10" spans="1:8">
      <c r="A10" t="s">
        <v>2544</v>
      </c>
      <c r="B10" t="s">
        <v>2545</v>
      </c>
      <c r="C10" t="s">
        <v>2737</v>
      </c>
      <c r="D10" t="s">
        <v>2738</v>
      </c>
      <c r="E10" t="s">
        <v>2739</v>
      </c>
      <c r="F10">
        <v>14.1</v>
      </c>
      <c r="G10">
        <v>0.1</v>
      </c>
      <c r="H10">
        <v>1.41</v>
      </c>
    </row>
    <row r="11" spans="1:8">
      <c r="A11" t="s">
        <v>2740</v>
      </c>
      <c r="B11" t="s">
        <v>2741</v>
      </c>
      <c r="C11" t="s">
        <v>2742</v>
      </c>
      <c r="D11" t="s">
        <v>2743</v>
      </c>
      <c r="E11" t="s">
        <v>2744</v>
      </c>
      <c r="F11">
        <v>12.4</v>
      </c>
      <c r="G11">
        <v>0.1</v>
      </c>
      <c r="H11">
        <v>1.24</v>
      </c>
    </row>
    <row r="12" spans="1:8">
      <c r="A12" t="s">
        <v>2533</v>
      </c>
      <c r="B12" t="s">
        <v>2534</v>
      </c>
      <c r="C12" t="s">
        <v>2745</v>
      </c>
      <c r="D12" t="s">
        <v>2746</v>
      </c>
      <c r="E12" t="s">
        <v>2747</v>
      </c>
      <c r="F12">
        <v>19</v>
      </c>
      <c r="G12">
        <v>0.1</v>
      </c>
      <c r="H12">
        <v>1.9</v>
      </c>
    </row>
    <row r="13" spans="1:8">
      <c r="A13" t="s">
        <v>2748</v>
      </c>
      <c r="B13" t="s">
        <v>2749</v>
      </c>
      <c r="C13" t="s">
        <v>2750</v>
      </c>
      <c r="D13" t="s">
        <v>2751</v>
      </c>
      <c r="E13" t="s">
        <v>2718</v>
      </c>
      <c r="F13">
        <v>12.69</v>
      </c>
      <c r="G13">
        <v>0.1</v>
      </c>
      <c r="H13">
        <v>1.27</v>
      </c>
    </row>
    <row r="14" spans="1:8">
      <c r="A14" t="s">
        <v>2740</v>
      </c>
      <c r="B14" t="s">
        <v>2741</v>
      </c>
      <c r="C14" t="s">
        <v>2752</v>
      </c>
      <c r="D14" t="s">
        <v>2753</v>
      </c>
      <c r="E14" t="s">
        <v>2754</v>
      </c>
      <c r="F14">
        <v>12.4</v>
      </c>
      <c r="G14">
        <v>0.1</v>
      </c>
      <c r="H14">
        <v>1.24</v>
      </c>
    </row>
    <row r="15" spans="1:8">
      <c r="A15" t="s">
        <v>2755</v>
      </c>
      <c r="B15" t="s">
        <v>2756</v>
      </c>
      <c r="C15" t="s">
        <v>2757</v>
      </c>
      <c r="D15" t="s">
        <v>2758</v>
      </c>
      <c r="E15" t="s">
        <v>2759</v>
      </c>
      <c r="F15">
        <v>19</v>
      </c>
      <c r="G15">
        <v>0.1</v>
      </c>
      <c r="H15">
        <v>1.9</v>
      </c>
    </row>
    <row r="16" spans="1:8">
      <c r="A16" t="s">
        <v>2760</v>
      </c>
      <c r="B16" t="s">
        <v>2761</v>
      </c>
      <c r="C16" t="s">
        <v>2762</v>
      </c>
      <c r="D16" t="s">
        <v>2763</v>
      </c>
      <c r="E16" t="s">
        <v>2764</v>
      </c>
      <c r="F16">
        <v>3.9</v>
      </c>
      <c r="G16">
        <v>0.1</v>
      </c>
      <c r="H16">
        <v>0.39</v>
      </c>
    </row>
    <row r="17" spans="1:8">
      <c r="A17" t="s">
        <v>2765</v>
      </c>
      <c r="B17" t="s">
        <v>2766</v>
      </c>
      <c r="C17" t="s">
        <v>2767</v>
      </c>
      <c r="D17" t="s">
        <v>2768</v>
      </c>
      <c r="E17" t="s">
        <v>2769</v>
      </c>
      <c r="F17">
        <v>0</v>
      </c>
      <c r="G17">
        <v>0.1</v>
      </c>
      <c r="H17">
        <v>0</v>
      </c>
    </row>
    <row r="18" spans="1:8">
      <c r="A18" t="s">
        <v>2770</v>
      </c>
      <c r="B18" t="s">
        <v>2771</v>
      </c>
      <c r="C18" t="s">
        <v>2772</v>
      </c>
      <c r="D18" t="s">
        <v>2773</v>
      </c>
      <c r="E18" t="s">
        <v>2718</v>
      </c>
      <c r="F18">
        <v>3</v>
      </c>
      <c r="G18">
        <v>0.1</v>
      </c>
      <c r="H18">
        <v>0.3</v>
      </c>
    </row>
    <row r="19" spans="1:8">
      <c r="A19" t="s">
        <v>2774</v>
      </c>
      <c r="B19" t="s">
        <v>2775</v>
      </c>
      <c r="C19" t="s">
        <v>2776</v>
      </c>
      <c r="D19" t="s">
        <v>2777</v>
      </c>
      <c r="E19" t="s">
        <v>2778</v>
      </c>
      <c r="F19">
        <v>6.5</v>
      </c>
      <c r="G19">
        <v>0.1</v>
      </c>
      <c r="H19">
        <v>0.65</v>
      </c>
    </row>
    <row r="20" spans="1:8">
      <c r="A20" t="s">
        <v>2779</v>
      </c>
      <c r="B20" t="s">
        <v>2780</v>
      </c>
      <c r="C20" t="s">
        <v>2781</v>
      </c>
      <c r="D20" t="s">
        <v>2782</v>
      </c>
      <c r="E20" t="s">
        <v>2783</v>
      </c>
      <c r="F20">
        <v>0</v>
      </c>
      <c r="G20">
        <v>0.1</v>
      </c>
      <c r="H20">
        <v>0</v>
      </c>
    </row>
    <row r="21" spans="1:8">
      <c r="A21" t="s">
        <v>2784</v>
      </c>
      <c r="B21" t="s">
        <v>2785</v>
      </c>
      <c r="C21" t="s">
        <v>2786</v>
      </c>
      <c r="D21" t="s">
        <v>2787</v>
      </c>
      <c r="E21" t="s">
        <v>2788</v>
      </c>
      <c r="F21">
        <v>12.69</v>
      </c>
      <c r="G21">
        <v>0.1</v>
      </c>
      <c r="H21">
        <v>1.27</v>
      </c>
    </row>
    <row r="22" spans="1:8">
      <c r="A22" t="s">
        <v>2789</v>
      </c>
      <c r="B22" t="s">
        <v>2790</v>
      </c>
      <c r="C22" t="s">
        <v>2791</v>
      </c>
      <c r="D22" t="s">
        <v>2792</v>
      </c>
      <c r="E22" t="s">
        <v>2793</v>
      </c>
      <c r="F22">
        <v>4.5</v>
      </c>
      <c r="G22">
        <v>0.1</v>
      </c>
      <c r="H22">
        <v>0.45</v>
      </c>
    </row>
    <row r="23" spans="1:8">
      <c r="A23" t="s">
        <v>2794</v>
      </c>
      <c r="B23" t="s">
        <v>2795</v>
      </c>
      <c r="C23" t="s">
        <v>2796</v>
      </c>
      <c r="D23" t="s">
        <v>2797</v>
      </c>
      <c r="E23" t="s">
        <v>2718</v>
      </c>
      <c r="F23">
        <v>14.1</v>
      </c>
      <c r="G23">
        <v>0.1</v>
      </c>
      <c r="H23">
        <v>1.41</v>
      </c>
    </row>
    <row r="24" spans="1:8">
      <c r="A24" t="s">
        <v>2798</v>
      </c>
      <c r="B24" t="s">
        <v>2799</v>
      </c>
      <c r="C24" t="s">
        <v>2800</v>
      </c>
      <c r="D24" t="s">
        <v>2801</v>
      </c>
      <c r="E24" t="s">
        <v>2802</v>
      </c>
      <c r="F24">
        <v>5.5</v>
      </c>
      <c r="G24">
        <v>0.1</v>
      </c>
      <c r="H24">
        <v>0.55000000000000004</v>
      </c>
    </row>
    <row r="25" spans="1:8">
      <c r="A25" t="s">
        <v>2765</v>
      </c>
      <c r="B25" t="s">
        <v>2766</v>
      </c>
      <c r="C25" t="s">
        <v>2803</v>
      </c>
      <c r="D25" t="s">
        <v>2768</v>
      </c>
      <c r="E25" t="s">
        <v>2804</v>
      </c>
      <c r="F25">
        <v>0</v>
      </c>
      <c r="G25">
        <v>0.1</v>
      </c>
      <c r="H25">
        <v>0</v>
      </c>
    </row>
    <row r="26" spans="1:8">
      <c r="A26" t="s">
        <v>2726</v>
      </c>
      <c r="B26" t="s">
        <v>2727</v>
      </c>
      <c r="C26" t="s">
        <v>2805</v>
      </c>
      <c r="D26" t="s">
        <v>2806</v>
      </c>
      <c r="E26" t="s">
        <v>2807</v>
      </c>
      <c r="F26">
        <v>0</v>
      </c>
      <c r="G26">
        <v>0.1</v>
      </c>
      <c r="H26">
        <v>0</v>
      </c>
    </row>
    <row r="27" spans="1:8">
      <c r="A27" t="s">
        <v>2808</v>
      </c>
      <c r="B27" t="s">
        <v>2809</v>
      </c>
      <c r="C27" t="s">
        <v>2810</v>
      </c>
      <c r="D27" t="s">
        <v>2811</v>
      </c>
      <c r="E27" t="s">
        <v>2812</v>
      </c>
      <c r="F27">
        <v>12.69</v>
      </c>
      <c r="G27">
        <v>0.1</v>
      </c>
      <c r="H27">
        <v>1.27</v>
      </c>
    </row>
    <row r="28" spans="1:8">
      <c r="A28" t="s">
        <v>2813</v>
      </c>
      <c r="B28" t="s">
        <v>2814</v>
      </c>
      <c r="C28" t="s">
        <v>2815</v>
      </c>
      <c r="D28" t="s">
        <v>2816</v>
      </c>
      <c r="E28" t="s">
        <v>2817</v>
      </c>
      <c r="F28">
        <v>3.9</v>
      </c>
      <c r="G28">
        <v>0.1</v>
      </c>
      <c r="H28">
        <v>0.39</v>
      </c>
    </row>
    <row r="29" spans="1:8">
      <c r="A29" t="s">
        <v>2740</v>
      </c>
      <c r="B29" t="s">
        <v>2741</v>
      </c>
      <c r="C29" t="s">
        <v>2818</v>
      </c>
      <c r="D29" t="s">
        <v>2819</v>
      </c>
      <c r="E29" t="s">
        <v>2820</v>
      </c>
      <c r="F29">
        <v>12.4</v>
      </c>
      <c r="G29">
        <v>0.1</v>
      </c>
      <c r="H29">
        <v>1.24</v>
      </c>
    </row>
    <row r="32" spans="1:8">
      <c r="G32" t="s">
        <v>2547</v>
      </c>
      <c r="H32">
        <f>SUM(H2:H29)</f>
        <v>22.689999999999998</v>
      </c>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zoomScale="130" zoomScaleNormal="130" workbookViewId="0">
      <selection activeCell="E15" sqref="E15"/>
    </sheetView>
  </sheetViews>
  <sheetFormatPr defaultColWidth="8.42578125" defaultRowHeight="14.45"/>
  <cols>
    <col min="1" max="1" width="22.42578125" customWidth="1" collapsed="1"/>
    <col min="2" max="2" width="33" customWidth="1" collapsed="1"/>
    <col min="3" max="3" width="7.85546875" customWidth="1" collapsed="1"/>
    <col min="4" max="4" width="26.42578125" customWidth="1" collapsed="1"/>
    <col min="5" max="5" width="26.42578125" style="26" customWidth="1" collapsed="1"/>
    <col min="6" max="6" width="28.42578125" style="26" customWidth="1" collapsed="1"/>
    <col min="7" max="7" width="25.42578125" style="26" customWidth="1" collapsed="1"/>
    <col min="8" max="8" width="9.42578125" style="26" customWidth="1" collapsed="1"/>
    <col min="9" max="9" width="10.5703125" style="26" customWidth="1" collapsed="1"/>
  </cols>
  <sheetData>
    <row r="1" spans="1:9">
      <c r="A1" s="15" t="s">
        <v>2821</v>
      </c>
      <c r="B1" s="48" t="s">
        <v>2822</v>
      </c>
      <c r="C1" s="48" t="s">
        <v>2050</v>
      </c>
      <c r="D1" s="48" t="s">
        <v>2823</v>
      </c>
      <c r="E1" s="49" t="s">
        <v>2053</v>
      </c>
      <c r="F1" s="50" t="s">
        <v>2054</v>
      </c>
      <c r="G1" s="15" t="s">
        <v>2824</v>
      </c>
      <c r="H1" s="15" t="s">
        <v>7</v>
      </c>
      <c r="I1" s="15" t="s">
        <v>2056</v>
      </c>
    </row>
    <row r="2" spans="1:9">
      <c r="A2" s="51" t="s">
        <v>2825</v>
      </c>
      <c r="B2" s="51" t="s">
        <v>2826</v>
      </c>
      <c r="C2" s="51"/>
      <c r="D2" s="51" t="s">
        <v>2827</v>
      </c>
      <c r="E2" s="51">
        <v>8531.39</v>
      </c>
      <c r="F2" s="51">
        <v>99.48</v>
      </c>
      <c r="G2" s="51">
        <v>11567.879999999954</v>
      </c>
      <c r="H2" s="51">
        <v>0.1</v>
      </c>
      <c r="I2" s="51">
        <v>1156.79</v>
      </c>
    </row>
    <row r="3" spans="1:9">
      <c r="A3" s="51">
        <v>31</v>
      </c>
      <c r="B3" s="51"/>
      <c r="C3" s="51"/>
      <c r="D3" s="51">
        <f>24*A3*B2</f>
        <v>1645728</v>
      </c>
      <c r="E3" s="26">
        <f>D3-E2</f>
        <v>1637196.61</v>
      </c>
      <c r="F3" s="61">
        <f>E4*100</f>
        <v>99.481603885939847</v>
      </c>
      <c r="G3" s="51">
        <v>11567.879999999954</v>
      </c>
      <c r="H3" s="51">
        <v>0.1</v>
      </c>
      <c r="I3" s="52">
        <f>G3*H3</f>
        <v>1156.7879999999955</v>
      </c>
    </row>
    <row r="4" spans="1:9">
      <c r="A4" s="51" t="s">
        <v>2828</v>
      </c>
      <c r="B4" s="51"/>
      <c r="C4" s="51"/>
      <c r="D4" s="51"/>
      <c r="E4" s="51">
        <f>E3/D3</f>
        <v>0.99481603885939851</v>
      </c>
      <c r="F4" s="51"/>
      <c r="G4" s="51"/>
      <c r="H4" s="51"/>
      <c r="I4" s="51"/>
    </row>
    <row r="5" spans="1:9">
      <c r="A5" s="51"/>
      <c r="B5" s="51"/>
      <c r="C5" s="51"/>
      <c r="D5" s="51"/>
      <c r="E5" s="51"/>
      <c r="F5" s="51"/>
      <c r="G5" s="51"/>
      <c r="H5" s="51" t="s">
        <v>2547</v>
      </c>
      <c r="I5" s="61">
        <f>I3</f>
        <v>1156.7879999999955</v>
      </c>
    </row>
    <row r="6" spans="1:9">
      <c r="A6" s="51"/>
      <c r="B6" s="51"/>
      <c r="C6" s="51"/>
      <c r="D6" s="51"/>
      <c r="E6" s="51"/>
      <c r="F6" s="51"/>
      <c r="G6" s="51"/>
      <c r="H6" s="51"/>
      <c r="I6" s="51"/>
    </row>
    <row r="7" spans="1:9">
      <c r="A7" s="63" t="s">
        <v>2821</v>
      </c>
      <c r="B7" s="64" t="s">
        <v>2822</v>
      </c>
      <c r="C7" s="64" t="s">
        <v>2050</v>
      </c>
      <c r="D7" s="64" t="s">
        <v>2823</v>
      </c>
      <c r="E7" s="65" t="s">
        <v>2053</v>
      </c>
      <c r="F7" s="66" t="s">
        <v>2054</v>
      </c>
      <c r="G7" s="63" t="s">
        <v>2824</v>
      </c>
      <c r="H7" s="63" t="s">
        <v>7</v>
      </c>
      <c r="I7" s="63" t="s">
        <v>2056</v>
      </c>
    </row>
    <row r="8" spans="1:9">
      <c r="A8" s="51" t="s">
        <v>2825</v>
      </c>
      <c r="B8" s="51" t="s">
        <v>2826</v>
      </c>
      <c r="C8" s="51"/>
      <c r="D8" s="51" t="s">
        <v>2827</v>
      </c>
      <c r="E8" s="51">
        <f>E2-B12</f>
        <v>8308.7699999999986</v>
      </c>
      <c r="F8" s="51">
        <v>99.48</v>
      </c>
      <c r="G8" s="51">
        <v>11567.879999999954</v>
      </c>
      <c r="H8" s="51">
        <v>0.1</v>
      </c>
      <c r="I8" s="51">
        <v>1156.79</v>
      </c>
    </row>
    <row r="9" spans="1:9">
      <c r="A9" s="51">
        <v>31</v>
      </c>
      <c r="B9" s="51"/>
      <c r="C9" s="51"/>
      <c r="D9" s="51">
        <f>24*A9*B8</f>
        <v>1645728</v>
      </c>
      <c r="E9" s="51">
        <f>D9-E8</f>
        <v>1637419.23</v>
      </c>
      <c r="F9" s="52">
        <f>E10*100</f>
        <v>99.495131030158078</v>
      </c>
      <c r="G9" s="51">
        <v>11567.879999999954</v>
      </c>
      <c r="H9" s="51">
        <v>0.1</v>
      </c>
      <c r="I9" s="51">
        <v>0</v>
      </c>
    </row>
    <row r="10" spans="1:9">
      <c r="A10" s="51" t="s">
        <v>2829</v>
      </c>
      <c r="B10" s="51"/>
      <c r="C10" s="51"/>
      <c r="D10" s="51"/>
      <c r="E10" s="51">
        <f>E9/D9</f>
        <v>0.99495131030158079</v>
      </c>
      <c r="F10" s="51"/>
      <c r="G10" s="51"/>
      <c r="H10" s="51"/>
      <c r="I10" s="51"/>
    </row>
    <row r="11" spans="1:9">
      <c r="A11" s="51"/>
      <c r="B11" s="51"/>
      <c r="C11" s="51"/>
      <c r="D11" s="51"/>
      <c r="E11" s="51"/>
      <c r="F11" s="51"/>
      <c r="G11" s="51"/>
      <c r="H11" s="69" t="s">
        <v>2547</v>
      </c>
      <c r="I11" s="69">
        <v>0</v>
      </c>
    </row>
    <row r="12" spans="1:9">
      <c r="A12" s="51" t="s">
        <v>2830</v>
      </c>
      <c r="B12" s="51">
        <f>'Item 12'!V2+'Item 12'!V3+'Item 12'!V4+'Item 12'!V6+'Item 12'!V7</f>
        <v>222.61999999999998</v>
      </c>
      <c r="C12" s="51"/>
      <c r="D12" s="51"/>
      <c r="E12" s="51"/>
      <c r="F12" s="51"/>
      <c r="G12" s="51"/>
      <c r="H12" s="51"/>
      <c r="I12" s="51"/>
    </row>
  </sheetData>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56"/>
  <sheetViews>
    <sheetView topLeftCell="C1" zoomScale="130" zoomScaleNormal="130" workbookViewId="0">
      <selection activeCell="D2" sqref="D2"/>
    </sheetView>
  </sheetViews>
  <sheetFormatPr defaultColWidth="8.42578125" defaultRowHeight="14.45"/>
  <cols>
    <col min="1" max="1" width="7.5703125" customWidth="1" collapsed="1"/>
    <col min="2" max="2" width="10.140625" customWidth="1" collapsed="1"/>
    <col min="3" max="3" width="39.42578125" customWidth="1" collapsed="1"/>
    <col min="4" max="4" width="28.5703125" style="26" customWidth="1" collapsed="1"/>
    <col min="5" max="5" width="26.42578125" style="26" customWidth="1" collapsed="1"/>
    <col min="6" max="6" width="25.42578125" style="26" customWidth="1" collapsed="1"/>
    <col min="7" max="7" width="13.5703125" style="26" customWidth="1" collapsed="1"/>
  </cols>
  <sheetData>
    <row r="1" spans="1:8">
      <c r="A1" s="27" t="s">
        <v>2049</v>
      </c>
      <c r="B1" s="28" t="s">
        <v>2050</v>
      </c>
      <c r="C1" s="28" t="s">
        <v>2051</v>
      </c>
      <c r="D1" s="28" t="s">
        <v>2052</v>
      </c>
      <c r="E1" s="29" t="s">
        <v>2831</v>
      </c>
      <c r="F1" s="30" t="s">
        <v>2832</v>
      </c>
      <c r="G1" s="31" t="s">
        <v>2833</v>
      </c>
      <c r="H1" s="31" t="s">
        <v>2056</v>
      </c>
    </row>
    <row r="2" spans="1:8">
      <c r="A2" t="s">
        <v>2539</v>
      </c>
      <c r="C2" t="s">
        <v>2496</v>
      </c>
      <c r="D2" t="s">
        <v>2541</v>
      </c>
      <c r="E2" t="s">
        <v>2834</v>
      </c>
      <c r="F2">
        <v>1</v>
      </c>
      <c r="G2" t="s">
        <v>2834</v>
      </c>
      <c r="H2">
        <v>0</v>
      </c>
    </row>
    <row r="3" spans="1:8">
      <c r="A3" t="s">
        <v>2179</v>
      </c>
      <c r="C3" t="s">
        <v>2181</v>
      </c>
      <c r="D3" t="s">
        <v>2182</v>
      </c>
      <c r="E3" t="s">
        <v>2835</v>
      </c>
      <c r="F3">
        <v>2</v>
      </c>
      <c r="G3" t="s">
        <v>2836</v>
      </c>
      <c r="H3">
        <v>0.2</v>
      </c>
    </row>
    <row r="4" spans="1:8">
      <c r="A4" t="s">
        <v>2128</v>
      </c>
      <c r="C4" t="s">
        <v>2130</v>
      </c>
      <c r="D4" t="s">
        <v>2131</v>
      </c>
      <c r="E4" t="s">
        <v>2837</v>
      </c>
      <c r="F4">
        <v>1</v>
      </c>
      <c r="G4" t="s">
        <v>2837</v>
      </c>
      <c r="H4">
        <v>0.2</v>
      </c>
    </row>
    <row r="5" spans="1:8">
      <c r="A5" t="s">
        <v>2493</v>
      </c>
      <c r="C5" t="s">
        <v>2494</v>
      </c>
      <c r="D5" t="s">
        <v>2494</v>
      </c>
      <c r="E5" t="s">
        <v>2838</v>
      </c>
      <c r="F5">
        <v>1</v>
      </c>
      <c r="G5" t="s">
        <v>2838</v>
      </c>
      <c r="H5">
        <v>0</v>
      </c>
    </row>
    <row r="6" spans="1:8">
      <c r="A6" t="s">
        <v>2402</v>
      </c>
      <c r="C6" t="s">
        <v>2403</v>
      </c>
      <c r="D6" t="s">
        <v>2404</v>
      </c>
      <c r="E6" t="s">
        <v>2839</v>
      </c>
      <c r="F6">
        <v>1</v>
      </c>
      <c r="G6" t="s">
        <v>2839</v>
      </c>
      <c r="H6">
        <v>0.2</v>
      </c>
    </row>
    <row r="7" spans="1:8">
      <c r="A7" t="s">
        <v>2530</v>
      </c>
      <c r="C7" t="s">
        <v>2531</v>
      </c>
      <c r="D7" t="s">
        <v>2532</v>
      </c>
      <c r="E7" t="s">
        <v>2840</v>
      </c>
      <c r="F7">
        <v>1</v>
      </c>
      <c r="G7" t="s">
        <v>2840</v>
      </c>
      <c r="H7">
        <v>0</v>
      </c>
    </row>
    <row r="8" spans="1:8">
      <c r="A8" t="s">
        <v>2226</v>
      </c>
      <c r="C8" t="s">
        <v>2228</v>
      </c>
      <c r="D8" t="s">
        <v>2228</v>
      </c>
      <c r="E8" t="s">
        <v>2841</v>
      </c>
      <c r="F8">
        <v>1</v>
      </c>
      <c r="G8" t="s">
        <v>2841</v>
      </c>
      <c r="H8">
        <v>0.2</v>
      </c>
    </row>
    <row r="9" spans="1:8">
      <c r="A9" t="s">
        <v>2291</v>
      </c>
      <c r="C9" t="s">
        <v>2292</v>
      </c>
      <c r="D9" t="s">
        <v>2293</v>
      </c>
      <c r="E9" t="s">
        <v>2842</v>
      </c>
      <c r="F9">
        <v>1</v>
      </c>
      <c r="G9" t="s">
        <v>2842</v>
      </c>
      <c r="H9">
        <v>0.2</v>
      </c>
    </row>
    <row r="10" spans="1:8">
      <c r="A10" t="s">
        <v>2229</v>
      </c>
      <c r="C10" t="s">
        <v>2230</v>
      </c>
      <c r="D10" t="s">
        <v>2230</v>
      </c>
      <c r="E10" t="s">
        <v>2843</v>
      </c>
      <c r="F10">
        <v>1</v>
      </c>
      <c r="G10" t="s">
        <v>2843</v>
      </c>
      <c r="H10">
        <v>0.2</v>
      </c>
    </row>
    <row r="11" spans="1:8">
      <c r="A11" t="s">
        <v>2189</v>
      </c>
      <c r="C11" t="s">
        <v>2191</v>
      </c>
      <c r="D11" t="s">
        <v>2192</v>
      </c>
      <c r="E11" t="s">
        <v>2844</v>
      </c>
      <c r="F11">
        <v>1</v>
      </c>
      <c r="G11" t="s">
        <v>2844</v>
      </c>
      <c r="H11">
        <v>0.2</v>
      </c>
    </row>
    <row r="12" spans="1:8">
      <c r="A12" t="s">
        <v>2399</v>
      </c>
      <c r="C12" t="s">
        <v>2400</v>
      </c>
      <c r="D12" t="s">
        <v>2401</v>
      </c>
      <c r="E12" t="s">
        <v>2845</v>
      </c>
      <c r="F12">
        <v>1</v>
      </c>
      <c r="G12" t="s">
        <v>2845</v>
      </c>
      <c r="H12">
        <v>0.2</v>
      </c>
    </row>
    <row r="13" spans="1:8">
      <c r="A13" t="s">
        <v>2474</v>
      </c>
      <c r="C13" t="s">
        <v>2475</v>
      </c>
      <c r="D13" t="s">
        <v>2476</v>
      </c>
      <c r="E13" t="s">
        <v>2846</v>
      </c>
      <c r="F13">
        <v>1</v>
      </c>
      <c r="G13" t="s">
        <v>2846</v>
      </c>
      <c r="H13">
        <v>0</v>
      </c>
    </row>
    <row r="14" spans="1:8">
      <c r="A14" t="s">
        <v>2451</v>
      </c>
      <c r="C14" t="s">
        <v>2452</v>
      </c>
      <c r="D14" t="s">
        <v>2453</v>
      </c>
      <c r="E14" t="s">
        <v>2847</v>
      </c>
      <c r="F14">
        <v>1</v>
      </c>
      <c r="G14" t="s">
        <v>2847</v>
      </c>
      <c r="H14">
        <v>0</v>
      </c>
    </row>
    <row r="15" spans="1:8">
      <c r="A15" t="s">
        <v>2382</v>
      </c>
      <c r="C15" t="s">
        <v>2383</v>
      </c>
      <c r="D15" t="s">
        <v>2383</v>
      </c>
      <c r="E15" t="s">
        <v>2848</v>
      </c>
      <c r="F15">
        <v>1</v>
      </c>
      <c r="G15" t="s">
        <v>2848</v>
      </c>
      <c r="H15">
        <v>0.2</v>
      </c>
    </row>
    <row r="16" spans="1:8">
      <c r="A16" t="s">
        <v>2072</v>
      </c>
      <c r="C16" t="s">
        <v>2849</v>
      </c>
      <c r="D16" t="s">
        <v>2074</v>
      </c>
      <c r="E16" t="s">
        <v>2850</v>
      </c>
      <c r="F16">
        <v>1</v>
      </c>
      <c r="G16" t="s">
        <v>2850</v>
      </c>
      <c r="H16">
        <v>0.2</v>
      </c>
    </row>
    <row r="17" spans="1:8">
      <c r="A17" t="s">
        <v>2439</v>
      </c>
      <c r="C17" t="s">
        <v>2440</v>
      </c>
      <c r="D17" t="s">
        <v>2441</v>
      </c>
      <c r="E17" t="s">
        <v>2851</v>
      </c>
      <c r="F17">
        <v>1</v>
      </c>
      <c r="G17" t="s">
        <v>2851</v>
      </c>
      <c r="H17">
        <v>0</v>
      </c>
    </row>
    <row r="18" spans="1:8">
      <c r="A18" t="s">
        <v>2481</v>
      </c>
      <c r="C18" t="s">
        <v>2482</v>
      </c>
      <c r="D18" t="s">
        <v>2483</v>
      </c>
      <c r="E18" t="s">
        <v>2852</v>
      </c>
      <c r="F18">
        <v>1</v>
      </c>
      <c r="G18" t="s">
        <v>2852</v>
      </c>
      <c r="H18">
        <v>0</v>
      </c>
    </row>
    <row r="19" spans="1:8">
      <c r="A19" t="s">
        <v>2084</v>
      </c>
      <c r="C19" t="s">
        <v>2853</v>
      </c>
      <c r="D19" t="s">
        <v>2086</v>
      </c>
      <c r="E19" t="s">
        <v>2854</v>
      </c>
      <c r="F19">
        <v>1</v>
      </c>
      <c r="G19" t="s">
        <v>2854</v>
      </c>
      <c r="H19">
        <v>0.2</v>
      </c>
    </row>
    <row r="20" spans="1:8">
      <c r="A20" t="s">
        <v>2318</v>
      </c>
      <c r="C20" t="s">
        <v>2319</v>
      </c>
      <c r="D20" t="s">
        <v>2320</v>
      </c>
      <c r="E20" t="s">
        <v>2855</v>
      </c>
      <c r="F20">
        <v>1</v>
      </c>
      <c r="G20" t="s">
        <v>2855</v>
      </c>
      <c r="H20">
        <v>0.2</v>
      </c>
    </row>
    <row r="21" spans="1:8">
      <c r="A21" t="s">
        <v>2466</v>
      </c>
      <c r="C21" t="s">
        <v>2468</v>
      </c>
      <c r="D21" t="s">
        <v>2469</v>
      </c>
      <c r="E21" t="s">
        <v>2856</v>
      </c>
      <c r="F21">
        <v>1</v>
      </c>
      <c r="G21" t="s">
        <v>2856</v>
      </c>
      <c r="H21">
        <v>0</v>
      </c>
    </row>
    <row r="22" spans="1:8">
      <c r="A22" t="s">
        <v>2390</v>
      </c>
      <c r="C22" t="s">
        <v>2391</v>
      </c>
      <c r="D22" t="s">
        <v>2392</v>
      </c>
      <c r="E22" t="s">
        <v>2857</v>
      </c>
      <c r="F22">
        <v>1</v>
      </c>
      <c r="G22" t="s">
        <v>2857</v>
      </c>
      <c r="H22">
        <v>0.2</v>
      </c>
    </row>
    <row r="23" spans="1:8">
      <c r="A23" t="s">
        <v>2262</v>
      </c>
      <c r="C23" t="s">
        <v>2264</v>
      </c>
      <c r="D23" t="s">
        <v>2265</v>
      </c>
      <c r="E23" t="s">
        <v>2858</v>
      </c>
      <c r="F23">
        <v>1</v>
      </c>
      <c r="G23" t="s">
        <v>2858</v>
      </c>
      <c r="H23">
        <v>0.2</v>
      </c>
    </row>
    <row r="24" spans="1:8">
      <c r="A24" t="s">
        <v>2340</v>
      </c>
      <c r="C24" t="s">
        <v>2341</v>
      </c>
      <c r="D24" t="s">
        <v>2342</v>
      </c>
      <c r="E24" t="s">
        <v>2859</v>
      </c>
      <c r="F24">
        <v>1</v>
      </c>
      <c r="G24" t="s">
        <v>2859</v>
      </c>
      <c r="H24">
        <v>0.2</v>
      </c>
    </row>
    <row r="25" spans="1:8">
      <c r="A25" t="s">
        <v>2075</v>
      </c>
      <c r="C25" t="s">
        <v>2860</v>
      </c>
      <c r="D25" t="s">
        <v>2077</v>
      </c>
      <c r="E25" t="s">
        <v>2861</v>
      </c>
      <c r="F25">
        <v>1</v>
      </c>
      <c r="G25" t="s">
        <v>2861</v>
      </c>
      <c r="H25">
        <v>0.2</v>
      </c>
    </row>
    <row r="26" spans="1:8">
      <c r="A26" t="s">
        <v>2117</v>
      </c>
      <c r="C26" t="s">
        <v>2118</v>
      </c>
      <c r="D26" t="s">
        <v>2119</v>
      </c>
      <c r="E26" t="s">
        <v>2862</v>
      </c>
      <c r="F26">
        <v>5</v>
      </c>
      <c r="G26" t="s">
        <v>2863</v>
      </c>
      <c r="H26">
        <v>0.2</v>
      </c>
    </row>
    <row r="27" spans="1:8">
      <c r="A27" t="s">
        <v>2148</v>
      </c>
      <c r="C27" t="s">
        <v>2149</v>
      </c>
      <c r="D27" t="s">
        <v>2150</v>
      </c>
      <c r="E27" t="s">
        <v>2864</v>
      </c>
      <c r="F27">
        <v>2</v>
      </c>
      <c r="G27" t="s">
        <v>2865</v>
      </c>
      <c r="H27">
        <v>0.2</v>
      </c>
    </row>
    <row r="28" spans="1:8">
      <c r="A28" t="s">
        <v>2218</v>
      </c>
      <c r="C28" t="s">
        <v>2220</v>
      </c>
      <c r="D28" t="s">
        <v>2221</v>
      </c>
      <c r="E28" t="s">
        <v>2866</v>
      </c>
      <c r="F28">
        <v>1</v>
      </c>
      <c r="G28" t="s">
        <v>2866</v>
      </c>
      <c r="H28">
        <v>0.2</v>
      </c>
    </row>
    <row r="29" spans="1:8">
      <c r="A29" t="s">
        <v>2484</v>
      </c>
      <c r="C29" t="s">
        <v>2485</v>
      </c>
      <c r="D29" t="s">
        <v>2486</v>
      </c>
      <c r="E29" t="s">
        <v>2867</v>
      </c>
      <c r="F29">
        <v>1</v>
      </c>
      <c r="G29" t="s">
        <v>2867</v>
      </c>
      <c r="H29">
        <v>0</v>
      </c>
    </row>
    <row r="30" spans="1:8">
      <c r="A30" t="s">
        <v>2310</v>
      </c>
      <c r="C30" t="s">
        <v>2311</v>
      </c>
      <c r="D30" t="s">
        <v>2312</v>
      </c>
      <c r="E30" t="s">
        <v>2868</v>
      </c>
      <c r="F30">
        <v>1</v>
      </c>
      <c r="G30" t="s">
        <v>2868</v>
      </c>
      <c r="H30">
        <v>0.2</v>
      </c>
    </row>
    <row r="31" spans="1:8">
      <c r="A31" t="s">
        <v>2544</v>
      </c>
      <c r="C31" t="s">
        <v>2496</v>
      </c>
      <c r="D31" t="s">
        <v>2546</v>
      </c>
      <c r="E31" t="s">
        <v>2869</v>
      </c>
      <c r="F31">
        <v>1</v>
      </c>
      <c r="G31" t="s">
        <v>2869</v>
      </c>
      <c r="H31">
        <v>0</v>
      </c>
    </row>
    <row r="32" spans="1:8">
      <c r="A32" t="s">
        <v>2477</v>
      </c>
      <c r="C32" t="s">
        <v>2479</v>
      </c>
      <c r="D32" t="s">
        <v>2480</v>
      </c>
      <c r="E32" t="s">
        <v>2870</v>
      </c>
      <c r="F32">
        <v>1</v>
      </c>
      <c r="G32" t="s">
        <v>2870</v>
      </c>
      <c r="H32">
        <v>0</v>
      </c>
    </row>
    <row r="33" spans="1:8">
      <c r="A33" t="s">
        <v>2428</v>
      </c>
      <c r="C33" t="s">
        <v>2429</v>
      </c>
      <c r="D33" t="s">
        <v>2430</v>
      </c>
      <c r="E33" t="s">
        <v>2871</v>
      </c>
      <c r="F33">
        <v>1</v>
      </c>
      <c r="G33" t="s">
        <v>2871</v>
      </c>
      <c r="H33">
        <v>0</v>
      </c>
    </row>
    <row r="34" spans="1:8">
      <c r="A34" t="s">
        <v>2282</v>
      </c>
      <c r="C34" t="s">
        <v>2284</v>
      </c>
      <c r="D34" t="s">
        <v>2285</v>
      </c>
      <c r="E34" t="s">
        <v>2872</v>
      </c>
      <c r="F34">
        <v>1</v>
      </c>
      <c r="G34" t="s">
        <v>2872</v>
      </c>
      <c r="H34">
        <v>0.2</v>
      </c>
    </row>
    <row r="35" spans="1:8">
      <c r="A35" t="s">
        <v>2120</v>
      </c>
      <c r="C35" t="s">
        <v>2122</v>
      </c>
      <c r="D35" t="s">
        <v>2123</v>
      </c>
      <c r="E35" t="s">
        <v>2873</v>
      </c>
      <c r="F35">
        <v>2</v>
      </c>
      <c r="G35" t="s">
        <v>2874</v>
      </c>
      <c r="H35">
        <v>0.2</v>
      </c>
    </row>
    <row r="36" spans="1:8">
      <c r="A36" t="s">
        <v>2431</v>
      </c>
      <c r="C36" t="s">
        <v>2433</v>
      </c>
      <c r="D36" t="s">
        <v>2434</v>
      </c>
      <c r="E36" t="s">
        <v>2875</v>
      </c>
      <c r="F36">
        <v>1</v>
      </c>
      <c r="G36" t="s">
        <v>2875</v>
      </c>
      <c r="H36">
        <v>0</v>
      </c>
    </row>
    <row r="37" spans="1:8">
      <c r="A37" t="s">
        <v>2315</v>
      </c>
      <c r="C37" t="s">
        <v>2316</v>
      </c>
      <c r="D37" t="s">
        <v>2317</v>
      </c>
      <c r="E37" t="s">
        <v>2876</v>
      </c>
      <c r="F37">
        <v>1</v>
      </c>
      <c r="G37" t="s">
        <v>2876</v>
      </c>
      <c r="H37">
        <v>0.2</v>
      </c>
    </row>
    <row r="38" spans="1:8">
      <c r="A38" t="s">
        <v>2215</v>
      </c>
      <c r="C38" t="s">
        <v>2216</v>
      </c>
      <c r="D38" t="s">
        <v>2217</v>
      </c>
      <c r="E38" t="s">
        <v>2877</v>
      </c>
      <c r="F38">
        <v>1</v>
      </c>
      <c r="G38" t="s">
        <v>2877</v>
      </c>
      <c r="H38">
        <v>0.2</v>
      </c>
    </row>
    <row r="39" spans="1:8">
      <c r="A39" t="s">
        <v>2448</v>
      </c>
      <c r="C39" t="s">
        <v>2449</v>
      </c>
      <c r="D39" t="s">
        <v>2450</v>
      </c>
      <c r="E39" t="s">
        <v>2878</v>
      </c>
      <c r="F39">
        <v>1</v>
      </c>
      <c r="G39" t="s">
        <v>2878</v>
      </c>
      <c r="H39">
        <v>0</v>
      </c>
    </row>
    <row r="40" spans="1:8">
      <c r="A40" t="s">
        <v>2208</v>
      </c>
      <c r="C40" t="s">
        <v>2210</v>
      </c>
      <c r="D40" t="s">
        <v>2211</v>
      </c>
      <c r="E40" t="s">
        <v>2879</v>
      </c>
      <c r="F40">
        <v>1</v>
      </c>
      <c r="G40" t="s">
        <v>2879</v>
      </c>
      <c r="H40">
        <v>0.2</v>
      </c>
    </row>
    <row r="41" spans="1:8">
      <c r="A41" t="s">
        <v>2161</v>
      </c>
      <c r="C41" t="s">
        <v>2163</v>
      </c>
      <c r="D41" t="s">
        <v>2164</v>
      </c>
      <c r="E41" t="s">
        <v>2880</v>
      </c>
      <c r="F41">
        <v>1</v>
      </c>
      <c r="G41" t="s">
        <v>2880</v>
      </c>
      <c r="H41">
        <v>0.2</v>
      </c>
    </row>
    <row r="42" spans="1:8">
      <c r="A42" t="s">
        <v>2089</v>
      </c>
      <c r="C42" t="s">
        <v>2090</v>
      </c>
      <c r="D42" t="s">
        <v>2090</v>
      </c>
      <c r="E42" t="s">
        <v>2881</v>
      </c>
      <c r="F42">
        <v>2</v>
      </c>
      <c r="G42" t="s">
        <v>2882</v>
      </c>
      <c r="H42">
        <v>0.2</v>
      </c>
    </row>
    <row r="43" spans="1:8">
      <c r="A43" t="s">
        <v>2299</v>
      </c>
      <c r="C43" t="s">
        <v>2301</v>
      </c>
      <c r="D43" t="s">
        <v>2302</v>
      </c>
      <c r="E43" t="s">
        <v>2883</v>
      </c>
      <c r="F43">
        <v>1</v>
      </c>
      <c r="G43" t="s">
        <v>2883</v>
      </c>
      <c r="H43">
        <v>0.2</v>
      </c>
    </row>
    <row r="44" spans="1:8">
      <c r="A44" t="s">
        <v>2101</v>
      </c>
      <c r="C44" t="s">
        <v>2102</v>
      </c>
      <c r="D44" t="s">
        <v>2103</v>
      </c>
      <c r="E44" t="s">
        <v>2884</v>
      </c>
      <c r="F44">
        <v>2</v>
      </c>
      <c r="G44" t="s">
        <v>2885</v>
      </c>
      <c r="H44">
        <v>0.2</v>
      </c>
    </row>
    <row r="45" spans="1:8">
      <c r="A45" t="s">
        <v>2259</v>
      </c>
      <c r="C45" t="s">
        <v>2260</v>
      </c>
      <c r="D45" t="s">
        <v>2261</v>
      </c>
      <c r="E45" t="s">
        <v>2886</v>
      </c>
      <c r="F45">
        <v>1</v>
      </c>
      <c r="G45" t="s">
        <v>2886</v>
      </c>
      <c r="H45">
        <v>0.2</v>
      </c>
    </row>
    <row r="46" spans="1:8">
      <c r="A46" t="s">
        <v>2241</v>
      </c>
      <c r="C46" t="s">
        <v>2243</v>
      </c>
      <c r="D46" t="s">
        <v>2244</v>
      </c>
      <c r="E46" t="s">
        <v>2887</v>
      </c>
      <c r="F46">
        <v>1</v>
      </c>
      <c r="G46" t="s">
        <v>2887</v>
      </c>
      <c r="H46">
        <v>0.2</v>
      </c>
    </row>
    <row r="47" spans="1:8">
      <c r="A47" t="s">
        <v>2306</v>
      </c>
      <c r="C47" t="s">
        <v>2308</v>
      </c>
      <c r="D47" t="s">
        <v>2309</v>
      </c>
      <c r="E47" t="s">
        <v>2888</v>
      </c>
      <c r="F47">
        <v>1</v>
      </c>
      <c r="G47" t="s">
        <v>2888</v>
      </c>
      <c r="H47">
        <v>0.2</v>
      </c>
    </row>
    <row r="48" spans="1:8">
      <c r="A48" t="s">
        <v>2514</v>
      </c>
      <c r="C48" t="s">
        <v>2516</v>
      </c>
      <c r="D48" t="s">
        <v>2517</v>
      </c>
      <c r="E48" t="s">
        <v>2889</v>
      </c>
      <c r="F48">
        <v>1</v>
      </c>
      <c r="G48" t="s">
        <v>2889</v>
      </c>
      <c r="H48">
        <v>0</v>
      </c>
    </row>
    <row r="49" spans="1:8">
      <c r="A49" t="s">
        <v>2327</v>
      </c>
      <c r="C49" t="s">
        <v>2328</v>
      </c>
      <c r="D49" t="s">
        <v>2329</v>
      </c>
      <c r="E49" t="s">
        <v>2890</v>
      </c>
      <c r="F49">
        <v>1</v>
      </c>
      <c r="G49" t="s">
        <v>2890</v>
      </c>
      <c r="H49">
        <v>0.2</v>
      </c>
    </row>
    <row r="50" spans="1:8">
      <c r="A50" t="s">
        <v>2321</v>
      </c>
      <c r="C50" t="s">
        <v>2322</v>
      </c>
      <c r="D50" t="s">
        <v>2323</v>
      </c>
      <c r="E50" t="s">
        <v>2891</v>
      </c>
      <c r="F50">
        <v>1</v>
      </c>
      <c r="G50" t="s">
        <v>2891</v>
      </c>
      <c r="H50">
        <v>0.2</v>
      </c>
    </row>
    <row r="51" spans="1:8">
      <c r="A51" t="s">
        <v>2395</v>
      </c>
      <c r="C51" t="s">
        <v>2397</v>
      </c>
      <c r="D51" t="s">
        <v>2398</v>
      </c>
      <c r="E51" t="s">
        <v>2892</v>
      </c>
      <c r="F51">
        <v>1</v>
      </c>
      <c r="G51" t="s">
        <v>2892</v>
      </c>
      <c r="H51">
        <v>0.2</v>
      </c>
    </row>
    <row r="52" spans="1:8">
      <c r="A52" t="s">
        <v>2212</v>
      </c>
      <c r="C52" t="s">
        <v>2213</v>
      </c>
      <c r="D52" t="s">
        <v>2214</v>
      </c>
      <c r="E52" t="s">
        <v>2893</v>
      </c>
      <c r="F52">
        <v>2</v>
      </c>
      <c r="G52" t="s">
        <v>2894</v>
      </c>
      <c r="H52">
        <v>0.2</v>
      </c>
    </row>
    <row r="53" spans="1:8">
      <c r="A53" t="s">
        <v>2151</v>
      </c>
      <c r="C53" t="s">
        <v>2152</v>
      </c>
      <c r="D53" t="s">
        <v>2153</v>
      </c>
      <c r="E53" t="s">
        <v>2895</v>
      </c>
      <c r="F53">
        <v>1</v>
      </c>
      <c r="G53" t="s">
        <v>2895</v>
      </c>
      <c r="H53">
        <v>0.2</v>
      </c>
    </row>
    <row r="54" spans="1:8">
      <c r="A54" t="s">
        <v>2442</v>
      </c>
      <c r="C54" t="s">
        <v>2443</v>
      </c>
      <c r="D54" t="s">
        <v>2444</v>
      </c>
      <c r="E54" t="s">
        <v>2896</v>
      </c>
      <c r="F54">
        <v>1</v>
      </c>
      <c r="G54" t="s">
        <v>2896</v>
      </c>
      <c r="H54">
        <v>0</v>
      </c>
    </row>
    <row r="55" spans="1:8">
      <c r="A55" t="s">
        <v>2343</v>
      </c>
      <c r="C55" t="s">
        <v>2344</v>
      </c>
      <c r="D55" t="s">
        <v>2345</v>
      </c>
      <c r="E55" t="s">
        <v>2897</v>
      </c>
      <c r="F55">
        <v>2</v>
      </c>
      <c r="G55" t="s">
        <v>2898</v>
      </c>
      <c r="H55">
        <v>0.2</v>
      </c>
    </row>
    <row r="56" spans="1:8">
      <c r="A56" t="s">
        <v>2245</v>
      </c>
      <c r="C56" t="s">
        <v>2247</v>
      </c>
      <c r="D56" t="s">
        <v>2248</v>
      </c>
      <c r="E56" t="s">
        <v>2899</v>
      </c>
      <c r="F56">
        <v>1</v>
      </c>
      <c r="G56" t="s">
        <v>2899</v>
      </c>
      <c r="H56">
        <v>0.2</v>
      </c>
    </row>
    <row r="57" spans="1:8">
      <c r="A57" t="s">
        <v>2143</v>
      </c>
      <c r="C57" t="s">
        <v>2145</v>
      </c>
      <c r="D57" t="s">
        <v>2145</v>
      </c>
      <c r="E57" t="s">
        <v>2900</v>
      </c>
      <c r="F57">
        <v>1</v>
      </c>
      <c r="G57" t="s">
        <v>2900</v>
      </c>
      <c r="H57">
        <v>0.2</v>
      </c>
    </row>
    <row r="58" spans="1:8">
      <c r="A58" t="s">
        <v>2393</v>
      </c>
      <c r="C58" t="s">
        <v>2394</v>
      </c>
      <c r="D58" t="s">
        <v>2394</v>
      </c>
      <c r="E58" t="s">
        <v>2901</v>
      </c>
      <c r="F58">
        <v>1</v>
      </c>
      <c r="G58" t="s">
        <v>2901</v>
      </c>
      <c r="H58">
        <v>0.2</v>
      </c>
    </row>
    <row r="59" spans="1:8">
      <c r="A59" t="s">
        <v>2168</v>
      </c>
      <c r="C59" t="s">
        <v>2170</v>
      </c>
      <c r="D59" t="s">
        <v>2171</v>
      </c>
      <c r="E59" t="s">
        <v>2902</v>
      </c>
      <c r="F59">
        <v>2</v>
      </c>
      <c r="G59" t="s">
        <v>2903</v>
      </c>
      <c r="H59">
        <v>0.2</v>
      </c>
    </row>
    <row r="60" spans="1:8">
      <c r="A60" t="s">
        <v>2445</v>
      </c>
      <c r="C60" t="s">
        <v>2446</v>
      </c>
      <c r="D60" t="s">
        <v>2447</v>
      </c>
      <c r="E60" t="s">
        <v>2904</v>
      </c>
      <c r="F60">
        <v>1</v>
      </c>
      <c r="G60" t="s">
        <v>2904</v>
      </c>
      <c r="H60">
        <v>0</v>
      </c>
    </row>
    <row r="61" spans="1:8">
      <c r="A61" t="s">
        <v>2222</v>
      </c>
      <c r="C61" t="s">
        <v>2223</v>
      </c>
      <c r="D61" t="s">
        <v>2223</v>
      </c>
      <c r="E61" t="s">
        <v>2905</v>
      </c>
      <c r="F61">
        <v>1</v>
      </c>
      <c r="G61" t="s">
        <v>2905</v>
      </c>
      <c r="H61">
        <v>0.2</v>
      </c>
    </row>
    <row r="62" spans="1:8">
      <c r="A62" t="s">
        <v>2369</v>
      </c>
      <c r="C62" t="s">
        <v>2370</v>
      </c>
      <c r="D62" t="s">
        <v>2371</v>
      </c>
      <c r="E62" t="s">
        <v>2906</v>
      </c>
      <c r="F62">
        <v>1</v>
      </c>
      <c r="G62" t="s">
        <v>2906</v>
      </c>
      <c r="H62">
        <v>0.2</v>
      </c>
    </row>
    <row r="63" spans="1:8">
      <c r="A63" t="s">
        <v>2353</v>
      </c>
      <c r="C63" t="s">
        <v>2355</v>
      </c>
      <c r="D63" t="s">
        <v>2356</v>
      </c>
      <c r="E63" t="s">
        <v>2907</v>
      </c>
      <c r="F63">
        <v>1</v>
      </c>
      <c r="G63" t="s">
        <v>2907</v>
      </c>
      <c r="H63">
        <v>0.2</v>
      </c>
    </row>
    <row r="64" spans="1:8">
      <c r="A64" t="s">
        <v>2224</v>
      </c>
      <c r="C64" t="s">
        <v>2225</v>
      </c>
      <c r="D64" t="s">
        <v>2225</v>
      </c>
      <c r="E64" t="s">
        <v>2908</v>
      </c>
      <c r="F64">
        <v>1</v>
      </c>
      <c r="G64" t="s">
        <v>2908</v>
      </c>
      <c r="H64">
        <v>0.2</v>
      </c>
    </row>
    <row r="65" spans="1:8">
      <c r="A65" t="s">
        <v>2366</v>
      </c>
      <c r="C65" t="s">
        <v>2367</v>
      </c>
      <c r="D65" t="s">
        <v>2368</v>
      </c>
      <c r="E65" t="s">
        <v>2909</v>
      </c>
      <c r="F65">
        <v>1</v>
      </c>
      <c r="G65" t="s">
        <v>2909</v>
      </c>
      <c r="H65">
        <v>0.2</v>
      </c>
    </row>
    <row r="66" spans="1:8">
      <c r="A66" t="s">
        <v>2087</v>
      </c>
      <c r="C66" t="s">
        <v>2601</v>
      </c>
      <c r="D66" t="s">
        <v>2601</v>
      </c>
      <c r="E66" t="s">
        <v>2910</v>
      </c>
      <c r="F66">
        <v>1</v>
      </c>
      <c r="G66" t="s">
        <v>2910</v>
      </c>
      <c r="H66">
        <v>0.2</v>
      </c>
    </row>
    <row r="67" spans="1:8">
      <c r="A67" t="s">
        <v>2249</v>
      </c>
      <c r="C67" t="s">
        <v>2911</v>
      </c>
      <c r="D67" t="s">
        <v>2656</v>
      </c>
      <c r="E67" t="s">
        <v>2912</v>
      </c>
      <c r="F67">
        <v>1</v>
      </c>
      <c r="G67" t="s">
        <v>2912</v>
      </c>
      <c r="H67">
        <v>0.2</v>
      </c>
    </row>
    <row r="68" spans="1:8">
      <c r="A68" t="s">
        <v>2422</v>
      </c>
      <c r="C68" t="s">
        <v>2423</v>
      </c>
      <c r="D68" t="s">
        <v>2424</v>
      </c>
      <c r="E68" t="s">
        <v>2913</v>
      </c>
      <c r="F68">
        <v>1</v>
      </c>
      <c r="G68" t="s">
        <v>2913</v>
      </c>
      <c r="H68">
        <v>0.2</v>
      </c>
    </row>
    <row r="69" spans="1:8">
      <c r="A69" t="s">
        <v>2231</v>
      </c>
      <c r="C69" t="s">
        <v>2233</v>
      </c>
      <c r="D69" t="s">
        <v>2234</v>
      </c>
      <c r="E69" t="s">
        <v>2914</v>
      </c>
      <c r="F69">
        <v>1</v>
      </c>
      <c r="G69" t="s">
        <v>2914</v>
      </c>
      <c r="H69">
        <v>0.2</v>
      </c>
    </row>
    <row r="70" spans="1:8">
      <c r="A70" t="s">
        <v>2408</v>
      </c>
      <c r="C70" t="s">
        <v>2409</v>
      </c>
      <c r="D70" t="s">
        <v>2410</v>
      </c>
      <c r="E70" t="s">
        <v>2915</v>
      </c>
      <c r="F70">
        <v>1</v>
      </c>
      <c r="G70" t="s">
        <v>2915</v>
      </c>
      <c r="H70">
        <v>0.2</v>
      </c>
    </row>
    <row r="71" spans="1:8">
      <c r="A71" t="s">
        <v>2454</v>
      </c>
      <c r="C71" t="s">
        <v>2455</v>
      </c>
      <c r="D71" t="s">
        <v>2456</v>
      </c>
      <c r="E71" t="s">
        <v>2916</v>
      </c>
      <c r="F71">
        <v>1</v>
      </c>
      <c r="G71" t="s">
        <v>2916</v>
      </c>
      <c r="H71">
        <v>0</v>
      </c>
    </row>
    <row r="72" spans="1:8">
      <c r="A72" t="s">
        <v>2405</v>
      </c>
      <c r="C72" t="s">
        <v>2406</v>
      </c>
      <c r="D72" t="s">
        <v>2407</v>
      </c>
      <c r="E72" t="s">
        <v>2917</v>
      </c>
      <c r="F72">
        <v>1</v>
      </c>
      <c r="G72" t="s">
        <v>2917</v>
      </c>
      <c r="H72">
        <v>0.2</v>
      </c>
    </row>
    <row r="73" spans="1:8">
      <c r="A73" t="s">
        <v>2154</v>
      </c>
      <c r="C73" t="s">
        <v>2155</v>
      </c>
      <c r="D73" t="s">
        <v>2156</v>
      </c>
      <c r="E73" t="s">
        <v>2918</v>
      </c>
      <c r="F73">
        <v>1</v>
      </c>
      <c r="G73" t="s">
        <v>2918</v>
      </c>
      <c r="H73">
        <v>0.2</v>
      </c>
    </row>
    <row r="74" spans="1:8">
      <c r="A74" t="s">
        <v>2337</v>
      </c>
      <c r="C74" t="s">
        <v>2338</v>
      </c>
      <c r="D74" t="s">
        <v>2339</v>
      </c>
      <c r="E74" t="s">
        <v>2919</v>
      </c>
      <c r="F74">
        <v>1</v>
      </c>
      <c r="G74" t="s">
        <v>2919</v>
      </c>
      <c r="H74">
        <v>0.2</v>
      </c>
    </row>
    <row r="75" spans="1:8">
      <c r="A75" t="s">
        <v>2124</v>
      </c>
      <c r="C75" t="s">
        <v>2126</v>
      </c>
      <c r="D75" t="s">
        <v>2127</v>
      </c>
      <c r="E75" t="s">
        <v>2920</v>
      </c>
      <c r="F75">
        <v>1</v>
      </c>
      <c r="G75" t="s">
        <v>2920</v>
      </c>
      <c r="H75">
        <v>0.2</v>
      </c>
    </row>
    <row r="76" spans="1:8">
      <c r="A76" t="s">
        <v>2091</v>
      </c>
      <c r="C76" t="s">
        <v>2093</v>
      </c>
      <c r="D76" t="s">
        <v>2093</v>
      </c>
      <c r="E76" t="s">
        <v>2921</v>
      </c>
      <c r="F76">
        <v>1</v>
      </c>
      <c r="G76" t="s">
        <v>2921</v>
      </c>
      <c r="H76">
        <v>0.2</v>
      </c>
    </row>
    <row r="77" spans="1:8">
      <c r="A77" t="s">
        <v>2334</v>
      </c>
      <c r="C77" t="s">
        <v>2335</v>
      </c>
      <c r="D77" t="s">
        <v>2336</v>
      </c>
      <c r="E77" t="s">
        <v>2922</v>
      </c>
      <c r="F77">
        <v>1</v>
      </c>
      <c r="G77" t="s">
        <v>2922</v>
      </c>
      <c r="H77">
        <v>0.2</v>
      </c>
    </row>
    <row r="78" spans="1:8">
      <c r="A78" t="s">
        <v>2463</v>
      </c>
      <c r="C78" t="s">
        <v>2464</v>
      </c>
      <c r="D78" t="s">
        <v>2465</v>
      </c>
      <c r="E78" t="s">
        <v>2856</v>
      </c>
      <c r="F78">
        <v>1</v>
      </c>
      <c r="G78" t="s">
        <v>2856</v>
      </c>
      <c r="H78">
        <v>0</v>
      </c>
    </row>
    <row r="79" spans="1:8">
      <c r="A79" t="s">
        <v>2346</v>
      </c>
      <c r="C79" t="s">
        <v>2348</v>
      </c>
      <c r="D79" t="s">
        <v>2349</v>
      </c>
      <c r="E79" t="s">
        <v>2923</v>
      </c>
      <c r="F79">
        <v>1</v>
      </c>
      <c r="G79" t="s">
        <v>2923</v>
      </c>
      <c r="H79">
        <v>0.2</v>
      </c>
    </row>
    <row r="80" spans="1:8">
      <c r="A80" t="s">
        <v>2286</v>
      </c>
      <c r="C80" t="s">
        <v>2287</v>
      </c>
      <c r="D80" t="s">
        <v>2287</v>
      </c>
      <c r="E80" t="s">
        <v>2924</v>
      </c>
      <c r="F80">
        <v>1</v>
      </c>
      <c r="G80" t="s">
        <v>2924</v>
      </c>
      <c r="H80">
        <v>0.2</v>
      </c>
    </row>
    <row r="81" spans="1:8">
      <c r="A81" t="s">
        <v>2457</v>
      </c>
      <c r="C81" t="s">
        <v>2925</v>
      </c>
      <c r="D81" t="s">
        <v>2926</v>
      </c>
      <c r="E81" t="s">
        <v>2927</v>
      </c>
      <c r="F81">
        <v>1</v>
      </c>
      <c r="G81" t="s">
        <v>2927</v>
      </c>
      <c r="H81">
        <v>0</v>
      </c>
    </row>
    <row r="82" spans="1:8">
      <c r="A82" t="s">
        <v>2470</v>
      </c>
      <c r="C82" t="s">
        <v>2472</v>
      </c>
      <c r="D82" t="s">
        <v>2473</v>
      </c>
      <c r="E82" t="s">
        <v>2928</v>
      </c>
      <c r="F82">
        <v>1</v>
      </c>
      <c r="G82" t="s">
        <v>2928</v>
      </c>
      <c r="H82">
        <v>0</v>
      </c>
    </row>
    <row r="83" spans="1:8">
      <c r="A83" t="s">
        <v>2379</v>
      </c>
      <c r="C83" t="s">
        <v>2380</v>
      </c>
      <c r="D83" t="s">
        <v>2381</v>
      </c>
      <c r="E83" t="s">
        <v>2929</v>
      </c>
      <c r="F83">
        <v>1</v>
      </c>
      <c r="G83" t="s">
        <v>2929</v>
      </c>
      <c r="H83">
        <v>0.2</v>
      </c>
    </row>
    <row r="84" spans="1:8">
      <c r="A84" t="s">
        <v>2238</v>
      </c>
      <c r="C84" t="s">
        <v>2240</v>
      </c>
      <c r="D84" t="s">
        <v>2240</v>
      </c>
      <c r="E84" t="s">
        <v>2930</v>
      </c>
      <c r="F84">
        <v>1</v>
      </c>
      <c r="G84" t="s">
        <v>2930</v>
      </c>
      <c r="H84">
        <v>0.2</v>
      </c>
    </row>
    <row r="85" spans="1:8">
      <c r="A85" t="s">
        <v>2165</v>
      </c>
      <c r="C85" t="s">
        <v>2166</v>
      </c>
      <c r="D85" t="s">
        <v>2167</v>
      </c>
      <c r="E85" t="s">
        <v>2931</v>
      </c>
      <c r="F85">
        <v>1</v>
      </c>
      <c r="G85" t="s">
        <v>2931</v>
      </c>
      <c r="H85">
        <v>0.2</v>
      </c>
    </row>
    <row r="86" spans="1:8">
      <c r="A86" t="s">
        <v>2415</v>
      </c>
      <c r="C86" t="s">
        <v>2416</v>
      </c>
      <c r="D86" t="s">
        <v>2417</v>
      </c>
      <c r="E86" t="s">
        <v>2932</v>
      </c>
      <c r="F86">
        <v>1</v>
      </c>
      <c r="G86" t="s">
        <v>2932</v>
      </c>
      <c r="H86">
        <v>0.2</v>
      </c>
    </row>
    <row r="87" spans="1:8">
      <c r="A87" t="s">
        <v>2070</v>
      </c>
      <c r="C87" t="s">
        <v>2697</v>
      </c>
      <c r="D87" t="s">
        <v>2697</v>
      </c>
      <c r="E87" t="s">
        <v>2933</v>
      </c>
      <c r="F87">
        <v>1</v>
      </c>
      <c r="G87" t="s">
        <v>2933</v>
      </c>
      <c r="H87">
        <v>0.2</v>
      </c>
    </row>
    <row r="88" spans="1:8">
      <c r="A88" t="s">
        <v>2524</v>
      </c>
      <c r="C88" t="s">
        <v>2525</v>
      </c>
      <c r="D88" t="s">
        <v>2526</v>
      </c>
      <c r="E88" t="s">
        <v>2934</v>
      </c>
      <c r="F88">
        <v>1</v>
      </c>
      <c r="G88" t="s">
        <v>2934</v>
      </c>
      <c r="H88">
        <v>0</v>
      </c>
    </row>
    <row r="89" spans="1:8">
      <c r="A89" t="s">
        <v>2272</v>
      </c>
      <c r="C89" t="s">
        <v>2273</v>
      </c>
      <c r="D89" t="s">
        <v>2274</v>
      </c>
      <c r="E89" t="s">
        <v>2935</v>
      </c>
      <c r="F89">
        <v>2</v>
      </c>
      <c r="G89" t="s">
        <v>2936</v>
      </c>
      <c r="H89">
        <v>0.2</v>
      </c>
    </row>
    <row r="90" spans="1:8">
      <c r="A90" t="s">
        <v>2387</v>
      </c>
      <c r="C90" t="s">
        <v>2388</v>
      </c>
      <c r="D90" t="s">
        <v>2389</v>
      </c>
      <c r="E90" t="s">
        <v>2937</v>
      </c>
      <c r="F90">
        <v>1</v>
      </c>
      <c r="G90" t="s">
        <v>2937</v>
      </c>
      <c r="H90">
        <v>0.2</v>
      </c>
    </row>
    <row r="91" spans="1:8">
      <c r="A91" t="s">
        <v>2460</v>
      </c>
      <c r="C91" t="s">
        <v>2461</v>
      </c>
      <c r="D91" t="s">
        <v>2462</v>
      </c>
      <c r="E91" t="s">
        <v>2938</v>
      </c>
      <c r="F91">
        <v>1</v>
      </c>
      <c r="G91" t="s">
        <v>2938</v>
      </c>
      <c r="H91">
        <v>0</v>
      </c>
    </row>
    <row r="92" spans="1:8">
      <c r="A92" t="s">
        <v>2279</v>
      </c>
      <c r="C92" t="s">
        <v>2280</v>
      </c>
      <c r="D92" t="s">
        <v>2281</v>
      </c>
      <c r="E92" t="s">
        <v>2939</v>
      </c>
      <c r="F92">
        <v>1</v>
      </c>
      <c r="G92" t="s">
        <v>2939</v>
      </c>
      <c r="H92">
        <v>0.2</v>
      </c>
    </row>
    <row r="93" spans="1:8">
      <c r="A93" t="s">
        <v>2094</v>
      </c>
      <c r="C93" t="s">
        <v>2096</v>
      </c>
      <c r="D93" t="s">
        <v>2097</v>
      </c>
      <c r="E93" t="s">
        <v>2940</v>
      </c>
      <c r="F93">
        <v>1</v>
      </c>
      <c r="G93" t="s">
        <v>2940</v>
      </c>
      <c r="H93">
        <v>0.2</v>
      </c>
    </row>
    <row r="94" spans="1:8">
      <c r="A94" t="s">
        <v>2288</v>
      </c>
      <c r="C94" t="s">
        <v>2289</v>
      </c>
      <c r="D94" t="s">
        <v>2290</v>
      </c>
      <c r="E94" t="s">
        <v>2941</v>
      </c>
      <c r="F94">
        <v>1</v>
      </c>
      <c r="G94" t="s">
        <v>2941</v>
      </c>
      <c r="H94">
        <v>0.2</v>
      </c>
    </row>
    <row r="95" spans="1:8">
      <c r="A95" t="s">
        <v>2157</v>
      </c>
      <c r="C95" t="s">
        <v>2159</v>
      </c>
      <c r="D95" t="s">
        <v>2160</v>
      </c>
      <c r="E95" t="s">
        <v>2942</v>
      </c>
      <c r="F95">
        <v>1</v>
      </c>
      <c r="G95" t="s">
        <v>2942</v>
      </c>
      <c r="H95">
        <v>0.2</v>
      </c>
    </row>
    <row r="96" spans="1:8">
      <c r="A96" t="s">
        <v>2511</v>
      </c>
      <c r="C96" t="s">
        <v>2512</v>
      </c>
      <c r="D96" t="s">
        <v>2513</v>
      </c>
      <c r="E96" t="s">
        <v>2943</v>
      </c>
      <c r="F96">
        <v>1</v>
      </c>
      <c r="G96" t="s">
        <v>2943</v>
      </c>
      <c r="H96">
        <v>0</v>
      </c>
    </row>
    <row r="97" spans="1:8">
      <c r="A97" t="s">
        <v>2266</v>
      </c>
      <c r="C97" t="s">
        <v>2267</v>
      </c>
      <c r="D97" t="s">
        <v>2268</v>
      </c>
      <c r="E97" t="s">
        <v>2944</v>
      </c>
      <c r="F97">
        <v>1</v>
      </c>
      <c r="G97" t="s">
        <v>2944</v>
      </c>
      <c r="H97">
        <v>0.2</v>
      </c>
    </row>
    <row r="98" spans="1:8">
      <c r="A98" t="s">
        <v>2146</v>
      </c>
      <c r="C98" t="s">
        <v>2147</v>
      </c>
      <c r="D98" t="s">
        <v>2147</v>
      </c>
      <c r="E98" t="s">
        <v>2945</v>
      </c>
      <c r="F98">
        <v>1</v>
      </c>
      <c r="G98" t="s">
        <v>2945</v>
      </c>
      <c r="H98">
        <v>0.2</v>
      </c>
    </row>
    <row r="99" spans="1:8">
      <c r="A99" t="s">
        <v>2275</v>
      </c>
      <c r="C99" t="s">
        <v>2277</v>
      </c>
      <c r="D99" t="s">
        <v>2278</v>
      </c>
      <c r="E99" t="s">
        <v>2946</v>
      </c>
      <c r="F99">
        <v>1</v>
      </c>
      <c r="G99" t="s">
        <v>2946</v>
      </c>
      <c r="H99">
        <v>0.2</v>
      </c>
    </row>
    <row r="100" spans="1:8">
      <c r="A100" t="s">
        <v>2303</v>
      </c>
      <c r="C100" t="s">
        <v>2304</v>
      </c>
      <c r="D100" t="s">
        <v>2305</v>
      </c>
      <c r="E100" t="s">
        <v>2947</v>
      </c>
      <c r="F100">
        <v>1</v>
      </c>
      <c r="G100" t="s">
        <v>2947</v>
      </c>
      <c r="H100">
        <v>0.2</v>
      </c>
    </row>
    <row r="101" spans="1:8">
      <c r="A101" t="s">
        <v>2357</v>
      </c>
      <c r="C101" t="s">
        <v>2358</v>
      </c>
      <c r="D101" t="s">
        <v>2359</v>
      </c>
      <c r="E101" t="s">
        <v>2948</v>
      </c>
      <c r="F101">
        <v>1</v>
      </c>
      <c r="G101" t="s">
        <v>2948</v>
      </c>
      <c r="H101">
        <v>0.2</v>
      </c>
    </row>
    <row r="102" spans="1:8">
      <c r="A102" t="s">
        <v>2360</v>
      </c>
      <c r="C102" t="s">
        <v>2361</v>
      </c>
      <c r="D102" t="s">
        <v>2362</v>
      </c>
      <c r="E102" t="s">
        <v>2949</v>
      </c>
      <c r="F102">
        <v>1</v>
      </c>
      <c r="G102" t="s">
        <v>2949</v>
      </c>
      <c r="H102">
        <v>0.2</v>
      </c>
    </row>
    <row r="103" spans="1:8">
      <c r="A103" t="s">
        <v>2107</v>
      </c>
      <c r="C103" t="s">
        <v>2108</v>
      </c>
      <c r="D103" t="s">
        <v>2108</v>
      </c>
      <c r="E103" t="s">
        <v>2950</v>
      </c>
      <c r="F103">
        <v>1</v>
      </c>
      <c r="G103" t="s">
        <v>2950</v>
      </c>
      <c r="H103">
        <v>0.2</v>
      </c>
    </row>
    <row r="104" spans="1:8">
      <c r="A104" t="s">
        <v>2175</v>
      </c>
      <c r="C104" t="s">
        <v>2177</v>
      </c>
      <c r="D104" t="s">
        <v>2178</v>
      </c>
      <c r="E104" t="s">
        <v>2951</v>
      </c>
      <c r="F104">
        <v>2</v>
      </c>
      <c r="G104" t="s">
        <v>2952</v>
      </c>
      <c r="H104">
        <v>0.2</v>
      </c>
    </row>
    <row r="105" spans="1:8">
      <c r="A105" t="s">
        <v>2136</v>
      </c>
      <c r="C105" t="s">
        <v>2137</v>
      </c>
      <c r="D105" t="s">
        <v>2138</v>
      </c>
      <c r="E105" t="s">
        <v>2953</v>
      </c>
      <c r="F105">
        <v>1</v>
      </c>
      <c r="G105" t="s">
        <v>2953</v>
      </c>
      <c r="H105">
        <v>0.2</v>
      </c>
    </row>
    <row r="106" spans="1:8">
      <c r="A106" t="s">
        <v>2490</v>
      </c>
      <c r="C106" t="s">
        <v>2491</v>
      </c>
      <c r="D106" t="s">
        <v>2492</v>
      </c>
      <c r="E106" t="s">
        <v>2954</v>
      </c>
      <c r="F106">
        <v>1</v>
      </c>
      <c r="G106" t="s">
        <v>2954</v>
      </c>
      <c r="H106">
        <v>0</v>
      </c>
    </row>
    <row r="107" spans="1:8">
      <c r="A107" t="s">
        <v>2252</v>
      </c>
      <c r="C107" t="s">
        <v>2253</v>
      </c>
      <c r="D107" t="s">
        <v>2254</v>
      </c>
      <c r="E107" t="s">
        <v>2955</v>
      </c>
      <c r="F107">
        <v>2</v>
      </c>
      <c r="G107" t="s">
        <v>2956</v>
      </c>
      <c r="H107">
        <v>0.2</v>
      </c>
    </row>
    <row r="108" spans="1:8">
      <c r="A108" t="s">
        <v>2418</v>
      </c>
      <c r="C108" t="s">
        <v>2420</v>
      </c>
      <c r="D108" t="s">
        <v>2421</v>
      </c>
      <c r="E108" t="s">
        <v>2957</v>
      </c>
      <c r="F108">
        <v>1</v>
      </c>
      <c r="G108" t="s">
        <v>2957</v>
      </c>
      <c r="H108">
        <v>0.2</v>
      </c>
    </row>
    <row r="109" spans="1:8">
      <c r="A109" t="s">
        <v>2193</v>
      </c>
      <c r="C109" t="s">
        <v>2195</v>
      </c>
      <c r="D109" t="s">
        <v>2196</v>
      </c>
      <c r="E109" t="s">
        <v>2958</v>
      </c>
      <c r="F109">
        <v>1</v>
      </c>
      <c r="G109" t="s">
        <v>2958</v>
      </c>
      <c r="H109">
        <v>0.2</v>
      </c>
    </row>
    <row r="110" spans="1:8">
      <c r="A110" t="s">
        <v>2350</v>
      </c>
      <c r="C110" t="s">
        <v>2351</v>
      </c>
      <c r="D110" t="s">
        <v>2352</v>
      </c>
      <c r="E110" t="s">
        <v>2959</v>
      </c>
      <c r="F110">
        <v>1</v>
      </c>
      <c r="G110" t="s">
        <v>2959</v>
      </c>
      <c r="H110">
        <v>0.2</v>
      </c>
    </row>
    <row r="111" spans="1:8">
      <c r="A111" t="s">
        <v>2183</v>
      </c>
      <c r="C111" t="s">
        <v>2184</v>
      </c>
      <c r="D111" t="s">
        <v>2185</v>
      </c>
      <c r="E111" t="s">
        <v>2960</v>
      </c>
      <c r="F111">
        <v>2</v>
      </c>
      <c r="G111" t="s">
        <v>2961</v>
      </c>
      <c r="H111">
        <v>0.2</v>
      </c>
    </row>
    <row r="112" spans="1:8">
      <c r="A112" t="s">
        <v>2098</v>
      </c>
      <c r="C112" t="s">
        <v>2100</v>
      </c>
      <c r="D112" t="s">
        <v>2100</v>
      </c>
      <c r="E112" t="s">
        <v>2962</v>
      </c>
      <c r="F112">
        <v>1</v>
      </c>
      <c r="G112" t="s">
        <v>2962</v>
      </c>
      <c r="H112">
        <v>0.2</v>
      </c>
    </row>
    <row r="113" spans="1:8">
      <c r="A113" t="s">
        <v>2109</v>
      </c>
      <c r="C113" t="s">
        <v>2111</v>
      </c>
      <c r="D113" t="s">
        <v>2112</v>
      </c>
      <c r="E113" t="s">
        <v>2963</v>
      </c>
      <c r="F113">
        <v>1</v>
      </c>
      <c r="G113" t="s">
        <v>2963</v>
      </c>
      <c r="H113">
        <v>0.2</v>
      </c>
    </row>
    <row r="114" spans="1:8">
      <c r="A114" t="s">
        <v>2498</v>
      </c>
      <c r="C114" t="s">
        <v>2499</v>
      </c>
      <c r="D114" t="s">
        <v>2500</v>
      </c>
      <c r="E114" t="s">
        <v>2964</v>
      </c>
      <c r="F114">
        <v>1</v>
      </c>
      <c r="G114" t="s">
        <v>2964</v>
      </c>
      <c r="H114">
        <v>0</v>
      </c>
    </row>
    <row r="115" spans="1:8">
      <c r="A115" t="s">
        <v>2078</v>
      </c>
      <c r="C115" t="s">
        <v>2965</v>
      </c>
      <c r="D115" t="s">
        <v>2080</v>
      </c>
      <c r="E115" t="s">
        <v>2966</v>
      </c>
      <c r="F115">
        <v>2</v>
      </c>
      <c r="G115" t="s">
        <v>2967</v>
      </c>
      <c r="H115">
        <v>0.2</v>
      </c>
    </row>
    <row r="116" spans="1:8">
      <c r="A116" t="s">
        <v>2411</v>
      </c>
      <c r="C116" t="s">
        <v>2413</v>
      </c>
      <c r="D116" t="s">
        <v>2414</v>
      </c>
      <c r="E116" t="s">
        <v>2968</v>
      </c>
      <c r="F116">
        <v>1</v>
      </c>
      <c r="G116" t="s">
        <v>2968</v>
      </c>
      <c r="H116">
        <v>0.2</v>
      </c>
    </row>
    <row r="117" spans="1:8">
      <c r="A117" t="s">
        <v>2081</v>
      </c>
      <c r="C117" t="s">
        <v>2969</v>
      </c>
      <c r="D117" t="s">
        <v>2083</v>
      </c>
      <c r="E117" t="s">
        <v>2970</v>
      </c>
      <c r="F117">
        <v>2</v>
      </c>
      <c r="G117" t="s">
        <v>2971</v>
      </c>
      <c r="H117">
        <v>0.2</v>
      </c>
    </row>
    <row r="118" spans="1:8">
      <c r="A118" t="s">
        <v>2533</v>
      </c>
      <c r="C118" t="s">
        <v>2496</v>
      </c>
      <c r="D118" t="s">
        <v>2535</v>
      </c>
      <c r="E118" t="s">
        <v>2840</v>
      </c>
      <c r="F118">
        <v>1</v>
      </c>
      <c r="G118" t="s">
        <v>2840</v>
      </c>
      <c r="H118">
        <v>0</v>
      </c>
    </row>
    <row r="119" spans="1:8">
      <c r="A119" t="s">
        <v>2518</v>
      </c>
      <c r="C119" t="s">
        <v>2519</v>
      </c>
      <c r="D119" t="s">
        <v>2520</v>
      </c>
      <c r="E119" t="s">
        <v>2972</v>
      </c>
      <c r="F119">
        <v>1</v>
      </c>
      <c r="G119" t="s">
        <v>2972</v>
      </c>
      <c r="H119">
        <v>0</v>
      </c>
    </row>
    <row r="120" spans="1:8">
      <c r="A120" t="s">
        <v>2501</v>
      </c>
      <c r="C120" t="s">
        <v>2502</v>
      </c>
      <c r="D120" t="s">
        <v>2503</v>
      </c>
      <c r="E120" t="s">
        <v>2973</v>
      </c>
      <c r="F120">
        <v>1</v>
      </c>
      <c r="G120" t="s">
        <v>2973</v>
      </c>
      <c r="H120">
        <v>0</v>
      </c>
    </row>
    <row r="121" spans="1:8">
      <c r="A121" t="s">
        <v>2487</v>
      </c>
      <c r="C121" t="s">
        <v>2488</v>
      </c>
      <c r="D121" t="s">
        <v>2489</v>
      </c>
      <c r="E121" t="s">
        <v>2974</v>
      </c>
      <c r="F121">
        <v>1</v>
      </c>
      <c r="G121" t="s">
        <v>2974</v>
      </c>
      <c r="H121">
        <v>0</v>
      </c>
    </row>
    <row r="122" spans="1:8">
      <c r="A122" t="s">
        <v>2269</v>
      </c>
      <c r="C122" t="s">
        <v>2270</v>
      </c>
      <c r="D122" t="s">
        <v>2271</v>
      </c>
      <c r="E122" t="s">
        <v>2975</v>
      </c>
      <c r="F122">
        <v>2</v>
      </c>
      <c r="G122" t="s">
        <v>2976</v>
      </c>
      <c r="H122">
        <v>0.2</v>
      </c>
    </row>
    <row r="123" spans="1:8">
      <c r="A123" t="s">
        <v>2197</v>
      </c>
      <c r="C123" t="s">
        <v>2199</v>
      </c>
      <c r="D123" t="s">
        <v>2200</v>
      </c>
      <c r="E123" t="s">
        <v>2977</v>
      </c>
      <c r="F123">
        <v>1</v>
      </c>
      <c r="G123" t="s">
        <v>2977</v>
      </c>
      <c r="H123">
        <v>0.2</v>
      </c>
    </row>
    <row r="124" spans="1:8">
      <c r="A124" t="s">
        <v>2297</v>
      </c>
      <c r="C124" t="s">
        <v>2298</v>
      </c>
      <c r="D124" t="s">
        <v>2298</v>
      </c>
      <c r="E124" t="s">
        <v>2978</v>
      </c>
      <c r="F124">
        <v>1</v>
      </c>
      <c r="G124" t="s">
        <v>2978</v>
      </c>
      <c r="H124">
        <v>0.2</v>
      </c>
    </row>
    <row r="125" spans="1:8">
      <c r="A125" t="s">
        <v>2507</v>
      </c>
      <c r="C125" t="s">
        <v>2509</v>
      </c>
      <c r="D125" t="s">
        <v>2510</v>
      </c>
      <c r="E125" t="s">
        <v>2979</v>
      </c>
      <c r="F125">
        <v>1</v>
      </c>
      <c r="G125" t="s">
        <v>2979</v>
      </c>
      <c r="H125">
        <v>0</v>
      </c>
    </row>
    <row r="126" spans="1:8">
      <c r="A126" t="s">
        <v>2205</v>
      </c>
      <c r="C126" t="s">
        <v>2207</v>
      </c>
      <c r="D126" t="s">
        <v>2207</v>
      </c>
      <c r="E126" t="s">
        <v>2980</v>
      </c>
      <c r="F126">
        <v>1</v>
      </c>
      <c r="G126" t="s">
        <v>2980</v>
      </c>
      <c r="H126">
        <v>0.2</v>
      </c>
    </row>
    <row r="127" spans="1:8">
      <c r="A127" t="s">
        <v>2172</v>
      </c>
      <c r="C127" t="s">
        <v>2174</v>
      </c>
      <c r="D127" t="s">
        <v>2174</v>
      </c>
      <c r="E127" t="s">
        <v>2981</v>
      </c>
      <c r="F127">
        <v>1</v>
      </c>
      <c r="G127" t="s">
        <v>2981</v>
      </c>
      <c r="H127">
        <v>0.2</v>
      </c>
    </row>
    <row r="128" spans="1:8">
      <c r="A128" t="s">
        <v>2425</v>
      </c>
      <c r="C128" t="s">
        <v>2426</v>
      </c>
      <c r="D128" t="s">
        <v>2427</v>
      </c>
      <c r="E128" t="s">
        <v>2982</v>
      </c>
      <c r="F128">
        <v>1</v>
      </c>
      <c r="G128" t="s">
        <v>2982</v>
      </c>
      <c r="H128">
        <v>0</v>
      </c>
    </row>
    <row r="129" spans="1:8">
      <c r="A129" t="s">
        <v>2113</v>
      </c>
      <c r="C129" t="s">
        <v>2115</v>
      </c>
      <c r="D129" t="s">
        <v>2116</v>
      </c>
      <c r="E129" t="s">
        <v>2983</v>
      </c>
      <c r="F129">
        <v>1</v>
      </c>
      <c r="G129" t="s">
        <v>2983</v>
      </c>
      <c r="H129">
        <v>0.2</v>
      </c>
    </row>
    <row r="130" spans="1:8">
      <c r="A130" t="s">
        <v>2313</v>
      </c>
      <c r="C130" t="s">
        <v>2314</v>
      </c>
      <c r="D130" t="s">
        <v>2314</v>
      </c>
      <c r="E130" t="s">
        <v>2984</v>
      </c>
      <c r="F130">
        <v>1</v>
      </c>
      <c r="G130" t="s">
        <v>2984</v>
      </c>
      <c r="H130">
        <v>0.2</v>
      </c>
    </row>
    <row r="131" spans="1:8">
      <c r="A131" t="s">
        <v>2384</v>
      </c>
      <c r="C131" t="s">
        <v>2385</v>
      </c>
      <c r="D131" t="s">
        <v>2386</v>
      </c>
      <c r="E131" t="s">
        <v>2985</v>
      </c>
      <c r="F131">
        <v>1</v>
      </c>
      <c r="G131" t="s">
        <v>2985</v>
      </c>
      <c r="H131">
        <v>0.2</v>
      </c>
    </row>
    <row r="132" spans="1:8">
      <c r="A132" t="s">
        <v>2330</v>
      </c>
      <c r="C132" t="s">
        <v>2332</v>
      </c>
      <c r="D132" t="s">
        <v>2333</v>
      </c>
      <c r="E132" t="s">
        <v>2986</v>
      </c>
      <c r="F132">
        <v>1</v>
      </c>
      <c r="G132" t="s">
        <v>2986</v>
      </c>
      <c r="H132">
        <v>0.2</v>
      </c>
    </row>
    <row r="133" spans="1:8">
      <c r="A133" t="s">
        <v>2201</v>
      </c>
      <c r="C133" t="s">
        <v>2203</v>
      </c>
      <c r="D133" t="s">
        <v>2204</v>
      </c>
      <c r="E133" t="s">
        <v>2987</v>
      </c>
      <c r="F133">
        <v>1</v>
      </c>
      <c r="G133" t="s">
        <v>2987</v>
      </c>
      <c r="H133">
        <v>0.2</v>
      </c>
    </row>
    <row r="134" spans="1:8">
      <c r="A134" t="s">
        <v>2504</v>
      </c>
      <c r="C134" t="s">
        <v>2505</v>
      </c>
      <c r="D134" t="s">
        <v>2506</v>
      </c>
      <c r="E134" t="s">
        <v>2988</v>
      </c>
      <c r="F134">
        <v>1</v>
      </c>
      <c r="G134" t="s">
        <v>2988</v>
      </c>
      <c r="H134">
        <v>0</v>
      </c>
    </row>
    <row r="135" spans="1:8">
      <c r="A135" t="s">
        <v>2527</v>
      </c>
      <c r="C135" t="s">
        <v>2528</v>
      </c>
      <c r="D135" t="s">
        <v>2529</v>
      </c>
      <c r="E135" t="s">
        <v>2989</v>
      </c>
      <c r="F135">
        <v>1</v>
      </c>
      <c r="G135" t="s">
        <v>2989</v>
      </c>
      <c r="H135">
        <v>0</v>
      </c>
    </row>
    <row r="136" spans="1:8">
      <c r="A136" t="s">
        <v>2536</v>
      </c>
      <c r="C136" t="s">
        <v>2496</v>
      </c>
      <c r="D136" t="s">
        <v>2538</v>
      </c>
      <c r="E136" t="s">
        <v>2990</v>
      </c>
      <c r="F136">
        <v>1</v>
      </c>
      <c r="G136" t="s">
        <v>2990</v>
      </c>
      <c r="H136">
        <v>0</v>
      </c>
    </row>
    <row r="137" spans="1:8">
      <c r="A137" t="s">
        <v>2104</v>
      </c>
      <c r="C137" t="s">
        <v>2105</v>
      </c>
      <c r="D137" t="s">
        <v>2106</v>
      </c>
      <c r="E137" t="s">
        <v>2991</v>
      </c>
      <c r="F137">
        <v>1</v>
      </c>
      <c r="G137" t="s">
        <v>2991</v>
      </c>
      <c r="H137">
        <v>0.2</v>
      </c>
    </row>
    <row r="138" spans="1:8">
      <c r="A138" t="s">
        <v>2542</v>
      </c>
      <c r="C138" t="s">
        <v>2496</v>
      </c>
      <c r="D138" t="s">
        <v>2543</v>
      </c>
      <c r="E138" t="s">
        <v>2992</v>
      </c>
      <c r="F138">
        <v>1</v>
      </c>
      <c r="G138" t="s">
        <v>2992</v>
      </c>
      <c r="H138">
        <v>0</v>
      </c>
    </row>
    <row r="139" spans="1:8">
      <c r="A139" t="s">
        <v>2132</v>
      </c>
      <c r="C139" t="s">
        <v>2134</v>
      </c>
      <c r="D139" t="s">
        <v>2135</v>
      </c>
      <c r="E139" t="s">
        <v>2993</v>
      </c>
      <c r="F139">
        <v>1</v>
      </c>
      <c r="G139" t="s">
        <v>2993</v>
      </c>
      <c r="H139">
        <v>0.2</v>
      </c>
    </row>
    <row r="140" spans="1:8">
      <c r="A140" t="s">
        <v>2376</v>
      </c>
      <c r="C140" t="s">
        <v>2377</v>
      </c>
      <c r="D140" t="s">
        <v>2378</v>
      </c>
      <c r="E140" t="s">
        <v>2994</v>
      </c>
      <c r="F140">
        <v>1</v>
      </c>
      <c r="G140" t="s">
        <v>2994</v>
      </c>
      <c r="H140">
        <v>0.2</v>
      </c>
    </row>
    <row r="141" spans="1:8">
      <c r="A141" t="s">
        <v>2294</v>
      </c>
      <c r="C141" t="s">
        <v>2295</v>
      </c>
      <c r="D141" t="s">
        <v>2296</v>
      </c>
      <c r="E141" t="s">
        <v>2995</v>
      </c>
      <c r="F141">
        <v>1</v>
      </c>
      <c r="G141" t="s">
        <v>2995</v>
      </c>
      <c r="H141">
        <v>0.2</v>
      </c>
    </row>
    <row r="142" spans="1:8">
      <c r="A142" t="s">
        <v>2435</v>
      </c>
      <c r="C142" t="s">
        <v>2437</v>
      </c>
      <c r="D142" t="s">
        <v>2438</v>
      </c>
      <c r="E142" t="s">
        <v>2996</v>
      </c>
      <c r="F142">
        <v>1</v>
      </c>
      <c r="G142" t="s">
        <v>2996</v>
      </c>
      <c r="H142">
        <v>0</v>
      </c>
    </row>
    <row r="143" spans="1:8">
      <c r="A143" t="s">
        <v>2139</v>
      </c>
      <c r="C143" t="s">
        <v>2141</v>
      </c>
      <c r="D143" t="s">
        <v>2142</v>
      </c>
      <c r="E143" t="s">
        <v>2997</v>
      </c>
      <c r="F143">
        <v>1</v>
      </c>
      <c r="G143" t="s">
        <v>2997</v>
      </c>
      <c r="H143">
        <v>0.2</v>
      </c>
    </row>
    <row r="144" spans="1:8">
      <c r="A144" t="s">
        <v>2186</v>
      </c>
      <c r="C144" t="s">
        <v>2998</v>
      </c>
      <c r="D144" t="s">
        <v>2623</v>
      </c>
      <c r="E144" t="s">
        <v>2999</v>
      </c>
      <c r="F144">
        <v>1</v>
      </c>
      <c r="G144" t="s">
        <v>2999</v>
      </c>
      <c r="H144">
        <v>0.2</v>
      </c>
    </row>
    <row r="145" spans="1:8">
      <c r="A145" t="s">
        <v>2372</v>
      </c>
      <c r="C145" t="s">
        <v>2374</v>
      </c>
      <c r="D145" t="s">
        <v>2375</v>
      </c>
      <c r="E145" t="s">
        <v>3000</v>
      </c>
      <c r="F145">
        <v>1</v>
      </c>
      <c r="G145" t="s">
        <v>3000</v>
      </c>
      <c r="H145">
        <v>0.2</v>
      </c>
    </row>
    <row r="146" spans="1:8">
      <c r="A146" t="s">
        <v>2324</v>
      </c>
      <c r="C146" t="s">
        <v>2325</v>
      </c>
      <c r="D146" t="s">
        <v>2326</v>
      </c>
      <c r="E146" t="s">
        <v>3001</v>
      </c>
      <c r="F146">
        <v>1</v>
      </c>
      <c r="G146" t="s">
        <v>3001</v>
      </c>
      <c r="H146">
        <v>0.2</v>
      </c>
    </row>
    <row r="147" spans="1:8">
      <c r="A147" t="s">
        <v>2235</v>
      </c>
      <c r="C147" t="s">
        <v>2236</v>
      </c>
      <c r="D147" t="s">
        <v>2237</v>
      </c>
      <c r="E147" t="s">
        <v>3002</v>
      </c>
      <c r="F147">
        <v>1</v>
      </c>
      <c r="G147" t="s">
        <v>3002</v>
      </c>
      <c r="H147">
        <v>0.2</v>
      </c>
    </row>
    <row r="148" spans="1:8">
      <c r="A148" t="s">
        <v>2363</v>
      </c>
      <c r="C148" t="s">
        <v>2364</v>
      </c>
      <c r="D148" t="s">
        <v>2365</v>
      </c>
      <c r="E148" t="s">
        <v>3003</v>
      </c>
      <c r="F148">
        <v>1</v>
      </c>
      <c r="G148" t="s">
        <v>3003</v>
      </c>
      <c r="H148">
        <v>0.2</v>
      </c>
    </row>
    <row r="149" spans="1:8">
      <c r="A149" t="s">
        <v>2255</v>
      </c>
      <c r="C149" t="s">
        <v>2257</v>
      </c>
      <c r="D149" t="s">
        <v>2258</v>
      </c>
      <c r="E149" t="s">
        <v>3004</v>
      </c>
      <c r="F149">
        <v>1</v>
      </c>
      <c r="G149" t="s">
        <v>3004</v>
      </c>
      <c r="H149">
        <v>0.2</v>
      </c>
    </row>
    <row r="150" spans="1:8">
      <c r="A150" t="s">
        <v>2495</v>
      </c>
      <c r="C150" t="s">
        <v>2496</v>
      </c>
      <c r="D150" t="s">
        <v>2497</v>
      </c>
      <c r="E150" t="s">
        <v>3005</v>
      </c>
      <c r="F150">
        <v>1</v>
      </c>
      <c r="G150" t="s">
        <v>3005</v>
      </c>
      <c r="H150">
        <v>0</v>
      </c>
    </row>
    <row r="151" spans="1:8">
      <c r="A151" t="s">
        <v>2521</v>
      </c>
      <c r="C151" t="s">
        <v>2522</v>
      </c>
      <c r="D151" t="s">
        <v>2523</v>
      </c>
      <c r="E151" t="s">
        <v>3006</v>
      </c>
      <c r="F151">
        <v>1</v>
      </c>
      <c r="G151" t="s">
        <v>3006</v>
      </c>
      <c r="H151">
        <v>0</v>
      </c>
    </row>
    <row r="154" spans="1:8">
      <c r="G154" t="s">
        <v>2547</v>
      </c>
      <c r="H154">
        <f>SUM(H2:H151)</f>
        <v>22.199999999999953</v>
      </c>
    </row>
    <row r="156" spans="1:8">
      <c r="G156" t="s">
        <v>3007</v>
      </c>
      <c r="H156" t="s">
        <v>3008</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77"/>
  <sheetViews>
    <sheetView topLeftCell="A169" zoomScale="130" zoomScaleNormal="130" workbookViewId="0">
      <selection activeCell="D1" sqref="D1"/>
    </sheetView>
  </sheetViews>
  <sheetFormatPr defaultColWidth="8.42578125" defaultRowHeight="14.45"/>
  <cols>
    <col min="1" max="1" width="8" customWidth="1" collapsed="1"/>
    <col min="2" max="2" width="17.42578125" customWidth="1" collapsed="1"/>
    <col min="3" max="3" width="40.5703125" customWidth="1" collapsed="1"/>
    <col min="4" max="4" width="27.42578125" style="26" customWidth="1" collapsed="1"/>
    <col min="5" max="5" width="25.140625" style="26" customWidth="1" collapsed="1"/>
    <col min="6" max="6" width="10.85546875" customWidth="1" collapsed="1"/>
  </cols>
  <sheetData>
    <row r="1" spans="1:6">
      <c r="A1" s="27" t="s">
        <v>2049</v>
      </c>
      <c r="B1" s="28" t="s">
        <v>2050</v>
      </c>
      <c r="C1" s="28" t="s">
        <v>2051</v>
      </c>
      <c r="D1" s="28" t="s">
        <v>2052</v>
      </c>
      <c r="E1" s="29" t="s">
        <v>3009</v>
      </c>
      <c r="F1" s="31" t="s">
        <v>2056</v>
      </c>
    </row>
    <row r="2" spans="1:6">
      <c r="A2" t="s">
        <v>2154</v>
      </c>
      <c r="C2" t="s">
        <v>3010</v>
      </c>
      <c r="D2" t="s">
        <v>2156</v>
      </c>
      <c r="E2" t="s">
        <v>2918</v>
      </c>
      <c r="F2">
        <v>0.2</v>
      </c>
    </row>
    <row r="3" spans="1:6">
      <c r="A3" t="s">
        <v>2226</v>
      </c>
      <c r="C3" t="s">
        <v>3011</v>
      </c>
      <c r="D3" t="s">
        <v>2228</v>
      </c>
      <c r="E3" t="s">
        <v>2841</v>
      </c>
      <c r="F3">
        <v>0.2</v>
      </c>
    </row>
    <row r="4" spans="1:6">
      <c r="A4" t="s">
        <v>2120</v>
      </c>
      <c r="C4" t="s">
        <v>2550</v>
      </c>
      <c r="D4" t="s">
        <v>2551</v>
      </c>
      <c r="E4" t="s">
        <v>3012</v>
      </c>
      <c r="F4">
        <v>0.2</v>
      </c>
    </row>
    <row r="5" spans="1:6">
      <c r="A5" t="s">
        <v>2120</v>
      </c>
      <c r="C5" t="s">
        <v>3013</v>
      </c>
      <c r="D5" t="s">
        <v>3014</v>
      </c>
      <c r="E5" t="s">
        <v>3015</v>
      </c>
      <c r="F5">
        <v>0.2</v>
      </c>
    </row>
    <row r="6" spans="1:6">
      <c r="A6" t="s">
        <v>2327</v>
      </c>
      <c r="C6" t="s">
        <v>2591</v>
      </c>
      <c r="D6" t="s">
        <v>2329</v>
      </c>
      <c r="E6" t="s">
        <v>2890</v>
      </c>
      <c r="F6">
        <v>0.2</v>
      </c>
    </row>
    <row r="7" spans="1:6">
      <c r="A7" t="s">
        <v>2524</v>
      </c>
      <c r="C7" t="s">
        <v>3016</v>
      </c>
      <c r="D7" t="s">
        <v>2526</v>
      </c>
      <c r="E7" t="s">
        <v>2934</v>
      </c>
      <c r="F7">
        <v>0</v>
      </c>
    </row>
    <row r="8" spans="1:6">
      <c r="A8" t="s">
        <v>2487</v>
      </c>
      <c r="C8" t="s">
        <v>3017</v>
      </c>
      <c r="D8" t="s">
        <v>2489</v>
      </c>
      <c r="E8" t="s">
        <v>2974</v>
      </c>
      <c r="F8">
        <v>0</v>
      </c>
    </row>
    <row r="9" spans="1:6">
      <c r="A9" t="s">
        <v>2399</v>
      </c>
      <c r="C9" t="s">
        <v>2596</v>
      </c>
      <c r="D9" t="s">
        <v>2401</v>
      </c>
      <c r="E9" t="s">
        <v>2845</v>
      </c>
      <c r="F9">
        <v>0.2</v>
      </c>
    </row>
    <row r="10" spans="1:6">
      <c r="A10" t="s">
        <v>2431</v>
      </c>
      <c r="C10" t="s">
        <v>2662</v>
      </c>
      <c r="D10" t="s">
        <v>2434</v>
      </c>
      <c r="E10" t="s">
        <v>2875</v>
      </c>
      <c r="F10">
        <v>0</v>
      </c>
    </row>
    <row r="11" spans="1:6">
      <c r="A11" t="s">
        <v>2089</v>
      </c>
      <c r="C11" t="s">
        <v>2597</v>
      </c>
      <c r="D11" t="s">
        <v>2598</v>
      </c>
      <c r="E11" t="s">
        <v>3018</v>
      </c>
      <c r="F11">
        <v>0.2</v>
      </c>
    </row>
    <row r="12" spans="1:6">
      <c r="A12" t="s">
        <v>2089</v>
      </c>
      <c r="C12" t="s">
        <v>3019</v>
      </c>
      <c r="D12" t="s">
        <v>3020</v>
      </c>
      <c r="E12" t="s">
        <v>3021</v>
      </c>
      <c r="F12">
        <v>0.2</v>
      </c>
    </row>
    <row r="13" spans="1:6">
      <c r="A13" t="s">
        <v>2212</v>
      </c>
      <c r="C13" t="s">
        <v>2645</v>
      </c>
      <c r="D13" t="s">
        <v>2646</v>
      </c>
      <c r="E13" t="s">
        <v>3022</v>
      </c>
      <c r="F13">
        <v>0.2</v>
      </c>
    </row>
    <row r="14" spans="1:6">
      <c r="A14" t="s">
        <v>2212</v>
      </c>
      <c r="C14" t="s">
        <v>3023</v>
      </c>
      <c r="D14" t="s">
        <v>3024</v>
      </c>
      <c r="E14" t="s">
        <v>3025</v>
      </c>
      <c r="F14">
        <v>0.2</v>
      </c>
    </row>
    <row r="15" spans="1:6">
      <c r="A15" t="s">
        <v>2334</v>
      </c>
      <c r="C15" t="s">
        <v>2584</v>
      </c>
      <c r="D15" t="s">
        <v>2336</v>
      </c>
      <c r="E15" t="s">
        <v>2922</v>
      </c>
      <c r="F15">
        <v>0.2</v>
      </c>
    </row>
    <row r="16" spans="1:6">
      <c r="A16" t="s">
        <v>2357</v>
      </c>
      <c r="C16" t="s">
        <v>3026</v>
      </c>
      <c r="D16" t="s">
        <v>2359</v>
      </c>
      <c r="E16" t="s">
        <v>2948</v>
      </c>
      <c r="F16">
        <v>0.2</v>
      </c>
    </row>
    <row r="17" spans="1:6">
      <c r="A17" t="s">
        <v>2346</v>
      </c>
      <c r="C17" t="s">
        <v>3027</v>
      </c>
      <c r="D17" t="s">
        <v>2349</v>
      </c>
      <c r="E17" t="s">
        <v>2923</v>
      </c>
      <c r="F17">
        <v>0.2</v>
      </c>
    </row>
    <row r="18" spans="1:6">
      <c r="A18" t="s">
        <v>2481</v>
      </c>
      <c r="C18" t="s">
        <v>3028</v>
      </c>
      <c r="D18" t="s">
        <v>2483</v>
      </c>
      <c r="E18" t="s">
        <v>2852</v>
      </c>
      <c r="F18">
        <v>0</v>
      </c>
    </row>
    <row r="19" spans="1:6">
      <c r="A19" t="s">
        <v>2350</v>
      </c>
      <c r="C19" t="s">
        <v>3029</v>
      </c>
      <c r="D19" t="s">
        <v>2352</v>
      </c>
      <c r="E19" t="s">
        <v>2959</v>
      </c>
      <c r="F19">
        <v>0.2</v>
      </c>
    </row>
    <row r="20" spans="1:6">
      <c r="A20" t="s">
        <v>2384</v>
      </c>
      <c r="C20" t="s">
        <v>2659</v>
      </c>
      <c r="D20" t="s">
        <v>2386</v>
      </c>
      <c r="E20" t="s">
        <v>2985</v>
      </c>
      <c r="F20">
        <v>0.2</v>
      </c>
    </row>
    <row r="21" spans="1:6">
      <c r="A21" t="s">
        <v>2084</v>
      </c>
      <c r="C21" t="s">
        <v>2689</v>
      </c>
      <c r="D21" t="s">
        <v>2086</v>
      </c>
      <c r="E21" t="s">
        <v>2854</v>
      </c>
      <c r="F21">
        <v>0.2</v>
      </c>
    </row>
    <row r="22" spans="1:6">
      <c r="A22" t="s">
        <v>2330</v>
      </c>
      <c r="C22" t="s">
        <v>2628</v>
      </c>
      <c r="D22" t="s">
        <v>2333</v>
      </c>
      <c r="E22" t="s">
        <v>2986</v>
      </c>
      <c r="F22">
        <v>0.2</v>
      </c>
    </row>
    <row r="23" spans="1:6">
      <c r="A23" t="s">
        <v>2282</v>
      </c>
      <c r="C23" t="s">
        <v>2639</v>
      </c>
      <c r="D23" t="s">
        <v>2285</v>
      </c>
      <c r="E23" t="s">
        <v>2872</v>
      </c>
      <c r="F23">
        <v>0.2</v>
      </c>
    </row>
    <row r="24" spans="1:6">
      <c r="A24" t="s">
        <v>2435</v>
      </c>
      <c r="C24" t="s">
        <v>2664</v>
      </c>
      <c r="D24" t="s">
        <v>2438</v>
      </c>
      <c r="E24" t="s">
        <v>2996</v>
      </c>
      <c r="F24">
        <v>0</v>
      </c>
    </row>
    <row r="25" spans="1:6">
      <c r="A25" t="s">
        <v>2205</v>
      </c>
      <c r="C25" t="s">
        <v>2658</v>
      </c>
      <c r="D25" t="s">
        <v>2207</v>
      </c>
      <c r="E25" t="s">
        <v>2980</v>
      </c>
      <c r="F25">
        <v>0.2</v>
      </c>
    </row>
    <row r="26" spans="1:6">
      <c r="A26" t="s">
        <v>2530</v>
      </c>
      <c r="C26" t="s">
        <v>3030</v>
      </c>
      <c r="D26" t="s">
        <v>2532</v>
      </c>
      <c r="E26" t="s">
        <v>2840</v>
      </c>
      <c r="F26">
        <v>0</v>
      </c>
    </row>
    <row r="27" spans="1:6">
      <c r="A27" t="s">
        <v>2337</v>
      </c>
      <c r="C27" t="s">
        <v>3031</v>
      </c>
      <c r="D27" t="s">
        <v>2339</v>
      </c>
      <c r="E27" t="s">
        <v>2919</v>
      </c>
      <c r="F27">
        <v>0.2</v>
      </c>
    </row>
    <row r="28" spans="1:6">
      <c r="A28" t="s">
        <v>2343</v>
      </c>
      <c r="C28" t="s">
        <v>2610</v>
      </c>
      <c r="D28" t="s">
        <v>2611</v>
      </c>
      <c r="E28" t="s">
        <v>3032</v>
      </c>
      <c r="F28">
        <v>0.2</v>
      </c>
    </row>
    <row r="29" spans="1:6">
      <c r="A29" t="s">
        <v>2343</v>
      </c>
      <c r="C29" t="s">
        <v>3033</v>
      </c>
      <c r="D29" t="s">
        <v>3034</v>
      </c>
      <c r="E29" t="s">
        <v>3035</v>
      </c>
      <c r="F29">
        <v>0</v>
      </c>
    </row>
    <row r="30" spans="1:6">
      <c r="A30" t="s">
        <v>2474</v>
      </c>
      <c r="C30" t="s">
        <v>2570</v>
      </c>
      <c r="D30" t="s">
        <v>2476</v>
      </c>
      <c r="E30" t="s">
        <v>2846</v>
      </c>
      <c r="F30">
        <v>0</v>
      </c>
    </row>
    <row r="31" spans="1:6">
      <c r="A31" t="s">
        <v>2425</v>
      </c>
      <c r="C31" t="s">
        <v>3036</v>
      </c>
      <c r="D31" t="s">
        <v>2427</v>
      </c>
      <c r="E31" t="s">
        <v>2982</v>
      </c>
      <c r="F31">
        <v>0</v>
      </c>
    </row>
    <row r="32" spans="1:6">
      <c r="A32" t="s">
        <v>2395</v>
      </c>
      <c r="C32" t="s">
        <v>2694</v>
      </c>
      <c r="D32" t="s">
        <v>2398</v>
      </c>
      <c r="E32" t="s">
        <v>2892</v>
      </c>
      <c r="F32">
        <v>0.2</v>
      </c>
    </row>
    <row r="33" spans="1:6">
      <c r="A33" t="s">
        <v>2238</v>
      </c>
      <c r="C33" t="s">
        <v>2663</v>
      </c>
      <c r="D33" t="s">
        <v>2240</v>
      </c>
      <c r="E33" t="s">
        <v>2930</v>
      </c>
      <c r="F33">
        <v>0.2</v>
      </c>
    </row>
    <row r="34" spans="1:6">
      <c r="A34" t="s">
        <v>2070</v>
      </c>
      <c r="C34" t="s">
        <v>2696</v>
      </c>
      <c r="D34" t="s">
        <v>2697</v>
      </c>
      <c r="E34" t="s">
        <v>2933</v>
      </c>
      <c r="F34">
        <v>0.2</v>
      </c>
    </row>
    <row r="35" spans="1:6">
      <c r="A35" t="s">
        <v>2279</v>
      </c>
      <c r="C35" t="s">
        <v>2700</v>
      </c>
      <c r="D35" t="s">
        <v>2281</v>
      </c>
      <c r="E35" t="s">
        <v>2939</v>
      </c>
      <c r="F35">
        <v>0.2</v>
      </c>
    </row>
    <row r="36" spans="1:6">
      <c r="A36" t="s">
        <v>2418</v>
      </c>
      <c r="C36" t="s">
        <v>2606</v>
      </c>
      <c r="D36" t="s">
        <v>2421</v>
      </c>
      <c r="E36" t="s">
        <v>2957</v>
      </c>
      <c r="F36">
        <v>0</v>
      </c>
    </row>
    <row r="37" spans="1:6">
      <c r="A37" t="s">
        <v>2139</v>
      </c>
      <c r="C37" t="s">
        <v>2703</v>
      </c>
      <c r="D37" t="s">
        <v>2142</v>
      </c>
      <c r="E37" t="s">
        <v>2997</v>
      </c>
      <c r="F37">
        <v>0.2</v>
      </c>
    </row>
    <row r="38" spans="1:6">
      <c r="A38" t="s">
        <v>2294</v>
      </c>
      <c r="C38" t="s">
        <v>2653</v>
      </c>
      <c r="D38" t="s">
        <v>2296</v>
      </c>
      <c r="E38" t="s">
        <v>2995</v>
      </c>
      <c r="F38">
        <v>0.2</v>
      </c>
    </row>
    <row r="39" spans="1:6">
      <c r="A39" t="s">
        <v>2376</v>
      </c>
      <c r="C39" t="s">
        <v>2660</v>
      </c>
      <c r="D39" t="s">
        <v>2378</v>
      </c>
      <c r="E39" t="s">
        <v>2994</v>
      </c>
      <c r="F39">
        <v>0.2</v>
      </c>
    </row>
    <row r="40" spans="1:6">
      <c r="A40" t="s">
        <v>2318</v>
      </c>
      <c r="C40" t="s">
        <v>2595</v>
      </c>
      <c r="D40" t="s">
        <v>2320</v>
      </c>
      <c r="E40" t="s">
        <v>2855</v>
      </c>
      <c r="F40">
        <v>0.2</v>
      </c>
    </row>
    <row r="41" spans="1:6">
      <c r="A41" t="s">
        <v>2072</v>
      </c>
      <c r="C41" t="s">
        <v>2580</v>
      </c>
      <c r="D41" t="s">
        <v>2074</v>
      </c>
      <c r="E41" t="s">
        <v>2850</v>
      </c>
      <c r="F41">
        <v>0.2</v>
      </c>
    </row>
    <row r="42" spans="1:6">
      <c r="A42" t="s">
        <v>2402</v>
      </c>
      <c r="C42" t="s">
        <v>2680</v>
      </c>
      <c r="D42" t="s">
        <v>2404</v>
      </c>
      <c r="E42" t="s">
        <v>2839</v>
      </c>
      <c r="F42">
        <v>0.2</v>
      </c>
    </row>
    <row r="43" spans="1:6">
      <c r="A43" t="s">
        <v>2428</v>
      </c>
      <c r="C43" t="s">
        <v>2588</v>
      </c>
      <c r="D43" t="s">
        <v>2430</v>
      </c>
      <c r="E43" t="s">
        <v>2871</v>
      </c>
      <c r="F43">
        <v>0</v>
      </c>
    </row>
    <row r="44" spans="1:6">
      <c r="A44" t="s">
        <v>2442</v>
      </c>
      <c r="C44" t="s">
        <v>2589</v>
      </c>
      <c r="D44" t="s">
        <v>2444</v>
      </c>
      <c r="E44" t="s">
        <v>2896</v>
      </c>
      <c r="F44">
        <v>0</v>
      </c>
    </row>
    <row r="45" spans="1:6">
      <c r="A45" t="s">
        <v>2405</v>
      </c>
      <c r="C45" t="s">
        <v>2693</v>
      </c>
      <c r="D45" t="s">
        <v>2407</v>
      </c>
      <c r="E45" t="s">
        <v>2917</v>
      </c>
      <c r="F45">
        <v>0.2</v>
      </c>
    </row>
    <row r="46" spans="1:6">
      <c r="A46" t="s">
        <v>2460</v>
      </c>
      <c r="C46" t="s">
        <v>2590</v>
      </c>
      <c r="D46" t="s">
        <v>2462</v>
      </c>
      <c r="E46" t="s">
        <v>2938</v>
      </c>
      <c r="F46">
        <v>0</v>
      </c>
    </row>
    <row r="47" spans="1:6">
      <c r="A47" t="s">
        <v>2415</v>
      </c>
      <c r="C47" t="s">
        <v>2586</v>
      </c>
      <c r="D47" t="s">
        <v>2417</v>
      </c>
      <c r="E47" t="s">
        <v>2932</v>
      </c>
      <c r="F47">
        <v>0</v>
      </c>
    </row>
    <row r="48" spans="1:6">
      <c r="A48" t="s">
        <v>2382</v>
      </c>
      <c r="C48" t="s">
        <v>3037</v>
      </c>
      <c r="D48" t="s">
        <v>2383</v>
      </c>
      <c r="E48" t="s">
        <v>2848</v>
      </c>
      <c r="F48">
        <v>0.2</v>
      </c>
    </row>
    <row r="49" spans="1:6">
      <c r="A49" t="s">
        <v>2245</v>
      </c>
      <c r="C49" t="s">
        <v>2636</v>
      </c>
      <c r="D49" t="s">
        <v>2248</v>
      </c>
      <c r="E49" t="s">
        <v>2899</v>
      </c>
      <c r="F49">
        <v>0.2</v>
      </c>
    </row>
    <row r="50" spans="1:6">
      <c r="A50" t="s">
        <v>2498</v>
      </c>
      <c r="C50" t="s">
        <v>3038</v>
      </c>
      <c r="D50" t="s">
        <v>2500</v>
      </c>
      <c r="E50" t="s">
        <v>2964</v>
      </c>
      <c r="F50">
        <v>0</v>
      </c>
    </row>
    <row r="51" spans="1:6">
      <c r="A51" t="s">
        <v>2113</v>
      </c>
      <c r="C51" t="s">
        <v>2683</v>
      </c>
      <c r="D51" t="s">
        <v>2116</v>
      </c>
      <c r="E51" t="s">
        <v>2983</v>
      </c>
      <c r="F51">
        <v>0.2</v>
      </c>
    </row>
    <row r="52" spans="1:6">
      <c r="A52" t="s">
        <v>2151</v>
      </c>
      <c r="C52" t="s">
        <v>2671</v>
      </c>
      <c r="D52" t="s">
        <v>2153</v>
      </c>
      <c r="E52" t="s">
        <v>2895</v>
      </c>
      <c r="F52">
        <v>0.2</v>
      </c>
    </row>
    <row r="53" spans="1:6">
      <c r="A53" t="s">
        <v>2201</v>
      </c>
      <c r="C53" t="s">
        <v>2633</v>
      </c>
      <c r="D53" t="s">
        <v>2204</v>
      </c>
      <c r="E53" t="s">
        <v>2987</v>
      </c>
      <c r="F53">
        <v>0.2</v>
      </c>
    </row>
    <row r="54" spans="1:6">
      <c r="A54" t="s">
        <v>2321</v>
      </c>
      <c r="C54" t="s">
        <v>3039</v>
      </c>
      <c r="D54" t="s">
        <v>2323</v>
      </c>
      <c r="E54" t="s">
        <v>2891</v>
      </c>
      <c r="F54">
        <v>0.2</v>
      </c>
    </row>
    <row r="55" spans="1:6">
      <c r="A55" t="s">
        <v>2514</v>
      </c>
      <c r="C55" t="s">
        <v>2678</v>
      </c>
      <c r="D55" t="s">
        <v>2517</v>
      </c>
      <c r="E55" t="s">
        <v>2889</v>
      </c>
      <c r="F55">
        <v>0</v>
      </c>
    </row>
    <row r="56" spans="1:6">
      <c r="A56" t="s">
        <v>2249</v>
      </c>
      <c r="C56" t="s">
        <v>3040</v>
      </c>
      <c r="D56" t="s">
        <v>3041</v>
      </c>
      <c r="E56" t="s">
        <v>3042</v>
      </c>
      <c r="F56">
        <v>0</v>
      </c>
    </row>
    <row r="57" spans="1:6">
      <c r="A57" t="s">
        <v>2249</v>
      </c>
      <c r="C57" t="s">
        <v>2655</v>
      </c>
      <c r="D57" t="s">
        <v>2656</v>
      </c>
      <c r="E57" t="s">
        <v>3043</v>
      </c>
      <c r="F57">
        <v>0.2</v>
      </c>
    </row>
    <row r="58" spans="1:6">
      <c r="A58" t="s">
        <v>2098</v>
      </c>
      <c r="C58" t="s">
        <v>3044</v>
      </c>
      <c r="D58" t="s">
        <v>2100</v>
      </c>
      <c r="E58" t="s">
        <v>2962</v>
      </c>
      <c r="F58">
        <v>0.2</v>
      </c>
    </row>
    <row r="59" spans="1:6">
      <c r="A59" t="s">
        <v>2189</v>
      </c>
      <c r="C59" t="s">
        <v>2685</v>
      </c>
      <c r="D59" t="s">
        <v>2192</v>
      </c>
      <c r="E59" t="s">
        <v>2844</v>
      </c>
      <c r="F59">
        <v>0.2</v>
      </c>
    </row>
    <row r="60" spans="1:6">
      <c r="A60" t="s">
        <v>2387</v>
      </c>
      <c r="C60" t="s">
        <v>2686</v>
      </c>
      <c r="D60" t="s">
        <v>2389</v>
      </c>
      <c r="E60" t="s">
        <v>2937</v>
      </c>
      <c r="F60">
        <v>0.2</v>
      </c>
    </row>
    <row r="61" spans="1:6">
      <c r="A61" t="s">
        <v>2136</v>
      </c>
      <c r="C61" t="s">
        <v>2688</v>
      </c>
      <c r="D61" t="s">
        <v>2138</v>
      </c>
      <c r="E61" t="s">
        <v>2953</v>
      </c>
      <c r="F61">
        <v>0.2</v>
      </c>
    </row>
    <row r="62" spans="1:6">
      <c r="A62" t="s">
        <v>2490</v>
      </c>
      <c r="C62" t="s">
        <v>3045</v>
      </c>
      <c r="D62" t="s">
        <v>2492</v>
      </c>
      <c r="E62" t="s">
        <v>2954</v>
      </c>
      <c r="F62">
        <v>0</v>
      </c>
    </row>
    <row r="63" spans="1:6">
      <c r="A63" t="s">
        <v>2379</v>
      </c>
      <c r="C63" t="s">
        <v>2654</v>
      </c>
      <c r="D63" t="s">
        <v>2381</v>
      </c>
      <c r="E63" t="s">
        <v>2929</v>
      </c>
      <c r="F63">
        <v>0.2</v>
      </c>
    </row>
    <row r="64" spans="1:6">
      <c r="A64" t="s">
        <v>2448</v>
      </c>
      <c r="C64" t="s">
        <v>3046</v>
      </c>
      <c r="D64" t="s">
        <v>2450</v>
      </c>
      <c r="E64" t="s">
        <v>2878</v>
      </c>
      <c r="F64">
        <v>0</v>
      </c>
    </row>
    <row r="65" spans="1:6">
      <c r="A65" t="s">
        <v>2288</v>
      </c>
      <c r="C65" t="s">
        <v>3047</v>
      </c>
      <c r="D65" t="s">
        <v>2290</v>
      </c>
      <c r="E65" t="s">
        <v>2941</v>
      </c>
      <c r="F65">
        <v>0.2</v>
      </c>
    </row>
    <row r="66" spans="1:6">
      <c r="A66" t="s">
        <v>2266</v>
      </c>
      <c r="C66" t="s">
        <v>2666</v>
      </c>
      <c r="D66" t="s">
        <v>2268</v>
      </c>
      <c r="E66" t="s">
        <v>2944</v>
      </c>
      <c r="F66">
        <v>0.2</v>
      </c>
    </row>
    <row r="67" spans="1:6">
      <c r="A67" t="s">
        <v>2172</v>
      </c>
      <c r="C67" t="s">
        <v>2682</v>
      </c>
      <c r="D67" t="s">
        <v>2174</v>
      </c>
      <c r="E67" t="s">
        <v>2981</v>
      </c>
      <c r="F67">
        <v>0.2</v>
      </c>
    </row>
    <row r="68" spans="1:6">
      <c r="A68" t="s">
        <v>2148</v>
      </c>
      <c r="C68" t="s">
        <v>2648</v>
      </c>
      <c r="D68" t="s">
        <v>2649</v>
      </c>
      <c r="E68" t="s">
        <v>3048</v>
      </c>
      <c r="F68">
        <v>0.2</v>
      </c>
    </row>
    <row r="69" spans="1:6">
      <c r="A69" t="s">
        <v>2148</v>
      </c>
      <c r="C69" t="s">
        <v>3049</v>
      </c>
      <c r="D69" t="s">
        <v>3050</v>
      </c>
      <c r="E69" t="s">
        <v>3051</v>
      </c>
      <c r="F69">
        <v>0.2</v>
      </c>
    </row>
    <row r="70" spans="1:6">
      <c r="A70" t="s">
        <v>2091</v>
      </c>
      <c r="C70" t="s">
        <v>2643</v>
      </c>
      <c r="D70" t="s">
        <v>2093</v>
      </c>
      <c r="E70" t="s">
        <v>2921</v>
      </c>
      <c r="F70">
        <v>0.2</v>
      </c>
    </row>
    <row r="71" spans="1:6">
      <c r="A71" t="s">
        <v>2521</v>
      </c>
      <c r="C71" t="s">
        <v>3052</v>
      </c>
      <c r="D71" t="s">
        <v>2523</v>
      </c>
      <c r="E71" t="s">
        <v>3006</v>
      </c>
      <c r="F71">
        <v>0</v>
      </c>
    </row>
    <row r="72" spans="1:6">
      <c r="A72" t="s">
        <v>2087</v>
      </c>
      <c r="C72" t="s">
        <v>2600</v>
      </c>
      <c r="D72" t="s">
        <v>2601</v>
      </c>
      <c r="E72" t="s">
        <v>2910</v>
      </c>
      <c r="F72">
        <v>0.2</v>
      </c>
    </row>
    <row r="73" spans="1:6">
      <c r="A73" t="s">
        <v>2315</v>
      </c>
      <c r="C73" t="s">
        <v>2632</v>
      </c>
      <c r="D73" t="s">
        <v>2317</v>
      </c>
      <c r="E73" t="s">
        <v>2876</v>
      </c>
      <c r="F73">
        <v>0.2</v>
      </c>
    </row>
    <row r="74" spans="1:6">
      <c r="A74" t="s">
        <v>2297</v>
      </c>
      <c r="C74" t="s">
        <v>2614</v>
      </c>
      <c r="D74" t="s">
        <v>2298</v>
      </c>
      <c r="E74" t="s">
        <v>2978</v>
      </c>
      <c r="F74">
        <v>0.2</v>
      </c>
    </row>
    <row r="75" spans="1:6">
      <c r="A75" t="s">
        <v>2536</v>
      </c>
      <c r="C75" t="s">
        <v>3053</v>
      </c>
      <c r="D75" t="s">
        <v>2538</v>
      </c>
      <c r="E75" t="s">
        <v>2990</v>
      </c>
      <c r="F75">
        <v>0</v>
      </c>
    </row>
    <row r="76" spans="1:6">
      <c r="A76" t="s">
        <v>2218</v>
      </c>
      <c r="C76" t="s">
        <v>2573</v>
      </c>
      <c r="D76" t="s">
        <v>2221</v>
      </c>
      <c r="E76" t="s">
        <v>2866</v>
      </c>
      <c r="F76">
        <v>0.2</v>
      </c>
    </row>
    <row r="77" spans="1:6">
      <c r="A77" t="s">
        <v>2272</v>
      </c>
      <c r="C77" t="s">
        <v>3054</v>
      </c>
      <c r="D77" t="s">
        <v>3055</v>
      </c>
      <c r="E77" t="s">
        <v>3056</v>
      </c>
      <c r="F77">
        <v>0</v>
      </c>
    </row>
    <row r="78" spans="1:6">
      <c r="A78" t="s">
        <v>2272</v>
      </c>
      <c r="C78" t="s">
        <v>3057</v>
      </c>
      <c r="D78" t="s">
        <v>3058</v>
      </c>
      <c r="E78" t="s">
        <v>3059</v>
      </c>
      <c r="F78">
        <v>0.2</v>
      </c>
    </row>
    <row r="79" spans="1:6">
      <c r="A79" t="s">
        <v>2360</v>
      </c>
      <c r="C79" t="s">
        <v>2587</v>
      </c>
      <c r="D79" t="s">
        <v>2362</v>
      </c>
      <c r="E79" t="s">
        <v>2949</v>
      </c>
      <c r="F79">
        <v>0.2</v>
      </c>
    </row>
    <row r="80" spans="1:6">
      <c r="A80" t="s">
        <v>2179</v>
      </c>
      <c r="C80" t="s">
        <v>2650</v>
      </c>
      <c r="D80" t="s">
        <v>2651</v>
      </c>
      <c r="E80" t="s">
        <v>3060</v>
      </c>
      <c r="F80">
        <v>0.2</v>
      </c>
    </row>
    <row r="81" spans="1:6">
      <c r="A81" t="s">
        <v>2179</v>
      </c>
      <c r="C81" t="s">
        <v>3061</v>
      </c>
      <c r="D81" t="s">
        <v>3062</v>
      </c>
      <c r="E81" t="s">
        <v>3063</v>
      </c>
      <c r="F81">
        <v>0.2</v>
      </c>
    </row>
    <row r="82" spans="1:6">
      <c r="A82" t="s">
        <v>2310</v>
      </c>
      <c r="C82" t="s">
        <v>3064</v>
      </c>
      <c r="D82" t="s">
        <v>2312</v>
      </c>
      <c r="E82" t="s">
        <v>2868</v>
      </c>
      <c r="F82">
        <v>0.2</v>
      </c>
    </row>
    <row r="83" spans="1:6">
      <c r="A83" t="s">
        <v>2165</v>
      </c>
      <c r="C83" t="s">
        <v>2699</v>
      </c>
      <c r="D83" t="s">
        <v>2167</v>
      </c>
      <c r="E83" t="s">
        <v>2931</v>
      </c>
      <c r="F83">
        <v>0.2</v>
      </c>
    </row>
    <row r="84" spans="1:6">
      <c r="A84" t="s">
        <v>2542</v>
      </c>
      <c r="C84" t="s">
        <v>3065</v>
      </c>
      <c r="D84" t="s">
        <v>2543</v>
      </c>
      <c r="E84" t="s">
        <v>2992</v>
      </c>
      <c r="F84">
        <v>0</v>
      </c>
    </row>
    <row r="85" spans="1:6">
      <c r="A85" t="s">
        <v>2231</v>
      </c>
      <c r="C85" t="s">
        <v>3066</v>
      </c>
      <c r="D85" t="s">
        <v>2234</v>
      </c>
      <c r="E85" t="s">
        <v>2914</v>
      </c>
      <c r="F85">
        <v>0.2</v>
      </c>
    </row>
    <row r="86" spans="1:6">
      <c r="A86" t="s">
        <v>2183</v>
      </c>
      <c r="C86" t="s">
        <v>2556</v>
      </c>
      <c r="D86" t="s">
        <v>2557</v>
      </c>
      <c r="E86" t="s">
        <v>3067</v>
      </c>
      <c r="F86">
        <v>0.2</v>
      </c>
    </row>
    <row r="87" spans="1:6">
      <c r="A87" t="s">
        <v>2183</v>
      </c>
      <c r="C87" t="s">
        <v>3068</v>
      </c>
      <c r="D87" t="s">
        <v>3069</v>
      </c>
      <c r="E87" t="s">
        <v>3070</v>
      </c>
      <c r="F87">
        <v>0.2</v>
      </c>
    </row>
    <row r="88" spans="1:6">
      <c r="A88" t="s">
        <v>2390</v>
      </c>
      <c r="C88" t="s">
        <v>2612</v>
      </c>
      <c r="D88" t="s">
        <v>2392</v>
      </c>
      <c r="E88" t="s">
        <v>2857</v>
      </c>
      <c r="F88">
        <v>0.2</v>
      </c>
    </row>
    <row r="89" spans="1:6">
      <c r="A89" t="s">
        <v>2109</v>
      </c>
      <c r="C89" t="s">
        <v>2647</v>
      </c>
      <c r="D89" t="s">
        <v>2112</v>
      </c>
      <c r="E89" t="s">
        <v>2963</v>
      </c>
      <c r="F89">
        <v>0.2</v>
      </c>
    </row>
    <row r="90" spans="1:6">
      <c r="A90" t="s">
        <v>2078</v>
      </c>
      <c r="C90" t="s">
        <v>2603</v>
      </c>
      <c r="D90" t="s">
        <v>2604</v>
      </c>
      <c r="E90" t="s">
        <v>3071</v>
      </c>
      <c r="F90">
        <v>0.2</v>
      </c>
    </row>
    <row r="91" spans="1:6">
      <c r="A91" t="s">
        <v>2078</v>
      </c>
      <c r="C91" t="s">
        <v>3072</v>
      </c>
      <c r="D91" t="s">
        <v>3073</v>
      </c>
      <c r="E91" t="s">
        <v>3074</v>
      </c>
      <c r="F91">
        <v>0.2</v>
      </c>
    </row>
    <row r="92" spans="1:6">
      <c r="A92" t="s">
        <v>2124</v>
      </c>
      <c r="C92" t="s">
        <v>2674</v>
      </c>
      <c r="D92" t="s">
        <v>2127</v>
      </c>
      <c r="E92" t="s">
        <v>2920</v>
      </c>
      <c r="F92">
        <v>0.2</v>
      </c>
    </row>
    <row r="93" spans="1:6">
      <c r="A93" t="s">
        <v>2252</v>
      </c>
      <c r="C93" t="s">
        <v>2701</v>
      </c>
      <c r="D93" t="s">
        <v>2702</v>
      </c>
      <c r="E93" t="s">
        <v>3075</v>
      </c>
      <c r="F93">
        <v>0.2</v>
      </c>
    </row>
    <row r="94" spans="1:6">
      <c r="A94" t="s">
        <v>2252</v>
      </c>
      <c r="C94" t="s">
        <v>3076</v>
      </c>
      <c r="D94" t="s">
        <v>3077</v>
      </c>
      <c r="E94" t="s">
        <v>3078</v>
      </c>
      <c r="F94">
        <v>0</v>
      </c>
    </row>
    <row r="95" spans="1:6">
      <c r="A95" t="s">
        <v>2511</v>
      </c>
      <c r="C95" t="s">
        <v>3079</v>
      </c>
      <c r="D95" t="s">
        <v>2513</v>
      </c>
      <c r="E95" t="s">
        <v>2943</v>
      </c>
      <c r="F95">
        <v>0</v>
      </c>
    </row>
    <row r="96" spans="1:6">
      <c r="A96" t="s">
        <v>2128</v>
      </c>
      <c r="C96" t="s">
        <v>2561</v>
      </c>
      <c r="D96" t="s">
        <v>2131</v>
      </c>
      <c r="E96" t="s">
        <v>2837</v>
      </c>
      <c r="F96">
        <v>0.2</v>
      </c>
    </row>
    <row r="97" spans="1:6">
      <c r="A97" t="s">
        <v>2075</v>
      </c>
      <c r="C97" t="s">
        <v>2568</v>
      </c>
      <c r="D97" t="s">
        <v>2077</v>
      </c>
      <c r="E97" t="s">
        <v>2861</v>
      </c>
      <c r="F97">
        <v>0.2</v>
      </c>
    </row>
    <row r="98" spans="1:6">
      <c r="A98" t="s">
        <v>2215</v>
      </c>
      <c r="C98" t="s">
        <v>2677</v>
      </c>
      <c r="D98" t="s">
        <v>2217</v>
      </c>
      <c r="E98" t="s">
        <v>2877</v>
      </c>
      <c r="F98">
        <v>0.2</v>
      </c>
    </row>
    <row r="99" spans="1:6">
      <c r="A99" t="s">
        <v>2146</v>
      </c>
      <c r="C99" t="s">
        <v>3080</v>
      </c>
      <c r="D99" t="s">
        <v>2147</v>
      </c>
      <c r="E99" t="s">
        <v>2945</v>
      </c>
      <c r="F99">
        <v>0.2</v>
      </c>
    </row>
    <row r="100" spans="1:6">
      <c r="A100" t="s">
        <v>2501</v>
      </c>
      <c r="C100" t="s">
        <v>2620</v>
      </c>
      <c r="D100" t="s">
        <v>2503</v>
      </c>
      <c r="E100" t="s">
        <v>2973</v>
      </c>
      <c r="F100">
        <v>0</v>
      </c>
    </row>
    <row r="101" spans="1:6">
      <c r="A101" t="s">
        <v>2255</v>
      </c>
      <c r="C101" t="s">
        <v>2631</v>
      </c>
      <c r="D101" t="s">
        <v>2258</v>
      </c>
      <c r="E101" t="s">
        <v>3004</v>
      </c>
      <c r="F101">
        <v>0.2</v>
      </c>
    </row>
    <row r="102" spans="1:6">
      <c r="A102" t="s">
        <v>2259</v>
      </c>
      <c r="C102" t="s">
        <v>2681</v>
      </c>
      <c r="D102" t="s">
        <v>2261</v>
      </c>
      <c r="E102" t="s">
        <v>2886</v>
      </c>
      <c r="F102">
        <v>0.2</v>
      </c>
    </row>
    <row r="103" spans="1:6">
      <c r="A103" t="s">
        <v>2470</v>
      </c>
      <c r="C103" t="s">
        <v>2642</v>
      </c>
      <c r="D103" t="s">
        <v>2473</v>
      </c>
      <c r="E103" t="s">
        <v>2928</v>
      </c>
      <c r="F103">
        <v>0</v>
      </c>
    </row>
    <row r="104" spans="1:6">
      <c r="A104" t="s">
        <v>2107</v>
      </c>
      <c r="C104" t="s">
        <v>3081</v>
      </c>
      <c r="D104" t="s">
        <v>2108</v>
      </c>
      <c r="E104" t="s">
        <v>2950</v>
      </c>
      <c r="F104">
        <v>0.2</v>
      </c>
    </row>
    <row r="105" spans="1:6">
      <c r="A105" t="s">
        <v>2466</v>
      </c>
      <c r="C105" t="s">
        <v>3082</v>
      </c>
      <c r="D105" t="s">
        <v>2469</v>
      </c>
      <c r="E105" t="s">
        <v>2856</v>
      </c>
      <c r="F105">
        <v>0</v>
      </c>
    </row>
    <row r="106" spans="1:6">
      <c r="A106" t="s">
        <v>2518</v>
      </c>
      <c r="C106" t="s">
        <v>3083</v>
      </c>
      <c r="D106" t="s">
        <v>2520</v>
      </c>
      <c r="E106" t="s">
        <v>2972</v>
      </c>
      <c r="F106">
        <v>0</v>
      </c>
    </row>
    <row r="107" spans="1:6">
      <c r="A107" t="s">
        <v>2208</v>
      </c>
      <c r="C107" t="s">
        <v>2616</v>
      </c>
      <c r="D107" t="s">
        <v>2211</v>
      </c>
      <c r="E107" t="s">
        <v>2879</v>
      </c>
      <c r="F107">
        <v>0.2</v>
      </c>
    </row>
    <row r="108" spans="1:6">
      <c r="A108" t="s">
        <v>2353</v>
      </c>
      <c r="C108" t="s">
        <v>2665</v>
      </c>
      <c r="D108" t="s">
        <v>2356</v>
      </c>
      <c r="E108" t="s">
        <v>2907</v>
      </c>
      <c r="F108">
        <v>0.2</v>
      </c>
    </row>
    <row r="109" spans="1:6">
      <c r="A109" t="s">
        <v>2241</v>
      </c>
      <c r="C109" t="s">
        <v>2619</v>
      </c>
      <c r="D109" t="s">
        <v>2244</v>
      </c>
      <c r="E109" t="s">
        <v>2887</v>
      </c>
      <c r="F109">
        <v>0.2</v>
      </c>
    </row>
    <row r="110" spans="1:6">
      <c r="A110" t="s">
        <v>2175</v>
      </c>
      <c r="C110" t="s">
        <v>3084</v>
      </c>
      <c r="D110" t="s">
        <v>2554</v>
      </c>
      <c r="E110" t="s">
        <v>3085</v>
      </c>
      <c r="F110">
        <v>0</v>
      </c>
    </row>
    <row r="111" spans="1:6">
      <c r="A111" t="s">
        <v>2175</v>
      </c>
      <c r="C111" t="s">
        <v>2553</v>
      </c>
      <c r="D111" t="s">
        <v>2554</v>
      </c>
      <c r="E111" t="s">
        <v>3086</v>
      </c>
      <c r="F111">
        <v>0.2</v>
      </c>
    </row>
    <row r="112" spans="1:6">
      <c r="A112" t="s">
        <v>2235</v>
      </c>
      <c r="C112" t="s">
        <v>2609</v>
      </c>
      <c r="D112" t="s">
        <v>2237</v>
      </c>
      <c r="E112" t="s">
        <v>3002</v>
      </c>
      <c r="F112">
        <v>0.2</v>
      </c>
    </row>
    <row r="113" spans="1:6">
      <c r="A113" t="s">
        <v>2495</v>
      </c>
      <c r="C113" t="s">
        <v>2608</v>
      </c>
      <c r="D113" t="s">
        <v>2497</v>
      </c>
      <c r="E113" t="s">
        <v>3005</v>
      </c>
      <c r="F113">
        <v>0</v>
      </c>
    </row>
    <row r="114" spans="1:6">
      <c r="A114" t="s">
        <v>2157</v>
      </c>
      <c r="C114" t="s">
        <v>2657</v>
      </c>
      <c r="D114" t="s">
        <v>2160</v>
      </c>
      <c r="E114" t="s">
        <v>2942</v>
      </c>
      <c r="F114">
        <v>0.2</v>
      </c>
    </row>
    <row r="115" spans="1:6">
      <c r="A115" t="s">
        <v>2193</v>
      </c>
      <c r="C115" t="s">
        <v>2644</v>
      </c>
      <c r="D115" t="s">
        <v>2196</v>
      </c>
      <c r="E115" t="s">
        <v>2958</v>
      </c>
      <c r="F115">
        <v>0.2</v>
      </c>
    </row>
    <row r="116" spans="1:6">
      <c r="A116" t="s">
        <v>2504</v>
      </c>
      <c r="C116" t="s">
        <v>2593</v>
      </c>
      <c r="D116" t="s">
        <v>2506</v>
      </c>
      <c r="E116" t="s">
        <v>2988</v>
      </c>
      <c r="F116">
        <v>0</v>
      </c>
    </row>
    <row r="117" spans="1:6">
      <c r="A117" t="s">
        <v>2197</v>
      </c>
      <c r="C117" t="s">
        <v>2559</v>
      </c>
      <c r="D117" t="s">
        <v>2200</v>
      </c>
      <c r="E117" t="s">
        <v>2977</v>
      </c>
      <c r="F117">
        <v>0.2</v>
      </c>
    </row>
    <row r="118" spans="1:6">
      <c r="A118" t="s">
        <v>2324</v>
      </c>
      <c r="C118" t="s">
        <v>2575</v>
      </c>
      <c r="D118" t="s">
        <v>2326</v>
      </c>
      <c r="E118" t="s">
        <v>3001</v>
      </c>
      <c r="F118">
        <v>0.2</v>
      </c>
    </row>
    <row r="119" spans="1:6">
      <c r="A119" t="s">
        <v>2484</v>
      </c>
      <c r="C119" t="s">
        <v>2599</v>
      </c>
      <c r="D119" t="s">
        <v>2486</v>
      </c>
      <c r="E119" t="s">
        <v>2867</v>
      </c>
      <c r="F119">
        <v>0</v>
      </c>
    </row>
    <row r="120" spans="1:6">
      <c r="A120" t="s">
        <v>2222</v>
      </c>
      <c r="C120" t="s">
        <v>2690</v>
      </c>
      <c r="D120" t="s">
        <v>2223</v>
      </c>
      <c r="E120" t="s">
        <v>2905</v>
      </c>
      <c r="F120">
        <v>0.2</v>
      </c>
    </row>
    <row r="121" spans="1:6">
      <c r="A121" t="s">
        <v>2224</v>
      </c>
      <c r="C121" t="s">
        <v>2691</v>
      </c>
      <c r="D121" t="s">
        <v>2225</v>
      </c>
      <c r="E121" t="s">
        <v>2908</v>
      </c>
      <c r="F121">
        <v>0.2</v>
      </c>
    </row>
    <row r="122" spans="1:6">
      <c r="A122" t="s">
        <v>2275</v>
      </c>
      <c r="C122" t="s">
        <v>2571</v>
      </c>
      <c r="D122" t="s">
        <v>2278</v>
      </c>
      <c r="E122" t="s">
        <v>2946</v>
      </c>
      <c r="F122">
        <v>0.2</v>
      </c>
    </row>
    <row r="123" spans="1:6">
      <c r="A123" t="s">
        <v>2303</v>
      </c>
      <c r="C123" t="s">
        <v>2572</v>
      </c>
      <c r="D123" t="s">
        <v>2305</v>
      </c>
      <c r="E123" t="s">
        <v>2947</v>
      </c>
      <c r="F123">
        <v>0.2</v>
      </c>
    </row>
    <row r="124" spans="1:6">
      <c r="A124" t="s">
        <v>2161</v>
      </c>
      <c r="C124" t="s">
        <v>2698</v>
      </c>
      <c r="D124" t="s">
        <v>2164</v>
      </c>
      <c r="E124" t="s">
        <v>2880</v>
      </c>
      <c r="F124">
        <v>0.2</v>
      </c>
    </row>
    <row r="125" spans="1:6">
      <c r="A125" t="s">
        <v>2477</v>
      </c>
      <c r="C125" t="s">
        <v>2638</v>
      </c>
      <c r="D125" t="s">
        <v>2480</v>
      </c>
      <c r="E125" t="s">
        <v>2870</v>
      </c>
      <c r="F125">
        <v>0</v>
      </c>
    </row>
    <row r="126" spans="1:6">
      <c r="A126" t="s">
        <v>2422</v>
      </c>
      <c r="C126" t="s">
        <v>2652</v>
      </c>
      <c r="D126" t="s">
        <v>2424</v>
      </c>
      <c r="E126" t="s">
        <v>2913</v>
      </c>
      <c r="F126">
        <v>0</v>
      </c>
    </row>
    <row r="127" spans="1:6">
      <c r="A127" t="s">
        <v>2132</v>
      </c>
      <c r="C127" t="s">
        <v>2675</v>
      </c>
      <c r="D127" t="s">
        <v>2135</v>
      </c>
      <c r="E127" t="s">
        <v>2993</v>
      </c>
      <c r="F127">
        <v>0.2</v>
      </c>
    </row>
    <row r="128" spans="1:6">
      <c r="A128" t="s">
        <v>2454</v>
      </c>
      <c r="C128" t="s">
        <v>3087</v>
      </c>
      <c r="D128" t="s">
        <v>2456</v>
      </c>
      <c r="E128" t="s">
        <v>2916</v>
      </c>
      <c r="F128">
        <v>0</v>
      </c>
    </row>
    <row r="129" spans="1:6">
      <c r="A129" t="s">
        <v>2533</v>
      </c>
      <c r="C129" t="s">
        <v>2627</v>
      </c>
      <c r="D129" t="s">
        <v>2535</v>
      </c>
      <c r="E129" t="s">
        <v>2840</v>
      </c>
      <c r="F129">
        <v>0</v>
      </c>
    </row>
    <row r="130" spans="1:6">
      <c r="A130" t="s">
        <v>2527</v>
      </c>
      <c r="C130" t="s">
        <v>3088</v>
      </c>
      <c r="D130" t="s">
        <v>2529</v>
      </c>
      <c r="E130" t="s">
        <v>2989</v>
      </c>
      <c r="F130">
        <v>0</v>
      </c>
    </row>
    <row r="131" spans="1:6">
      <c r="A131" t="s">
        <v>2445</v>
      </c>
      <c r="C131" t="s">
        <v>3089</v>
      </c>
      <c r="D131" t="s">
        <v>2447</v>
      </c>
      <c r="E131" t="s">
        <v>2904</v>
      </c>
      <c r="F131">
        <v>0</v>
      </c>
    </row>
    <row r="132" spans="1:6">
      <c r="A132" t="s">
        <v>2372</v>
      </c>
      <c r="C132" t="s">
        <v>2684</v>
      </c>
      <c r="D132" t="s">
        <v>2375</v>
      </c>
      <c r="E132" t="s">
        <v>3000</v>
      </c>
      <c r="F132">
        <v>0.2</v>
      </c>
    </row>
    <row r="133" spans="1:6">
      <c r="A133" t="s">
        <v>2262</v>
      </c>
      <c r="C133" t="s">
        <v>2669</v>
      </c>
      <c r="D133" t="s">
        <v>2265</v>
      </c>
      <c r="E133" t="s">
        <v>2858</v>
      </c>
      <c r="F133">
        <v>0.2</v>
      </c>
    </row>
    <row r="134" spans="1:6">
      <c r="A134" t="s">
        <v>2101</v>
      </c>
      <c r="C134" t="s">
        <v>3090</v>
      </c>
      <c r="D134" t="s">
        <v>3091</v>
      </c>
      <c r="E134" t="s">
        <v>3092</v>
      </c>
      <c r="F134">
        <v>0.2</v>
      </c>
    </row>
    <row r="135" spans="1:6">
      <c r="A135" t="s">
        <v>2101</v>
      </c>
      <c r="C135" t="s">
        <v>2581</v>
      </c>
      <c r="D135" t="s">
        <v>2582</v>
      </c>
      <c r="E135" t="s">
        <v>3093</v>
      </c>
      <c r="F135">
        <v>0.2</v>
      </c>
    </row>
    <row r="136" spans="1:6">
      <c r="A136" t="s">
        <v>2081</v>
      </c>
      <c r="C136" t="s">
        <v>2625</v>
      </c>
      <c r="D136" t="s">
        <v>2626</v>
      </c>
      <c r="E136" t="s">
        <v>3094</v>
      </c>
      <c r="F136">
        <v>0.2</v>
      </c>
    </row>
    <row r="137" spans="1:6">
      <c r="A137" t="s">
        <v>2081</v>
      </c>
      <c r="C137" t="s">
        <v>3095</v>
      </c>
      <c r="D137" t="s">
        <v>3096</v>
      </c>
      <c r="E137" t="s">
        <v>3097</v>
      </c>
      <c r="F137">
        <v>0.2</v>
      </c>
    </row>
    <row r="138" spans="1:6">
      <c r="A138" t="s">
        <v>2411</v>
      </c>
      <c r="C138" t="s">
        <v>2670</v>
      </c>
      <c r="D138" t="s">
        <v>2414</v>
      </c>
      <c r="E138" t="s">
        <v>2968</v>
      </c>
      <c r="F138">
        <v>0</v>
      </c>
    </row>
    <row r="139" spans="1:6">
      <c r="A139" t="s">
        <v>2269</v>
      </c>
      <c r="C139" t="s">
        <v>3098</v>
      </c>
      <c r="D139" t="s">
        <v>3099</v>
      </c>
      <c r="E139" t="s">
        <v>3100</v>
      </c>
      <c r="F139">
        <v>0.2</v>
      </c>
    </row>
    <row r="140" spans="1:6">
      <c r="A140" t="s">
        <v>2269</v>
      </c>
      <c r="C140" t="s">
        <v>2634</v>
      </c>
      <c r="D140" t="s">
        <v>2635</v>
      </c>
      <c r="E140" t="s">
        <v>3101</v>
      </c>
      <c r="F140">
        <v>0</v>
      </c>
    </row>
    <row r="141" spans="1:6">
      <c r="A141" t="s">
        <v>2493</v>
      </c>
      <c r="C141" t="s">
        <v>3102</v>
      </c>
      <c r="D141" t="s">
        <v>2494</v>
      </c>
      <c r="E141" t="s">
        <v>2838</v>
      </c>
      <c r="F141">
        <v>0</v>
      </c>
    </row>
    <row r="142" spans="1:6">
      <c r="A142" t="s">
        <v>2299</v>
      </c>
      <c r="C142" t="s">
        <v>2617</v>
      </c>
      <c r="D142" t="s">
        <v>2302</v>
      </c>
      <c r="E142" t="s">
        <v>2883</v>
      </c>
      <c r="F142">
        <v>0.2</v>
      </c>
    </row>
    <row r="143" spans="1:6">
      <c r="A143" t="s">
        <v>2439</v>
      </c>
      <c r="C143" t="s">
        <v>2640</v>
      </c>
      <c r="D143" t="s">
        <v>2441</v>
      </c>
      <c r="E143" t="s">
        <v>2851</v>
      </c>
      <c r="F143">
        <v>0</v>
      </c>
    </row>
    <row r="144" spans="1:6">
      <c r="A144" t="s">
        <v>2143</v>
      </c>
      <c r="C144" t="s">
        <v>2672</v>
      </c>
      <c r="D144" t="s">
        <v>2145</v>
      </c>
      <c r="E144" t="s">
        <v>2900</v>
      </c>
      <c r="F144">
        <v>0.2</v>
      </c>
    </row>
    <row r="145" spans="1:6">
      <c r="A145" t="s">
        <v>2094</v>
      </c>
      <c r="C145" t="s">
        <v>2676</v>
      </c>
      <c r="D145" t="s">
        <v>2097</v>
      </c>
      <c r="E145" t="s">
        <v>2940</v>
      </c>
      <c r="F145">
        <v>0.2</v>
      </c>
    </row>
    <row r="146" spans="1:6">
      <c r="A146" t="s">
        <v>2229</v>
      </c>
      <c r="C146" t="s">
        <v>3103</v>
      </c>
      <c r="D146" t="s">
        <v>2230</v>
      </c>
      <c r="E146" t="s">
        <v>2843</v>
      </c>
      <c r="F146">
        <v>0.2</v>
      </c>
    </row>
    <row r="147" spans="1:6">
      <c r="A147" t="s">
        <v>2286</v>
      </c>
      <c r="C147" t="s">
        <v>3104</v>
      </c>
      <c r="D147" t="s">
        <v>2287</v>
      </c>
      <c r="E147" t="s">
        <v>2924</v>
      </c>
      <c r="F147">
        <v>0.2</v>
      </c>
    </row>
    <row r="148" spans="1:6">
      <c r="A148" t="s">
        <v>2457</v>
      </c>
      <c r="C148" t="s">
        <v>2576</v>
      </c>
      <c r="D148" t="s">
        <v>2577</v>
      </c>
      <c r="E148" t="s">
        <v>3105</v>
      </c>
      <c r="F148">
        <v>0</v>
      </c>
    </row>
    <row r="149" spans="1:6">
      <c r="A149" t="s">
        <v>2457</v>
      </c>
      <c r="C149" t="s">
        <v>3106</v>
      </c>
      <c r="D149" t="s">
        <v>2926</v>
      </c>
      <c r="E149" t="s">
        <v>3107</v>
      </c>
      <c r="F149">
        <v>0</v>
      </c>
    </row>
    <row r="150" spans="1:6">
      <c r="A150" t="s">
        <v>2457</v>
      </c>
      <c r="C150" t="s">
        <v>3108</v>
      </c>
      <c r="D150" t="s">
        <v>2926</v>
      </c>
      <c r="E150" t="s">
        <v>3109</v>
      </c>
      <c r="F150">
        <v>0</v>
      </c>
    </row>
    <row r="151" spans="1:6">
      <c r="A151" t="s">
        <v>2408</v>
      </c>
      <c r="C151" t="s">
        <v>2630</v>
      </c>
      <c r="D151" t="s">
        <v>2410</v>
      </c>
      <c r="E151" t="s">
        <v>2915</v>
      </c>
      <c r="F151">
        <v>0</v>
      </c>
    </row>
    <row r="152" spans="1:6">
      <c r="A152" t="s">
        <v>2539</v>
      </c>
      <c r="C152" t="s">
        <v>3110</v>
      </c>
      <c r="D152" t="s">
        <v>2541</v>
      </c>
      <c r="E152" t="s">
        <v>2834</v>
      </c>
      <c r="F152">
        <v>0</v>
      </c>
    </row>
    <row r="153" spans="1:6">
      <c r="A153" t="s">
        <v>2340</v>
      </c>
      <c r="C153" t="s">
        <v>2592</v>
      </c>
      <c r="D153" t="s">
        <v>2342</v>
      </c>
      <c r="E153" t="s">
        <v>2859</v>
      </c>
      <c r="F153">
        <v>0.2</v>
      </c>
    </row>
    <row r="154" spans="1:6">
      <c r="A154" t="s">
        <v>2117</v>
      </c>
      <c r="C154" t="s">
        <v>3111</v>
      </c>
      <c r="D154" t="s">
        <v>3112</v>
      </c>
      <c r="E154" t="s">
        <v>3113</v>
      </c>
      <c r="F154">
        <v>0</v>
      </c>
    </row>
    <row r="155" spans="1:6">
      <c r="A155" t="s">
        <v>2117</v>
      </c>
      <c r="C155" t="s">
        <v>3114</v>
      </c>
      <c r="D155" t="s">
        <v>3115</v>
      </c>
      <c r="E155" t="s">
        <v>3116</v>
      </c>
      <c r="F155">
        <v>0</v>
      </c>
    </row>
    <row r="156" spans="1:6">
      <c r="A156" t="s">
        <v>2117</v>
      </c>
      <c r="C156" t="s">
        <v>3117</v>
      </c>
      <c r="D156" t="s">
        <v>3118</v>
      </c>
      <c r="E156" t="s">
        <v>3119</v>
      </c>
      <c r="F156">
        <v>0</v>
      </c>
    </row>
    <row r="157" spans="1:6">
      <c r="A157" t="s">
        <v>2117</v>
      </c>
      <c r="C157" t="s">
        <v>2565</v>
      </c>
      <c r="D157" t="s">
        <v>2566</v>
      </c>
      <c r="E157" t="s">
        <v>3120</v>
      </c>
      <c r="F157">
        <v>0.2</v>
      </c>
    </row>
    <row r="158" spans="1:6">
      <c r="A158" t="s">
        <v>2117</v>
      </c>
      <c r="C158" t="s">
        <v>3121</v>
      </c>
      <c r="D158" t="s">
        <v>3122</v>
      </c>
      <c r="E158" t="s">
        <v>3123</v>
      </c>
      <c r="F158">
        <v>0.2</v>
      </c>
    </row>
    <row r="159" spans="1:6">
      <c r="A159" t="s">
        <v>2291</v>
      </c>
      <c r="C159" t="s">
        <v>2563</v>
      </c>
      <c r="D159" t="s">
        <v>2293</v>
      </c>
      <c r="E159" t="s">
        <v>2842</v>
      </c>
      <c r="F159">
        <v>0.2</v>
      </c>
    </row>
    <row r="160" spans="1:6">
      <c r="A160" t="s">
        <v>2168</v>
      </c>
      <c r="C160" t="s">
        <v>3124</v>
      </c>
      <c r="D160" t="s">
        <v>3125</v>
      </c>
      <c r="E160" t="s">
        <v>2845</v>
      </c>
      <c r="F160">
        <v>0.2</v>
      </c>
    </row>
    <row r="161" spans="1:6">
      <c r="A161" t="s">
        <v>2168</v>
      </c>
      <c r="C161" t="s">
        <v>2667</v>
      </c>
      <c r="D161" t="s">
        <v>2668</v>
      </c>
      <c r="E161" t="s">
        <v>3126</v>
      </c>
      <c r="F161">
        <v>0.2</v>
      </c>
    </row>
    <row r="162" spans="1:6">
      <c r="A162" t="s">
        <v>2451</v>
      </c>
      <c r="C162" t="s">
        <v>3127</v>
      </c>
      <c r="D162" t="s">
        <v>2453</v>
      </c>
      <c r="E162" t="s">
        <v>2847</v>
      </c>
      <c r="F162">
        <v>0</v>
      </c>
    </row>
    <row r="163" spans="1:6">
      <c r="A163" t="s">
        <v>2507</v>
      </c>
      <c r="C163" t="s">
        <v>3128</v>
      </c>
      <c r="D163" t="s">
        <v>2510</v>
      </c>
      <c r="E163" t="s">
        <v>2979</v>
      </c>
      <c r="F163">
        <v>0</v>
      </c>
    </row>
    <row r="164" spans="1:6">
      <c r="A164" t="s">
        <v>2104</v>
      </c>
      <c r="C164" t="s">
        <v>2692</v>
      </c>
      <c r="D164" t="s">
        <v>2106</v>
      </c>
      <c r="E164" t="s">
        <v>2991</v>
      </c>
      <c r="F164">
        <v>0.2</v>
      </c>
    </row>
    <row r="165" spans="1:6">
      <c r="A165" t="s">
        <v>2544</v>
      </c>
      <c r="C165" t="s">
        <v>3129</v>
      </c>
      <c r="D165" t="s">
        <v>2546</v>
      </c>
      <c r="E165" t="s">
        <v>2869</v>
      </c>
      <c r="F165">
        <v>0</v>
      </c>
    </row>
    <row r="166" spans="1:6">
      <c r="A166" t="s">
        <v>2306</v>
      </c>
      <c r="C166" t="s">
        <v>2621</v>
      </c>
      <c r="D166" t="s">
        <v>2309</v>
      </c>
      <c r="E166" t="s">
        <v>2888</v>
      </c>
      <c r="F166">
        <v>0.2</v>
      </c>
    </row>
    <row r="167" spans="1:6">
      <c r="A167" t="s">
        <v>2363</v>
      </c>
      <c r="C167" t="s">
        <v>3130</v>
      </c>
      <c r="D167" t="s">
        <v>2365</v>
      </c>
      <c r="E167" t="s">
        <v>3003</v>
      </c>
      <c r="F167">
        <v>0.2</v>
      </c>
    </row>
    <row r="168" spans="1:6">
      <c r="A168" t="s">
        <v>2393</v>
      </c>
      <c r="C168" t="s">
        <v>2673</v>
      </c>
      <c r="D168" t="s">
        <v>2394</v>
      </c>
      <c r="E168" t="s">
        <v>2901</v>
      </c>
      <c r="F168">
        <v>0.2</v>
      </c>
    </row>
    <row r="169" spans="1:6">
      <c r="A169" t="s">
        <v>2369</v>
      </c>
      <c r="C169" t="s">
        <v>3131</v>
      </c>
      <c r="D169" t="s">
        <v>2371</v>
      </c>
      <c r="E169" t="s">
        <v>2906</v>
      </c>
      <c r="F169">
        <v>0.2</v>
      </c>
    </row>
    <row r="170" spans="1:6">
      <c r="A170" t="s">
        <v>2366</v>
      </c>
      <c r="C170" t="s">
        <v>3132</v>
      </c>
      <c r="D170" t="s">
        <v>2368</v>
      </c>
      <c r="E170" t="s">
        <v>2909</v>
      </c>
      <c r="F170">
        <v>0.2</v>
      </c>
    </row>
    <row r="171" spans="1:6">
      <c r="A171" t="s">
        <v>2463</v>
      </c>
      <c r="C171" t="s">
        <v>3133</v>
      </c>
      <c r="D171" t="s">
        <v>2465</v>
      </c>
      <c r="E171" t="s">
        <v>2856</v>
      </c>
      <c r="F171">
        <v>0</v>
      </c>
    </row>
    <row r="172" spans="1:6">
      <c r="A172" t="s">
        <v>2313</v>
      </c>
      <c r="C172" t="s">
        <v>2578</v>
      </c>
      <c r="D172" t="s">
        <v>2314</v>
      </c>
      <c r="E172" t="s">
        <v>2984</v>
      </c>
      <c r="F172">
        <v>0.2</v>
      </c>
    </row>
    <row r="173" spans="1:6">
      <c r="A173" t="s">
        <v>2186</v>
      </c>
      <c r="C173" t="s">
        <v>3134</v>
      </c>
      <c r="D173" t="s">
        <v>3135</v>
      </c>
      <c r="E173" t="s">
        <v>3085</v>
      </c>
      <c r="F173">
        <v>0</v>
      </c>
    </row>
    <row r="174" spans="1:6">
      <c r="A174" t="s">
        <v>2186</v>
      </c>
      <c r="C174" t="s">
        <v>2622</v>
      </c>
      <c r="D174" t="s">
        <v>2623</v>
      </c>
      <c r="E174" t="s">
        <v>3136</v>
      </c>
      <c r="F174">
        <v>0.2</v>
      </c>
    </row>
    <row r="177" spans="5:6">
      <c r="E177" t="s">
        <v>2547</v>
      </c>
      <c r="F177">
        <f>SUM(F2:F174)</f>
        <v>23.399999999999949</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topLeftCell="B4" zoomScale="130" zoomScaleNormal="130" workbookViewId="0">
      <selection activeCell="D13" sqref="D13"/>
    </sheetView>
  </sheetViews>
  <sheetFormatPr defaultColWidth="8.42578125" defaultRowHeight="14.45"/>
  <cols>
    <col min="1" max="1" width="21.5703125" customWidth="1" collapsed="1"/>
    <col min="2" max="2" width="37.42578125" customWidth="1" collapsed="1"/>
    <col min="3" max="3" width="30.42578125" customWidth="1" collapsed="1"/>
    <col min="4" max="4" width="34.42578125" style="26" customWidth="1" collapsed="1"/>
    <col min="5" max="5" width="27.5703125" style="26" customWidth="1" collapsed="1"/>
    <col min="6" max="6" width="25.42578125" style="26" customWidth="1" collapsed="1"/>
    <col min="7" max="7" width="9.42578125" style="26" customWidth="1" collapsed="1"/>
    <col min="8" max="8" width="10.5703125" style="26" customWidth="1" collapsed="1"/>
  </cols>
  <sheetData>
    <row r="1" spans="1:9">
      <c r="A1" s="27" t="s">
        <v>2821</v>
      </c>
      <c r="B1" s="28" t="s">
        <v>2050</v>
      </c>
      <c r="C1" s="28" t="s">
        <v>2051</v>
      </c>
      <c r="D1" s="28" t="s">
        <v>2052</v>
      </c>
      <c r="E1" s="30" t="s">
        <v>2054</v>
      </c>
      <c r="F1" s="30" t="s">
        <v>3137</v>
      </c>
      <c r="G1" s="31" t="s">
        <v>2055</v>
      </c>
      <c r="H1" s="31" t="s">
        <v>7</v>
      </c>
      <c r="I1" s="31" t="s">
        <v>2056</v>
      </c>
    </row>
    <row r="2" spans="1:9">
      <c r="A2" t="s">
        <v>3138</v>
      </c>
      <c r="B2" t="s">
        <v>3139</v>
      </c>
      <c r="C2" t="s">
        <v>3140</v>
      </c>
      <c r="D2" t="s">
        <v>3141</v>
      </c>
      <c r="E2" t="s">
        <v>3042</v>
      </c>
      <c r="F2">
        <v>99.98</v>
      </c>
      <c r="G2">
        <v>9</v>
      </c>
      <c r="H2">
        <v>0.15</v>
      </c>
      <c r="I2">
        <v>0</v>
      </c>
    </row>
    <row r="3" spans="1:9">
      <c r="A3" t="s">
        <v>3142</v>
      </c>
      <c r="B3" t="s">
        <v>3143</v>
      </c>
      <c r="C3" t="s">
        <v>3144</v>
      </c>
      <c r="D3" t="s">
        <v>3145</v>
      </c>
      <c r="E3" t="s">
        <v>3146</v>
      </c>
      <c r="F3">
        <v>99.82</v>
      </c>
      <c r="G3">
        <v>4.8</v>
      </c>
      <c r="H3">
        <v>0.15</v>
      </c>
      <c r="I3">
        <v>0</v>
      </c>
    </row>
    <row r="4" spans="1:9">
      <c r="A4" t="s">
        <v>3147</v>
      </c>
      <c r="B4" t="s">
        <v>3148</v>
      </c>
      <c r="C4" t="s">
        <v>3149</v>
      </c>
      <c r="D4" t="s">
        <v>3150</v>
      </c>
      <c r="E4" t="s">
        <v>3151</v>
      </c>
      <c r="F4">
        <v>99.13</v>
      </c>
      <c r="G4">
        <v>6.6</v>
      </c>
      <c r="H4">
        <v>0.15</v>
      </c>
      <c r="I4">
        <v>0</v>
      </c>
    </row>
    <row r="5" spans="1:9">
      <c r="A5" t="s">
        <v>3152</v>
      </c>
      <c r="B5" t="s">
        <v>3153</v>
      </c>
      <c r="C5" t="s">
        <v>3154</v>
      </c>
      <c r="D5" t="s">
        <v>3155</v>
      </c>
      <c r="E5" t="s">
        <v>3156</v>
      </c>
      <c r="F5">
        <v>97.2</v>
      </c>
      <c r="G5">
        <v>6.6</v>
      </c>
      <c r="H5">
        <v>0.15</v>
      </c>
      <c r="I5">
        <v>0.99</v>
      </c>
    </row>
    <row r="6" spans="1:9">
      <c r="A6" t="s">
        <v>3157</v>
      </c>
      <c r="B6" t="s">
        <v>3158</v>
      </c>
      <c r="C6" t="s">
        <v>3159</v>
      </c>
      <c r="D6" t="s">
        <v>3160</v>
      </c>
      <c r="E6" t="s">
        <v>2889</v>
      </c>
      <c r="F6">
        <v>99.72</v>
      </c>
      <c r="G6">
        <v>6.6</v>
      </c>
      <c r="H6">
        <v>0.15</v>
      </c>
      <c r="I6">
        <v>0</v>
      </c>
    </row>
    <row r="7" spans="1:9">
      <c r="A7" t="s">
        <v>3161</v>
      </c>
      <c r="B7" t="s">
        <v>3162</v>
      </c>
      <c r="C7" t="s">
        <v>3163</v>
      </c>
      <c r="D7" t="s">
        <v>3164</v>
      </c>
      <c r="E7" t="s">
        <v>3165</v>
      </c>
      <c r="F7">
        <v>98.1</v>
      </c>
      <c r="G7">
        <v>5.5</v>
      </c>
      <c r="H7">
        <v>0.15</v>
      </c>
      <c r="I7">
        <v>0.82</v>
      </c>
    </row>
    <row r="8" spans="1:9">
      <c r="A8" t="s">
        <v>3166</v>
      </c>
      <c r="B8" t="s">
        <v>3167</v>
      </c>
      <c r="C8" t="s">
        <v>3168</v>
      </c>
      <c r="D8" t="s">
        <v>3169</v>
      </c>
      <c r="E8" t="s">
        <v>3170</v>
      </c>
      <c r="F8">
        <v>99.09</v>
      </c>
      <c r="G8">
        <v>4.8</v>
      </c>
      <c r="H8">
        <v>0.15</v>
      </c>
      <c r="I8">
        <v>0</v>
      </c>
    </row>
    <row r="11" spans="1:9">
      <c r="H11" t="s">
        <v>2547</v>
      </c>
      <c r="I11">
        <f>SUM(I2:I8)</f>
        <v>1.81</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Hobo</dc:creator>
  <cp:keywords/>
  <dc:description/>
  <cp:lastModifiedBy/>
  <cp:revision>7</cp:revision>
  <dcterms:created xsi:type="dcterms:W3CDTF">2015-06-05T18:17:20Z</dcterms:created>
  <dcterms:modified xsi:type="dcterms:W3CDTF">2025-01-21T13:11:28Z</dcterms:modified>
  <cp:category/>
  <cp:contentStatus/>
</cp:coreProperties>
</file>