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0" yWindow="-80" windowWidth="19360" windowHeight="10240" tabRatio="500" firstSheet="2" activeTab="2" autoFilterDateGrouping="1"/>
  </bookViews>
  <sheets>
    <sheet name="MULTAS" sheetId="1" state="visible" r:id="rId1"/>
    <sheet name="Tickets" sheetId="2" state="visible" r:id="rId2"/>
    <sheet name="Item 12" sheetId="3" state="visible" r:id="rId3"/>
    <sheet name="Item 13" sheetId="4" state="visible" r:id="rId4"/>
    <sheet name="Item 14" sheetId="5" state="visible" r:id="rId5"/>
    <sheet name="Item 43" sheetId="6" state="visible" r:id="rId6"/>
    <sheet name="Item 18" sheetId="7" state="visible" r:id="rId7"/>
    <sheet name="Item 19" sheetId="8" state="visible" r:id="rId8"/>
    <sheet name="Item 30" sheetId="9" state="visible" r:id="rId9"/>
    <sheet name="Item 32" sheetId="10" state="visible" r:id="rId10"/>
    <sheet name="Item 33" sheetId="11" state="visible" r:id="rId11"/>
    <sheet name="Item 34" sheetId="12" state="visible" r:id="rId12"/>
    <sheet name="Item 35" sheetId="13" state="visible" r:id="rId13"/>
    <sheet name="Item 37" sheetId="14" state="visible" r:id="rId14"/>
    <sheet name="Item 15" sheetId="15" state="visible" r:id="rId15"/>
    <sheet name="Item 16" sheetId="16" state="visible" r:id="rId16"/>
    <sheet name="Item 17" sheetId="17" state="visible" r:id="rId17"/>
    <sheet name="Item 21" sheetId="18" state="visible" r:id="rId18"/>
    <sheet name="Item 22" sheetId="19" state="visible" r:id="rId19"/>
    <sheet name="Item 23" sheetId="20" state="visible" r:id="rId20"/>
    <sheet name="Item 24" sheetId="21" state="visible" r:id="rId21"/>
    <sheet name="Item 25" sheetId="22" state="visible" r:id="rId22"/>
    <sheet name="Item 26" sheetId="23" state="visible" r:id="rId23"/>
    <sheet name="Item 40" sheetId="24" state="visible" r:id="rId24"/>
  </sheets>
  <definedNames/>
  <calcPr calcId="191028" fullCalcOnLoad="1" iterateDelta="0.0001"/>
</workbook>
</file>

<file path=xl/styles.xml><?xml version="1.0" encoding="utf-8"?>
<styleSheet xmlns="http://schemas.openxmlformats.org/spreadsheetml/2006/main">
  <numFmts count="3">
    <numFmt numFmtId="164" formatCode="0.0%"/>
    <numFmt numFmtId="165" formatCode="dd\-mm\-yyyy\ hh\:mm"/>
    <numFmt numFmtId="166" formatCode="0.000000"/>
  </numFmts>
  <fonts count="12">
    <font>
      <name val="Calibri"/>
      <charset val="1"/>
      <family val="2"/>
      <color rgb="FF000000"/>
      <sz val="11"/>
    </font>
    <font>
      <name val="Calibri"/>
      <charset val="1"/>
      <family val="2"/>
      <b val="1"/>
      <color rgb="FF000000"/>
      <sz val="11"/>
    </font>
    <font>
      <name val="Calibri"/>
      <charset val="1"/>
      <family val="2"/>
      <b val="1"/>
      <color rgb="FF5B9BD5"/>
      <sz val="14"/>
    </font>
    <font>
      <name val="Calibri"/>
      <charset val="1"/>
      <family val="2"/>
      <b val="1"/>
      <color rgb="FF44546A"/>
      <sz val="11"/>
    </font>
    <font>
      <name val="Calibri"/>
      <charset val="1"/>
      <family val="2"/>
      <b val="1"/>
      <color rgb="FFFFFFFF"/>
      <sz val="11"/>
    </font>
    <font>
      <name val="Calibri"/>
      <charset val="1"/>
      <family val="2"/>
      <color rgb="FFFFFFFF"/>
      <sz val="11"/>
    </font>
    <font>
      <name val="Calibri"/>
      <charset val="1"/>
      <family val="2"/>
      <color rgb="FF44546A"/>
      <sz val="11"/>
    </font>
    <font>
      <name val="Calibri"/>
      <charset val="1"/>
      <family val="2"/>
      <sz val="11"/>
    </font>
    <font>
      <name val="Calibri"/>
      <family val="2"/>
      <b val="1"/>
      <color rgb="FF000000"/>
      <sz val="11"/>
    </font>
    <font>
      <name val="Calibri"/>
      <charset val="1"/>
      <family val="2"/>
      <b val="1"/>
      <color rgb="FFFFFFFF"/>
      <sz val="9"/>
    </font>
    <font>
      <name val="Calibri"/>
      <charset val="1"/>
      <family val="2"/>
      <color rgb="FF000000"/>
      <sz val="9"/>
    </font>
    <font>
      <name val="Calibri"/>
      <family val="2"/>
      <b val="1"/>
      <color rgb="FF000000"/>
      <sz val="9"/>
    </font>
  </fonts>
  <fills count="11">
    <fill>
      <patternFill/>
    </fill>
    <fill>
      <patternFill patternType="gray125"/>
    </fill>
    <fill>
      <patternFill patternType="solid">
        <fgColor rgb="FFD6DCE5"/>
        <bgColor rgb="FFC0C0C0"/>
      </patternFill>
    </fill>
    <fill>
      <patternFill patternType="solid">
        <fgColor rgb="FFFFFFFF"/>
        <bgColor rgb="FFFFFFCC"/>
      </patternFill>
    </fill>
    <fill>
      <patternFill patternType="solid">
        <fgColor rgb="FF8497B0"/>
        <bgColor rgb="FF808080"/>
      </patternFill>
    </fill>
    <fill>
      <patternFill patternType="solid">
        <fgColor theme="9" tint="0.3999755851924192"/>
        <bgColor rgb="FFC0C0C0"/>
      </patternFill>
    </fill>
    <fill>
      <patternFill patternType="solid">
        <fgColor theme="9" tint="0.3999755851924192"/>
        <bgColor indexed="64"/>
      </patternFill>
    </fill>
    <fill>
      <patternFill patternType="solid">
        <fgColor theme="9" tint="0.3999755851924192"/>
        <bgColor rgb="FF808080"/>
      </patternFill>
    </fill>
    <fill>
      <patternFill patternType="solid">
        <fgColor rgb="FF00B050"/>
        <bgColor rgb="FF808080"/>
      </patternFill>
    </fill>
    <fill>
      <patternFill patternType="solid">
        <fgColor rgb="FF00B050"/>
        <bgColor indexed="64"/>
      </patternFill>
    </fill>
    <fill>
      <patternFill patternType="solid">
        <fgColor rgb="FF00B0F0"/>
        <bgColor rgb="FF808080"/>
      </patternFill>
    </fill>
  </fills>
  <borders count="3">
    <border>
      <left/>
      <right/>
      <top/>
      <bottom/>
      <diagonal/>
    </border>
    <border>
      <left style="medium">
        <color rgb="FFD6DCE5"/>
      </left>
      <right/>
      <top/>
      <bottom style="medium">
        <color rgb="FFD6DCE5"/>
      </bottom>
      <diagonal/>
    </border>
    <border>
      <left/>
      <right/>
      <top/>
      <bottom style="medium">
        <color rgb="FFD6DCE5"/>
      </bottom>
      <diagonal/>
    </border>
  </borders>
  <cellStyleXfs count="1">
    <xf numFmtId="0" fontId="0" fillId="0" borderId="0"/>
  </cellStyleXfs>
  <cellXfs count="81">
    <xf numFmtId="0" fontId="0" fillId="0" borderId="0" pivotButton="0" quotePrefix="0" xfId="0"/>
    <xf numFmtId="0" fontId="1" fillId="0" borderId="0" pivotButton="0" quotePrefix="0" xfId="0"/>
    <xf numFmtId="0" fontId="0" fillId="2" borderId="0" pivotButton="0" quotePrefix="0" xfId="0"/>
    <xf numFmtId="0" fontId="1" fillId="2" borderId="0" pivotButton="0" quotePrefix="0" xfId="0"/>
    <xf numFmtId="0" fontId="3" fillId="0" borderId="0" applyAlignment="1" pivotButton="0" quotePrefix="0" xfId="0">
      <alignment horizontal="center" vertical="center" wrapText="1"/>
    </xf>
    <xf numFmtId="0" fontId="3" fillId="0" borderId="0" applyAlignment="1" pivotButton="0" quotePrefix="0" xfId="0">
      <alignment horizontal="center" vertical="center"/>
    </xf>
    <xf numFmtId="0" fontId="5" fillId="4" borderId="0" applyAlignment="1" pivotButton="0" quotePrefix="0" xfId="0">
      <alignment horizontal="center" vertical="center" wrapText="1"/>
    </xf>
    <xf numFmtId="0" fontId="5" fillId="4" borderId="0" pivotButton="0" quotePrefix="0" xfId="0"/>
    <xf numFmtId="0" fontId="6" fillId="0" borderId="0" applyAlignment="1" pivotButton="0" quotePrefix="0" xfId="0">
      <alignment horizontal="center" vertical="center" wrapText="1"/>
    </xf>
    <xf numFmtId="0" fontId="6" fillId="0" borderId="0" applyAlignment="1" pivotButton="0" quotePrefix="0" xfId="0">
      <alignment horizontal="left" vertical="center" wrapText="1"/>
    </xf>
    <xf numFmtId="164" fontId="6" fillId="0" borderId="0" applyAlignment="1" pivotButton="0" quotePrefix="0" xfId="0">
      <alignment horizontal="center" vertical="center" wrapText="1"/>
    </xf>
    <xf numFmtId="0" fontId="4" fillId="0" borderId="0" pivotButton="0" quotePrefix="0" xfId="0"/>
    <xf numFmtId="0" fontId="6" fillId="0" borderId="0" applyAlignment="1" pivotButton="0" quotePrefix="0" xfId="0">
      <alignment vertical="center" wrapText="1"/>
    </xf>
    <xf numFmtId="9" fontId="6" fillId="0" borderId="0" applyAlignment="1" pivotButton="0" quotePrefix="0" xfId="0">
      <alignment horizontal="center" vertical="center" wrapText="1"/>
    </xf>
    <xf numFmtId="0" fontId="4" fillId="4" borderId="0" applyAlignment="1" pivotButton="0" quotePrefix="0" xfId="0">
      <alignment horizontal="center" vertical="center" wrapText="1"/>
    </xf>
    <xf numFmtId="0" fontId="4" fillId="4" borderId="0" applyAlignment="1" pivotButton="0" quotePrefix="0" xfId="0">
      <alignment horizontal="center" vertical="center"/>
    </xf>
    <xf numFmtId="0" fontId="6" fillId="0" borderId="0" pivotButton="0" quotePrefix="0" xfId="0"/>
    <xf numFmtId="9" fontId="5" fillId="4" borderId="0" applyAlignment="1" pivotButton="0" quotePrefix="0" xfId="0">
      <alignment horizontal="center" vertical="center" wrapText="1"/>
    </xf>
    <xf numFmtId="9" fontId="4" fillId="4" borderId="0" applyAlignment="1" pivotButton="0" quotePrefix="0" xfId="0">
      <alignment horizontal="center" vertical="center" wrapText="1"/>
    </xf>
    <xf numFmtId="0" fontId="7" fillId="4" borderId="0" applyAlignment="1" pivotButton="0" quotePrefix="0" xfId="0">
      <alignment horizontal="center" vertical="center" wrapText="1"/>
    </xf>
    <xf numFmtId="9" fontId="7" fillId="4" borderId="0" applyAlignment="1" pivotButton="0" quotePrefix="0" xfId="0">
      <alignment horizontal="center" vertical="center" wrapText="1"/>
    </xf>
    <xf numFmtId="0" fontId="0" fillId="4" borderId="0" applyAlignment="1" pivotButton="0" quotePrefix="0" xfId="0">
      <alignment horizontal="center" vertical="center" wrapText="1"/>
    </xf>
    <xf numFmtId="9" fontId="0" fillId="4" borderId="0" applyAlignment="1" pivotButton="0" quotePrefix="0" xfId="0">
      <alignment horizontal="center" vertical="center" wrapText="1"/>
    </xf>
    <xf numFmtId="0" fontId="4" fillId="4" borderId="0" applyAlignment="1" pivotButton="0" quotePrefix="0" xfId="0">
      <alignment vertical="center" wrapText="1"/>
    </xf>
    <xf numFmtId="0" fontId="0" fillId="4" borderId="0" applyAlignment="1" pivotButton="0" quotePrefix="0" xfId="0">
      <alignment vertical="center" wrapText="1"/>
    </xf>
    <xf numFmtId="0" fontId="1" fillId="2" borderId="0" applyAlignment="1" pivotButton="0" quotePrefix="0" xfId="0">
      <alignment horizontal="right"/>
    </xf>
    <xf numFmtId="0" fontId="0" fillId="0" borderId="0" applyAlignment="1" pivotButton="0" quotePrefix="0" xfId="0">
      <alignment horizontal="center"/>
    </xf>
    <xf numFmtId="0" fontId="4" fillId="4" borderId="0" pivotButton="0" quotePrefix="0" xfId="0"/>
    <xf numFmtId="165" fontId="4" fillId="4" borderId="0" pivotButton="0" quotePrefix="0" xfId="0"/>
    <xf numFmtId="2" fontId="4" fillId="4" borderId="0" applyAlignment="1" pivotButton="0" quotePrefix="0" xfId="0">
      <alignment horizontal="center"/>
    </xf>
    <xf numFmtId="10" fontId="4" fillId="4" borderId="0" applyAlignment="1" pivotButton="0" quotePrefix="0" xfId="0">
      <alignment horizontal="center"/>
    </xf>
    <xf numFmtId="0" fontId="4" fillId="4" borderId="0" applyAlignment="1" pivotButton="0" quotePrefix="0" xfId="0">
      <alignment horizontal="center"/>
    </xf>
    <xf numFmtId="2" fontId="4" fillId="4" borderId="0" pivotButton="0" quotePrefix="0" xfId="0"/>
    <xf numFmtId="0" fontId="0" fillId="0" borderId="0" applyAlignment="1" pivotButton="0" quotePrefix="0" xfId="0">
      <alignment vertical="top"/>
    </xf>
    <xf numFmtId="0" fontId="0" fillId="5" borderId="0" pivotButton="0" quotePrefix="0" xfId="0"/>
    <xf numFmtId="0" fontId="3" fillId="6" borderId="0" applyAlignment="1" pivotButton="0" quotePrefix="0" xfId="0">
      <alignment horizontal="center" vertical="center"/>
    </xf>
    <xf numFmtId="0" fontId="5" fillId="7" borderId="0" pivotButton="0" quotePrefix="0" xfId="0"/>
    <xf numFmtId="0" fontId="0" fillId="6" borderId="0" pivotButton="0" quotePrefix="0" xfId="0"/>
    <xf numFmtId="0" fontId="4" fillId="6" borderId="0" pivotButton="0" quotePrefix="0" xfId="0"/>
    <xf numFmtId="0" fontId="5" fillId="7" borderId="0" applyAlignment="1" pivotButton="0" quotePrefix="0" xfId="0">
      <alignment horizontal="center" vertical="center" wrapText="1"/>
    </xf>
    <xf numFmtId="0" fontId="6" fillId="6" borderId="0" pivotButton="0" quotePrefix="0" xfId="0"/>
    <xf numFmtId="9" fontId="5" fillId="7" borderId="0" applyAlignment="1" pivotButton="0" quotePrefix="0" xfId="0">
      <alignment horizontal="center" vertical="center" wrapText="1"/>
    </xf>
    <xf numFmtId="0" fontId="4" fillId="7" borderId="0" applyAlignment="1" pivotButton="0" quotePrefix="0" xfId="0">
      <alignment horizontal="center" vertical="center" wrapText="1"/>
    </xf>
    <xf numFmtId="9" fontId="7" fillId="7" borderId="0" applyAlignment="1" pivotButton="0" quotePrefix="0" xfId="0">
      <alignment horizontal="center" vertical="center" wrapText="1"/>
    </xf>
    <xf numFmtId="9" fontId="4" fillId="7" borderId="0" applyAlignment="1" pivotButton="0" quotePrefix="0" xfId="0">
      <alignment horizontal="center" vertical="center" wrapText="1"/>
    </xf>
    <xf numFmtId="0" fontId="0" fillId="7" borderId="0" applyAlignment="1" pivotButton="0" quotePrefix="0" xfId="0">
      <alignment horizontal="center" vertical="center" wrapText="1"/>
    </xf>
    <xf numFmtId="0" fontId="0" fillId="7" borderId="0" applyAlignment="1" pivotButton="0" quotePrefix="0" xfId="0">
      <alignment vertical="center" wrapText="1"/>
    </xf>
    <xf numFmtId="0" fontId="8" fillId="5" borderId="0" pivotButton="0" quotePrefix="0" xfId="0"/>
    <xf numFmtId="165" fontId="4" fillId="4" borderId="0" applyAlignment="1" pivotButton="0" quotePrefix="0" xfId="0">
      <alignment horizontal="center" vertical="center"/>
    </xf>
    <xf numFmtId="2" fontId="4" fillId="4" borderId="0" applyAlignment="1" pivotButton="0" quotePrefix="0" xfId="0">
      <alignment horizontal="center" vertical="center"/>
    </xf>
    <xf numFmtId="10" fontId="4" fillId="4" borderId="0" applyAlignment="1" pivotButton="0" quotePrefix="0" xfId="0">
      <alignment horizontal="center" vertical="center"/>
    </xf>
    <xf numFmtId="0" fontId="0" fillId="0" borderId="0" applyAlignment="1" pivotButton="0" quotePrefix="0" xfId="0">
      <alignment horizontal="center" vertical="center"/>
    </xf>
    <xf numFmtId="2" fontId="0" fillId="0" borderId="0" applyAlignment="1" pivotButton="0" quotePrefix="0" xfId="0">
      <alignment horizontal="center" vertical="center"/>
    </xf>
    <xf numFmtId="0" fontId="9" fillId="4" borderId="0" applyAlignment="1" pivotButton="0" quotePrefix="0" xfId="0">
      <alignment horizontal="center" vertical="center"/>
    </xf>
    <xf numFmtId="165" fontId="9" fillId="4" borderId="0" applyAlignment="1" pivotButton="0" quotePrefix="0" xfId="0">
      <alignment horizontal="center" vertical="center"/>
    </xf>
    <xf numFmtId="2" fontId="9" fillId="4" borderId="0" applyAlignment="1" pivotButton="0" quotePrefix="0" xfId="0">
      <alignment horizontal="center" vertical="center"/>
    </xf>
    <xf numFmtId="10" fontId="9" fillId="4" borderId="0" applyAlignment="1" pivotButton="0" quotePrefix="0" xfId="0">
      <alignment horizontal="center" vertical="center"/>
    </xf>
    <xf numFmtId="0" fontId="10" fillId="0" borderId="0" applyAlignment="1" pivotButton="0" quotePrefix="0" xfId="0">
      <alignment horizontal="center" vertical="center"/>
    </xf>
    <xf numFmtId="20" fontId="10" fillId="0" borderId="0" applyAlignment="1" pivotButton="0" quotePrefix="0" xfId="0">
      <alignment horizontal="center" vertical="center"/>
    </xf>
    <xf numFmtId="46" fontId="10" fillId="0" borderId="0" applyAlignment="1" pivotButton="0" quotePrefix="0" xfId="0">
      <alignment horizontal="center" vertical="center"/>
    </xf>
    <xf numFmtId="22" fontId="10" fillId="0" borderId="0" applyAlignment="1" pivotButton="0" quotePrefix="0" xfId="0">
      <alignment horizontal="center" vertical="center"/>
    </xf>
    <xf numFmtId="2" fontId="8" fillId="0" borderId="0" applyAlignment="1" pivotButton="0" quotePrefix="0" xfId="0">
      <alignment horizontal="center" vertical="center"/>
    </xf>
    <xf numFmtId="0" fontId="9" fillId="8" borderId="0" applyAlignment="1" pivotButton="0" quotePrefix="0" xfId="0">
      <alignment horizontal="center" vertical="center"/>
    </xf>
    <xf numFmtId="0" fontId="4" fillId="8" borderId="0" applyAlignment="1" pivotButton="0" quotePrefix="0" xfId="0">
      <alignment horizontal="center" vertical="center"/>
    </xf>
    <xf numFmtId="165" fontId="4" fillId="8" borderId="0" applyAlignment="1" pivotButton="0" quotePrefix="0" xfId="0">
      <alignment horizontal="center" vertical="center"/>
    </xf>
    <xf numFmtId="2" fontId="4" fillId="8" borderId="0" applyAlignment="1" pivotButton="0" quotePrefix="0" xfId="0">
      <alignment horizontal="center" vertical="center"/>
    </xf>
    <xf numFmtId="10" fontId="4" fillId="8" borderId="0" applyAlignment="1" pivotButton="0" quotePrefix="0" xfId="0">
      <alignment horizontal="center" vertical="center"/>
    </xf>
    <xf numFmtId="0" fontId="10" fillId="9" borderId="0" applyAlignment="1" pivotButton="0" quotePrefix="0" xfId="0">
      <alignment horizontal="center" vertical="center"/>
    </xf>
    <xf numFmtId="0" fontId="11" fillId="0" borderId="0" applyAlignment="1" pivotButton="0" quotePrefix="0" xfId="0">
      <alignment horizontal="center" vertical="center"/>
    </xf>
    <xf numFmtId="0" fontId="8" fillId="0" borderId="0" applyAlignment="1" pivotButton="0" quotePrefix="0" xfId="0">
      <alignment horizontal="center" vertical="center"/>
    </xf>
    <xf numFmtId="22" fontId="0" fillId="0" borderId="0" pivotButton="0" quotePrefix="0" xfId="0"/>
    <xf numFmtId="0" fontId="0" fillId="0" borderId="0" applyAlignment="1" pivotButton="0" quotePrefix="0" xfId="0">
      <alignment wrapText="1"/>
    </xf>
    <xf numFmtId="0" fontId="9" fillId="10" borderId="0" applyAlignment="1" pivotButton="0" quotePrefix="0" xfId="0">
      <alignment horizontal="center" vertical="center"/>
    </xf>
    <xf numFmtId="166" fontId="10" fillId="0" borderId="0" applyAlignment="1" pivotButton="0" quotePrefix="0" xfId="0">
      <alignment horizontal="center" vertical="center"/>
    </xf>
    <xf numFmtId="0" fontId="2" fillId="3" borderId="1" applyAlignment="1" pivotButton="0" quotePrefix="0" xfId="0">
      <alignment horizontal="left" vertical="center"/>
    </xf>
    <xf numFmtId="0" fontId="4" fillId="4" borderId="0" applyAlignment="1" pivotButton="0" quotePrefix="0" xfId="0">
      <alignment horizontal="center" vertical="center"/>
    </xf>
    <xf numFmtId="0" fontId="6" fillId="0" borderId="0" applyAlignment="1" pivotButton="0" quotePrefix="0" xfId="0">
      <alignment horizontal="center" vertical="center" wrapText="1"/>
    </xf>
    <xf numFmtId="0" fontId="6" fillId="0" borderId="0" applyAlignment="1" pivotButton="0" quotePrefix="0" xfId="0">
      <alignment horizontal="left" vertical="center" wrapText="1"/>
    </xf>
    <xf numFmtId="9" fontId="6" fillId="0" borderId="0" applyAlignment="1" pivotButton="0" quotePrefix="0" xfId="0">
      <alignment horizontal="center" vertical="center" wrapText="1"/>
    </xf>
    <xf numFmtId="0" fontId="0" fillId="0" borderId="0" pivotButton="0" quotePrefix="0" xfId="0"/>
    <xf numFmtId="0" fontId="0" fillId="0" borderId="2" pivotButton="0" quotePrefix="0" xfId="0"/>
  </cellXfs>
  <cellStyles count="1">
    <cellStyle name="Normal" xfId="0" builtinId="0"/>
  </cellStyles>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4546A"/>
      <rgbColor rgb="FF8497B0"/>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styles" Target="styles.xml" Id="rId25" /><Relationship Type="http://schemas.openxmlformats.org/officeDocument/2006/relationships/theme" Target="theme/theme1.xml" Id="rId26"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L62"/>
  <sheetViews>
    <sheetView zoomScale="70" zoomScaleNormal="70" workbookViewId="0">
      <pane ySplit="3" topLeftCell="D21" activePane="bottomLeft" state="frozen"/>
      <selection pane="bottomLeft" activeCell="C7" sqref="C7"/>
    </sheetView>
  </sheetViews>
  <sheetFormatPr baseColWidth="8" defaultColWidth="8.42578125" defaultRowHeight="14.45"/>
  <cols>
    <col collapsed="1" width="5" customWidth="1" style="79" min="1" max="1"/>
    <col collapsed="1" width="6.5703125" customWidth="1" style="1" min="2" max="2"/>
    <col collapsed="1" width="49" customWidth="1" style="79" min="3" max="3"/>
    <col collapsed="1" width="46.5703125" customWidth="1" style="79" min="4" max="4"/>
    <col collapsed="1" width="17.42578125" customWidth="1" style="79" min="5" max="5"/>
    <col collapsed="1" width="21.85546875" customWidth="1" style="79" min="6" max="6"/>
    <col collapsed="1" width="10.140625" customWidth="1" style="79" min="7" max="7"/>
    <col collapsed="1" width="22.5703125" customWidth="1" style="79" min="8" max="8"/>
    <col collapsed="1" width="23.5703125" customWidth="1" style="79" min="9" max="9"/>
    <col collapsed="1" width="24" customWidth="1" style="79" min="10" max="10"/>
    <col collapsed="1" width="14.5703125" customWidth="1" style="79" min="11" max="11"/>
    <col collapsed="1" width="14.5703125" customWidth="1" style="37" min="12" max="12"/>
  </cols>
  <sheetData>
    <row r="1" ht="24.75" customHeight="1" s="79">
      <c r="A1" s="2" t="n"/>
      <c r="B1" s="3" t="n"/>
      <c r="C1" s="2" t="n"/>
      <c r="D1" s="2" t="n"/>
      <c r="E1" s="2" t="n"/>
      <c r="F1" s="2" t="n"/>
      <c r="G1" s="2" t="n"/>
      <c r="H1" s="2" t="n"/>
      <c r="I1" s="2" t="n"/>
      <c r="J1" s="2" t="n"/>
      <c r="K1" s="2" t="n"/>
      <c r="L1" s="34" t="n"/>
    </row>
    <row r="2" ht="24.75" customHeight="1" s="79">
      <c r="A2" s="2" t="n"/>
      <c r="B2" s="74" t="inlineStr">
        <is>
          <t xml:space="preserve">    Cálculo de multas | Carrier: </t>
        </is>
      </c>
      <c r="C2" s="80" t="n"/>
      <c r="D2" s="80" t="n"/>
      <c r="E2" s="80" t="n"/>
      <c r="F2" s="80" t="n"/>
      <c r="G2" s="80" t="n"/>
      <c r="H2" s="80" t="n"/>
      <c r="I2" s="80" t="n"/>
      <c r="J2" s="80" t="n"/>
      <c r="K2" s="80" t="n"/>
      <c r="L2" s="34" t="n"/>
    </row>
    <row r="3" ht="20.25" customHeight="1" s="79">
      <c r="A3" s="2" t="n"/>
      <c r="B3" s="4" t="inlineStr">
        <is>
          <t>N°</t>
        </is>
      </c>
      <c r="C3" s="4" t="inlineStr">
        <is>
          <t>Indicador</t>
        </is>
      </c>
      <c r="D3" s="4" t="inlineStr">
        <is>
          <t>Definicion del Alcance</t>
        </is>
      </c>
      <c r="E3" s="4" t="inlineStr">
        <is>
          <t>Nivel de Servicio</t>
        </is>
      </c>
      <c r="F3" s="4" t="inlineStr">
        <is>
          <t>Tiempo de Medicion</t>
        </is>
      </c>
      <c r="G3" s="4" t="inlineStr">
        <is>
          <t>%</t>
        </is>
      </c>
      <c r="H3" s="4" t="inlineStr">
        <is>
          <t>Base</t>
        </is>
      </c>
      <c r="I3" s="4" t="inlineStr">
        <is>
          <t>Alerta de Incumplimiento</t>
        </is>
      </c>
      <c r="J3" s="4" t="inlineStr">
        <is>
          <t>Incumplimiento Grave</t>
        </is>
      </c>
      <c r="K3" s="5" t="inlineStr">
        <is>
          <t>Multa UF</t>
        </is>
      </c>
      <c r="L3" s="35" t="inlineStr">
        <is>
          <t>Multa UF GTD</t>
        </is>
      </c>
    </row>
    <row r="4">
      <c r="A4" s="2" t="n"/>
      <c r="B4" s="75" t="inlineStr">
        <is>
          <t>Servicios de Apoyo</t>
        </is>
      </c>
      <c r="J4" s="6" t="n"/>
      <c r="K4" s="7" t="n"/>
      <c r="L4" s="36" t="n"/>
    </row>
    <row r="5" ht="69.75" customHeight="1" s="79">
      <c r="A5" s="2" t="n"/>
      <c r="B5" s="76" t="n">
        <v>1</v>
      </c>
      <c r="C5" s="77" t="inlineStr">
        <is>
          <t>Atencion de Llamadas</t>
        </is>
      </c>
      <c r="D5" s="77" t="inlineStr">
        <is>
          <t>Llamadas contestadas antes de los 30 segundos</t>
        </is>
      </c>
      <c r="E5" s="76" t="inlineStr">
        <is>
          <t>&gt;=98%</t>
        </is>
      </c>
      <c r="F5" s="76" t="inlineStr">
        <is>
          <t>Mensual</t>
        </is>
      </c>
      <c r="G5" s="10" t="n">
        <v>0.001</v>
      </c>
      <c r="H5" s="76" t="inlineStr">
        <is>
          <t>Renta Total Mensual</t>
        </is>
      </c>
      <c r="I5" s="76" t="inlineStr">
        <is>
          <t>&lt;=50%</t>
        </is>
      </c>
      <c r="J5" s="76" t="inlineStr">
        <is>
          <t>Si algunos de los SLA del N°1 al 11 son observados como alerta de incumplimiento durante 3 meses seguidos</t>
        </is>
      </c>
    </row>
    <row r="6" ht="29.1" customHeight="1" s="79">
      <c r="A6" s="2" t="n"/>
      <c r="B6" s="76" t="n">
        <v>2</v>
      </c>
      <c r="C6" s="77" t="inlineStr">
        <is>
          <t>Generacion de Tickets</t>
        </is>
      </c>
      <c r="D6" s="77" t="inlineStr">
        <is>
          <t>Generacion de ticket maximo 15 min despues de la recepcion de correo</t>
        </is>
      </c>
      <c r="E6" s="76" t="inlineStr">
        <is>
          <t>&gt;=98%</t>
        </is>
      </c>
      <c r="F6" s="76" t="inlineStr">
        <is>
          <t>Mensual</t>
        </is>
      </c>
      <c r="G6" s="10" t="n">
        <v>0.001</v>
      </c>
      <c r="H6" s="76" t="inlineStr">
        <is>
          <t>Renta Total Mensual</t>
        </is>
      </c>
    </row>
    <row r="7" ht="54" customHeight="1" s="79">
      <c r="A7" s="2" t="n"/>
      <c r="B7" s="76" t="n">
        <v>3</v>
      </c>
      <c r="C7" s="77" t="inlineStr">
        <is>
          <t>Atencion de Tickets</t>
        </is>
      </c>
      <c r="D7" s="77" t="inlineStr">
        <is>
          <t>Avances de incidentes, Update de ticket cada 2 horas</t>
        </is>
      </c>
      <c r="E7" s="76" t="inlineStr">
        <is>
          <t>&gt;=98%</t>
        </is>
      </c>
      <c r="F7" s="76" t="inlineStr">
        <is>
          <t>Mensual</t>
        </is>
      </c>
      <c r="G7" s="10" t="n">
        <v>0.001</v>
      </c>
      <c r="H7" s="76" t="inlineStr">
        <is>
          <t>Renta Total Mensual</t>
        </is>
      </c>
    </row>
    <row r="8">
      <c r="A8" s="2" t="n"/>
      <c r="B8" s="75" t="inlineStr">
        <is>
          <t>Gestión de Reportes</t>
        </is>
      </c>
      <c r="K8" s="11" t="n"/>
      <c r="L8" s="38" t="n"/>
    </row>
    <row r="9" ht="29.1" customHeight="1" s="79">
      <c r="A9" s="2" t="n"/>
      <c r="B9" s="76" t="n">
        <v>4</v>
      </c>
      <c r="C9" s="77" t="inlineStr">
        <is>
          <t>Entrega de Informes</t>
        </is>
      </c>
      <c r="D9" s="12" t="inlineStr">
        <is>
          <t>Entrega dentro de los primeros 5 dias habiles del mes siguiente - Informes del contrato</t>
        </is>
      </c>
      <c r="E9" s="78" t="n">
        <v>1</v>
      </c>
      <c r="F9" s="76" t="inlineStr">
        <is>
          <t>Mensual</t>
        </is>
      </c>
      <c r="G9" s="10" t="n">
        <v>0.001</v>
      </c>
      <c r="H9" s="76" t="inlineStr">
        <is>
          <t>Renta Total Mensual</t>
        </is>
      </c>
      <c r="I9" s="76" t="inlineStr">
        <is>
          <t>Entrega &gt;10 dias habiles</t>
        </is>
      </c>
    </row>
    <row r="10" ht="43.5" customHeight="1" s="79">
      <c r="A10" s="2" t="n"/>
      <c r="B10" s="76" t="n">
        <v>5</v>
      </c>
      <c r="C10" s="77" t="inlineStr">
        <is>
          <t>Informe incidentes y mejora continua</t>
        </is>
      </c>
      <c r="D10" s="12" t="inlineStr">
        <is>
          <t xml:space="preserve"> Informe de incidentes TOP 20 en interrupcion de servicio con propuesta de  mejora continua para esos puntos</t>
        </is>
      </c>
      <c r="E10" s="78" t="n">
        <v>1</v>
      </c>
      <c r="F10" s="76" t="inlineStr">
        <is>
          <t>Mensual</t>
        </is>
      </c>
      <c r="G10" s="10" t="n">
        <v>0.001</v>
      </c>
      <c r="H10" s="78" t="inlineStr">
        <is>
          <t>Renta Total Mensual</t>
        </is>
      </c>
      <c r="I10" s="76" t="inlineStr">
        <is>
          <t>Entrega &gt;10 dias habiles</t>
        </is>
      </c>
    </row>
    <row r="11" ht="57.95" customHeight="1" s="79">
      <c r="A11" s="2" t="n"/>
      <c r="B11" s="76" t="n">
        <v>6</v>
      </c>
      <c r="C11" s="77" t="inlineStr">
        <is>
          <t>Informe Incidencias</t>
        </is>
      </c>
      <c r="D11" s="12" t="inlineStr">
        <is>
          <t>Entrega de informe maximo 48 hrs posterior a la solucion del incidente. Esta asociado a la afectación de la incidencia tales como: localidad, cantidad, tiempo, periodicidad.</t>
        </is>
      </c>
      <c r="E11" s="78" t="n">
        <v>1</v>
      </c>
      <c r="F11" s="76" t="inlineStr">
        <is>
          <t>Evento</t>
        </is>
      </c>
      <c r="G11" s="10" t="n">
        <v>0.001</v>
      </c>
      <c r="H11" s="76" t="inlineStr">
        <is>
          <t>Renta Total Mensual</t>
        </is>
      </c>
      <c r="I11" s="76" t="inlineStr">
        <is>
          <t>&gt; 48 Hrs</t>
        </is>
      </c>
    </row>
    <row r="12">
      <c r="A12" s="2" t="n"/>
      <c r="B12" s="76" t="n">
        <v>7</v>
      </c>
      <c r="C12" s="77" t="inlineStr">
        <is>
          <t>Informe Borrado Equipo</t>
        </is>
      </c>
      <c r="D12" s="12" t="inlineStr">
        <is>
          <t>Se debe entegrar el primer dia o semana del mes.</t>
        </is>
      </c>
      <c r="E12" s="78" t="n">
        <v>1</v>
      </c>
      <c r="F12" s="76" t="inlineStr">
        <is>
          <t>Mensual</t>
        </is>
      </c>
      <c r="G12" s="10" t="n">
        <v>0.001</v>
      </c>
      <c r="H12" s="76" t="inlineStr">
        <is>
          <t>Renta Total Mensual</t>
        </is>
      </c>
      <c r="I12" s="76" t="inlineStr">
        <is>
          <t>Entrega &gt;10 dias habiles</t>
        </is>
      </c>
    </row>
    <row r="13" ht="57.95" customHeight="1" s="79">
      <c r="A13" s="2" t="n"/>
      <c r="B13" s="76" t="n">
        <v>8</v>
      </c>
      <c r="C13" s="77" t="inlineStr">
        <is>
          <t>Informe Seguridad</t>
        </is>
      </c>
      <c r="D13" s="12" t="inlineStr">
        <is>
          <t>Informe que describe todas las buenas practicas y mitigacion de vulnerabilidades de seguridad que se deben aplicar durante el periodo de vigencia del contrato.</t>
        </is>
      </c>
      <c r="E13" s="78" t="n">
        <v>1</v>
      </c>
      <c r="F13" s="76" t="inlineStr">
        <is>
          <t>Semestral</t>
        </is>
      </c>
      <c r="G13" s="10" t="n">
        <v>0.001</v>
      </c>
      <c r="H13" s="76" t="inlineStr">
        <is>
          <t>Renta Total Mensual</t>
        </is>
      </c>
      <c r="I13" s="76" t="inlineStr">
        <is>
          <t>&gt;= Quincena de Enero y Quincena de Julio</t>
        </is>
      </c>
    </row>
    <row r="14" ht="57.95" customHeight="1" s="79">
      <c r="A14" s="2" t="n"/>
      <c r="B14" s="76" t="n">
        <v>9</v>
      </c>
      <c r="C14" s="77" t="inlineStr">
        <is>
          <t>Trabajos Programados</t>
        </is>
      </c>
      <c r="D14" s="12" t="inlineStr">
        <is>
          <t>Si la afectacion excede el impacto declarado en tiempo y servicios informados, la actividad será categorizada como Incidente, aplicando multas y SLA definidos para este tipo de eventos.</t>
        </is>
      </c>
      <c r="E14" s="78" t="n">
        <v>1</v>
      </c>
      <c r="F14" s="76" t="inlineStr">
        <is>
          <t>Evento</t>
        </is>
      </c>
      <c r="G14" s="10" t="inlineStr">
        <is>
          <t>NA</t>
        </is>
      </c>
      <c r="H14" s="76" t="inlineStr">
        <is>
          <t>0,1  UF por cada enlace no informado en impacto</t>
        </is>
      </c>
      <c r="I14" s="76" t="inlineStr">
        <is>
          <t>&gt;=2 eventos mes</t>
        </is>
      </c>
    </row>
    <row r="15" ht="29.1" customHeight="1" s="79">
      <c r="A15" s="2" t="n"/>
      <c r="B15" s="76" t="n">
        <v>10</v>
      </c>
      <c r="C15" s="77" t="inlineStr">
        <is>
          <t>Informe de Inventario y Obsolescencia Red ATM.</t>
        </is>
      </c>
      <c r="D15" s="12" t="inlineStr">
        <is>
          <t xml:space="preserve">Informe periodico con estado de obsolescencia de todos los equipos de la Red ATM </t>
        </is>
      </c>
      <c r="E15" s="78" t="n">
        <v>1</v>
      </c>
      <c r="F15" s="76" t="inlineStr">
        <is>
          <t>Trimestral</t>
        </is>
      </c>
      <c r="G15" s="10" t="n">
        <v>0.001</v>
      </c>
      <c r="H15" s="76" t="inlineStr">
        <is>
          <t>Renta Total Mensual</t>
        </is>
      </c>
      <c r="I15" s="76" t="inlineStr">
        <is>
          <t>&gt;= 15to dia mes</t>
        </is>
      </c>
    </row>
    <row r="16" ht="57.95" customHeight="1" s="79">
      <c r="A16" s="2" t="n"/>
      <c r="B16" s="76" t="n">
        <v>11</v>
      </c>
      <c r="C16" s="77" t="inlineStr">
        <is>
          <t>Entrega de Informe Causa/Raiz</t>
        </is>
      </c>
      <c r="D16" s="12" t="inlineStr">
        <is>
          <t>Informe debe contener falla que lo provoca, Analisis y Tshooting, Mitigacion, Plan de Correccion. El tiempo de entrega será 72 hrs hábiles posterior a mitigacion de la falla.</t>
        </is>
      </c>
      <c r="E16" s="78" t="n">
        <v>1</v>
      </c>
      <c r="F16" s="76" t="inlineStr">
        <is>
          <t>Evento</t>
        </is>
      </c>
      <c r="G16" s="10" t="n">
        <v>0.001</v>
      </c>
      <c r="H16" s="76" t="inlineStr">
        <is>
          <t>Renta Total Mensual</t>
        </is>
      </c>
      <c r="I16" s="76" t="inlineStr">
        <is>
          <t>&gt; 72 Hrs</t>
        </is>
      </c>
    </row>
    <row r="17">
      <c r="A17" s="2" t="n"/>
      <c r="B17" s="14" t="n"/>
      <c r="C17" s="14" t="inlineStr">
        <is>
          <t>Disponibilidad ATM</t>
        </is>
      </c>
      <c r="D17" s="14" t="inlineStr">
        <is>
          <t>ATM con enlaces simples</t>
        </is>
      </c>
      <c r="E17" s="14" t="n"/>
      <c r="F17" s="75" t="inlineStr">
        <is>
          <t>Servicios Criticos Sensibles</t>
        </is>
      </c>
      <c r="G17" s="14" t="n"/>
      <c r="H17" s="14" t="n"/>
      <c r="I17" s="6" t="n"/>
      <c r="J17" s="6" t="n"/>
      <c r="K17" s="6" t="n"/>
      <c r="L17" s="39" t="n"/>
    </row>
    <row r="18" ht="45" customHeight="1" s="79">
      <c r="A18" s="2" t="n"/>
      <c r="B18" s="76" t="n">
        <v>12</v>
      </c>
      <c r="C18" s="77" t="inlineStr">
        <is>
          <t>Disponibilidad enlaces ATM</t>
        </is>
      </c>
      <c r="D18" s="77" t="inlineStr">
        <is>
          <t>Disponibilidad individual por enlaces ATM</t>
        </is>
      </c>
      <c r="E18" s="76" t="inlineStr">
        <is>
          <t>&gt;=98,6%</t>
        </is>
      </c>
      <c r="F18" s="76" t="inlineStr">
        <is>
          <t>Mensual</t>
        </is>
      </c>
      <c r="G18" s="78" t="n">
        <v>0.1</v>
      </c>
      <c r="H18" s="76" t="inlineStr">
        <is>
          <t xml:space="preserve">Renta mensual por el enlace en que no cumpla este umbral </t>
        </is>
      </c>
      <c r="I18" s="76" t="inlineStr">
        <is>
          <t>&lt;=98%</t>
        </is>
      </c>
      <c r="J18" s="76" t="inlineStr">
        <is>
          <t>Si algunos de los SLA del N°12 al 14 son observados como alerta de incumplimiento durante 3 meses seguidos</t>
        </is>
      </c>
      <c r="K18" t="n">
        <v>48.81</v>
      </c>
      <c r="L18" s="37" t="n">
        <v>48.81</v>
      </c>
    </row>
    <row r="19" ht="43.5" customHeight="1" s="79">
      <c r="A19" s="2" t="n"/>
      <c r="B19" s="76" t="n">
        <v>13</v>
      </c>
      <c r="C19" s="77" t="inlineStr">
        <is>
          <t>Disponibilidad de enlaces por Comuna</t>
        </is>
      </c>
      <c r="D19" s="77" t="inlineStr">
        <is>
          <t>Disponibilidad de los Enlaces de una Comuna</t>
        </is>
      </c>
      <c r="E19" s="76" t="inlineStr">
        <is>
          <t>&gt;=98,6%</t>
        </is>
      </c>
      <c r="F19" s="76" t="inlineStr">
        <is>
          <t>Diario</t>
        </is>
      </c>
      <c r="G19" s="78" t="n">
        <v>0.12</v>
      </c>
      <c r="H19" s="76" t="inlineStr">
        <is>
          <t>Renta mensual por cada enlaces de la comuna afectada</t>
        </is>
      </c>
      <c r="K19" t="n">
        <v>50.65</v>
      </c>
      <c r="L19" s="37" t="n">
        <v>50.65</v>
      </c>
    </row>
    <row r="20" ht="120" customHeight="1" s="79">
      <c r="A20" s="2" t="n"/>
      <c r="B20" s="76" t="n">
        <v>14</v>
      </c>
      <c r="C20" s="77" t="inlineStr">
        <is>
          <t>Disponibilidad por grupos de enlaces por falla masiva</t>
        </is>
      </c>
      <c r="D20" s="77" t="inlineStr">
        <is>
          <t>a.	 200 o más enlaces ATM de manera simultanea, o
b.	 El 20% de la base total instalada por el proveedor, o
c.	 El 50% de los enlaces ATM de una misma comuna o Región, o
d.	 Afectación del enlace troncal hacia los Datacenter de Paine y/o Liray a través del cual esté operando el Servicio.</t>
        </is>
      </c>
      <c r="E20" s="76" t="inlineStr">
        <is>
          <t>&gt;=98,6%</t>
        </is>
      </c>
      <c r="F20" s="76" t="inlineStr">
        <is>
          <t>Evento</t>
        </is>
      </c>
      <c r="G20" s="78" t="n">
        <v>0.1</v>
      </c>
      <c r="H20" s="76" t="inlineStr">
        <is>
          <t>Renta mensual por cada enlace en que no se cumpla este umbral</t>
        </is>
      </c>
      <c r="K20" t="n">
        <v>22.69</v>
      </c>
      <c r="L20" s="37" t="n">
        <v>22.69</v>
      </c>
    </row>
    <row r="21" ht="43.5" customHeight="1" s="79">
      <c r="A21" s="2" t="n"/>
      <c r="D21" s="77" t="inlineStr">
        <is>
          <t>Disponibilidad Global de enlaces calculando  el promedio de las disponibilidades individuales de cada enlace</t>
        </is>
      </c>
      <c r="E21" s="76" t="inlineStr">
        <is>
          <t>&gt;=99,5%</t>
        </is>
      </c>
      <c r="F21" s="76" t="inlineStr">
        <is>
          <t>Mensual</t>
        </is>
      </c>
      <c r="G21" s="78" t="n">
        <v>0.1</v>
      </c>
      <c r="H21" s="76" t="inlineStr">
        <is>
          <t>Renta Total Mensual</t>
        </is>
      </c>
      <c r="K21" t="n">
        <v>1156.79</v>
      </c>
      <c r="L21" s="37" t="n">
        <v>0</v>
      </c>
    </row>
    <row r="22">
      <c r="A22" s="2" t="n"/>
      <c r="B22" s="6" t="n"/>
      <c r="C22" s="14" t="inlineStr">
        <is>
          <t>Disponibilidad ATM</t>
        </is>
      </c>
      <c r="D22" s="14" t="inlineStr">
        <is>
          <t>ATM con enlaces Duales</t>
        </is>
      </c>
      <c r="E22" s="6" t="n"/>
      <c r="F22" s="6" t="n"/>
      <c r="G22" s="17" t="n"/>
      <c r="H22" s="6" t="n"/>
      <c r="I22" s="6" t="n"/>
      <c r="J22" s="6" t="n"/>
      <c r="K22" s="6" t="n"/>
      <c r="L22" s="39" t="n"/>
    </row>
    <row r="23" ht="45" customHeight="1" s="79">
      <c r="A23" s="2" t="n"/>
      <c r="B23" s="76" t="n">
        <v>15</v>
      </c>
      <c r="C23" s="77" t="inlineStr">
        <is>
          <t>Disponibilidad enlaces ATM</t>
        </is>
      </c>
      <c r="D23" s="77" t="inlineStr">
        <is>
          <t>Disponibilidad individual por ATM con enlaces duales</t>
        </is>
      </c>
      <c r="E23" s="76" t="inlineStr">
        <is>
          <t>&gt;=98,6%</t>
        </is>
      </c>
      <c r="F23" s="76" t="inlineStr">
        <is>
          <t>Mensual</t>
        </is>
      </c>
      <c r="G23" s="78" t="n">
        <v>0.1</v>
      </c>
      <c r="H23" s="76" t="inlineStr">
        <is>
          <t xml:space="preserve">de la renta del mes por el enlace en que no cumpla este umbral </t>
        </is>
      </c>
      <c r="I23" s="76" t="inlineStr">
        <is>
          <t>&lt;=98%</t>
        </is>
      </c>
      <c r="J23" s="76" t="inlineStr">
        <is>
          <t>Si algunos de los SLA del N°15 al 17 son observados como alerta de incumplimiento durante 3 meses seguidos</t>
        </is>
      </c>
      <c r="K23" t="n">
        <v>0</v>
      </c>
      <c r="L23" s="37" t="n">
        <v>0</v>
      </c>
    </row>
    <row r="24" ht="29.1" customHeight="1" s="79">
      <c r="A24" s="2" t="n"/>
      <c r="B24" s="76" t="n">
        <v>16</v>
      </c>
      <c r="C24" s="77" t="inlineStr">
        <is>
          <t>Disponibilidad de enlaces por Comuna</t>
        </is>
      </c>
      <c r="D24" s="77" t="inlineStr">
        <is>
          <t>Disponibilidad de ATM con enlaces duales por comuna</t>
        </is>
      </c>
      <c r="E24" s="76" t="inlineStr">
        <is>
          <t>&gt;=98,6%</t>
        </is>
      </c>
      <c r="F24" s="76" t="inlineStr">
        <is>
          <t>Diario</t>
        </is>
      </c>
      <c r="G24" s="78" t="n">
        <v>0.12</v>
      </c>
      <c r="H24" s="76" t="inlineStr">
        <is>
          <t>de la renta mensual de la comuna afectada</t>
        </is>
      </c>
      <c r="K24" t="n">
        <v>0</v>
      </c>
      <c r="L24" s="37" t="n">
        <v>0</v>
      </c>
    </row>
    <row r="25" ht="120" customHeight="1" s="79">
      <c r="A25" s="2" t="n"/>
      <c r="B25" s="76" t="n">
        <v>17</v>
      </c>
      <c r="C25" s="77" t="inlineStr">
        <is>
          <t>Disponibilidad por grupos de enlaces por falla masiva</t>
        </is>
      </c>
      <c r="D25" s="77" t="inlineStr">
        <is>
          <t>a.	 200 o más enlaces ATM de manera simultanea, o
b.	 El 20% de la base total instalada por el proveedor, o
c.	 El 50% de los enlaces ATM de una misma comuna o Región, o
d.	 Afectación del enlace troncal hacia los Datacenter de Paine y/o Liray a través del cual esté operando el Servicio.</t>
        </is>
      </c>
      <c r="E25" s="76" t="inlineStr">
        <is>
          <t>&gt;=98,6%</t>
        </is>
      </c>
      <c r="F25" s="76" t="inlineStr">
        <is>
          <t>Evento mes</t>
        </is>
      </c>
      <c r="G25" s="78" t="n">
        <v>0.1</v>
      </c>
      <c r="H25" s="76" t="inlineStr">
        <is>
          <t>de la renta por enlace en que no se cumpla este umbral</t>
        </is>
      </c>
      <c r="K25" t="n">
        <v>0</v>
      </c>
      <c r="L25" s="37" t="n">
        <v>0</v>
      </c>
    </row>
    <row r="26" ht="43.5" customHeight="1" s="79">
      <c r="A26" s="2" t="n"/>
      <c r="D26" s="77" t="inlineStr">
        <is>
          <t>Disponibilidad Global de enlaces calculando  el promedio de las disponibilidades individuales de cada enlace</t>
        </is>
      </c>
      <c r="E26" s="76" t="inlineStr">
        <is>
          <t>&gt;=99,5%</t>
        </is>
      </c>
      <c r="F26" s="76" t="inlineStr">
        <is>
          <t>Mensual</t>
        </is>
      </c>
      <c r="G26" s="78" t="n">
        <v>0.1</v>
      </c>
      <c r="H26" s="76" t="inlineStr">
        <is>
          <t>Renta Total Mensual</t>
        </is>
      </c>
      <c r="K26" s="16" t="n"/>
      <c r="L26" s="40" t="n"/>
    </row>
    <row r="27">
      <c r="A27" s="2" t="n"/>
      <c r="B27" s="6" t="n"/>
      <c r="C27" s="14" t="inlineStr">
        <is>
          <t>Reparación ATM</t>
        </is>
      </c>
      <c r="D27" s="14" t="inlineStr">
        <is>
          <t>ATM  con enlaces simples</t>
        </is>
      </c>
      <c r="E27" s="6" t="n"/>
      <c r="F27" s="75" t="inlineStr">
        <is>
          <t>Servicios Criticos Sensibles</t>
        </is>
      </c>
      <c r="G27" s="17" t="n"/>
      <c r="H27" s="6" t="n"/>
      <c r="I27" s="17" t="n"/>
      <c r="J27" s="17" t="n"/>
      <c r="K27" s="17" t="n"/>
      <c r="L27" s="41" t="n"/>
    </row>
    <row r="28" ht="60" customHeight="1" s="79">
      <c r="A28" s="2" t="n"/>
      <c r="B28" s="76" t="n">
        <v>18</v>
      </c>
      <c r="C28" s="77" t="inlineStr">
        <is>
          <t>Tiempo Promedio de Reparación por enlace</t>
        </is>
      </c>
      <c r="D28" s="77" t="inlineStr">
        <is>
          <t>Tiempo promedio de reparación de un enlace ATM que haya presentado indisponibilidad a nivel de servicio y que NO esté catalogado como Fuerza Mayor</t>
        </is>
      </c>
      <c r="E28" s="76" t="inlineStr">
        <is>
          <t>8 hrs</t>
        </is>
      </c>
      <c r="F28" s="76" t="inlineStr">
        <is>
          <t>Mensual</t>
        </is>
      </c>
      <c r="G28" s="78" t="inlineStr">
        <is>
          <t>NA</t>
        </is>
      </c>
      <c r="H28" s="76" t="inlineStr">
        <is>
          <t xml:space="preserve">0,2 UF por cada enlace que superó el tiempo promedio de reparación </t>
        </is>
      </c>
      <c r="I28" s="78" t="inlineStr">
        <is>
          <t>&gt;=12 horas</t>
        </is>
      </c>
      <c r="J28" s="78" t="inlineStr">
        <is>
          <t>Si algunos de los SLA del N°18 al 20 son observados como alerta de incumplimiento durante 3 meses seguidos</t>
        </is>
      </c>
      <c r="K28" t="n">
        <v>22.2</v>
      </c>
      <c r="L28" s="37" t="n">
        <v>22.2</v>
      </c>
    </row>
    <row r="29" ht="57.95" customHeight="1" s="79">
      <c r="A29" s="2" t="n"/>
      <c r="B29" s="76" t="n">
        <v>19</v>
      </c>
      <c r="C29" s="77" t="inlineStr">
        <is>
          <t>Tiempo Máximo de Reparación por enlace</t>
        </is>
      </c>
      <c r="D29" s="77" t="inlineStr">
        <is>
          <t>Tiempo Máximo de reparación de un enlace ATM que haya presentado indisponibilidad a nivel de servicio y que NO esté catalogado como Fuerza Mayor</t>
        </is>
      </c>
      <c r="E29" s="76" t="inlineStr">
        <is>
          <t>12 hrs</t>
        </is>
      </c>
      <c r="F29" s="76" t="inlineStr">
        <is>
          <t>Evento mes</t>
        </is>
      </c>
      <c r="G29" s="78" t="inlineStr">
        <is>
          <t>NA</t>
        </is>
      </c>
      <c r="H29" s="76" t="inlineStr">
        <is>
          <t>0,2 UF por cada enlace que haya superado el tiempo máximo de reparación.</t>
        </is>
      </c>
      <c r="I29" s="76" t="inlineStr">
        <is>
          <t>&gt;=16 horas</t>
        </is>
      </c>
      <c r="K29" t="n">
        <v>23.4</v>
      </c>
      <c r="L29" s="37" t="n">
        <v>23.4</v>
      </c>
    </row>
    <row r="30" ht="57.95" customHeight="1" s="79">
      <c r="A30" s="2" t="n"/>
      <c r="B30" s="76" t="n">
        <v>20</v>
      </c>
      <c r="C30" s="77" t="inlineStr">
        <is>
          <t>Tiempo Máximo de Repación por enlace catalogado como Fuerza Mayor</t>
        </is>
      </c>
      <c r="D30" s="77" t="inlineStr">
        <is>
          <t>Tiempo Máximo de reparación de un enlace ATM que haya presentado indisponibilidad a nivel de servicio y que SI esté catalogado como Fuerza Mayor</t>
        </is>
      </c>
      <c r="E30" s="76" t="inlineStr">
        <is>
          <t>48 hrs</t>
        </is>
      </c>
      <c r="F30" s="76" t="inlineStr">
        <is>
          <t>Evento mes</t>
        </is>
      </c>
      <c r="G30" s="78" t="inlineStr">
        <is>
          <t>NA</t>
        </is>
      </c>
      <c r="H30" s="76" t="inlineStr">
        <is>
          <t>0,3 UF por cada enlace que haya superado el tiempo máximo de reparación.</t>
        </is>
      </c>
      <c r="I30" s="78" t="inlineStr">
        <is>
          <t>&gt;= 52 horas</t>
        </is>
      </c>
      <c r="K30" s="16" t="n"/>
      <c r="L30" s="40" t="n"/>
    </row>
    <row r="31">
      <c r="A31" s="2" t="n"/>
      <c r="B31" s="6" t="n"/>
      <c r="C31" s="14" t="inlineStr">
        <is>
          <t>Reparación ATM</t>
        </is>
      </c>
      <c r="D31" s="14" t="inlineStr">
        <is>
          <t>ATM con enlaces Duales</t>
        </is>
      </c>
      <c r="E31" s="6" t="n"/>
      <c r="F31" s="6" t="n"/>
      <c r="G31" s="17" t="n"/>
      <c r="H31" s="6" t="n"/>
      <c r="I31" s="6" t="n"/>
      <c r="J31" s="6" t="n"/>
      <c r="K31" s="6" t="n"/>
      <c r="L31" s="39" t="n"/>
    </row>
    <row r="32" ht="60" customHeight="1" s="79">
      <c r="A32" s="2" t="n"/>
      <c r="B32" s="76" t="n">
        <v>21</v>
      </c>
      <c r="C32" s="77" t="inlineStr">
        <is>
          <t>Tiempo Promedio de Reparación por enlace (Indisponibilidad parcial)</t>
        </is>
      </c>
      <c r="D32" s="77" t="inlineStr">
        <is>
          <t>Tiempo promedio de reparación por enlace ATM que haya presentado indisponibilidad parcial a nivel de servicio y que NO esté catalogado como Fuerza Mayor</t>
        </is>
      </c>
      <c r="E32" s="76" t="inlineStr">
        <is>
          <t>30 hrs</t>
        </is>
      </c>
      <c r="F32" s="76" t="inlineStr">
        <is>
          <t>Mensual</t>
        </is>
      </c>
      <c r="G32" s="76" t="inlineStr">
        <is>
          <t>NA</t>
        </is>
      </c>
      <c r="H32" s="76" t="inlineStr">
        <is>
          <t xml:space="preserve">0,2 UF por cada enlace que superó el tiempo promedio de reparación </t>
        </is>
      </c>
      <c r="I32" s="76" t="inlineStr">
        <is>
          <t>&gt;=36 horas</t>
        </is>
      </c>
      <c r="J32" s="78" t="inlineStr">
        <is>
          <t>Si algunos de los SLA del N°21 al 27 son observados como alerta de incumplimiento durante 3 meses seguidos</t>
        </is>
      </c>
      <c r="K32" t="n">
        <v>0</v>
      </c>
      <c r="L32" s="37" t="n">
        <v>0</v>
      </c>
    </row>
    <row r="33" ht="57.95" customHeight="1" s="79">
      <c r="A33" s="2" t="n"/>
      <c r="B33" s="76" t="n">
        <v>22</v>
      </c>
      <c r="C33" s="77" t="inlineStr">
        <is>
          <t>Tiempo Máximo de Reparación por enlace             (Indisponibilidad parcial)</t>
        </is>
      </c>
      <c r="D33" s="77" t="inlineStr">
        <is>
          <t>Tiempo Máximo de reparación de un enlace ATM que haya presentado indisponibilidad parcial a nivel de servicio y que NO esté catalogado como Fuerza Mayor</t>
        </is>
      </c>
      <c r="E33" s="76" t="inlineStr">
        <is>
          <t>54 hrs</t>
        </is>
      </c>
      <c r="F33" s="76" t="inlineStr">
        <is>
          <t>Evento mes</t>
        </is>
      </c>
      <c r="G33" s="76" t="inlineStr">
        <is>
          <t>NA</t>
        </is>
      </c>
      <c r="H33" s="76" t="inlineStr">
        <is>
          <t>0,2 UF por cada enlace que haya superado el tiempo máximo de reparación.</t>
        </is>
      </c>
      <c r="I33" s="76" t="inlineStr">
        <is>
          <t>&gt;=60 horas</t>
        </is>
      </c>
      <c r="K33" t="n">
        <v>0</v>
      </c>
      <c r="L33" s="37" t="n">
        <v>0</v>
      </c>
    </row>
    <row r="34" ht="57.95" customHeight="1" s="79">
      <c r="A34" s="2" t="n"/>
      <c r="B34" s="76" t="n">
        <v>23</v>
      </c>
      <c r="C34" s="77" t="inlineStr">
        <is>
          <t>Tiempo Máximo de Repación por enlace catalogado como Fuerza Mayor      (Indisponibilidad parcial)</t>
        </is>
      </c>
      <c r="D34" s="77" t="inlineStr">
        <is>
          <t>Tiempo Máximo de reparación de un enlace ATM que haya presentado indisponibilidad parcial a nivel de servicio y que SI esté catalogado como Fuerza Mayor</t>
        </is>
      </c>
      <c r="E34" s="76" t="inlineStr">
        <is>
          <t>72 hrs</t>
        </is>
      </c>
      <c r="F34" s="76" t="inlineStr">
        <is>
          <t>Evento mes</t>
        </is>
      </c>
      <c r="G34" s="76" t="inlineStr">
        <is>
          <t>NA</t>
        </is>
      </c>
      <c r="H34" s="76" t="inlineStr">
        <is>
          <t>0,2 UF por cada enlace que haya superado el tiempo máximo de reparación.</t>
        </is>
      </c>
      <c r="I34" s="76" t="inlineStr">
        <is>
          <t>&gt;=76 horas</t>
        </is>
      </c>
      <c r="K34" t="n">
        <v>0</v>
      </c>
      <c r="L34" s="37" t="n">
        <v>0</v>
      </c>
    </row>
    <row r="35" ht="43.5" customHeight="1" s="79">
      <c r="A35" s="2" t="n"/>
      <c r="B35" s="76" t="n">
        <v>24</v>
      </c>
      <c r="C35" s="77" t="inlineStr">
        <is>
          <t>Tiempo Promedio de Reparación por enlace (Indisponibilidad Total)</t>
        </is>
      </c>
      <c r="D35" s="77" t="inlineStr">
        <is>
          <t>Tiempo promedio de reparación por enlace ATM que haya presentado indisponibilidad total a nivel de servicio y que NO esté catalogado como Fuerza Mayor</t>
        </is>
      </c>
      <c r="E35" s="76" t="inlineStr">
        <is>
          <t>8 hrs</t>
        </is>
      </c>
      <c r="F35" s="76" t="inlineStr">
        <is>
          <t>Mensual</t>
        </is>
      </c>
      <c r="G35" s="76" t="inlineStr">
        <is>
          <t>NA</t>
        </is>
      </c>
      <c r="H35" s="76" t="inlineStr">
        <is>
          <t xml:space="preserve">0,2 UF por cada enlace que superó el tiempo promedio de reparación </t>
        </is>
      </c>
      <c r="I35" s="76" t="inlineStr">
        <is>
          <t>&gt;= 12 horas</t>
        </is>
      </c>
      <c r="K35" t="n">
        <v>0</v>
      </c>
      <c r="L35" s="37" t="n">
        <v>0</v>
      </c>
    </row>
    <row r="36" ht="57.95" customHeight="1" s="79">
      <c r="A36" s="2" t="n"/>
      <c r="B36" s="76" t="n">
        <v>25</v>
      </c>
      <c r="C36" s="12" t="inlineStr">
        <is>
          <t>Tiempo Máximo de Reparación por enlace             (Indisponibilidad Total)</t>
        </is>
      </c>
      <c r="D36" s="77" t="inlineStr">
        <is>
          <t>Tiempo Máximo de reparación de un enlace ATM que haya presentado indisponibilidad total a nivel de servicio y que NO esté catalogado como Fuerza Mayor</t>
        </is>
      </c>
      <c r="E36" s="76" t="inlineStr">
        <is>
          <t>12 hrs</t>
        </is>
      </c>
      <c r="F36" s="76" t="inlineStr">
        <is>
          <t>Evento mes</t>
        </is>
      </c>
      <c r="G36" s="76" t="inlineStr">
        <is>
          <t>NA</t>
        </is>
      </c>
      <c r="H36" s="76" t="inlineStr">
        <is>
          <t>0,2 UF por cada enlace que haya superado el tiempo máximo de reparación.</t>
        </is>
      </c>
      <c r="I36" s="76" t="inlineStr">
        <is>
          <t>&gt;=16 horas</t>
        </is>
      </c>
      <c r="K36" t="n">
        <v>0</v>
      </c>
      <c r="L36" s="37" t="n">
        <v>0</v>
      </c>
    </row>
    <row r="37" ht="57.95" customHeight="1" s="79">
      <c r="A37" s="2" t="n"/>
      <c r="B37" s="76" t="n">
        <v>26</v>
      </c>
      <c r="C37" s="12" t="inlineStr">
        <is>
          <t>Tiempo Máximo de Repación por enlace catalogado como Fuerza Mayor      (Indisponibilidad Total)</t>
        </is>
      </c>
      <c r="D37" s="77" t="inlineStr">
        <is>
          <t>Tiempo Máximo de reparación de un enlace ATM que haya presentado indisponibilidad total a nivel de servicio y que SI esté catalogado como Fuerza Mayor</t>
        </is>
      </c>
      <c r="E37" s="76" t="inlineStr">
        <is>
          <t>48 hrs</t>
        </is>
      </c>
      <c r="F37" s="76" t="inlineStr">
        <is>
          <t>Evento mes</t>
        </is>
      </c>
      <c r="G37" s="78" t="inlineStr">
        <is>
          <t>NA</t>
        </is>
      </c>
      <c r="H37" s="76" t="inlineStr">
        <is>
          <t>0,2 UF por cada enlace que haya superado el tiempo máximo de reparación.</t>
        </is>
      </c>
      <c r="I37" s="76" t="inlineStr">
        <is>
          <t>&gt;=52 horas</t>
        </is>
      </c>
      <c r="K37" t="n">
        <v>0</v>
      </c>
      <c r="L37" s="37" t="n">
        <v>0</v>
      </c>
    </row>
    <row r="38" ht="60" customHeight="1" s="79">
      <c r="A38" s="2" t="n"/>
      <c r="B38" s="76" t="n">
        <v>27</v>
      </c>
      <c r="C38" s="77" t="inlineStr">
        <is>
          <t>Tiempo maximo Reparacion de Enlaces Troncales</t>
        </is>
      </c>
      <c r="D38" s="77" t="inlineStr">
        <is>
          <t>El tiempo máximo de reparación de cada enlace troncal debe ser menor a 8 horas corridas, en fallas  de planta externa.
No esté considerado como Fuerza Mayor</t>
        </is>
      </c>
      <c r="E38" s="76" t="inlineStr">
        <is>
          <t>8 hrs</t>
        </is>
      </c>
      <c r="F38" s="76" t="inlineStr">
        <is>
          <t>Evento mes</t>
        </is>
      </c>
      <c r="G38" s="78" t="inlineStr">
        <is>
          <t>NA</t>
        </is>
      </c>
      <c r="H38" s="76" t="inlineStr">
        <is>
          <t>0,1 UF por cada enlace que haya superado el tiempo máximo de reparación.</t>
        </is>
      </c>
      <c r="I38" s="76" t="inlineStr">
        <is>
          <t>&gt;=12 horas</t>
        </is>
      </c>
      <c r="K38" s="16" t="n"/>
      <c r="L38" s="40" t="n"/>
    </row>
    <row r="39" ht="57.95" customHeight="1" s="79">
      <c r="A39" s="2" t="n"/>
      <c r="D39" s="77" t="inlineStr">
        <is>
          <t>El tiempo máximo de reparación de cada enlace troncal no debe ser mayor a 8 horas corridas, Si esté catalogado como Fuerza Mayor.</t>
        </is>
      </c>
      <c r="E39" s="78" t="inlineStr">
        <is>
          <t>12 hrs</t>
        </is>
      </c>
      <c r="F39" s="76" t="inlineStr">
        <is>
          <t>Evento mes</t>
        </is>
      </c>
      <c r="G39" s="78" t="inlineStr">
        <is>
          <t>NA</t>
        </is>
      </c>
      <c r="H39" s="76" t="inlineStr">
        <is>
          <t>0,1 UF por cada enlace que haya superado el tiempo máximo de reparación.</t>
        </is>
      </c>
      <c r="I39" s="76" t="inlineStr">
        <is>
          <t>&gt;=16 horas</t>
        </is>
      </c>
      <c r="K39" s="16" t="n"/>
      <c r="L39" s="40" t="n"/>
    </row>
    <row r="40" ht="15" customHeight="1" s="79">
      <c r="A40" s="2" t="n"/>
      <c r="B40" s="14" t="n"/>
      <c r="C40" s="14" t="inlineStr">
        <is>
          <t>Soporte Local ATM</t>
        </is>
      </c>
      <c r="D40" s="14" t="inlineStr">
        <is>
          <t>Falla equipo de comunicaciones, partes o piezas</t>
        </is>
      </c>
      <c r="E40" s="14" t="n"/>
      <c r="F40" s="14" t="n"/>
      <c r="G40" s="18" t="n"/>
      <c r="H40" s="14" t="n"/>
      <c r="I40" s="14" t="n"/>
      <c r="J40" s="14" t="n"/>
      <c r="K40" s="14" t="n"/>
      <c r="L40" s="42" t="n"/>
    </row>
    <row r="41" ht="60" customHeight="1" s="79">
      <c r="A41" s="2" t="n"/>
      <c r="B41" s="76" t="n">
        <v>28</v>
      </c>
      <c r="C41" s="77" t="inlineStr">
        <is>
          <t>Tiempo Reemplazo de HW Centrales ATM</t>
        </is>
      </c>
      <c r="D41" s="77" t="inlineStr">
        <is>
          <t>Inicia posterior a Tshoot. Opera en paralelo de analisis causa/falla.
Tiempo de reemplazo de equipo por RMA no debe superar 8 horas corridas, 24x7x365</t>
        </is>
      </c>
      <c r="E41" s="78" t="n">
        <v>1</v>
      </c>
      <c r="F41" s="76" t="inlineStr">
        <is>
          <t>Evento mes</t>
        </is>
      </c>
      <c r="G41" s="78" t="n">
        <v>0.02</v>
      </c>
      <c r="H41" s="76" t="inlineStr">
        <is>
          <t>Renta mensual  total de enlaces asociado al equipo afectado.</t>
        </is>
      </c>
      <c r="I41" s="76" t="inlineStr">
        <is>
          <t>&gt;=12 horas</t>
        </is>
      </c>
      <c r="J41" s="76" t="inlineStr">
        <is>
          <t>Si algunos de los SLA del N°28 al 29  son observados como alerta de incumplimiento durante 3 meses seguidos</t>
        </is>
      </c>
      <c r="K41" s="16" t="n"/>
      <c r="L41" s="40" t="n"/>
    </row>
    <row r="42" ht="57.95" customHeight="1" s="79">
      <c r="A42" s="2" t="n"/>
      <c r="B42" s="76" t="n">
        <v>29</v>
      </c>
      <c r="C42" s="77" t="inlineStr">
        <is>
          <t>Tiempo Reemplazo de HW Router ATM</t>
        </is>
      </c>
      <c r="D42" s="77" t="inlineStr">
        <is>
          <t>Inicia posterior a Tshoot. Opera en paralelo de analisis causa/falla.
Tiempo de reemplazo de equipo por RMA no debe superar 6 horas corridas, 24x7x365</t>
        </is>
      </c>
      <c r="E42" s="78" t="n">
        <v>1</v>
      </c>
      <c r="F42" s="76" t="inlineStr">
        <is>
          <t>Evento mes</t>
        </is>
      </c>
      <c r="G42" s="78" t="n">
        <v>0.1</v>
      </c>
      <c r="H42" s="76" t="inlineStr">
        <is>
          <t xml:space="preserve">Renta mensual por el enlace ATM en que no cumpla este umbral </t>
        </is>
      </c>
      <c r="I42" s="76" t="inlineStr">
        <is>
          <t>&gt;=10 horas</t>
        </is>
      </c>
      <c r="K42" s="16" t="n"/>
      <c r="L42" s="40" t="n"/>
    </row>
    <row r="43">
      <c r="A43" s="2" t="n"/>
      <c r="B43" s="19" t="n"/>
      <c r="C43" s="14" t="inlineStr">
        <is>
          <t>Disponibilidad RBI/RSF</t>
        </is>
      </c>
      <c r="D43" s="14" t="inlineStr">
        <is>
          <t>Enlaces RBI/RSF</t>
        </is>
      </c>
      <c r="E43" s="19" t="n"/>
      <c r="F43" s="75" t="inlineStr">
        <is>
          <t>Servicios Criticos Sensibles</t>
        </is>
      </c>
      <c r="G43" s="20" t="n"/>
      <c r="H43" s="19" t="n"/>
      <c r="I43" s="19" t="n"/>
      <c r="J43" s="20" t="n"/>
      <c r="K43" s="20" t="n"/>
      <c r="L43" s="43" t="n"/>
    </row>
    <row r="44" ht="45" customHeight="1" s="79">
      <c r="A44" s="2" t="n"/>
      <c r="B44" s="76" t="n">
        <v>30</v>
      </c>
      <c r="C44" s="77" t="inlineStr">
        <is>
          <t>Disponibilidad enlaces RBI/RSF</t>
        </is>
      </c>
      <c r="D44" s="77" t="inlineStr">
        <is>
          <t>Disponibilidad individual por enlaces RBI/RSF duales</t>
        </is>
      </c>
      <c r="E44" s="76" t="inlineStr">
        <is>
          <t>&gt;=98,6%</t>
        </is>
      </c>
      <c r="F44" s="76" t="inlineStr">
        <is>
          <t>Mensual</t>
        </is>
      </c>
      <c r="G44" s="78" t="n">
        <v>0.15</v>
      </c>
      <c r="H44" s="76" t="inlineStr">
        <is>
          <t xml:space="preserve">de la renta del mes por el enlace en que no cumpla este umbral </t>
        </is>
      </c>
      <c r="I44" s="76" t="inlineStr">
        <is>
          <t>&lt;=98,0%</t>
        </is>
      </c>
      <c r="J44" s="76" t="inlineStr">
        <is>
          <t>Si algunos de los SLA del N°30 al 33 son observados como alerta de incumplimiento durante 3 meses seguidos</t>
        </is>
      </c>
      <c r="K44" t="n">
        <v>1.81</v>
      </c>
      <c r="L44" s="37" t="n">
        <v>1.81</v>
      </c>
    </row>
    <row r="45" ht="43.5" customHeight="1" s="79">
      <c r="A45" s="2" t="n"/>
      <c r="B45" s="76" t="n">
        <v>31</v>
      </c>
      <c r="C45" s="12" t="inlineStr">
        <is>
          <t>Grupos de enlaces RBI/RSF</t>
        </is>
      </c>
      <c r="D45" s="12" t="inlineStr">
        <is>
          <t>10 o más enlaces RBI/RSF</t>
        </is>
      </c>
      <c r="E45" s="76" t="inlineStr">
        <is>
          <t>&gt;=99,0%</t>
        </is>
      </c>
      <c r="F45" s="76" t="inlineStr">
        <is>
          <t>Diario</t>
        </is>
      </c>
      <c r="G45" s="78" t="n">
        <v>0.2</v>
      </c>
      <c r="H45" s="76" t="inlineStr">
        <is>
          <t xml:space="preserve">de la renta del mes por el enlace en que no cumpla este umbral </t>
        </is>
      </c>
      <c r="K45" s="16" t="n"/>
      <c r="L45" s="40" t="n"/>
    </row>
    <row r="46" ht="72.59999999999999" customHeight="1" s="79">
      <c r="A46" s="2" t="n"/>
      <c r="B46" s="76" t="n">
        <v>32</v>
      </c>
      <c r="C46" s="12" t="inlineStr">
        <is>
          <t>Disponibilidad por grupos de enlaces por falla masiva</t>
        </is>
      </c>
      <c r="D46" s="12" t="inlineStr">
        <is>
          <t>a.	 10 o más Enlaces RBI/RSF de manera simultanea, o
b.	 El 10% de la base total instalada por el proveedor.
c.	 Afectación de cualquier tramo indicado en el Anexo “4” de las presentes Bases de Licitación; en el aparte denominado Enlaces INTERSITE</t>
        </is>
      </c>
      <c r="E46" s="76" t="inlineStr">
        <is>
          <t>&gt;=98,6%</t>
        </is>
      </c>
      <c r="F46" s="76" t="inlineStr">
        <is>
          <t>Evento</t>
        </is>
      </c>
      <c r="G46" s="78" t="n">
        <v>0.2</v>
      </c>
      <c r="H46" s="76" t="inlineStr">
        <is>
          <t xml:space="preserve">de la renta del mes por el enlace en que no cumpla este umbral </t>
        </is>
      </c>
      <c r="K46" t="n">
        <v>0</v>
      </c>
      <c r="L46" s="37" t="n">
        <v>0</v>
      </c>
    </row>
    <row r="47" ht="43.5" customHeight="1" s="79">
      <c r="A47" s="2" t="n"/>
      <c r="B47" s="76" t="n">
        <v>33</v>
      </c>
      <c r="C47" s="77" t="inlineStr">
        <is>
          <t>Disponibilidad Global</t>
        </is>
      </c>
      <c r="D47" s="77" t="inlineStr">
        <is>
          <t>Disponibilidad Global de enlaces calculando  el promedio de las disponibilidades individuales de cada enlace</t>
        </is>
      </c>
      <c r="E47" s="76" t="inlineStr">
        <is>
          <t>&gt;=99,5%</t>
        </is>
      </c>
      <c r="F47" s="76" t="inlineStr">
        <is>
          <t>Mensual</t>
        </is>
      </c>
      <c r="G47" s="78" t="n">
        <v>0.1</v>
      </c>
      <c r="H47" s="76" t="inlineStr">
        <is>
          <t>Renta Total Mensual</t>
        </is>
      </c>
      <c r="K47" t="n">
        <v>0</v>
      </c>
      <c r="L47" s="37" t="n">
        <v>0</v>
      </c>
    </row>
    <row r="48">
      <c r="A48" s="2" t="n"/>
      <c r="B48" s="14" t="n"/>
      <c r="C48" s="14" t="inlineStr">
        <is>
          <t>Reparación Enlaces RBI/RSF/Troncales</t>
        </is>
      </c>
      <c r="D48" s="14" t="inlineStr">
        <is>
          <t>Enlaces RBI/RSF/Troncales</t>
        </is>
      </c>
      <c r="E48" s="14" t="n"/>
      <c r="F48" s="75" t="inlineStr">
        <is>
          <t>Servicios Criticos Sensibles</t>
        </is>
      </c>
      <c r="G48" s="18" t="n"/>
      <c r="H48" s="14" t="n"/>
      <c r="I48" s="14" t="n"/>
      <c r="J48" s="18" t="n"/>
      <c r="K48" s="18" t="n"/>
      <c r="L48" s="44" t="n"/>
    </row>
    <row r="49" ht="60" customHeight="1" s="79">
      <c r="A49" s="2" t="n"/>
      <c r="B49" s="76" t="n">
        <v>34</v>
      </c>
      <c r="C49" s="77" t="inlineStr">
        <is>
          <t>Tiempo Promedio de Reparación por enlace</t>
        </is>
      </c>
      <c r="D49" s="77" t="inlineStr">
        <is>
          <t>Tiempo promedio de reparación por enlace que hayan presentado indisponibilidad a nivel de servicio y que NO esté catalogado como Fuerza Mayor</t>
        </is>
      </c>
      <c r="E49" s="76" t="inlineStr">
        <is>
          <t>6 hrs</t>
        </is>
      </c>
      <c r="F49" s="76" t="inlineStr">
        <is>
          <t>Mensual</t>
        </is>
      </c>
      <c r="G49" s="78" t="inlineStr">
        <is>
          <t>NA</t>
        </is>
      </c>
      <c r="H49" s="76" t="inlineStr">
        <is>
          <t xml:space="preserve">0,2 UF por cada enlace que superó el tiempo promedio de reparación </t>
        </is>
      </c>
      <c r="I49" s="76" t="inlineStr">
        <is>
          <t>&gt;=8 horas</t>
        </is>
      </c>
      <c r="J49" s="76" t="inlineStr">
        <is>
          <t>Si algunos de los SLA del N°34 al 37 son observados como alerta de incumplimiento durante 3 meses seguidos</t>
        </is>
      </c>
      <c r="K49" t="n">
        <v>1.6</v>
      </c>
      <c r="L49" s="37" t="n">
        <v>1.6</v>
      </c>
    </row>
    <row r="50" ht="57.95" customHeight="1" s="79">
      <c r="A50" s="2" t="n"/>
      <c r="B50" s="76" t="n">
        <v>35</v>
      </c>
      <c r="C50" s="77" t="inlineStr">
        <is>
          <t>Tiempo Máximo de Reparación por enlace</t>
        </is>
      </c>
      <c r="D50" s="77" t="inlineStr">
        <is>
          <t>Tiempo Máximo de reparación de un enlace que hayan presentado indisponibilidad a nivel de servicio y que NO esté catalogado como Fuerza Mayor</t>
        </is>
      </c>
      <c r="E50" s="76" t="inlineStr">
        <is>
          <t>10 hrs</t>
        </is>
      </c>
      <c r="F50" s="76" t="inlineStr">
        <is>
          <t>Evento mes</t>
        </is>
      </c>
      <c r="G50" s="78" t="inlineStr">
        <is>
          <t>NA</t>
        </is>
      </c>
      <c r="H50" s="76" t="inlineStr">
        <is>
          <t>0,2 UF por cada enlace que haya superado el tiempo máximo de reparación.</t>
        </is>
      </c>
      <c r="I50" s="76" t="inlineStr">
        <is>
          <t>&gt;=12 horas</t>
        </is>
      </c>
      <c r="K50" t="n">
        <v>1.2</v>
      </c>
      <c r="L50" s="37" t="n">
        <v>1.2</v>
      </c>
    </row>
    <row r="51" ht="57.95" customHeight="1" s="79">
      <c r="A51" s="2" t="n"/>
      <c r="B51" s="76" t="n">
        <v>36</v>
      </c>
      <c r="C51" s="77" t="inlineStr">
        <is>
          <t>Tiempo Máximo de Repación por enlace catalogado como Fuerza Mayor</t>
        </is>
      </c>
      <c r="D51" s="77" t="inlineStr">
        <is>
          <t>Tiempo Máximo de reparación de un enlace que haya presentado indisponibilidad a nivel de servicio y que SI esté catalogado como Fuerza Mayor</t>
        </is>
      </c>
      <c r="E51" s="76" t="inlineStr">
        <is>
          <t>12 hrs</t>
        </is>
      </c>
      <c r="F51" s="76" t="inlineStr">
        <is>
          <t>Evento mes</t>
        </is>
      </c>
      <c r="G51" s="78" t="inlineStr">
        <is>
          <t>NA</t>
        </is>
      </c>
      <c r="H51" s="76" t="inlineStr">
        <is>
          <t>0,2 UF por cada enlace que haya superado el tiempo máximo de reparación.</t>
        </is>
      </c>
      <c r="I51" s="76" t="inlineStr">
        <is>
          <t>&gt;=16 horas</t>
        </is>
      </c>
      <c r="K51" s="16" t="n"/>
      <c r="L51" s="40" t="n"/>
    </row>
    <row r="52" ht="75" customHeight="1" s="79">
      <c r="A52" s="2" t="n"/>
      <c r="B52" s="76" t="n">
        <v>37</v>
      </c>
      <c r="C52" s="77" t="inlineStr">
        <is>
          <t>Tiempo Máximo de Repación por troncal</t>
        </is>
      </c>
      <c r="D52" s="77" t="inlineStr">
        <is>
          <t>Tiempo Máximo de reparación de una troncal que haya presentado indisponibilidad a nivel de servicio y que NO esté catalogado como Fuerza Mayor</t>
        </is>
      </c>
      <c r="E52" s="76" t="inlineStr">
        <is>
          <t>8 hrs</t>
        </is>
      </c>
      <c r="F52" s="76" t="inlineStr">
        <is>
          <t>Evento mes</t>
        </is>
      </c>
      <c r="G52" s="78" t="inlineStr">
        <is>
          <t>NA</t>
        </is>
      </c>
      <c r="H52" s="76" t="inlineStr">
        <is>
          <t>0,1 UF por cada enlace RBI/RSF que se haya visto afectado y haya superado el tiempo maximo de reparación.</t>
        </is>
      </c>
      <c r="I52" s="76" t="inlineStr">
        <is>
          <t>&gt;=10 horas</t>
        </is>
      </c>
      <c r="K52" t="n">
        <v>0.1</v>
      </c>
      <c r="L52" s="37" t="n">
        <v>0.1</v>
      </c>
    </row>
    <row r="53" ht="72.59999999999999" customHeight="1" s="79">
      <c r="A53" s="2" t="n"/>
      <c r="D53" s="77" t="inlineStr">
        <is>
          <t>Tiempo Máximo de reparación de una troncal que haya presentado indisponibilidad a nivel de servicio y que SI esté catalogado como Fuerza Mayor</t>
        </is>
      </c>
      <c r="E53" s="76" t="inlineStr">
        <is>
          <t>12 hrs</t>
        </is>
      </c>
      <c r="F53" s="76" t="inlineStr">
        <is>
          <t>Evento mes</t>
        </is>
      </c>
      <c r="G53" s="78" t="inlineStr">
        <is>
          <t>NA</t>
        </is>
      </c>
      <c r="H53" s="76" t="inlineStr">
        <is>
          <t>0,1 UF por cada enlace RBI/RSF que se haya visto afectado y haya superado el tiempo maximo de reparación.</t>
        </is>
      </c>
      <c r="I53" s="76" t="inlineStr">
        <is>
          <t>&gt;=14 horas</t>
        </is>
      </c>
      <c r="K53" s="16" t="n"/>
      <c r="L53" s="40" t="n"/>
    </row>
    <row r="54" ht="18" customHeight="1" s="79">
      <c r="A54" s="2" t="n"/>
      <c r="B54" s="14" t="n"/>
      <c r="C54" s="14" t="inlineStr">
        <is>
          <t>Soporte Local RBI/RSF</t>
        </is>
      </c>
      <c r="D54" s="14" t="inlineStr">
        <is>
          <t>Falla equipo de comunicaciones, partes o piezas</t>
        </is>
      </c>
      <c r="E54" s="14" t="n"/>
      <c r="F54" s="14" t="n"/>
      <c r="G54" s="18" t="n"/>
      <c r="H54" s="14" t="n"/>
      <c r="I54" s="14" t="n"/>
      <c r="J54" s="14" t="n"/>
      <c r="K54" s="14" t="n"/>
      <c r="L54" s="42" t="n"/>
    </row>
    <row r="55" ht="57.95" customHeight="1" s="79">
      <c r="A55" s="2" t="n"/>
      <c r="B55" s="76" t="n">
        <v>38</v>
      </c>
      <c r="C55" s="77" t="inlineStr">
        <is>
          <t>Tiempo Reemplazo de HW Router RBI/RSF</t>
        </is>
      </c>
      <c r="D55" s="77" t="inlineStr">
        <is>
          <t>Inicia posterior a Tshoot. Opera en paralelo de analisis causa/falla.
Tiempo de reemplazo de equipo por RMA no debe superar 8 horas corridas, 24x7x365</t>
        </is>
      </c>
      <c r="E55" s="78" t="n">
        <v>1</v>
      </c>
      <c r="F55" s="76" t="inlineStr">
        <is>
          <t>Evento</t>
        </is>
      </c>
      <c r="G55" s="78" t="inlineStr">
        <is>
          <t>NA</t>
        </is>
      </c>
      <c r="H55" s="76" t="inlineStr">
        <is>
          <t>1 UF por cada equipo que haya superado el tiempo máximo de RMA.</t>
        </is>
      </c>
      <c r="I55" s="76" t="inlineStr">
        <is>
          <t>&gt;=12 horas</t>
        </is>
      </c>
      <c r="J55" s="76" t="inlineStr">
        <is>
          <t>Si el SLA es observado como alerta de incumplimiento durante 3 meses seguidos</t>
        </is>
      </c>
      <c r="K55" s="16" t="n"/>
      <c r="L55" s="40" t="n"/>
    </row>
    <row r="56" ht="19.5" customHeight="1" s="79">
      <c r="A56" s="2" t="n"/>
      <c r="B56" s="21" t="n"/>
      <c r="C56" s="14" t="inlineStr">
        <is>
          <t>Intermitencias</t>
        </is>
      </c>
      <c r="D56" s="14" t="inlineStr">
        <is>
          <t>Intermitencias en enlaces RBI/RSF/TRONCALES</t>
        </is>
      </c>
      <c r="E56" s="21" t="n"/>
      <c r="F56" s="21" t="n"/>
      <c r="G56" s="22" t="n"/>
      <c r="H56" s="21" t="n"/>
      <c r="I56" s="21" t="n"/>
      <c r="J56" s="21" t="n"/>
      <c r="K56" s="21" t="n"/>
      <c r="L56" s="45" t="n"/>
    </row>
    <row r="57" ht="84.75" customHeight="1" s="79">
      <c r="A57" s="2" t="n"/>
      <c r="B57" s="76" t="n">
        <v>39</v>
      </c>
      <c r="C57" s="12" t="inlineStr">
        <is>
          <t>Enlaces RBI/RSF/Troncales</t>
        </is>
      </c>
      <c r="D57" s="12" t="inlineStr">
        <is>
          <t>3 o mas intermitencias en un período de 2 meses seguidos, el proveedor deberá hacer las mejoras y correcciones respectivas a costo del proveedor.</t>
        </is>
      </c>
      <c r="E57" s="78" t="n">
        <v>1</v>
      </c>
      <c r="F57" s="76" t="inlineStr">
        <is>
          <t>2 meses</t>
        </is>
      </c>
      <c r="G57" s="78" t="inlineStr">
        <is>
          <t>NA</t>
        </is>
      </c>
      <c r="H57" s="76" t="inlineStr">
        <is>
          <t>NC</t>
        </is>
      </c>
      <c r="I57" s="76" t="inlineStr">
        <is>
          <t>&gt;=3 intermitencias en 3 meses</t>
        </is>
      </c>
      <c r="J57" s="76" t="inlineStr">
        <is>
          <t>Si el SLA es observado como incumplimiento durante 2 períodos de 2 meses en un año calendario</t>
        </is>
      </c>
      <c r="K57" s="16" t="n"/>
      <c r="L57" s="40" t="n"/>
    </row>
    <row r="58" ht="18" customHeight="1" s="79">
      <c r="A58" s="2" t="n"/>
      <c r="B58" s="21" t="n"/>
      <c r="C58" s="23" t="inlineStr">
        <is>
          <t>Habilitación de Nuevos Servicios</t>
        </is>
      </c>
      <c r="D58" s="14" t="inlineStr">
        <is>
          <t>Enlaces ATM/RBI/RSF/Troncales</t>
        </is>
      </c>
      <c r="E58" s="21" t="n"/>
      <c r="F58" s="21" t="n"/>
      <c r="G58" s="22" t="n"/>
      <c r="H58" s="21" t="n"/>
      <c r="I58" s="21" t="n"/>
      <c r="J58" s="21" t="n"/>
      <c r="K58" s="21" t="n"/>
      <c r="L58" s="45" t="n"/>
    </row>
    <row r="59" ht="60" customHeight="1" s="79">
      <c r="A59" s="2" t="n"/>
      <c r="B59" s="76" t="n">
        <v>40</v>
      </c>
      <c r="C59" s="12" t="inlineStr">
        <is>
          <t>Enlaces ATM</t>
        </is>
      </c>
      <c r="D59" s="12" t="inlineStr">
        <is>
          <t>El tiempo máximo de instalación medido desde que se aprueba la cotización por la 
instalación al proveedor no debe exceder 10 días corridos.</t>
        </is>
      </c>
      <c r="E59" s="78" t="n">
        <v>1</v>
      </c>
      <c r="F59" s="76" t="inlineStr">
        <is>
          <t>Evento</t>
        </is>
      </c>
      <c r="G59" s="78" t="inlineStr">
        <is>
          <t>NA</t>
        </is>
      </c>
      <c r="H59" s="76" t="inlineStr">
        <is>
          <t>0,1 UF por cada día que excede el plazo de instalación.</t>
        </is>
      </c>
      <c r="I59" s="76" t="inlineStr">
        <is>
          <t>&lt;= 90%</t>
        </is>
      </c>
      <c r="J59" s="76" t="inlineStr">
        <is>
          <t>Si algunos de los SLA del N°40 y 41 son observados como alerta de incumplimiento durante un período de 3 meses.</t>
        </is>
      </c>
      <c r="K59" t="n">
        <v>0.2</v>
      </c>
      <c r="L59" s="37" t="n">
        <v>0.2</v>
      </c>
    </row>
    <row r="60" ht="43.5" customHeight="1" s="79">
      <c r="A60" s="2" t="n"/>
      <c r="B60" s="76" t="n">
        <v>41</v>
      </c>
      <c r="C60" s="12" t="inlineStr">
        <is>
          <t>Enlaces RBI/RSF/Troncales</t>
        </is>
      </c>
      <c r="D60" s="12" t="inlineStr">
        <is>
          <t>El tiempo máximo de instalación medido desde que se aprueba la cotización por la instalación al proveedor no debe exceder los 45 días corridos</t>
        </is>
      </c>
      <c r="E60" s="78" t="n">
        <v>1</v>
      </c>
      <c r="F60" s="76" t="inlineStr">
        <is>
          <t>Evento</t>
        </is>
      </c>
      <c r="G60" s="78" t="inlineStr">
        <is>
          <t>NA</t>
        </is>
      </c>
      <c r="H60" s="76" t="inlineStr">
        <is>
          <t>0,1 UF por cada día que excede el plazo de instalación.</t>
        </is>
      </c>
      <c r="I60" s="76" t="inlineStr">
        <is>
          <t>&lt;= 90%</t>
        </is>
      </c>
      <c r="K60" s="16" t="n"/>
      <c r="L60" s="40" t="n"/>
    </row>
    <row r="61">
      <c r="A61" s="2" t="n"/>
      <c r="B61" s="24" t="n"/>
      <c r="C61" s="24" t="n"/>
      <c r="D61" s="24" t="n"/>
      <c r="E61" s="21" t="n"/>
      <c r="F61" s="21" t="n"/>
      <c r="G61" s="22" t="n"/>
      <c r="H61" s="21" t="n"/>
      <c r="I61" s="24" t="n"/>
      <c r="J61" s="24" t="n"/>
      <c r="K61" s="24" t="n"/>
      <c r="L61" s="46" t="n"/>
    </row>
    <row r="62" ht="24.75" customHeight="1" s="79">
      <c r="A62" s="2" t="n"/>
      <c r="B62" s="3" t="n"/>
      <c r="C62" s="2" t="n"/>
      <c r="D62" s="2" t="n"/>
      <c r="E62" s="2" t="n"/>
      <c r="F62" s="2" t="n"/>
      <c r="G62" s="2" t="n"/>
      <c r="H62" s="2" t="n"/>
      <c r="I62" s="2" t="n"/>
      <c r="J62" s="25" t="inlineStr">
        <is>
          <t>TOTAL MULTA EN UF</t>
        </is>
      </c>
      <c r="K62" s="2">
        <f>SUM(K5:K61)</f>
        <v/>
      </c>
      <c r="L62" s="47">
        <f>SUM(L5:L61)</f>
        <v/>
      </c>
    </row>
  </sheetData>
  <mergeCells count="24">
    <mergeCell ref="I5:I7"/>
    <mergeCell ref="B52:B53"/>
    <mergeCell ref="C20:C21"/>
    <mergeCell ref="J59:J60"/>
    <mergeCell ref="B38:B39"/>
    <mergeCell ref="J44:J47"/>
    <mergeCell ref="J5:J16"/>
    <mergeCell ref="C25:C26"/>
    <mergeCell ref="B8:I8"/>
    <mergeCell ref="C52:C53"/>
    <mergeCell ref="I18:I21"/>
    <mergeCell ref="I23:I26"/>
    <mergeCell ref="J41:J42"/>
    <mergeCell ref="J28:J30"/>
    <mergeCell ref="B20:B21"/>
    <mergeCell ref="B2:K2"/>
    <mergeCell ref="J32:J39"/>
    <mergeCell ref="J49:J53"/>
    <mergeCell ref="I44:I47"/>
    <mergeCell ref="C38:C39"/>
    <mergeCell ref="J18:J21"/>
    <mergeCell ref="B25:B26"/>
    <mergeCell ref="B4:I4"/>
    <mergeCell ref="J23:J26"/>
  </mergeCell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sheetPr>
    <outlinePr summaryBelow="1" summaryRight="1"/>
    <pageSetUpPr/>
  </sheetPr>
  <dimension ref="A1:I9"/>
  <sheetViews>
    <sheetView zoomScale="130" zoomScaleNormal="130" workbookViewId="0">
      <selection activeCell="D3" sqref="D3"/>
    </sheetView>
  </sheetViews>
  <sheetFormatPr baseColWidth="8" defaultColWidth="8.42578125" defaultRowHeight="14.45"/>
  <cols>
    <col collapsed="1" width="14.42578125" customWidth="1" style="79" min="1" max="1"/>
    <col collapsed="1" width="24.42578125" customWidth="1" style="79" min="2" max="2"/>
    <col collapsed="1" width="26.5703125" customWidth="1" style="79" min="3" max="3"/>
    <col collapsed="1" width="26.42578125" customWidth="1" style="79" min="4" max="4"/>
    <col collapsed="1" width="27.5703125" customWidth="1" style="79" min="5" max="5"/>
    <col collapsed="1" width="15.42578125" customWidth="1" style="79" min="6" max="6"/>
    <col collapsed="1" width="17" customWidth="1" style="79" min="7" max="7"/>
  </cols>
  <sheetData>
    <row r="1">
      <c r="A1" s="27" t="inlineStr">
        <is>
          <t>Codigo Servicio</t>
        </is>
      </c>
      <c r="B1" s="28" t="inlineStr">
        <is>
          <t>Comuna</t>
        </is>
      </c>
      <c r="C1" s="28" t="inlineStr">
        <is>
          <t>Ticket(s)</t>
        </is>
      </c>
      <c r="D1" s="28" t="inlineStr">
        <is>
          <t>Ticket(s) Carrier / Folio</t>
        </is>
      </c>
      <c r="E1" s="32" t="inlineStr">
        <is>
          <t>TIEMPO INDISPONIBILIDAD</t>
        </is>
      </c>
      <c r="F1" s="30" t="inlineStr">
        <is>
          <t>PORCENTAJE DISPONIBILIDAD</t>
        </is>
      </c>
      <c r="G1" s="31" t="inlineStr">
        <is>
          <t>RENTA</t>
        </is>
      </c>
      <c r="H1" s="31" t="inlineStr">
        <is>
          <t>%</t>
        </is>
      </c>
      <c r="I1" s="31" t="inlineStr">
        <is>
          <t>MULTA</t>
        </is>
      </c>
    </row>
    <row r="4">
      <c r="G4" t="inlineStr">
        <is>
          <t>TOTAL</t>
        </is>
      </c>
      <c r="H4">
        <f>SUM(H1:H2)</f>
        <v/>
      </c>
    </row>
    <row r="9">
      <c r="D9" s="33" t="n"/>
    </row>
  </sheetData>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sheetPr>
    <outlinePr summaryBelow="1" summaryRight="1"/>
    <pageSetUpPr/>
  </sheetPr>
  <dimension ref="A1:I5"/>
  <sheetViews>
    <sheetView zoomScale="130" zoomScaleNormal="130" workbookViewId="0">
      <selection activeCell="D12" sqref="D12"/>
    </sheetView>
  </sheetViews>
  <sheetFormatPr baseColWidth="8" defaultColWidth="8.42578125" defaultRowHeight="14.45"/>
  <cols>
    <col collapsed="1" width="22.42578125" customWidth="1" style="79" min="1" max="1"/>
    <col collapsed="1" width="33" customWidth="1" style="79" min="2" max="2"/>
    <col collapsed="1" width="9.42578125" customWidth="1" style="79" min="3" max="3"/>
    <col collapsed="1" width="26.42578125" customWidth="1" style="26" min="4" max="4"/>
    <col collapsed="1" width="29.42578125" customWidth="1" style="26" min="5" max="5"/>
    <col collapsed="1" width="27.5703125" customWidth="1" style="26" min="6" max="6"/>
    <col collapsed="1" width="22.42578125" customWidth="1" style="26" min="7" max="7"/>
    <col collapsed="1" width="10.5703125" customWidth="1" style="26" min="8" max="8"/>
  </cols>
  <sheetData>
    <row r="1">
      <c r="A1" s="27" t="inlineStr">
        <is>
          <t>Codigo Servicio</t>
        </is>
      </c>
      <c r="B1" s="28" t="inlineStr">
        <is>
          <t>Cantidad de enlaces</t>
        </is>
      </c>
      <c r="C1" s="28" t="inlineStr">
        <is>
          <t>Comuna</t>
        </is>
      </c>
      <c r="D1" s="28" t="inlineStr">
        <is>
          <t>Horas en el mes/enlace</t>
        </is>
      </c>
      <c r="E1" s="29" t="inlineStr">
        <is>
          <t>TIEMPO INDISPONIBILIDAD</t>
        </is>
      </c>
      <c r="F1" s="30" t="inlineStr">
        <is>
          <t>PORCENTAJE DISPONIBILIDAD</t>
        </is>
      </c>
      <c r="G1" s="31" t="inlineStr">
        <is>
          <t>RENTA TOTAL MENSUAL</t>
        </is>
      </c>
      <c r="H1" s="31" t="inlineStr">
        <is>
          <t>%</t>
        </is>
      </c>
      <c r="I1" s="31" t="inlineStr">
        <is>
          <t>MULTA</t>
        </is>
      </c>
    </row>
    <row r="2">
      <c r="A2" t="inlineStr">
        <is>
          <t>GLOBAL MENSUAL</t>
        </is>
      </c>
      <c r="B2" t="inlineStr">
        <is>
          <t>78</t>
        </is>
      </c>
      <c r="D2" t="inlineStr">
        <is>
          <t>744:00</t>
        </is>
      </c>
      <c r="E2" t="inlineStr">
        <is>
          <t>176:11</t>
        </is>
      </c>
      <c r="F2" t="n">
        <v>99.7</v>
      </c>
      <c r="G2" t="n">
        <v>616.2100000000002</v>
      </c>
      <c r="H2" t="n">
        <v>0.1</v>
      </c>
      <c r="I2" t="n">
        <v>0</v>
      </c>
    </row>
    <row r="5">
      <c r="H5" t="inlineStr">
        <is>
          <t>TOTAL</t>
        </is>
      </c>
      <c r="I5">
        <f>SUM(I2:I2)</f>
        <v/>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outlinePr summaryBelow="1" summaryRight="1"/>
    <pageSetUpPr/>
  </sheetPr>
  <dimension ref="A1:H20"/>
  <sheetViews>
    <sheetView zoomScale="130" zoomScaleNormal="130" workbookViewId="0">
      <selection activeCell="D1" sqref="D1"/>
    </sheetView>
  </sheetViews>
  <sheetFormatPr baseColWidth="8" defaultColWidth="8.42578125" defaultRowHeight="14.45"/>
  <cols>
    <col collapsed="1" width="16.42578125" customWidth="1" style="79" min="1" max="1"/>
    <col collapsed="1" width="19.85546875" customWidth="1" style="79" min="2" max="2"/>
    <col collapsed="1" width="32" customWidth="1" style="79" min="3" max="3"/>
    <col collapsed="1" width="27.5703125" customWidth="1" style="26" min="4" max="4"/>
    <col collapsed="1" width="16.42578125" customWidth="1" style="26" min="5" max="5"/>
    <col collapsed="1" width="28.5703125" customWidth="1" style="26" min="6" max="6"/>
    <col collapsed="1" width="15.42578125" customWidth="1" style="26" min="7" max="7"/>
  </cols>
  <sheetData>
    <row r="1">
      <c r="A1" s="27" t="inlineStr">
        <is>
          <t>Codigo Servicio</t>
        </is>
      </c>
      <c r="B1" s="28" t="inlineStr">
        <is>
          <t>Comuna</t>
        </is>
      </c>
      <c r="C1" s="28" t="inlineStr">
        <is>
          <t>Ticket(s)</t>
        </is>
      </c>
      <c r="D1" s="28" t="inlineStr">
        <is>
          <t>Ticket(s) Carrier / Folio</t>
        </is>
      </c>
      <c r="E1" s="29" t="inlineStr">
        <is>
          <t>TOTAL TIEMPO REPARACION</t>
        </is>
      </c>
      <c r="F1" s="30" t="inlineStr">
        <is>
          <t># INCIDENTES</t>
        </is>
      </c>
      <c r="G1" s="31" t="inlineStr">
        <is>
          <t>PROMEDIO REPARACION</t>
        </is>
      </c>
      <c r="H1" s="31" t="inlineStr">
        <is>
          <t>MULTA</t>
        </is>
      </c>
    </row>
    <row r="2">
      <c r="A2" t="inlineStr">
        <is>
          <t>P2P-ETH_010510084</t>
        </is>
      </c>
      <c r="C2" t="inlineStr">
        <is>
          <t>INC0945701</t>
        </is>
      </c>
      <c r="D2" t="inlineStr">
        <is>
          <t>999856</t>
        </is>
      </c>
      <c r="E2" t="inlineStr">
        <is>
          <t>2:40</t>
        </is>
      </c>
      <c r="F2" t="n">
        <v>1</v>
      </c>
      <c r="G2" t="inlineStr">
        <is>
          <t>2:40</t>
        </is>
      </c>
      <c r="H2" t="n">
        <v>0</v>
      </c>
    </row>
    <row r="3">
      <c r="A3" t="inlineStr">
        <is>
          <t>393580</t>
        </is>
      </c>
      <c r="C3" t="inlineStr">
        <is>
          <t>INC0944792,INC0944896,INC0945083,INC0945190</t>
        </is>
      </c>
      <c r="D3" t="inlineStr">
        <is>
          <t>991277,992459,994796,995445</t>
        </is>
      </c>
      <c r="E3" t="inlineStr">
        <is>
          <t>30:11</t>
        </is>
      </c>
      <c r="F3" t="n">
        <v>4</v>
      </c>
      <c r="G3" t="inlineStr">
        <is>
          <t>7:32</t>
        </is>
      </c>
      <c r="H3" t="n">
        <v>0.2</v>
      </c>
    </row>
    <row r="4">
      <c r="A4" t="inlineStr">
        <is>
          <t>CostoAcc_010392002</t>
        </is>
      </c>
      <c r="C4" t="inlineStr">
        <is>
          <t>INC0945902</t>
        </is>
      </c>
      <c r="D4" t="inlineStr">
        <is>
          <t>001472</t>
        </is>
      </c>
      <c r="E4" t="inlineStr">
        <is>
          <t>0:10</t>
        </is>
      </c>
      <c r="F4" t="n">
        <v>1</v>
      </c>
      <c r="G4" t="inlineStr">
        <is>
          <t>0:10</t>
        </is>
      </c>
      <c r="H4" t="n">
        <v>0</v>
      </c>
    </row>
    <row r="5">
      <c r="A5" t="inlineStr">
        <is>
          <t>18475</t>
        </is>
      </c>
      <c r="C5" t="inlineStr">
        <is>
          <t>INC0944464</t>
        </is>
      </c>
      <c r="D5" t="inlineStr">
        <is>
          <t>989092</t>
        </is>
      </c>
      <c r="E5" t="inlineStr">
        <is>
          <t>20:50</t>
        </is>
      </c>
      <c r="F5" t="n">
        <v>1</v>
      </c>
      <c r="G5" t="inlineStr">
        <is>
          <t>20:50</t>
        </is>
      </c>
      <c r="H5" t="n">
        <v>0.2</v>
      </c>
    </row>
    <row r="6">
      <c r="A6" t="inlineStr">
        <is>
          <t>63840</t>
        </is>
      </c>
      <c r="C6" t="inlineStr">
        <is>
          <t>INC0944531</t>
        </is>
      </c>
      <c r="D6" t="inlineStr">
        <is>
          <t>989912</t>
        </is>
      </c>
      <c r="E6" t="inlineStr">
        <is>
          <t>6:47</t>
        </is>
      </c>
      <c r="F6" t="n">
        <v>1</v>
      </c>
      <c r="G6" t="inlineStr">
        <is>
          <t>6:47</t>
        </is>
      </c>
      <c r="H6" t="n">
        <v>0.2</v>
      </c>
    </row>
    <row r="7">
      <c r="A7" t="inlineStr">
        <is>
          <t>18261</t>
        </is>
      </c>
      <c r="C7" t="inlineStr">
        <is>
          <t>INC0943977</t>
        </is>
      </c>
      <c r="D7" t="inlineStr">
        <is>
          <t>985680</t>
        </is>
      </c>
      <c r="E7" t="inlineStr">
        <is>
          <t>1:19</t>
        </is>
      </c>
      <c r="F7" t="n">
        <v>1</v>
      </c>
      <c r="G7" t="inlineStr">
        <is>
          <t>1:19</t>
        </is>
      </c>
      <c r="H7" t="n">
        <v>0</v>
      </c>
    </row>
    <row r="8">
      <c r="A8" t="inlineStr">
        <is>
          <t>P2P_ETH_010411088</t>
        </is>
      </c>
      <c r="C8" t="inlineStr">
        <is>
          <t>INC0943973,INC0944053</t>
        </is>
      </c>
      <c r="D8" t="inlineStr">
        <is>
          <t>985641,986360</t>
        </is>
      </c>
      <c r="E8" t="inlineStr">
        <is>
          <t>34:36</t>
        </is>
      </c>
      <c r="F8" t="n">
        <v>2</v>
      </c>
      <c r="G8" t="inlineStr">
        <is>
          <t>17:18</t>
        </is>
      </c>
      <c r="H8" t="n">
        <v>0.2</v>
      </c>
    </row>
    <row r="9">
      <c r="A9" t="inlineStr">
        <is>
          <t>538142</t>
        </is>
      </c>
      <c r="C9" t="inlineStr">
        <is>
          <t>INC0943963</t>
        </is>
      </c>
      <c r="D9" t="inlineStr">
        <is>
          <t>985621</t>
        </is>
      </c>
      <c r="E9" t="inlineStr">
        <is>
          <t>14:07</t>
        </is>
      </c>
      <c r="F9" t="n">
        <v>1</v>
      </c>
      <c r="G9" t="inlineStr">
        <is>
          <t>14:07</t>
        </is>
      </c>
      <c r="H9" t="n">
        <v>0.2</v>
      </c>
    </row>
    <row r="10">
      <c r="A10" t="inlineStr">
        <is>
          <t>18191</t>
        </is>
      </c>
      <c r="C10" t="inlineStr">
        <is>
          <t>INC0944933</t>
        </is>
      </c>
      <c r="D10" t="inlineStr">
        <is>
          <t>992775 // REQ: 992897</t>
        </is>
      </c>
      <c r="E10" t="inlineStr">
        <is>
          <t>0:09</t>
        </is>
      </c>
      <c r="F10" t="n">
        <v>1</v>
      </c>
      <c r="G10" t="inlineStr">
        <is>
          <t>0:09</t>
        </is>
      </c>
      <c r="H10" t="n">
        <v>0</v>
      </c>
    </row>
    <row r="11">
      <c r="A11" t="inlineStr">
        <is>
          <t>P2P-ETH_010406092</t>
        </is>
      </c>
      <c r="C11" t="inlineStr">
        <is>
          <t>INC0944892,INC0945077</t>
        </is>
      </c>
      <c r="D11" t="inlineStr">
        <is>
          <t>992296,994727</t>
        </is>
      </c>
      <c r="E11" t="inlineStr">
        <is>
          <t>24:43</t>
        </is>
      </c>
      <c r="F11" t="n">
        <v>2</v>
      </c>
      <c r="G11" t="inlineStr">
        <is>
          <t>12:21</t>
        </is>
      </c>
      <c r="H11" t="n">
        <v>0.2</v>
      </c>
    </row>
    <row r="12">
      <c r="A12" t="inlineStr">
        <is>
          <t>P2P-ETH_010406093</t>
        </is>
      </c>
      <c r="C12" t="inlineStr">
        <is>
          <t>INC0944905</t>
        </is>
      </c>
      <c r="D12" t="inlineStr">
        <is>
          <t>992547</t>
        </is>
      </c>
      <c r="E12" t="inlineStr">
        <is>
          <t>0:15</t>
        </is>
      </c>
      <c r="F12" t="n">
        <v>1</v>
      </c>
      <c r="G12" t="inlineStr">
        <is>
          <t>0:15</t>
        </is>
      </c>
      <c r="H12" t="n">
        <v>0</v>
      </c>
    </row>
    <row r="13">
      <c r="A13" t="inlineStr">
        <is>
          <t>344421</t>
        </is>
      </c>
      <c r="C13" t="inlineStr">
        <is>
          <t>INC0943959</t>
        </is>
      </c>
      <c r="D13" t="inlineStr">
        <is>
          <t>985620</t>
        </is>
      </c>
      <c r="E13" t="inlineStr">
        <is>
          <t>2:04</t>
        </is>
      </c>
      <c r="F13" t="n">
        <v>1</v>
      </c>
      <c r="G13" t="inlineStr">
        <is>
          <t>2:04</t>
        </is>
      </c>
      <c r="H13" t="n">
        <v>0</v>
      </c>
    </row>
    <row r="14">
      <c r="A14" t="inlineStr">
        <is>
          <t>02-25-0010362105</t>
        </is>
      </c>
      <c r="C14" t="inlineStr">
        <is>
          <t>INC0945596</t>
        </is>
      </c>
      <c r="E14" t="inlineStr">
        <is>
          <t>31:47</t>
        </is>
      </c>
      <c r="F14" t="n">
        <v>1</v>
      </c>
      <c r="G14" t="inlineStr">
        <is>
          <t>31:47</t>
        </is>
      </c>
      <c r="H14" t="n">
        <v>0.2</v>
      </c>
    </row>
    <row r="15">
      <c r="A15" t="inlineStr">
        <is>
          <t>18448</t>
        </is>
      </c>
      <c r="C15" t="inlineStr">
        <is>
          <t>INC0944535</t>
        </is>
      </c>
      <c r="D15" t="inlineStr">
        <is>
          <t>989905</t>
        </is>
      </c>
      <c r="E15" t="inlineStr">
        <is>
          <t>6:29</t>
        </is>
      </c>
      <c r="F15" t="n">
        <v>1</v>
      </c>
      <c r="G15" t="inlineStr">
        <is>
          <t>6:29</t>
        </is>
      </c>
      <c r="H15" t="n">
        <v>0.2</v>
      </c>
    </row>
    <row r="18">
      <c r="G18" t="inlineStr">
        <is>
          <t>TOTAL</t>
        </is>
      </c>
      <c r="H18">
        <f>SUM(H2:H15)</f>
        <v/>
      </c>
    </row>
    <row r="20">
      <c r="G20" t="inlineStr">
        <is>
          <t>PROMEDIO DE REPARACION</t>
        </is>
      </c>
      <c r="H20" t="inlineStr">
        <is>
          <t>9:16</t>
        </is>
      </c>
    </row>
  </sheetData>
  <pageMargins left="0.7" right="0.7" top="0.75" bottom="0.75" header="0.511811023622047" footer="0.511811023622047"/>
  <pageSetup orientation="portrait" paperSize="9" horizontalDpi="300" verticalDpi="300"/>
</worksheet>
</file>

<file path=xl/worksheets/sheet13.xml><?xml version="1.0" encoding="utf-8"?>
<worksheet xmlns="http://schemas.openxmlformats.org/spreadsheetml/2006/main">
  <sheetPr>
    <outlinePr summaryBelow="1" summaryRight="1"/>
    <pageSetUpPr/>
  </sheetPr>
  <dimension ref="A1:G19"/>
  <sheetViews>
    <sheetView zoomScale="130" zoomScaleNormal="130" workbookViewId="0">
      <selection activeCell="D9" sqref="D9"/>
    </sheetView>
  </sheetViews>
  <sheetFormatPr baseColWidth="8" defaultColWidth="8.42578125" defaultRowHeight="14.45"/>
  <cols>
    <col collapsed="1" width="16.42578125" customWidth="1" style="79" min="1" max="1"/>
    <col collapsed="1" width="19.85546875" customWidth="1" style="79" min="2" max="2"/>
    <col collapsed="1" width="27.5703125" customWidth="1" style="79" min="3" max="3"/>
    <col collapsed="1" width="27.85546875" customWidth="1" style="26" min="4" max="4"/>
    <col collapsed="1" width="25.140625" customWidth="1" style="26" min="5" max="5"/>
    <col collapsed="1" width="12.42578125" customWidth="1" style="79" min="6" max="6"/>
  </cols>
  <sheetData>
    <row r="1">
      <c r="A1" s="27" t="inlineStr">
        <is>
          <t>Codigo Servicio</t>
        </is>
      </c>
      <c r="B1" s="28" t="inlineStr">
        <is>
          <t>Comuna</t>
        </is>
      </c>
      <c r="C1" s="28" t="inlineStr">
        <is>
          <t>Ticket(s)</t>
        </is>
      </c>
      <c r="D1" s="28" t="inlineStr">
        <is>
          <t>Ticket(s) Carrier / Folio</t>
        </is>
      </c>
      <c r="E1" s="29" t="inlineStr">
        <is>
          <t>Canal Afectado</t>
        </is>
      </c>
      <c r="F1" s="29" t="inlineStr">
        <is>
          <t>MAX TIEMPO REPARACION</t>
        </is>
      </c>
      <c r="G1" s="31" t="inlineStr">
        <is>
          <t>MULTA</t>
        </is>
      </c>
    </row>
    <row r="2">
      <c r="A2" t="inlineStr">
        <is>
          <t>02-25-0010362105</t>
        </is>
      </c>
      <c r="C2" t="inlineStr">
        <is>
          <t>INC0945596</t>
        </is>
      </c>
      <c r="F2" t="inlineStr">
        <is>
          <t>31:47</t>
        </is>
      </c>
      <c r="G2" t="n">
        <v>0.2</v>
      </c>
    </row>
    <row r="3">
      <c r="A3" t="inlineStr">
        <is>
          <t>18191</t>
        </is>
      </c>
      <c r="C3" t="inlineStr">
        <is>
          <t>INC0944933</t>
        </is>
      </c>
      <c r="D3" t="inlineStr">
        <is>
          <t>992775 // REQ: 992897</t>
        </is>
      </c>
      <c r="F3" t="inlineStr">
        <is>
          <t>0:09</t>
        </is>
      </c>
      <c r="G3" t="n">
        <v>0</v>
      </c>
    </row>
    <row r="4">
      <c r="A4" t="inlineStr">
        <is>
          <t>18261</t>
        </is>
      </c>
      <c r="C4" t="inlineStr">
        <is>
          <t>INC0943977</t>
        </is>
      </c>
      <c r="D4" t="inlineStr">
        <is>
          <t>985680</t>
        </is>
      </c>
      <c r="F4" t="inlineStr">
        <is>
          <t>1:19</t>
        </is>
      </c>
      <c r="G4" t="n">
        <v>0</v>
      </c>
    </row>
    <row r="5">
      <c r="A5" t="inlineStr">
        <is>
          <t>18448</t>
        </is>
      </c>
      <c r="C5" t="inlineStr">
        <is>
          <t>INC0944535</t>
        </is>
      </c>
      <c r="D5" t="inlineStr">
        <is>
          <t>989905</t>
        </is>
      </c>
      <c r="F5" t="inlineStr">
        <is>
          <t>6:29</t>
        </is>
      </c>
      <c r="G5" t="n">
        <v>0</v>
      </c>
    </row>
    <row r="6">
      <c r="A6" t="inlineStr">
        <is>
          <t>18475</t>
        </is>
      </c>
      <c r="C6" t="inlineStr">
        <is>
          <t>INC0944464</t>
        </is>
      </c>
      <c r="D6" t="inlineStr">
        <is>
          <t>989092</t>
        </is>
      </c>
      <c r="F6" t="inlineStr">
        <is>
          <t>20:50</t>
        </is>
      </c>
      <c r="G6" t="n">
        <v>0.2</v>
      </c>
    </row>
    <row r="7">
      <c r="A7" t="inlineStr">
        <is>
          <t>344421</t>
        </is>
      </c>
      <c r="C7" t="inlineStr">
        <is>
          <t>INC0943959</t>
        </is>
      </c>
      <c r="D7" t="inlineStr">
        <is>
          <t>985620</t>
        </is>
      </c>
      <c r="F7" t="inlineStr">
        <is>
          <t>2:04</t>
        </is>
      </c>
      <c r="G7" t="n">
        <v>0</v>
      </c>
    </row>
    <row r="8">
      <c r="A8" t="inlineStr">
        <is>
          <t>538142</t>
        </is>
      </c>
      <c r="C8" t="inlineStr">
        <is>
          <t>INC0943963</t>
        </is>
      </c>
      <c r="D8" t="inlineStr">
        <is>
          <t>985621</t>
        </is>
      </c>
      <c r="F8" t="inlineStr">
        <is>
          <t>14:07</t>
        </is>
      </c>
      <c r="G8" t="n">
        <v>0.2</v>
      </c>
    </row>
    <row r="9">
      <c r="A9" t="inlineStr">
        <is>
          <t>63840</t>
        </is>
      </c>
      <c r="C9" t="inlineStr">
        <is>
          <t>INC0944531</t>
        </is>
      </c>
      <c r="D9" t="inlineStr">
        <is>
          <t>989912</t>
        </is>
      </c>
      <c r="F9" t="inlineStr">
        <is>
          <t>6:47</t>
        </is>
      </c>
      <c r="G9" t="n">
        <v>0</v>
      </c>
    </row>
    <row r="10">
      <c r="A10" t="inlineStr">
        <is>
          <t>CostoAcc_010392002</t>
        </is>
      </c>
      <c r="C10" t="inlineStr">
        <is>
          <t>INC0945902</t>
        </is>
      </c>
      <c r="D10" t="inlineStr">
        <is>
          <t>001472</t>
        </is>
      </c>
      <c r="F10" t="inlineStr">
        <is>
          <t>0:10</t>
        </is>
      </c>
      <c r="G10" t="n">
        <v>0</v>
      </c>
    </row>
    <row r="11">
      <c r="A11" t="inlineStr">
        <is>
          <t>P2P-ETH_010406092</t>
        </is>
      </c>
      <c r="C11" t="inlineStr">
        <is>
          <t>INC0944892</t>
        </is>
      </c>
      <c r="D11" t="inlineStr">
        <is>
          <t>992296</t>
        </is>
      </c>
      <c r="F11" t="inlineStr">
        <is>
          <t>7:01</t>
        </is>
      </c>
      <c r="G11" t="n">
        <v>0</v>
      </c>
    </row>
    <row r="12">
      <c r="A12" t="inlineStr">
        <is>
          <t>P2P-ETH_010406092</t>
        </is>
      </c>
      <c r="C12" t="inlineStr">
        <is>
          <t>INC0945077</t>
        </is>
      </c>
      <c r="D12" t="inlineStr">
        <is>
          <t>994727</t>
        </is>
      </c>
      <c r="F12" t="inlineStr">
        <is>
          <t>17:42</t>
        </is>
      </c>
      <c r="G12" t="n">
        <v>0.2</v>
      </c>
    </row>
    <row r="13">
      <c r="A13" t="inlineStr">
        <is>
          <t>P2P-ETH_010406093</t>
        </is>
      </c>
      <c r="C13" t="inlineStr">
        <is>
          <t>INC0944905</t>
        </is>
      </c>
      <c r="D13" t="inlineStr">
        <is>
          <t>992547</t>
        </is>
      </c>
      <c r="F13" t="inlineStr">
        <is>
          <t>0:15</t>
        </is>
      </c>
      <c r="G13" t="n">
        <v>0</v>
      </c>
    </row>
    <row r="14">
      <c r="A14" t="inlineStr">
        <is>
          <t>P2P-ETH_010510084</t>
        </is>
      </c>
      <c r="C14" t="inlineStr">
        <is>
          <t>INC0945701</t>
        </is>
      </c>
      <c r="D14" t="inlineStr">
        <is>
          <t>999856</t>
        </is>
      </c>
      <c r="F14" t="inlineStr">
        <is>
          <t>2:40</t>
        </is>
      </c>
      <c r="G14" t="n">
        <v>0</v>
      </c>
    </row>
    <row r="15">
      <c r="A15" t="inlineStr">
        <is>
          <t>P2P_ETH_010411088</t>
        </is>
      </c>
      <c r="C15" t="inlineStr">
        <is>
          <t>INC0943973</t>
        </is>
      </c>
      <c r="D15" t="inlineStr">
        <is>
          <t>985641</t>
        </is>
      </c>
      <c r="F15" t="inlineStr">
        <is>
          <t>16:39</t>
        </is>
      </c>
      <c r="G15" t="n">
        <v>0.2</v>
      </c>
    </row>
    <row r="16">
      <c r="A16" t="inlineStr">
        <is>
          <t>P2P_ETH_010411088</t>
        </is>
      </c>
      <c r="C16" t="inlineStr">
        <is>
          <t>INC0944053</t>
        </is>
      </c>
      <c r="D16" t="inlineStr">
        <is>
          <t>986360</t>
        </is>
      </c>
      <c r="F16" t="inlineStr">
        <is>
          <t>17:57</t>
        </is>
      </c>
      <c r="G16" t="n">
        <v>0.2</v>
      </c>
    </row>
    <row r="19">
      <c r="F19" t="inlineStr">
        <is>
          <t>TOTAL</t>
        </is>
      </c>
      <c r="G19">
        <f>SUM(G2:G16)</f>
        <v/>
      </c>
    </row>
  </sheetData>
  <pageMargins left="0.7" right="0.7" top="0.75" bottom="0.75" header="0.511811023622047" footer="0.511811023622047"/>
  <pageSetup orientation="portrait" paperSize="9" horizontalDpi="300" verticalDpi="300"/>
</worksheet>
</file>

<file path=xl/worksheets/sheet14.xml><?xml version="1.0" encoding="utf-8"?>
<worksheet xmlns="http://schemas.openxmlformats.org/spreadsheetml/2006/main">
  <sheetPr>
    <outlinePr summaryBelow="1" summaryRight="1"/>
    <pageSetUpPr/>
  </sheetPr>
  <dimension ref="A1:G8"/>
  <sheetViews>
    <sheetView zoomScale="130" zoomScaleNormal="130" workbookViewId="0">
      <selection activeCell="D1" sqref="D1"/>
    </sheetView>
  </sheetViews>
  <sheetFormatPr baseColWidth="8" defaultColWidth="8.42578125" defaultRowHeight="14.45"/>
  <cols>
    <col collapsed="1" width="16.42578125" customWidth="1" style="79" min="1" max="1"/>
    <col collapsed="1" width="19.85546875" customWidth="1" style="79" min="2" max="2"/>
    <col collapsed="1" width="27.5703125" customWidth="1" style="79" min="3" max="3"/>
    <col collapsed="1" width="27.85546875" customWidth="1" style="26" min="4" max="4"/>
    <col collapsed="1" width="32.42578125" customWidth="1" style="26" min="5" max="5"/>
    <col collapsed="1" width="17.42578125" customWidth="1" style="79" min="6" max="6"/>
  </cols>
  <sheetData>
    <row r="1">
      <c r="A1" s="27" t="inlineStr">
        <is>
          <t>Codigo Servicio</t>
        </is>
      </c>
      <c r="B1" s="28" t="inlineStr">
        <is>
          <t>Comuna</t>
        </is>
      </c>
      <c r="C1" s="28" t="inlineStr">
        <is>
          <t>Ticket(s)</t>
        </is>
      </c>
      <c r="D1" s="28" t="inlineStr">
        <is>
          <t>Ticket(s) Carrier / Folio</t>
        </is>
      </c>
      <c r="E1" s="28" t="inlineStr">
        <is>
          <t>Canal Afectado</t>
        </is>
      </c>
      <c r="F1" s="29" t="inlineStr">
        <is>
          <t>MAX TIEMPO REPARACION</t>
        </is>
      </c>
      <c r="G1" s="31" t="inlineStr">
        <is>
          <t>MULTA</t>
        </is>
      </c>
    </row>
    <row r="2">
      <c r="A2" t="inlineStr">
        <is>
          <t>393580</t>
        </is>
      </c>
      <c r="C2" t="inlineStr">
        <is>
          <t>INC0944792</t>
        </is>
      </c>
      <c r="D2" t="inlineStr">
        <is>
          <t>991277</t>
        </is>
      </c>
      <c r="F2" t="inlineStr">
        <is>
          <t>15:02</t>
        </is>
      </c>
      <c r="G2" t="n">
        <v>0.1</v>
      </c>
    </row>
    <row r="3">
      <c r="A3" t="inlineStr">
        <is>
          <t>393580</t>
        </is>
      </c>
      <c r="C3" t="inlineStr">
        <is>
          <t>INC0944896</t>
        </is>
      </c>
      <c r="D3" t="inlineStr">
        <is>
          <t>992459</t>
        </is>
      </c>
      <c r="F3" t="inlineStr">
        <is>
          <t>6:42</t>
        </is>
      </c>
      <c r="G3" t="n">
        <v>0</v>
      </c>
    </row>
    <row r="4">
      <c r="A4" t="inlineStr">
        <is>
          <t>393580</t>
        </is>
      </c>
      <c r="C4" t="inlineStr">
        <is>
          <t>INC0945083</t>
        </is>
      </c>
      <c r="D4" t="inlineStr">
        <is>
          <t>994796</t>
        </is>
      </c>
      <c r="F4" t="inlineStr">
        <is>
          <t>3:23</t>
        </is>
      </c>
      <c r="G4" t="n">
        <v>0</v>
      </c>
    </row>
    <row r="5">
      <c r="A5" t="inlineStr">
        <is>
          <t>393580</t>
        </is>
      </c>
      <c r="C5" t="inlineStr">
        <is>
          <t>INC0945190</t>
        </is>
      </c>
      <c r="D5" t="inlineStr">
        <is>
          <t>995445</t>
        </is>
      </c>
      <c r="F5" t="inlineStr">
        <is>
          <t>5:04</t>
        </is>
      </c>
      <c r="G5" t="n">
        <v>0</v>
      </c>
    </row>
    <row r="8">
      <c r="F8" t="inlineStr">
        <is>
          <t>TOTAL</t>
        </is>
      </c>
      <c r="G8">
        <f>SUM(G2:G5)</f>
        <v/>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outlinePr summaryBelow="1" summaryRight="1"/>
    <pageSetUpPr/>
  </sheetPr>
  <dimension ref="A1:I4"/>
  <sheetViews>
    <sheetView zoomScale="130" zoomScaleNormal="130" workbookViewId="0">
      <selection activeCell="E15" sqref="E15"/>
    </sheetView>
  </sheetViews>
  <sheetFormatPr baseColWidth="8" defaultColWidth="8.42578125" defaultRowHeight="14.45"/>
  <cols>
    <col collapsed="1" width="6.5703125" customWidth="1" style="79" min="1" max="1"/>
    <col collapsed="1" width="18.5703125" customWidth="1" style="79" min="2" max="2"/>
    <col collapsed="1" width="55.140625" customWidth="1" style="79" min="3" max="3"/>
    <col collapsed="1" width="26.42578125" customWidth="1" style="26" min="4" max="4"/>
    <col collapsed="1" width="27.5703125" customWidth="1" style="26" min="5" max="5"/>
    <col collapsed="1" width="10.5703125" customWidth="1" style="26" min="6" max="6"/>
    <col collapsed="1" width="7.42578125" customWidth="1" style="26" min="7" max="7"/>
    <col collapsed="1" width="8.42578125" customWidth="1" style="26" min="8" max="8"/>
  </cols>
  <sheetData>
    <row r="1">
      <c r="A1" s="27" t="inlineStr">
        <is>
          <t>ATM</t>
        </is>
      </c>
      <c r="B1" s="28" t="inlineStr">
        <is>
          <t>Comuna</t>
        </is>
      </c>
      <c r="C1" s="28" t="inlineStr">
        <is>
          <t>Ticket(s)</t>
        </is>
      </c>
      <c r="D1" s="29" t="inlineStr">
        <is>
          <t>TIEMPO INDISPONIBILIDAD</t>
        </is>
      </c>
      <c r="E1" s="30" t="inlineStr">
        <is>
          <t>PORCENTAJE DISPONIBILIDAD</t>
        </is>
      </c>
      <c r="F1" s="31" t="inlineStr">
        <is>
          <t>RENTA</t>
        </is>
      </c>
      <c r="G1" s="31" t="inlineStr">
        <is>
          <t>%</t>
        </is>
      </c>
      <c r="H1" s="31" t="inlineStr">
        <is>
          <t>MULTA</t>
        </is>
      </c>
    </row>
    <row r="4">
      <c r="H4" t="inlineStr">
        <is>
          <t>TOTAL</t>
        </is>
      </c>
      <c r="I4">
        <f>SUM(I1:I2)</f>
        <v/>
      </c>
    </row>
  </sheetData>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sheetPr>
    <outlinePr summaryBelow="1" summaryRight="1"/>
    <pageSetUpPr/>
  </sheetPr>
  <dimension ref="A1:I4"/>
  <sheetViews>
    <sheetView zoomScale="130" zoomScaleNormal="130" workbookViewId="0">
      <selection activeCell="A1" sqref="A1"/>
    </sheetView>
  </sheetViews>
  <sheetFormatPr baseColWidth="8" defaultColWidth="8.42578125" defaultRowHeight="14.45"/>
  <cols>
    <col collapsed="1" width="6.85546875" customWidth="1" style="79" min="1" max="1"/>
    <col collapsed="1" width="12.5703125" customWidth="1" style="79" min="2" max="2"/>
    <col collapsed="1" width="10.5703125" customWidth="1" style="79" min="3" max="3"/>
    <col collapsed="1" width="20.42578125" customWidth="1" style="79" min="4" max="4"/>
    <col collapsed="1" width="25.42578125" customWidth="1" style="26" min="5" max="5"/>
    <col collapsed="1" width="12.140625" customWidth="1" style="26" min="6" max="6"/>
    <col collapsed="1" width="8.42578125" customWidth="1" style="26" min="7" max="7"/>
    <col collapsed="1" width="9.5703125" customWidth="1" style="26" min="8" max="8"/>
  </cols>
  <sheetData>
    <row r="1">
      <c r="A1" s="27" t="inlineStr">
        <is>
          <t>ATM</t>
        </is>
      </c>
      <c r="B1" s="28" t="inlineStr">
        <is>
          <t>Comuna</t>
        </is>
      </c>
      <c r="C1" s="31" t="inlineStr">
        <is>
          <t>FECHA</t>
        </is>
      </c>
      <c r="D1" s="28" t="inlineStr">
        <is>
          <t>Ticket(s)</t>
        </is>
      </c>
      <c r="E1" s="29" t="inlineStr">
        <is>
          <t>TIEMPO INDISPONIBILIDAD</t>
        </is>
      </c>
      <c r="F1" s="31" t="inlineStr">
        <is>
          <t>RENTA</t>
        </is>
      </c>
      <c r="G1" s="31" t="inlineStr">
        <is>
          <t>%</t>
        </is>
      </c>
      <c r="H1" s="31" t="inlineStr">
        <is>
          <t>MULTA</t>
        </is>
      </c>
    </row>
    <row r="4">
      <c r="H4" t="inlineStr">
        <is>
          <t>TOTAL</t>
        </is>
      </c>
      <c r="I4">
        <f>SUM(I1:I2)</f>
        <v/>
      </c>
    </row>
  </sheetData>
  <pageMargins left="0.7" right="0.7" top="0.75" bottom="0.75" header="0.511811023622047" footer="0.511811023622047"/>
  <pageSetup orientation="portrait" paperSize="9" horizontalDpi="300" verticalDpi="300"/>
</worksheet>
</file>

<file path=xl/worksheets/sheet17.xml><?xml version="1.0" encoding="utf-8"?>
<worksheet xmlns="http://schemas.openxmlformats.org/spreadsheetml/2006/main">
  <sheetPr>
    <outlinePr summaryBelow="1" summaryRight="1"/>
    <pageSetUpPr/>
  </sheetPr>
  <dimension ref="A1:H4"/>
  <sheetViews>
    <sheetView zoomScale="130" zoomScaleNormal="130" workbookViewId="0">
      <selection activeCell="A1" sqref="A1"/>
    </sheetView>
  </sheetViews>
  <sheetFormatPr baseColWidth="8" defaultColWidth="8.42578125" defaultRowHeight="14.45"/>
  <cols>
    <col collapsed="1" width="7.42578125" customWidth="1" style="79" min="1" max="1"/>
    <col collapsed="1" width="19.42578125" customWidth="1" style="79" min="2" max="2"/>
    <col collapsed="1" width="54.42578125" customWidth="1" style="79" min="3" max="3"/>
    <col collapsed="1" width="12.140625" customWidth="1" style="26" min="4" max="4"/>
    <col collapsed="1" width="10" customWidth="1" style="26" min="5" max="5"/>
    <col collapsed="1" width="16.42578125" customWidth="1" style="26" min="6" max="6"/>
  </cols>
  <sheetData>
    <row r="1">
      <c r="A1" s="27" t="inlineStr">
        <is>
          <t>ATM</t>
        </is>
      </c>
      <c r="B1" s="28" t="inlineStr">
        <is>
          <t>Comuna</t>
        </is>
      </c>
      <c r="C1" s="28" t="inlineStr">
        <is>
          <t>Ticket(s)</t>
        </is>
      </c>
      <c r="D1" s="31" t="inlineStr">
        <is>
          <t>RENTA</t>
        </is>
      </c>
      <c r="E1" s="31" t="inlineStr">
        <is>
          <t>%</t>
        </is>
      </c>
      <c r="F1" s="31" t="inlineStr">
        <is>
          <t>MULTA</t>
        </is>
      </c>
    </row>
    <row r="4">
      <c r="G4" t="inlineStr">
        <is>
          <t>TOTAL</t>
        </is>
      </c>
      <c r="H4">
        <f>SUM(H1:H2)</f>
        <v/>
      </c>
    </row>
  </sheetData>
  <pageMargins left="0.7" right="0.7" top="0.75" bottom="0.75" header="0.511811023622047" footer="0.511811023622047"/>
  <pageSetup orientation="portrait" paperSize="9" horizontalDpi="300" verticalDpi="300"/>
</worksheet>
</file>

<file path=xl/worksheets/sheet18.xml><?xml version="1.0" encoding="utf-8"?>
<worksheet xmlns="http://schemas.openxmlformats.org/spreadsheetml/2006/main">
  <sheetPr>
    <outlinePr summaryBelow="1" summaryRight="1"/>
    <pageSetUpPr/>
  </sheetPr>
  <dimension ref="A1:H6"/>
  <sheetViews>
    <sheetView zoomScale="130" zoomScaleNormal="130" workbookViewId="0">
      <selection activeCell="F32" sqref="F32"/>
    </sheetView>
  </sheetViews>
  <sheetFormatPr baseColWidth="8" defaultColWidth="8.42578125" defaultRowHeight="14.45"/>
  <cols>
    <col collapsed="1" width="7.5703125" customWidth="1" style="79" min="1" max="1"/>
    <col collapsed="1" width="10.140625" customWidth="1" style="79" min="2" max="2"/>
    <col collapsed="1" width="39.42578125" customWidth="1" style="79" min="3" max="3"/>
    <col collapsed="1" width="28.5703125" customWidth="1" style="26" min="4" max="4"/>
    <col collapsed="1" width="15.5703125" customWidth="1" style="26" min="5" max="5"/>
    <col collapsed="1" width="25.42578125" customWidth="1" style="26" min="6" max="6"/>
    <col collapsed="1" width="13.5703125" customWidth="1" style="26" min="7" max="7"/>
  </cols>
  <sheetData>
    <row r="1">
      <c r="A1" s="27" t="inlineStr">
        <is>
          <t>ATM</t>
        </is>
      </c>
      <c r="B1" s="28" t="inlineStr">
        <is>
          <t>Comuna</t>
        </is>
      </c>
      <c r="C1" s="28" t="inlineStr">
        <is>
          <t>Ticket(s)</t>
        </is>
      </c>
      <c r="D1" s="29" t="inlineStr">
        <is>
          <t>TOTAL TIEMPO REPARACION</t>
        </is>
      </c>
      <c r="E1" s="30" t="inlineStr">
        <is>
          <t># INCIDENTES</t>
        </is>
      </c>
      <c r="F1" s="31" t="inlineStr">
        <is>
          <t>PROMEDIO REPARACION</t>
        </is>
      </c>
      <c r="G1" s="31" t="inlineStr">
        <is>
          <t>MULTA</t>
        </is>
      </c>
    </row>
    <row r="4">
      <c r="G4" t="inlineStr">
        <is>
          <t>TOTAL</t>
        </is>
      </c>
      <c r="H4">
        <f>SUM(H1:H2)</f>
        <v/>
      </c>
    </row>
    <row r="6">
      <c r="G6" t="inlineStr">
        <is>
          <t>PROMEDIO DE REPARACION</t>
        </is>
      </c>
      <c r="H6" t="inlineStr">
        <is>
          <t>00:00</t>
        </is>
      </c>
    </row>
  </sheetData>
  <pageMargins left="0.7" right="0.7" top="0.75" bottom="0.75" header="0.511811023622047" footer="0.511811023622047"/>
  <pageSetup orientation="portrait" paperSize="9" horizontalDpi="300" verticalDpi="300"/>
</worksheet>
</file>

<file path=xl/worksheets/sheet19.xml><?xml version="1.0" encoding="utf-8"?>
<worksheet xmlns="http://schemas.openxmlformats.org/spreadsheetml/2006/main">
  <sheetPr>
    <outlinePr summaryBelow="1" summaryRight="1"/>
    <pageSetUpPr/>
  </sheetPr>
  <dimension ref="A1:F4"/>
  <sheetViews>
    <sheetView topLeftCell="A25" zoomScale="130" zoomScaleNormal="130" workbookViewId="0">
      <selection activeCell="G48" sqref="G48"/>
    </sheetView>
  </sheetViews>
  <sheetFormatPr baseColWidth="8" defaultColWidth="8.42578125" defaultRowHeight="14.45"/>
  <cols>
    <col collapsed="1" width="8" customWidth="1" style="79" min="1" max="1"/>
    <col collapsed="1" width="17.42578125" customWidth="1" style="79" min="2" max="2"/>
    <col collapsed="1" width="40.5703125" customWidth="1" style="79" min="3" max="3"/>
    <col collapsed="1" width="27.42578125" customWidth="1" style="26" min="4" max="4"/>
    <col collapsed="1" width="14.85546875" customWidth="1" style="26" min="5" max="5"/>
  </cols>
  <sheetData>
    <row r="1">
      <c r="A1" s="27" t="inlineStr">
        <is>
          <t>ATM</t>
        </is>
      </c>
      <c r="B1" s="28" t="inlineStr">
        <is>
          <t>Comuna</t>
        </is>
      </c>
      <c r="C1" s="28" t="inlineStr">
        <is>
          <t>Ticket(s)</t>
        </is>
      </c>
      <c r="D1" s="29" t="inlineStr">
        <is>
          <t>MAX TIEMPO REPARACION</t>
        </is>
      </c>
      <c r="E1" s="31" t="inlineStr">
        <is>
          <t>MULTA</t>
        </is>
      </c>
    </row>
    <row r="4">
      <c r="E4" t="inlineStr">
        <is>
          <t>TOTAL</t>
        </is>
      </c>
      <c r="F4">
        <f>SUM(F1:F2)</f>
        <v/>
      </c>
    </row>
  </sheetData>
  <pageMargins left="0.7" right="0.7" top="0.75" bottom="0.75" header="0.511811023622047" footer="0.511811023622047"/>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AK410"/>
  <sheetViews>
    <sheetView workbookViewId="0">
      <selection activeCell="A4" sqref="A4"/>
    </sheetView>
  </sheetViews>
  <sheetFormatPr baseColWidth="8" defaultColWidth="11.42578125" defaultRowHeight="15.95" customHeight="1"/>
  <cols>
    <col width="15.140625" bestFit="1" customWidth="1" style="79" min="22" max="22"/>
    <col width="17.28515625" bestFit="1" customWidth="1" style="79" min="23" max="23"/>
  </cols>
  <sheetData>
    <row r="1" ht="15.95" customHeight="1" s="79">
      <c r="A1" t="inlineStr">
        <is>
          <t>ID Ticket</t>
        </is>
      </c>
      <c r="B1" t="inlineStr">
        <is>
          <t>Nombre cliente</t>
        </is>
      </c>
      <c r="C1" t="inlineStr">
        <is>
          <t>Tipo Ticket</t>
        </is>
      </c>
      <c r="D1" t="inlineStr">
        <is>
          <t>ID Ticket Masivo</t>
        </is>
      </c>
      <c r="E1" t="inlineStr">
        <is>
          <t>Estado Ticket</t>
        </is>
      </c>
      <c r="F1" t="inlineStr">
        <is>
          <t>Grupo asignado</t>
        </is>
      </c>
      <c r="G1" t="inlineStr">
        <is>
          <t>Ticket - Descripción</t>
        </is>
      </c>
      <c r="H1" t="inlineStr">
        <is>
          <t>BPI - Razón</t>
        </is>
      </c>
      <c r="I1" t="inlineStr">
        <is>
          <t>BPI Padre</t>
        </is>
      </c>
      <c r="J1" t="inlineStr">
        <is>
          <t>BPI - Nombre</t>
        </is>
      </c>
      <c r="K1" t="inlineStr">
        <is>
          <t>BPI - Codigo Servicio</t>
        </is>
      </c>
      <c r="L1" t="inlineStr">
        <is>
          <t>Causa</t>
        </is>
      </c>
      <c r="M1" t="inlineStr">
        <is>
          <t>Area o elemento</t>
        </is>
      </c>
      <c r="N1" t="inlineStr">
        <is>
          <t>Solución</t>
        </is>
      </c>
      <c r="O1" t="inlineStr">
        <is>
          <t>Responsable</t>
        </is>
      </c>
      <c r="P1" t="inlineStr">
        <is>
          <t>Cerrado por</t>
        </is>
      </c>
      <c r="Q1" t="inlineStr">
        <is>
          <t>Código Servicio Cliente</t>
        </is>
      </c>
      <c r="R1" t="inlineStr">
        <is>
          <t>Clasificación</t>
        </is>
      </c>
      <c r="S1" t="inlineStr">
        <is>
          <t>Categoria Cliente</t>
        </is>
      </c>
      <c r="T1" t="inlineStr">
        <is>
          <t>Categoria</t>
        </is>
      </c>
      <c r="U1" t="inlineStr">
        <is>
          <t>Prioridad</t>
        </is>
      </c>
      <c r="V1" t="inlineStr">
        <is>
          <t>Creado Cuando</t>
        </is>
      </c>
      <c r="W1" t="inlineStr">
        <is>
          <t>Resuelto cuando</t>
        </is>
      </c>
      <c r="X1" t="inlineStr">
        <is>
          <t>Cerrado Cuando</t>
        </is>
      </c>
      <c r="Y1" t="inlineStr">
        <is>
          <t>Cancelado - Fecha</t>
        </is>
      </c>
      <c r="Z1" t="inlineStr">
        <is>
          <t>Minutos por Mes</t>
        </is>
      </c>
      <c r="AA1" t="inlineStr">
        <is>
          <t>Pausado Cuando</t>
        </is>
      </c>
      <c r="AB1" t="inlineStr">
        <is>
          <t>Fecha Reanudación</t>
        </is>
      </c>
      <c r="AC1" t="inlineStr">
        <is>
          <t>Zona</t>
        </is>
      </c>
      <c r="AD1" t="inlineStr">
        <is>
          <t>Creado por</t>
        </is>
      </c>
      <c r="AE1" t="inlineStr">
        <is>
          <t>Contacto Adicional - Email</t>
        </is>
      </c>
      <c r="AF1" t="inlineStr">
        <is>
          <t>Hold Time</t>
        </is>
      </c>
      <c r="AG1" t="inlineStr">
        <is>
          <t xml:space="preserve">Indisponibilidad % </t>
        </is>
      </c>
      <c r="AH1" t="inlineStr">
        <is>
          <t>Indisponibilidad % 2</t>
        </is>
      </c>
      <c r="AI1" t="inlineStr">
        <is>
          <t>Minutos Cerrados Totales Indisponibilidad</t>
        </is>
      </c>
      <c r="AJ1" t="inlineStr">
        <is>
          <t>Minutos Resuelto Totales</t>
        </is>
      </c>
      <c r="AK1" t="inlineStr">
        <is>
          <t>Tiempo Real Indisponibilidad</t>
        </is>
      </c>
    </row>
    <row r="2" ht="15.95" customHeight="1" s="79">
      <c r="A2" t="inlineStr">
        <is>
          <t>2024 000146</t>
        </is>
      </c>
      <c r="B2" t="inlineStr">
        <is>
          <t>REDBANC S.A.</t>
        </is>
      </c>
      <c r="C2" t="inlineStr">
        <is>
          <t>Customer Problem Ticket</t>
        </is>
      </c>
      <c r="E2" t="inlineStr">
        <is>
          <t>Cerrado</t>
        </is>
      </c>
      <c r="F2" t="inlineStr">
        <is>
          <t>Grupo de Nivel 1</t>
        </is>
      </c>
      <c r="G2" t="inlineStr">
        <is>
          <t>caida total ASR datos y video 1 y 2 de paine y lairay</t>
        </is>
      </c>
      <c r="J2" t="inlineStr">
        <is>
          <t>Punto a Punto Ethernet #38474</t>
        </is>
      </c>
      <c r="K2" t="inlineStr">
        <is>
          <t>P2PETH495264</t>
        </is>
      </c>
      <c r="L2" t="inlineStr">
        <is>
          <t>Bloqueo de equipos</t>
        </is>
      </c>
      <c r="M2" t="inlineStr">
        <is>
          <t>Equipamiento por lado de cliente</t>
        </is>
      </c>
      <c r="N2" t="inlineStr">
        <is>
          <t>Reinicio de equipamiento</t>
        </is>
      </c>
      <c r="O2" t="inlineStr">
        <is>
          <t>GTD-TELSUR</t>
        </is>
      </c>
      <c r="P2" t="inlineStr">
        <is>
          <t>tlopez@grupogtd.com</t>
        </is>
      </c>
      <c r="Q2" t="n">
        <v>0</v>
      </c>
      <c r="R2" t="inlineStr">
        <is>
          <t>GTD-TELSUR-Bloqueo de equipos-Reinicio de equipamiento</t>
        </is>
      </c>
      <c r="S2" t="inlineStr">
        <is>
          <t>Corporaciones</t>
        </is>
      </c>
      <c r="T2" t="inlineStr">
        <is>
          <t>Transmisión de Datos</t>
        </is>
      </c>
      <c r="U2" t="inlineStr">
        <is>
          <t>Medium</t>
        </is>
      </c>
      <c r="V2" s="70" t="n">
        <v>45440.51434027778</v>
      </c>
      <c r="W2" s="70" t="n">
        <v>45442.56871527778</v>
      </c>
      <c r="X2" s="70" t="n">
        <v>45450.70199074074</v>
      </c>
      <c r="Z2" t="n">
        <v>44640</v>
      </c>
      <c r="AA2" s="70" t="n">
        <v>45442.0325</v>
      </c>
      <c r="AB2" s="70" t="n">
        <v>45442.35694444444</v>
      </c>
      <c r="AC2" t="inlineStr">
        <is>
          <t>MSS</t>
        </is>
      </c>
      <c r="AD2" t="inlineStr">
        <is>
          <t>ggonzalez@grupogtd.com</t>
        </is>
      </c>
      <c r="AF2" t="n">
        <v>468</v>
      </c>
      <c r="AG2" t="n">
        <v>93.373655914</v>
      </c>
      <c r="AH2" t="n">
        <v>67.137096774</v>
      </c>
      <c r="AI2" t="n">
        <v>14670</v>
      </c>
      <c r="AJ2" t="n">
        <v>2958</v>
      </c>
      <c r="AK2" t="n">
        <v>2490</v>
      </c>
    </row>
    <row r="3" ht="15.95" customHeight="1" s="79">
      <c r="A3" t="inlineStr">
        <is>
          <t>2024 000233</t>
        </is>
      </c>
      <c r="B3" t="inlineStr">
        <is>
          <t>REDBANC S.A.</t>
        </is>
      </c>
      <c r="C3" t="inlineStr">
        <is>
          <t>Customer Problem Ticket</t>
        </is>
      </c>
      <c r="E3" t="inlineStr">
        <is>
          <t>Cerrado</t>
        </is>
      </c>
      <c r="F3" t="inlineStr">
        <is>
          <t>Grupo de Soporte Terreno Telsur</t>
        </is>
      </c>
      <c r="G3" s="71" t="inlineStr">
        <is>
          <t>ATM	3878
Falla	Enlace caido
CS:	CS-10344844 / BPI-2808700
IP	10.10.134.56
Direccion	Avenida Caupolicán 1041
Comuna	Temuco
Local	Petrobras Caupolicán</t>
        </is>
      </c>
      <c r="J3" t="inlineStr">
        <is>
          <t>Enlace MPLS FO #0002808700</t>
        </is>
      </c>
      <c r="K3" t="inlineStr">
        <is>
          <t>EnMPLSFO_010344844_3878</t>
        </is>
      </c>
      <c r="L3" t="inlineStr">
        <is>
          <t>Bloqueo de servicio y/o equipo</t>
        </is>
      </c>
      <c r="M3" t="inlineStr">
        <is>
          <t>Switch de datos L2</t>
        </is>
      </c>
      <c r="N3" t="inlineStr">
        <is>
          <t>se reinicia equipo</t>
        </is>
      </c>
      <c r="O3" t="inlineStr">
        <is>
          <t>GTD-TELSUR</t>
        </is>
      </c>
      <c r="P3" t="inlineStr">
        <is>
          <t>JABarra@ext.grupogtd.com</t>
        </is>
      </c>
      <c r="Q3" t="inlineStr">
        <is>
          <t>ATM 3878</t>
        </is>
      </c>
      <c r="R3" t="inlineStr">
        <is>
          <t>GTD-TELSUR-Bloqueo de servicio y/o equipo-se reinicia equipo</t>
        </is>
      </c>
      <c r="S3" t="inlineStr">
        <is>
          <t>Corporaciones</t>
        </is>
      </c>
      <c r="T3" t="inlineStr">
        <is>
          <t>Transmisión de Datos</t>
        </is>
      </c>
      <c r="U3" t="inlineStr">
        <is>
          <t>Medium</t>
        </is>
      </c>
      <c r="V3" s="70" t="n">
        <v>45440.56894675926</v>
      </c>
      <c r="W3" s="70" t="n">
        <v>45441.68210648148</v>
      </c>
      <c r="X3" s="70" t="n">
        <v>45441.74064814814</v>
      </c>
      <c r="Z3" t="n">
        <v>44640</v>
      </c>
      <c r="AA3" s="70" t="n">
        <v>45440.63761574074</v>
      </c>
      <c r="AB3" s="70" t="n">
        <v>45441.6375</v>
      </c>
      <c r="AC3" t="inlineStr">
        <is>
          <t>TMCO</t>
        </is>
      </c>
      <c r="AD3" t="inlineStr">
        <is>
          <t>ggonzalez@grupogtd.com</t>
        </is>
      </c>
      <c r="AF3" t="n">
        <v>1440</v>
      </c>
      <c r="AG3" t="n">
        <v>96.409050179</v>
      </c>
      <c r="AH3" t="n">
        <v>96.220878136</v>
      </c>
      <c r="AI3" t="n">
        <v>1687</v>
      </c>
      <c r="AJ3" t="n">
        <v>1603</v>
      </c>
      <c r="AK3" t="n">
        <v>163</v>
      </c>
    </row>
    <row r="4" ht="15.95" customHeight="1" s="79">
      <c r="A4" t="inlineStr">
        <is>
          <t>2024 000242</t>
        </is>
      </c>
      <c r="B4" t="inlineStr">
        <is>
          <t>REDBANC S.A.</t>
        </is>
      </c>
      <c r="C4" t="inlineStr">
        <is>
          <t>Customer Problem Ticket</t>
        </is>
      </c>
      <c r="E4" t="inlineStr">
        <is>
          <t>Cerrado</t>
        </is>
      </c>
      <c r="F4" t="inlineStr">
        <is>
          <t>Grupo de Nivel 1</t>
        </is>
      </c>
      <c r="G4" s="71" t="inlineStr">
        <is>
          <t>ATM	5208
Falla	Enlace caido
CS:	CS-10367709 / BPI-3256862
IP	10.10.115.5
Direccion	Pedro Montt 148 - 166
Comuna	San Antonio
Local	Supermercado M10 San Antonio</t>
        </is>
      </c>
      <c r="J4" t="inlineStr">
        <is>
          <t>Enlace MPLS-FO #0003256862</t>
        </is>
      </c>
      <c r="K4" t="inlineStr">
        <is>
          <t>EnMPLS-FO_010367709_5208</t>
        </is>
      </c>
      <c r="L4" t="inlineStr">
        <is>
          <t>Bloqueo de servicio y/o equipo</t>
        </is>
      </c>
      <c r="M4" t="inlineStr">
        <is>
          <t>Equipo cliente y/o administrado por cliente</t>
        </is>
      </c>
      <c r="N4" t="inlineStr">
        <is>
          <t>Bloqueo en Host de destino</t>
        </is>
      </c>
      <c r="O4" t="inlineStr">
        <is>
          <t>CLIENTE</t>
        </is>
      </c>
      <c r="P4" t="inlineStr">
        <is>
          <t>patricio.soto@grupogtd.com</t>
        </is>
      </c>
      <c r="Q4" t="inlineStr">
        <is>
          <t>ATM 5208</t>
        </is>
      </c>
      <c r="R4" t="inlineStr">
        <is>
          <t>CLIENTE-Bloqueo de servicio y/o equipo-Bloqueo en Host de destino</t>
        </is>
      </c>
      <c r="S4" t="inlineStr">
        <is>
          <t>Corporaciones</t>
        </is>
      </c>
      <c r="T4" t="inlineStr">
        <is>
          <t>Transmisión de Datos</t>
        </is>
      </c>
      <c r="U4" t="inlineStr">
        <is>
          <t>Medium</t>
        </is>
      </c>
      <c r="V4" s="70" t="n">
        <v>45440.58185185185</v>
      </c>
      <c r="X4" s="70" t="n">
        <v>45440.77641203703</v>
      </c>
      <c r="Z4" t="n">
        <v>44640</v>
      </c>
      <c r="AC4" t="inlineStr">
        <is>
          <t>VALPO</t>
        </is>
      </c>
      <c r="AD4" t="inlineStr">
        <is>
          <t>ggonzalez@grupogtd.com</t>
        </is>
      </c>
      <c r="AF4" t="n">
        <v>0</v>
      </c>
      <c r="AG4" t="n">
        <v>100</v>
      </c>
      <c r="AH4" t="n">
        <v>99.37051971299999</v>
      </c>
      <c r="AI4" t="n">
        <v>281</v>
      </c>
    </row>
    <row r="5" ht="15.95" customHeight="1" s="79">
      <c r="A5" t="inlineStr">
        <is>
          <t>2024 000284</t>
        </is>
      </c>
      <c r="B5" t="inlineStr">
        <is>
          <t>REDBANC S.A.</t>
        </is>
      </c>
      <c r="C5" t="inlineStr">
        <is>
          <t>Customer Problem Ticket</t>
        </is>
      </c>
      <c r="E5" t="inlineStr">
        <is>
          <t>Cerrado</t>
        </is>
      </c>
      <c r="F5" t="inlineStr">
        <is>
          <t>Grupo de Soporte Terreno Telsur</t>
        </is>
      </c>
      <c r="G5" s="71" t="inlineStr">
        <is>
          <t>#DZS
ATM	5788
Falla	Enlace caido
CS:	CS-10336049 / BPI-3113834
IP	1.010.147.202
Direccion	Ruta 5 Sur Kilometro 195 Coma 2 Lado Poniente
Comuna	Sagrada Familia
Local	Pronto Copec Sagrada Familia N2</t>
        </is>
      </c>
      <c r="J5" t="inlineStr">
        <is>
          <t>Internet Satelital #33797</t>
        </is>
      </c>
      <c r="K5" t="inlineStr">
        <is>
          <t>INTSATELITDL_371643</t>
        </is>
      </c>
      <c r="L5" t="inlineStr">
        <is>
          <t>Otro responsabilidad De terceros</t>
        </is>
      </c>
      <c r="M5" t="inlineStr">
        <is>
          <t>Medio de Transmisión</t>
        </is>
      </c>
      <c r="N5" t="inlineStr">
        <is>
          <t>Reparación de enlace</t>
        </is>
      </c>
      <c r="O5" t="inlineStr">
        <is>
          <t>TERCEROS</t>
        </is>
      </c>
      <c r="P5" t="inlineStr">
        <is>
          <t>luis.arcos@grupogtd.com</t>
        </is>
      </c>
      <c r="Q5" t="inlineStr">
        <is>
          <t>ATM 3784</t>
        </is>
      </c>
      <c r="R5" t="inlineStr">
        <is>
          <t>TERCEROS-Otro responsabilidad De terceros-Reparación de enlace</t>
        </is>
      </c>
      <c r="S5" t="inlineStr">
        <is>
          <t>Corporaciones</t>
        </is>
      </c>
      <c r="T5" t="inlineStr">
        <is>
          <t>Multiservicio</t>
        </is>
      </c>
      <c r="U5" t="inlineStr">
        <is>
          <t>Medium</t>
        </is>
      </c>
      <c r="V5" s="70" t="n">
        <v>45440.6199537037</v>
      </c>
      <c r="X5" s="70" t="n">
        <v>45440.67853009259</v>
      </c>
      <c r="Z5" t="n">
        <v>44640</v>
      </c>
      <c r="AC5" t="inlineStr">
        <is>
          <t>TLCA</t>
        </is>
      </c>
      <c r="AD5" t="inlineStr">
        <is>
          <t>ggonzalez@grupogtd.com</t>
        </is>
      </c>
      <c r="AF5" t="n">
        <v>0</v>
      </c>
      <c r="AG5" t="n">
        <v>100</v>
      </c>
      <c r="AH5" t="n">
        <v>99.809587814</v>
      </c>
      <c r="AI5" t="n">
        <v>85</v>
      </c>
    </row>
    <row r="6" ht="15.95" customHeight="1" s="79">
      <c r="A6" t="inlineStr">
        <is>
          <t>2024 000284</t>
        </is>
      </c>
      <c r="B6" t="inlineStr">
        <is>
          <t>REDBANC S.A.</t>
        </is>
      </c>
      <c r="C6" t="inlineStr">
        <is>
          <t>Customer Problem Ticket</t>
        </is>
      </c>
      <c r="E6" t="inlineStr">
        <is>
          <t>Cerrado</t>
        </is>
      </c>
      <c r="F6" t="inlineStr">
        <is>
          <t>Grupo de Soporte Terreno Telsur</t>
        </is>
      </c>
      <c r="G6" s="71" t="inlineStr">
        <is>
          <t>#DZS
ATM	5788
Falla	Enlace caido
CS:	CS-10336049 / BPI-3113834
IP	1.010.147.202
Direccion	Ruta 5 Sur Kilometro 195 Coma 2 Lado Poniente
Comuna	Sagrada Familia
Local	Pronto Copec Sagrada Familia N2</t>
        </is>
      </c>
      <c r="J6" t="inlineStr">
        <is>
          <t>Enlace MPLS FO #0003113834</t>
        </is>
      </c>
      <c r="L6" t="inlineStr">
        <is>
          <t>Otro responsabilidad De terceros</t>
        </is>
      </c>
      <c r="M6" t="inlineStr">
        <is>
          <t>Medio de Transmisión</t>
        </is>
      </c>
      <c r="N6" t="inlineStr">
        <is>
          <t>Reparación de enlace</t>
        </is>
      </c>
      <c r="O6" t="inlineStr">
        <is>
          <t>TERCEROS</t>
        </is>
      </c>
      <c r="P6" t="inlineStr">
        <is>
          <t>luis.arcos@grupogtd.com</t>
        </is>
      </c>
      <c r="R6" t="inlineStr">
        <is>
          <t>TERCEROS-Otro responsabilidad De terceros-Reparación de enlace</t>
        </is>
      </c>
      <c r="S6" t="inlineStr">
        <is>
          <t>Corporaciones</t>
        </is>
      </c>
      <c r="T6" t="inlineStr">
        <is>
          <t>Multiservicio</t>
        </is>
      </c>
      <c r="U6" t="inlineStr">
        <is>
          <t>Medium</t>
        </is>
      </c>
      <c r="V6" s="70" t="n">
        <v>45440.6199537037</v>
      </c>
      <c r="X6" s="70" t="n">
        <v>45440.67853009259</v>
      </c>
      <c r="Z6" t="n">
        <v>44640</v>
      </c>
      <c r="AC6" t="inlineStr">
        <is>
          <t>VLRC</t>
        </is>
      </c>
      <c r="AD6" t="inlineStr">
        <is>
          <t>ggonzalez@grupogtd.com</t>
        </is>
      </c>
      <c r="AF6" t="n">
        <v>0</v>
      </c>
      <c r="AG6" t="n">
        <v>100</v>
      </c>
      <c r="AH6" t="n">
        <v>99.809587814</v>
      </c>
      <c r="AI6" t="n">
        <v>85</v>
      </c>
    </row>
    <row r="7" ht="15.95" customHeight="1" s="79">
      <c r="A7" t="inlineStr">
        <is>
          <t>2024 000289</t>
        </is>
      </c>
      <c r="B7" t="inlineStr">
        <is>
          <t>REDBANC S.A.</t>
        </is>
      </c>
      <c r="C7" t="inlineStr">
        <is>
          <t>Customer Problem Ticket</t>
        </is>
      </c>
      <c r="E7" t="inlineStr">
        <is>
          <t>Cerrado</t>
        </is>
      </c>
      <c r="F7" t="inlineStr">
        <is>
          <t>Grupo de Soporte Terreno</t>
        </is>
      </c>
      <c r="G7" s="71" t="inlineStr">
        <is>
          <t>ATM	1752
Falla	Enlace caido
CS:	CS-505131 / BPI-38406
IP	10.10.109.16
Direccion	Calle Volcán Licancabur 391
Comuna	Pudahuel
Local	Parque Industrial Lo Boza</t>
        </is>
      </c>
      <c r="J7" t="inlineStr">
        <is>
          <t>Enlace MPLS FO #38406</t>
        </is>
      </c>
      <c r="K7" t="inlineStr">
        <is>
          <t>EnMPLSFODF_505131</t>
        </is>
      </c>
      <c r="L7" t="inlineStr">
        <is>
          <t>Bloqueo de servicio y/o equipo</t>
        </is>
      </c>
      <c r="M7" t="inlineStr">
        <is>
          <t>Conversor o modem en Cliente</t>
        </is>
      </c>
      <c r="N7" t="inlineStr">
        <is>
          <t>se reinicia equipo</t>
        </is>
      </c>
      <c r="O7" t="inlineStr">
        <is>
          <t>GTD-TELSUR</t>
        </is>
      </c>
      <c r="P7" t="inlineStr">
        <is>
          <t>jalvarezg@grupogtd.com</t>
        </is>
      </c>
      <c r="Q7" t="n">
        <v>1752</v>
      </c>
      <c r="R7" t="inlineStr">
        <is>
          <t>GTD-TELSUR-Bloqueo de servicio y/o equipo-se reinicia equipo</t>
        </is>
      </c>
      <c r="S7" t="inlineStr">
        <is>
          <t>Corporaciones</t>
        </is>
      </c>
      <c r="T7" t="inlineStr">
        <is>
          <t>Transmisión de Datos</t>
        </is>
      </c>
      <c r="U7" t="inlineStr">
        <is>
          <t>Medium</t>
        </is>
      </c>
      <c r="V7" s="70" t="n">
        <v>45440.62248842593</v>
      </c>
      <c r="W7" s="70" t="n">
        <v>45441.6841087963</v>
      </c>
      <c r="X7" s="70" t="n">
        <v>45441.73835648148</v>
      </c>
      <c r="Z7" t="n">
        <v>44640</v>
      </c>
      <c r="AA7" s="70" t="n">
        <v>45441.07299768519</v>
      </c>
      <c r="AB7" s="70" t="n">
        <v>45441.29166666666</v>
      </c>
      <c r="AC7" t="inlineStr">
        <is>
          <t>MNC</t>
        </is>
      </c>
      <c r="AD7" t="inlineStr">
        <is>
          <t>ggonzalez@grupogtd.com</t>
        </is>
      </c>
      <c r="AF7" t="n">
        <v>315</v>
      </c>
      <c r="AG7" t="n">
        <v>96.574820789</v>
      </c>
      <c r="AH7" t="n">
        <v>96.40008960599999</v>
      </c>
      <c r="AI7" t="n">
        <v>1607</v>
      </c>
      <c r="AJ7" t="n">
        <v>1529</v>
      </c>
      <c r="AK7" t="n">
        <v>1214</v>
      </c>
    </row>
    <row r="8" ht="15.95" customHeight="1" s="79">
      <c r="A8" t="inlineStr">
        <is>
          <t>2024 000365</t>
        </is>
      </c>
      <c r="B8" t="inlineStr">
        <is>
          <t>REDBANC S.A.</t>
        </is>
      </c>
      <c r="C8" t="inlineStr">
        <is>
          <t>Customer Problem Ticket</t>
        </is>
      </c>
      <c r="E8" t="inlineStr">
        <is>
          <t>Cancelado</t>
        </is>
      </c>
      <c r="F8" t="inlineStr">
        <is>
          <t>Grupo de Nivel 1</t>
        </is>
      </c>
      <c r="G8" s="71" t="inlineStr">
        <is>
          <t>T103195/1-5
103195 7
REDBANC: 3794_MPLSFO_RM_Banco-Chile_Easy_Cerrillos_CS-010467384:ATM Down
Estimados Mesa de Soporte,
Se informa que se detecta el siguiente incidente en plataforma de monitoreo, por favor gestionar creación de ticket de Reclamo para la revision del servicio:
Notificacion de Incidente
Camino Melipilla 10939, Cerrillos
RUT:96.521.680-4
RESUMEN
Nombre host
Direccion IP
Alerta
Severidad
Fecha y Hora de Incio
CS Equipo
:3794_MPLSFO_RM_Banco-Chile_Easy_Cerrillos_CS-010467384
:10.113.20.188
:ATM Down
:High
:2024.05.28 | 15:36:15
:ROUTRGEN_010397158_3794
CONTACTO PARA VALIDAR SERVICIO
Escalamiento
:Operador de Monitoreo de turno | Correo: monitoreo@netmetrix.cl
BITACORA
Registros de Actualizacion
:
www.netmetrix.cl
Centro de Monitoreo Netmetrix
https://apps.mypurecloud.com/directory/#/engage/admin/interactions/bdeace0f-c754-4412-9934-e5abaecd7e29</t>
        </is>
      </c>
      <c r="J8" t="inlineStr">
        <is>
          <t>Enlace MPLS FO #0008660415</t>
        </is>
      </c>
      <c r="K8" t="inlineStr">
        <is>
          <t>EnMPLSFO_010467384_3794</t>
        </is>
      </c>
      <c r="Q8" t="inlineStr">
        <is>
          <t>ATM 3794</t>
        </is>
      </c>
      <c r="S8" t="inlineStr">
        <is>
          <t>Corporaciones</t>
        </is>
      </c>
      <c r="T8" t="inlineStr">
        <is>
          <t>Transmisión de Datos</t>
        </is>
      </c>
      <c r="U8" t="inlineStr">
        <is>
          <t>Medium</t>
        </is>
      </c>
      <c r="V8" s="70" t="n">
        <v>45440.67274305555</v>
      </c>
      <c r="Y8" s="70" t="n">
        <v>45441.46208333333</v>
      </c>
      <c r="Z8" t="n">
        <v>44640</v>
      </c>
      <c r="AA8" s="70" t="n">
        <v>45440.82180555556</v>
      </c>
      <c r="AB8" s="70" t="n">
        <v>45441.33333333334</v>
      </c>
      <c r="AC8" t="inlineStr">
        <is>
          <t>MSS</t>
        </is>
      </c>
      <c r="AD8" t="inlineStr">
        <is>
          <t>ccorrea@ext.grupogtd.com</t>
        </is>
      </c>
      <c r="AF8" t="n">
        <v>737</v>
      </c>
      <c r="AG8" t="n">
        <v>97.452956989</v>
      </c>
      <c r="AH8" t="n">
        <v>97.452956989</v>
      </c>
      <c r="AI8" t="n">
        <v>1137</v>
      </c>
      <c r="AJ8" t="n">
        <v>1137</v>
      </c>
      <c r="AK8" t="n">
        <v>400</v>
      </c>
    </row>
    <row r="9" ht="15.95" customHeight="1" s="79">
      <c r="A9" t="inlineStr">
        <is>
          <t>2024 000368</t>
        </is>
      </c>
      <c r="B9" t="inlineStr">
        <is>
          <t>REDBANC S.A.</t>
        </is>
      </c>
      <c r="C9" t="inlineStr">
        <is>
          <t>Customer Problem Ticket</t>
        </is>
      </c>
      <c r="E9" t="inlineStr">
        <is>
          <t>Cerrado</t>
        </is>
      </c>
      <c r="F9" t="inlineStr">
        <is>
          <t>Grupo de Soporte Terreno Telsur</t>
        </is>
      </c>
      <c r="G9" s="71" t="inlineStr">
        <is>
          <t xml:space="preserve">
#DZS
ATM 5788
Falla Enlace caido
CS: CS-10336049 / BPI-3113834
IP 1.010.147.202
Direccion Ruta 5 Sur Kilometro 195 Coma 2 Lado Poniente
Comuna Sagrada Familia
Local Pronto Copec Sagrada Familia N2</t>
        </is>
      </c>
      <c r="J9" t="inlineStr">
        <is>
          <t>Internet Satelital #33797</t>
        </is>
      </c>
      <c r="K9" t="inlineStr">
        <is>
          <t>INTSATELITDL_371643</t>
        </is>
      </c>
      <c r="L9" t="inlineStr">
        <is>
          <t>Bloqueo de servicio y/o equipo</t>
        </is>
      </c>
      <c r="M9" t="inlineStr">
        <is>
          <t>Access Point</t>
        </is>
      </c>
      <c r="N9" t="inlineStr">
        <is>
          <t>cambio de configuración</t>
        </is>
      </c>
      <c r="O9" t="inlineStr">
        <is>
          <t>GTD-TELSUR</t>
        </is>
      </c>
      <c r="P9" t="inlineStr">
        <is>
          <t>Alexis.Rodriguez@grupogtd.com</t>
        </is>
      </c>
      <c r="Q9" t="inlineStr">
        <is>
          <t>ATM 3784</t>
        </is>
      </c>
      <c r="R9" t="inlineStr">
        <is>
          <t>GTD-TELSUR-Bloqueo de servicio y/o equipo-cambio de configuración</t>
        </is>
      </c>
      <c r="S9" t="inlineStr">
        <is>
          <t>Corporaciones</t>
        </is>
      </c>
      <c r="T9" t="inlineStr">
        <is>
          <t>Internet</t>
        </is>
      </c>
      <c r="U9" t="inlineStr">
        <is>
          <t>Medium</t>
        </is>
      </c>
      <c r="V9" s="70" t="n">
        <v>45440.6753125</v>
      </c>
      <c r="X9" s="70" t="n">
        <v>45443.53260416666</v>
      </c>
      <c r="Z9" t="n">
        <v>44640</v>
      </c>
      <c r="AA9" s="70" t="n">
        <v>45442.50986111111</v>
      </c>
      <c r="AB9" s="70" t="n">
        <v>45443.30138888889</v>
      </c>
      <c r="AC9" t="inlineStr">
        <is>
          <t>TLCA</t>
        </is>
      </c>
      <c r="AD9" t="inlineStr">
        <is>
          <t>luis.arcos@grupogtd.com</t>
        </is>
      </c>
      <c r="AF9" t="n">
        <v>1140</v>
      </c>
      <c r="AG9" t="n">
        <v>100</v>
      </c>
      <c r="AH9" t="n">
        <v>90.784050179</v>
      </c>
      <c r="AI9" t="n">
        <v>4114</v>
      </c>
    </row>
    <row r="10" ht="15.95" customHeight="1" s="79">
      <c r="A10" t="inlineStr">
        <is>
          <t>2024 000556</t>
        </is>
      </c>
      <c r="B10" t="inlineStr">
        <is>
          <t>REDBANC S.A.</t>
        </is>
      </c>
      <c r="C10" t="inlineStr">
        <is>
          <t>Customer Problem Ticket</t>
        </is>
      </c>
      <c r="E10" t="inlineStr">
        <is>
          <t>Cerrado</t>
        </is>
      </c>
      <c r="F10" t="inlineStr">
        <is>
          <t>Grupo de Soporte Terreno Telsur</t>
        </is>
      </c>
      <c r="G10" t="inlineStr">
        <is>
          <t>Fibra	10.10.122.25	172.45.101.161	ATM 5426	172.45.101.162	172.45.101.167	172.45.101.161	255.255.255.248 	172.45.101.0/24	10.10.122.25	10.10.122.25	Transaccional+DS222	Grp-2	Freya	Santander	Ruta 7 Carretera Austral N 1050	Punto Copec La Junta EDS 20574	Cisnes	15.- XI Region	Servicentro	CS-10547289 / BPI-3384396	C1111-8P</t>
        </is>
      </c>
      <c r="J10" t="inlineStr">
        <is>
          <t>Conexión Privada #0003513120</t>
        </is>
      </c>
      <c r="K10" t="inlineStr">
        <is>
          <t>RedPriv_010547289_5426</t>
        </is>
      </c>
      <c r="L10" t="inlineStr">
        <is>
          <t>Cable dañado, cortado o atenuado</t>
        </is>
      </c>
      <c r="M10" t="inlineStr">
        <is>
          <t>Cable de fibra óptica</t>
        </is>
      </c>
      <c r="N10" t="inlineStr">
        <is>
          <t>se corrige empalme en mufa</t>
        </is>
      </c>
      <c r="O10" t="inlineStr">
        <is>
          <t>GTD-TELSUR</t>
        </is>
      </c>
      <c r="P10" t="inlineStr">
        <is>
          <t>FESoto@ext.grupogtd.com</t>
        </is>
      </c>
      <c r="Q10" t="inlineStr">
        <is>
          <t>ATM 5426</t>
        </is>
      </c>
      <c r="R10" t="inlineStr">
        <is>
          <t>GTD-TELSUR-Cable dañado, cortado o atenuado-se corrige empalme en mufa</t>
        </is>
      </c>
      <c r="S10" t="inlineStr">
        <is>
          <t>Corporaciones</t>
        </is>
      </c>
      <c r="T10" t="inlineStr">
        <is>
          <t>Transmisión de Datos</t>
        </is>
      </c>
      <c r="U10" t="inlineStr">
        <is>
          <t>Medium</t>
        </is>
      </c>
      <c r="V10" s="70" t="n">
        <v>45440.81761574074</v>
      </c>
      <c r="W10" s="70" t="n">
        <v>45443.65194444444</v>
      </c>
      <c r="X10" s="70" t="n">
        <v>45443.65261574074</v>
      </c>
      <c r="Z10" t="n">
        <v>44640</v>
      </c>
      <c r="AA10" s="70" t="n">
        <v>45441.72074074074</v>
      </c>
      <c r="AB10" s="70" t="n">
        <v>45442.45833333334</v>
      </c>
      <c r="AC10" t="inlineStr">
        <is>
          <t>CYHQ</t>
        </is>
      </c>
      <c r="AD10" t="inlineStr">
        <is>
          <t>patricio.soto@grupogtd.com</t>
        </is>
      </c>
      <c r="AF10" t="n">
        <v>1063</v>
      </c>
      <c r="AG10" t="n">
        <v>90.85797491</v>
      </c>
      <c r="AH10" t="n">
        <v>90.855734767</v>
      </c>
      <c r="AI10" t="n">
        <v>4082</v>
      </c>
      <c r="AJ10" t="n">
        <v>4081</v>
      </c>
      <c r="AK10" t="n">
        <v>3018</v>
      </c>
    </row>
    <row r="11" ht="15.95" customHeight="1" s="79">
      <c r="A11" t="inlineStr">
        <is>
          <t>2024 000558</t>
        </is>
      </c>
      <c r="B11" t="inlineStr">
        <is>
          <t>REDBANC S.A.</t>
        </is>
      </c>
      <c r="C11" t="inlineStr">
        <is>
          <t>Customer Problem Ticket</t>
        </is>
      </c>
      <c r="E11" t="inlineStr">
        <is>
          <t>Cerrado</t>
        </is>
      </c>
      <c r="F11" t="inlineStr">
        <is>
          <t>Grupo de Nivel 1</t>
        </is>
      </c>
      <c r="G11" t="inlineStr">
        <is>
          <t>Fibra	10.10.107.14	163.250.126.73	ATM 3798	163.250.126.74	163.250.126.79	163.250.126.73	255.255.255.248 	163.250.126.0/24	10.10.107.14	10.10.107.14	Transaccional+DS222	Grp-3	Odin	Chile	Calle Mar Tirreno 3349	Mall Paseo Quilín	Peñalolen	07.- Region Metropolitana	Centro Comercial	CS-516662 / BPI-38872	CISCO1941/K9	15.2(4)M7	2 Mbps</t>
        </is>
      </c>
      <c r="J11" t="inlineStr">
        <is>
          <t>Conexión Privada #30970</t>
        </is>
      </c>
      <c r="K11" t="inlineStr">
        <is>
          <t>RedPrivDL_516662</t>
        </is>
      </c>
      <c r="L11" t="inlineStr">
        <is>
          <t>Bloqueo de servicio y/o equipo</t>
        </is>
      </c>
      <c r="M11" t="inlineStr">
        <is>
          <t>Equipo cliente y/o administrado por cliente</t>
        </is>
      </c>
      <c r="N11" t="inlineStr">
        <is>
          <t>Bloqueo en Host de destino</t>
        </is>
      </c>
      <c r="O11" t="inlineStr">
        <is>
          <t>CLIENTE</t>
        </is>
      </c>
      <c r="P11" t="inlineStr">
        <is>
          <t>patricio.soto@grupogtd.com</t>
        </is>
      </c>
      <c r="Q11" t="inlineStr">
        <is>
          <t>ATM 3798</t>
        </is>
      </c>
      <c r="R11" t="inlineStr">
        <is>
          <t>CLIENTE-Bloqueo de servicio y/o equipo-Bloqueo en Host de destino</t>
        </is>
      </c>
      <c r="S11" t="inlineStr">
        <is>
          <t>Corporaciones</t>
        </is>
      </c>
      <c r="T11" t="inlineStr">
        <is>
          <t>Transmisión de Datos</t>
        </is>
      </c>
      <c r="U11" t="inlineStr">
        <is>
          <t>Medium</t>
        </is>
      </c>
      <c r="V11" s="70" t="n">
        <v>45440.82020833333</v>
      </c>
      <c r="W11" s="70" t="n">
        <v>45440.84256944444</v>
      </c>
      <c r="X11" s="70" t="n">
        <v>45441.80511574074</v>
      </c>
      <c r="Z11" t="n">
        <v>44640</v>
      </c>
      <c r="AC11" t="inlineStr">
        <is>
          <t>MSC</t>
        </is>
      </c>
      <c r="AD11" t="inlineStr">
        <is>
          <t>patricio.soto@grupogtd.com</t>
        </is>
      </c>
      <c r="AF11" t="n">
        <v>0</v>
      </c>
      <c r="AG11" t="n">
        <v>99.928315412</v>
      </c>
      <c r="AH11" t="n">
        <v>96.823476703</v>
      </c>
      <c r="AI11" t="n">
        <v>1418</v>
      </c>
      <c r="AJ11" t="n">
        <v>32</v>
      </c>
      <c r="AK11" t="n">
        <v>32</v>
      </c>
    </row>
    <row r="12" ht="15.95" customHeight="1" s="79">
      <c r="A12" t="inlineStr">
        <is>
          <t>2024 000572</t>
        </is>
      </c>
      <c r="B12" t="inlineStr">
        <is>
          <t>REDBANC S.A.</t>
        </is>
      </c>
      <c r="C12" t="inlineStr">
        <is>
          <t>Customer Problem Ticket</t>
        </is>
      </c>
      <c r="E12" t="inlineStr">
        <is>
          <t>Cerrado</t>
        </is>
      </c>
      <c r="F12" t="inlineStr">
        <is>
          <t>Grupo de Soporte Terreno</t>
        </is>
      </c>
      <c r="G12" t="inlineStr">
        <is>
          <t>Fibra	10.10.116.58	163.250.89.185	ATM 5645	163.250.89.186	163.250.89.191	163.250.89.185	255.255.255.248 	163.250.89.0/24	10.10.116.58	10.10.116.58	Transaccional+DS222	Grp-1	Freya	Chile	Calle El Llano Subercaseaux 3519	Jumbo Portal El Llano N 5	San Miguel	07.- Region Metropolitana	Supermercado	CS-551162 / BPI-38907	CISCO1941/K9	15.2(4)M7	2 Mbps	GTD	Vlan-825	PAINE</t>
        </is>
      </c>
      <c r="J12" t="inlineStr">
        <is>
          <t>Conexión Privada #31175</t>
        </is>
      </c>
      <c r="K12" t="inlineStr">
        <is>
          <t>RedPrivDL_551162</t>
        </is>
      </c>
      <c r="L12" t="inlineStr">
        <is>
          <t>Cable dañado, cortado o atenuado</t>
        </is>
      </c>
      <c r="M12" t="inlineStr">
        <is>
          <t>Cable de fibra óptica</t>
        </is>
      </c>
      <c r="N12" t="inlineStr">
        <is>
          <t>se corrige empalme en cabecera en nodo</t>
        </is>
      </c>
      <c r="O12" t="inlineStr">
        <is>
          <t>GTD-TELSUR</t>
        </is>
      </c>
      <c r="P12" t="inlineStr">
        <is>
          <t>ale-fort@grupogtd.com</t>
        </is>
      </c>
      <c r="Q12" t="inlineStr">
        <is>
          <t>ATM 5645</t>
        </is>
      </c>
      <c r="R12" t="inlineStr">
        <is>
          <t>GTD-TELSUR-Cable dañado, cortado o atenuado-se corrige empalme en cabecera en nodo</t>
        </is>
      </c>
      <c r="S12" t="inlineStr">
        <is>
          <t>Corporaciones</t>
        </is>
      </c>
      <c r="T12" t="inlineStr">
        <is>
          <t>Transmisión de Datos</t>
        </is>
      </c>
      <c r="U12" t="inlineStr">
        <is>
          <t>Medium</t>
        </is>
      </c>
      <c r="V12" s="70" t="n">
        <v>45440.83751157407</v>
      </c>
      <c r="W12" s="70" t="n">
        <v>45441.77594907407</v>
      </c>
      <c r="X12" s="70" t="n">
        <v>45441.79785879629</v>
      </c>
      <c r="Z12" t="n">
        <v>44640</v>
      </c>
      <c r="AC12" t="inlineStr">
        <is>
          <t>MSS</t>
        </is>
      </c>
      <c r="AD12" t="inlineStr">
        <is>
          <t>patricio.soto@grupogtd.com</t>
        </is>
      </c>
      <c r="AF12" t="n">
        <v>0</v>
      </c>
      <c r="AG12" t="n">
        <v>96.973566308</v>
      </c>
      <c r="AH12" t="n">
        <v>96.904121864</v>
      </c>
      <c r="AI12" t="n">
        <v>1382</v>
      </c>
      <c r="AJ12" t="n">
        <v>1351</v>
      </c>
      <c r="AK12" t="n">
        <v>1351</v>
      </c>
    </row>
    <row r="13" ht="15.95" customHeight="1" s="79">
      <c r="A13" t="inlineStr">
        <is>
          <t>2024 000706</t>
        </is>
      </c>
      <c r="B13" t="inlineStr">
        <is>
          <t>REDBANC S.A.</t>
        </is>
      </c>
      <c r="C13" t="inlineStr">
        <is>
          <t>Customer Problem Ticket</t>
        </is>
      </c>
      <c r="E13" t="inlineStr">
        <is>
          <t>Cerrado</t>
        </is>
      </c>
      <c r="F13" t="inlineStr">
        <is>
          <t>Grupo de Nivel 1</t>
        </is>
      </c>
      <c r="G13" s="71" t="inlineStr">
        <is>
          <t xml:space="preserve">Asunto: INCIDENT REDBANC: 1897_MPLSFO_RM_Banco-Santander_MALL_PUENTE ALTO_CS-010474393:ATM Down
Estimados Mesa de Soporte,
Se informa que se detecta el siguiente incidente en plataforma de monitoreo, por favor gestionar creación de ticket de Reclamo para la revision del servicio:
Notificacion de Incidente
AVENIDA CONCHA Y TORO 1149, PUENTE ALTO
RUT:96.521.680-4
RESUMEN
Nombre host:1897_MPLSFO_RM_Banco-Santander_MALL_PUENTE ALTO_CS-010474393
Direccion IP:10.113.21.47
Alerta:ATM Down
Severidad:High
Fecha y Hora de Incio:2024.05.29 | 06:16:14
CS Equipo :ROUTRGEN_010407169_1897
CONTACTO PARA VALIDAR SERVICIO
Escalamiento:Operador de Monitoreo de turno | Correo: monitoreo@netmetrix.cl
BITACORA
Registros de Actualizacion:
www.netmetrix.cl
Centro de Monitoreo Netmetrix
https://apps.mypurecloud.com/directory/#/engage/admin/interactions/db419f37-2458-4830-81f2-6cc1e9f77940
</t>
        </is>
      </c>
      <c r="J13" t="inlineStr">
        <is>
          <t>Equipamiento #38044</t>
        </is>
      </c>
      <c r="K13" t="inlineStr">
        <is>
          <t>EQUIPAM342045</t>
        </is>
      </c>
      <c r="L13" t="inlineStr">
        <is>
          <t>Bloqueo de servicio y/o equipo</t>
        </is>
      </c>
      <c r="M13" t="inlineStr">
        <is>
          <t>Equipo cliente y/o administrado por cliente</t>
        </is>
      </c>
      <c r="N13" t="inlineStr">
        <is>
          <t>Bloqueo en Host de destino</t>
        </is>
      </c>
      <c r="O13" t="inlineStr">
        <is>
          <t>CLIENTE</t>
        </is>
      </c>
      <c r="P13" t="inlineStr">
        <is>
          <t>patricio.soto@grupogtd.com</t>
        </is>
      </c>
      <c r="R13" t="inlineStr">
        <is>
          <t>CLIENTE-Bloqueo de servicio y/o equipo-Bloqueo en Host de destino</t>
        </is>
      </c>
      <c r="S13" t="inlineStr">
        <is>
          <t>Corporaciones</t>
        </is>
      </c>
      <c r="T13" t="inlineStr">
        <is>
          <t>TV, Video y Otros</t>
        </is>
      </c>
      <c r="U13" t="inlineStr">
        <is>
          <t>Medium</t>
        </is>
      </c>
      <c r="V13" s="70" t="n">
        <v>45441.32336805556</v>
      </c>
      <c r="X13" s="70" t="n">
        <v>45441.55872685185</v>
      </c>
      <c r="Z13" t="n">
        <v>44640</v>
      </c>
      <c r="AC13" t="inlineStr">
        <is>
          <t>MSC</t>
        </is>
      </c>
      <c r="AD13" t="inlineStr">
        <is>
          <t>Lbarrera@contratistasgtd.com</t>
        </is>
      </c>
      <c r="AF13" t="n">
        <v>0</v>
      </c>
      <c r="AG13" t="n">
        <v>100</v>
      </c>
      <c r="AH13" t="n">
        <v>99.24059139800001</v>
      </c>
      <c r="AI13" t="n">
        <v>339</v>
      </c>
    </row>
    <row r="14" ht="15.95" customHeight="1" s="79">
      <c r="A14" t="inlineStr">
        <is>
          <t>2024 000846</t>
        </is>
      </c>
      <c r="B14" t="inlineStr">
        <is>
          <t>REDBANC S.A.</t>
        </is>
      </c>
      <c r="C14" t="inlineStr">
        <is>
          <t>Customer Problem Ticket</t>
        </is>
      </c>
      <c r="E14" t="inlineStr">
        <is>
          <t>Cerrado</t>
        </is>
      </c>
      <c r="F14" t="inlineStr">
        <is>
          <t>Grupo de Soporte Terreno</t>
        </is>
      </c>
      <c r="G14" s="71" t="inlineStr">
        <is>
          <t xml:space="preserve">RV: INCIDENT REDBANC: 3578_MPLSFODF_RM_Banco-Credito_Sucursal_Santiago_CS-398031:Private 1 - Down
Estimados Mesa de Soporte,
Se informa que se detecta el siguiente incidente en plataforma de monitoreo, por favor gestionar creación de ticket de Reclamo para la revision del servicio:
Notificacion de Incidente
Nataniel Cox 27, Santiago
RUT:96.521.680-4
RESUMEN
Nombre host: :3578_MPLSFODF_RM_Banco-Credito_Sucursal_Santiago_CS-398031
Direccion IP :10.113.20.8
Alerta: Private 1 - Down
Severidad :Warning
Fecha y Hora de Incio :2024.05.29 | 08:56:06
CS Equipo ::ROUTRGEN_010392330_3578/EnMPLSFODF_398031
CONTACTO PARA VALIDAR SERVICIO
Escalamiento
:Operador de Monitoreo de turno | Correo: monitoreo@netmetrix.cl
https://apps.mypurecloud.com/directory/#/engage/admin/interactions/948b691d-4f16-442e-af1e-075c3177dff0
</t>
        </is>
      </c>
      <c r="J14" t="inlineStr">
        <is>
          <t>Enlace MPLS FO #38668</t>
        </is>
      </c>
      <c r="K14" t="inlineStr">
        <is>
          <t>EnMPLSFODF_398031</t>
        </is>
      </c>
      <c r="L14" t="inlineStr">
        <is>
          <t>Problema de hardware</t>
        </is>
      </c>
      <c r="M14" t="inlineStr">
        <is>
          <t>Conversor o modem en Cliente</t>
        </is>
      </c>
      <c r="N14" t="inlineStr">
        <is>
          <t>cambio de tarjeta</t>
        </is>
      </c>
      <c r="O14" t="inlineStr">
        <is>
          <t>GTD-TELSUR</t>
        </is>
      </c>
      <c r="P14" t="inlineStr">
        <is>
          <t>Richard.Lopez@grupogtd.com</t>
        </is>
      </c>
      <c r="Q14" t="inlineStr">
        <is>
          <t>ATM 3578</t>
        </is>
      </c>
      <c r="R14" t="inlineStr">
        <is>
          <t>GTD-TELSUR-Problema de hardware-cambio de tarjeta</t>
        </is>
      </c>
      <c r="S14" t="inlineStr">
        <is>
          <t>Corporaciones</t>
        </is>
      </c>
      <c r="T14" t="inlineStr">
        <is>
          <t>Transmisión de Datos</t>
        </is>
      </c>
      <c r="U14" t="inlineStr">
        <is>
          <t>Medium</t>
        </is>
      </c>
      <c r="V14" s="70" t="n">
        <v>45441.42053240741</v>
      </c>
      <c r="W14" s="70" t="n">
        <v>45446.51914351852</v>
      </c>
      <c r="X14" s="70" t="n">
        <v>45449.48320601852</v>
      </c>
      <c r="Z14" t="n">
        <v>44640</v>
      </c>
      <c r="AA14" s="70" t="n">
        <v>45444.44309027777</v>
      </c>
      <c r="AB14" s="70" t="n">
        <v>45446.29166666666</v>
      </c>
      <c r="AC14" t="inlineStr">
        <is>
          <t>MNC</t>
        </is>
      </c>
      <c r="AD14" t="inlineStr">
        <is>
          <t>m.pena@contratistasgtd.com</t>
        </is>
      </c>
      <c r="AF14" t="n">
        <v>2662</v>
      </c>
      <c r="AG14" t="n">
        <v>83.552867384</v>
      </c>
      <c r="AH14" t="n">
        <v>73.991935484</v>
      </c>
      <c r="AI14" t="n">
        <v>11610</v>
      </c>
      <c r="AJ14" t="n">
        <v>7342</v>
      </c>
      <c r="AK14" t="n">
        <v>4680</v>
      </c>
    </row>
    <row r="15" ht="15.95" customHeight="1" s="79">
      <c r="A15" t="inlineStr">
        <is>
          <t>2024 000974</t>
        </is>
      </c>
      <c r="B15" t="inlineStr">
        <is>
          <t>REDBANC S.A.</t>
        </is>
      </c>
      <c r="C15" t="inlineStr">
        <is>
          <t>Customer Problem Ticket</t>
        </is>
      </c>
      <c r="E15" t="inlineStr">
        <is>
          <t>Cerrado</t>
        </is>
      </c>
      <c r="F15" t="inlineStr">
        <is>
          <t>Grupo de Soporte Terreno</t>
        </is>
      </c>
      <c r="G15" s="71" t="inlineStr">
        <is>
          <t xml:space="preserve">IP 10.10.103.54  atm 3934
Se solicita generar folio por enlace con pérdidas de paquetes WAN
Evidencia:
Avenida Concha y Toro 3854	Supermercado Jumbo 	Puente Alto
Atento a sus comentarios.
</t>
        </is>
      </c>
      <c r="J15" t="inlineStr">
        <is>
          <t>Enlace MPLS-FO #38542</t>
        </is>
      </c>
      <c r="K15" t="inlineStr">
        <is>
          <t>EnMPLSFODF_549441</t>
        </is>
      </c>
      <c r="L15" t="inlineStr">
        <is>
          <t>Bloqueo de servicio y/o equipo</t>
        </is>
      </c>
      <c r="M15" t="inlineStr">
        <is>
          <t>Sube sin intervención de GTD-TELSUR</t>
        </is>
      </c>
      <c r="N15" t="inlineStr">
        <is>
          <t>sin intervención de GTD-TELSUR</t>
        </is>
      </c>
      <c r="O15" t="inlineStr">
        <is>
          <t>GTD-TELSUR</t>
        </is>
      </c>
      <c r="P15" t="inlineStr">
        <is>
          <t>ale-fort@grupogtd.com</t>
        </is>
      </c>
      <c r="Q15" t="n">
        <v>4979</v>
      </c>
      <c r="R15" t="inlineStr">
        <is>
          <t>GTD-TELSUR-Bloqueo de servicio y/o equipo-sin intervención de GTD-TELSUR</t>
        </is>
      </c>
      <c r="S15" t="inlineStr">
        <is>
          <t>Corporaciones</t>
        </is>
      </c>
      <c r="T15" t="inlineStr">
        <is>
          <t>Transmisión de Datos</t>
        </is>
      </c>
      <c r="U15" t="inlineStr">
        <is>
          <t>Medium</t>
        </is>
      </c>
      <c r="V15" s="70" t="n">
        <v>45441.4958449074</v>
      </c>
      <c r="W15" s="70" t="n">
        <v>45446.52579861111</v>
      </c>
      <c r="X15" s="70" t="n">
        <v>45446.52730324074</v>
      </c>
      <c r="Z15" t="n">
        <v>44640</v>
      </c>
      <c r="AA15" s="70" t="n">
        <v>45445.68910879629</v>
      </c>
      <c r="AB15" s="70" t="n">
        <v>45446.29166666666</v>
      </c>
      <c r="AC15" t="inlineStr">
        <is>
          <t>CHLL</t>
        </is>
      </c>
      <c r="AD15" t="inlineStr">
        <is>
          <t>patricio.soto@grupogtd.com</t>
        </is>
      </c>
      <c r="AF15" t="n">
        <v>868</v>
      </c>
      <c r="AG15" t="n">
        <v>83.774641577</v>
      </c>
      <c r="AH15" t="n">
        <v>83.77016129</v>
      </c>
      <c r="AI15" t="n">
        <v>7245</v>
      </c>
      <c r="AJ15" t="n">
        <v>7243</v>
      </c>
      <c r="AK15" t="n">
        <v>6375</v>
      </c>
    </row>
    <row r="16" ht="15.95" customHeight="1" s="79">
      <c r="A16" t="inlineStr">
        <is>
          <t>2024 000981</t>
        </is>
      </c>
      <c r="B16" t="inlineStr">
        <is>
          <t>REDBANC S.A.</t>
        </is>
      </c>
      <c r="C16" t="inlineStr">
        <is>
          <t>Customer Problem Ticket</t>
        </is>
      </c>
      <c r="E16" t="inlineStr">
        <is>
          <t>Cerrado</t>
        </is>
      </c>
      <c r="F16" t="inlineStr">
        <is>
          <t>Grupo de Nivel 1</t>
        </is>
      </c>
      <c r="G16" s="71" t="inlineStr">
        <is>
          <t xml:space="preserve">Estimados, buena tarde
Agradeceré de vuestra ayuda generando ticket, ya que Router no tiene configurada la Vlan 20, ni puertos asociados a éste. Se adjuntan datos y evidencia.
ATM	PROVEEDOR	CS	BANCO	IP WAN	IP LAN	VLAN222	VLAN / VRF	DIRECCIÓN	COMUNA	UBICACIÓN
2801	GTD	10474829 / CS-4G-10213047 / BPI-8803483	Santander	10.172.4.50 / 100.72.65.79	172.45.110.25	10.120.195.105	Vlan-834	Avenida Ramón Freire 1790 	Maipú	Espacio Urbano Maipú III                    
Quedamos atentos.
Saluda,
</t>
        </is>
      </c>
      <c r="J16" t="inlineStr">
        <is>
          <t>Enlace MPLS FO #0008803483</t>
        </is>
      </c>
      <c r="K16" t="inlineStr">
        <is>
          <t>EnMPLSFO_010474829_2801</t>
        </is>
      </c>
      <c r="L16" t="inlineStr">
        <is>
          <t>Bloqueo de servicio y/o equipo</t>
        </is>
      </c>
      <c r="M16" t="inlineStr">
        <is>
          <t>Equipo cliente y/o administrado por cliente</t>
        </is>
      </c>
      <c r="N16" t="inlineStr">
        <is>
          <t>Bloqueo en Host de destino</t>
        </is>
      </c>
      <c r="O16" t="inlineStr">
        <is>
          <t>CLIENTE</t>
        </is>
      </c>
      <c r="P16" t="inlineStr">
        <is>
          <t>patricio.soto@grupogtd.com</t>
        </is>
      </c>
      <c r="Q16" t="inlineStr">
        <is>
          <t>ATM 2801</t>
        </is>
      </c>
      <c r="R16" t="inlineStr">
        <is>
          <t>CLIENTE-Bloqueo de servicio y/o equipo-Bloqueo en Host de destino</t>
        </is>
      </c>
      <c r="S16" t="inlineStr">
        <is>
          <t>Corporaciones</t>
        </is>
      </c>
      <c r="T16" t="inlineStr">
        <is>
          <t>Transmisión de Datos</t>
        </is>
      </c>
      <c r="U16" t="inlineStr">
        <is>
          <t>Medium</t>
        </is>
      </c>
      <c r="V16" s="70" t="n">
        <v>45441.50770833333</v>
      </c>
      <c r="X16" s="70" t="n">
        <v>45441.58972222222</v>
      </c>
      <c r="Z16" t="n">
        <v>44640</v>
      </c>
      <c r="AC16" t="inlineStr">
        <is>
          <t>MSS</t>
        </is>
      </c>
      <c r="AD16" t="inlineStr">
        <is>
          <t>patricio.soto@grupogtd.com</t>
        </is>
      </c>
      <c r="AF16" t="n">
        <v>0</v>
      </c>
      <c r="AG16" t="n">
        <v>100</v>
      </c>
      <c r="AH16" t="n">
        <v>99.735663082</v>
      </c>
      <c r="AI16" t="n">
        <v>118</v>
      </c>
    </row>
    <row r="17" ht="15.95" customHeight="1" s="79">
      <c r="A17" t="inlineStr">
        <is>
          <t>2024 001212</t>
        </is>
      </c>
      <c r="B17" t="inlineStr">
        <is>
          <t>REDBANC S.A.</t>
        </is>
      </c>
      <c r="C17" t="inlineStr">
        <is>
          <t>Customer Problem Ticket</t>
        </is>
      </c>
      <c r="E17" t="inlineStr">
        <is>
          <t>Cerrado</t>
        </is>
      </c>
      <c r="F17" t="inlineStr">
        <is>
          <t>Grupo de Soporte Terreno</t>
        </is>
      </c>
      <c r="G17" s="71" t="inlineStr">
        <is>
          <t>ATM 4032	
10.10.119.100	
CAMINO MELIPILLA 16860	MAIPU	13 REGION METROPOLITANA	SUPERMERCADO	SUPERMERCADO UNIMARC	CS-10536196 / BPI-3248347</t>
        </is>
      </c>
      <c r="J17" t="inlineStr">
        <is>
          <t>Enlace MPLS FO #0003248347</t>
        </is>
      </c>
      <c r="K17" t="inlineStr">
        <is>
          <t>EnMPLSFO_010367351_4032</t>
        </is>
      </c>
      <c r="L17" t="inlineStr">
        <is>
          <t>Bloqueo de equipos</t>
        </is>
      </c>
      <c r="M17" t="inlineStr">
        <is>
          <t>Equipamiento por lado de cliente</t>
        </is>
      </c>
      <c r="N17" t="inlineStr">
        <is>
          <t>Reinicio de equipamiento</t>
        </is>
      </c>
      <c r="O17" t="inlineStr">
        <is>
          <t>GTD-TELSUR</t>
        </is>
      </c>
      <c r="P17" t="inlineStr">
        <is>
          <t>Romualdo.Henriquez@grupogtd.com</t>
        </is>
      </c>
      <c r="Q17" t="inlineStr">
        <is>
          <t>ATM 4032</t>
        </is>
      </c>
      <c r="R17" t="inlineStr">
        <is>
          <t>GTD-TELSUR-Bloqueo de equipos-Reinicio de equipamiento</t>
        </is>
      </c>
      <c r="S17" t="inlineStr">
        <is>
          <t>Corporaciones</t>
        </is>
      </c>
      <c r="T17" t="inlineStr">
        <is>
          <t>Transmisión de Datos</t>
        </is>
      </c>
      <c r="U17" t="inlineStr">
        <is>
          <t>Normal</t>
        </is>
      </c>
      <c r="V17" s="70" t="n">
        <v>45441.68179398148</v>
      </c>
      <c r="X17" s="70" t="n">
        <v>45442.71361111111</v>
      </c>
      <c r="Z17" t="n">
        <v>44640</v>
      </c>
      <c r="AC17" t="inlineStr">
        <is>
          <t>MSS</t>
        </is>
      </c>
      <c r="AD17" t="inlineStr">
        <is>
          <t>Sebastian.Hernandez@grupogtd.com</t>
        </is>
      </c>
      <c r="AF17" t="n">
        <v>0</v>
      </c>
      <c r="AG17" t="n">
        <v>100</v>
      </c>
      <c r="AH17" t="n">
        <v>96.671146953</v>
      </c>
      <c r="AI17" t="n">
        <v>1486</v>
      </c>
    </row>
    <row r="18" ht="15.95" customHeight="1" s="79">
      <c r="A18" t="inlineStr">
        <is>
          <t>2024 001223</t>
        </is>
      </c>
      <c r="B18" t="inlineStr">
        <is>
          <t>REDBANC S.A.</t>
        </is>
      </c>
      <c r="C18" t="inlineStr">
        <is>
          <t>Customer Problem Ticket</t>
        </is>
      </c>
      <c r="E18" t="inlineStr">
        <is>
          <t>Cerrado</t>
        </is>
      </c>
      <c r="F18" t="inlineStr">
        <is>
          <t>Grupo de Soporte Terreno Telsur</t>
        </is>
      </c>
      <c r="G18" s="71" t="inlineStr">
        <is>
          <t>ATM 5711
10.10.105.23	
CALLE PRESIDENTE IBANEZ 1118 ESQUINA SANTA INES	PUERTO MONTT	10 X REGION	SERVICENTRO	PUNTO COPEC PUERTO MONTT I	CS-10372334 / BPI-3371118</t>
        </is>
      </c>
      <c r="J18" t="inlineStr">
        <is>
          <t>Enlace MPLS FO #0003371118</t>
        </is>
      </c>
      <c r="K18" t="inlineStr">
        <is>
          <t>EnMPLSFO_010372334_5711</t>
        </is>
      </c>
      <c r="L18" t="inlineStr">
        <is>
          <t>Bloqueo de equipos</t>
        </is>
      </c>
      <c r="M18" t="inlineStr">
        <is>
          <t>Equipamiento por lado de cliente</t>
        </is>
      </c>
      <c r="N18" t="inlineStr">
        <is>
          <t>Reinicio de equipamiento</t>
        </is>
      </c>
      <c r="O18" t="inlineStr">
        <is>
          <t>GTD-TELSUR</t>
        </is>
      </c>
      <c r="P18" t="inlineStr">
        <is>
          <t>felipe.parra@grupogtd.com</t>
        </is>
      </c>
      <c r="Q18" t="inlineStr">
        <is>
          <t>ATM 5711</t>
        </is>
      </c>
      <c r="R18" t="inlineStr">
        <is>
          <t>GTD-TELSUR-Bloqueo de equipos-Reinicio de equipamiento</t>
        </is>
      </c>
      <c r="S18" t="inlineStr">
        <is>
          <t>Corporaciones</t>
        </is>
      </c>
      <c r="T18" t="inlineStr">
        <is>
          <t>Transmisión de Datos</t>
        </is>
      </c>
      <c r="U18" t="inlineStr">
        <is>
          <t>Normal</t>
        </is>
      </c>
      <c r="V18" s="70" t="n">
        <v>45441.68594907408</v>
      </c>
      <c r="X18" s="70" t="n">
        <v>45443.55916666667</v>
      </c>
      <c r="Z18" t="n">
        <v>44640</v>
      </c>
      <c r="AA18" s="70" t="n">
        <v>45441.9409837963</v>
      </c>
      <c r="AB18" s="70" t="n">
        <v>45442.44027777778</v>
      </c>
      <c r="AC18" t="inlineStr">
        <is>
          <t>PMTT</t>
        </is>
      </c>
      <c r="AD18" t="inlineStr">
        <is>
          <t>Sebastian.Hernandez@grupogtd.com</t>
        </is>
      </c>
      <c r="AF18" t="n">
        <v>719</v>
      </c>
      <c r="AG18" t="n">
        <v>100</v>
      </c>
      <c r="AH18" t="n">
        <v>93.95609319</v>
      </c>
      <c r="AI18" t="n">
        <v>2698</v>
      </c>
    </row>
    <row r="19" ht="15.95" customHeight="1" s="79">
      <c r="A19" t="inlineStr">
        <is>
          <t>2024 001260</t>
        </is>
      </c>
      <c r="B19" t="inlineStr">
        <is>
          <t>REDBANC S.A.</t>
        </is>
      </c>
      <c r="C19" t="inlineStr">
        <is>
          <t>Customer Problem Ticket</t>
        </is>
      </c>
      <c r="E19" t="inlineStr">
        <is>
          <t>Cerrado</t>
        </is>
      </c>
      <c r="F19" t="inlineStr">
        <is>
          <t>Grupo de Soporte Terreno Telsur</t>
        </is>
      </c>
      <c r="G19" s="71" t="inlineStr">
        <is>
          <t>ATM 5713	
10.10.112.20	
CALLE PRESIDENTE IBANEZ 1118 ESQUINA SANTA INES	PUERTO MONTT	10 X REGION	SERVICENTRO	PUNTO COPEC PUERTO MONTT II	CS-10372333 / BPI-3371119</t>
        </is>
      </c>
      <c r="J19" t="inlineStr">
        <is>
          <t>Enlace MPLS FO #0003371119</t>
        </is>
      </c>
      <c r="K19" t="inlineStr">
        <is>
          <t>EnMPLSFO_010372333_5713</t>
        </is>
      </c>
      <c r="L19" t="inlineStr">
        <is>
          <t>Bloqueo de equipos</t>
        </is>
      </c>
      <c r="M19" t="inlineStr">
        <is>
          <t>Equipamiento por lado de cliente</t>
        </is>
      </c>
      <c r="N19" t="inlineStr">
        <is>
          <t>Reinicio de equipamiento</t>
        </is>
      </c>
      <c r="O19" t="inlineStr">
        <is>
          <t>GTD-TELSUR</t>
        </is>
      </c>
      <c r="P19" t="inlineStr">
        <is>
          <t>felipe.parra@grupogtd.com</t>
        </is>
      </c>
      <c r="Q19" t="inlineStr">
        <is>
          <t>ATM 5713</t>
        </is>
      </c>
      <c r="R19" t="inlineStr">
        <is>
          <t>GTD-TELSUR-Bloqueo de equipos-Reinicio de equipamiento</t>
        </is>
      </c>
      <c r="S19" t="inlineStr">
        <is>
          <t>Corporaciones</t>
        </is>
      </c>
      <c r="T19" t="inlineStr">
        <is>
          <t>Transmisión de Datos</t>
        </is>
      </c>
      <c r="U19" t="inlineStr">
        <is>
          <t>Normal</t>
        </is>
      </c>
      <c r="V19" s="70" t="n">
        <v>45441.69815972223</v>
      </c>
      <c r="X19" s="70" t="n">
        <v>45443.56142361111</v>
      </c>
      <c r="Z19" t="n">
        <v>44640</v>
      </c>
      <c r="AA19" s="70" t="n">
        <v>45441.93340277778</v>
      </c>
      <c r="AB19" s="70" t="n">
        <v>45442.39097222222</v>
      </c>
      <c r="AC19" t="inlineStr">
        <is>
          <t>PMTT</t>
        </is>
      </c>
      <c r="AD19" t="inlineStr">
        <is>
          <t>Sebastian.Hernandez@grupogtd.com</t>
        </is>
      </c>
      <c r="AF19" t="n">
        <v>659</v>
      </c>
      <c r="AG19" t="n">
        <v>100</v>
      </c>
      <c r="AH19" t="n">
        <v>93.989695341</v>
      </c>
      <c r="AI19" t="n">
        <v>2683</v>
      </c>
    </row>
    <row r="20" ht="15.95" customHeight="1" s="79">
      <c r="A20" t="inlineStr">
        <is>
          <t>2024 001293</t>
        </is>
      </c>
      <c r="B20" t="inlineStr">
        <is>
          <t>REDBANC S.A.</t>
        </is>
      </c>
      <c r="C20" t="inlineStr">
        <is>
          <t>Customer Problem Ticket</t>
        </is>
      </c>
      <c r="E20" t="inlineStr">
        <is>
          <t>Cerrado</t>
        </is>
      </c>
      <c r="F20" t="inlineStr">
        <is>
          <t>Grupo de Nivel 1</t>
        </is>
      </c>
      <c r="G20" s="71" t="inlineStr">
        <is>
          <t>ATM 2143	
10.10.125.27	
CALLE GENERAL JOFRE 462	SANTIAGO	13 REGION METROPOLITANA	UNIVERSIDAD	UNIV.R.S.HENRIQUEZ	CS-114429 / BPI-38992</t>
        </is>
      </c>
      <c r="J20" t="inlineStr">
        <is>
          <t>Enlace MPLS FO #38992</t>
        </is>
      </c>
      <c r="K20" t="inlineStr">
        <is>
          <t>EnMPLSFODF_114429</t>
        </is>
      </c>
      <c r="L20" t="inlineStr">
        <is>
          <t>Bloqueo de servicio y/o equipo</t>
        </is>
      </c>
      <c r="M20" t="inlineStr">
        <is>
          <t>Equipo cliente y/o administrado por cliente</t>
        </is>
      </c>
      <c r="N20" t="inlineStr">
        <is>
          <t>Bloqueo en Host de destino</t>
        </is>
      </c>
      <c r="O20" t="inlineStr">
        <is>
          <t>CLIENTE</t>
        </is>
      </c>
      <c r="P20" t="inlineStr">
        <is>
          <t>Sebastian.Hernandez@grupogtd.com</t>
        </is>
      </c>
      <c r="Q20" t="inlineStr">
        <is>
          <t>ATM 2143</t>
        </is>
      </c>
      <c r="R20" t="inlineStr">
        <is>
          <t>CLIENTE-Bloqueo de servicio y/o equipo-Bloqueo en Host de destino</t>
        </is>
      </c>
      <c r="S20" t="inlineStr">
        <is>
          <t>Corporaciones</t>
        </is>
      </c>
      <c r="T20" t="inlineStr">
        <is>
          <t>Transmisión de Datos</t>
        </is>
      </c>
      <c r="U20" t="inlineStr">
        <is>
          <t>Medium</t>
        </is>
      </c>
      <c r="V20" s="70" t="n">
        <v>45441.71024305555</v>
      </c>
      <c r="W20" s="70" t="n">
        <v>45441.81783564815</v>
      </c>
      <c r="X20" s="70" t="n">
        <v>45442.68418981481</v>
      </c>
      <c r="Z20" t="n">
        <v>44640</v>
      </c>
      <c r="AC20" t="inlineStr">
        <is>
          <t>MNC</t>
        </is>
      </c>
      <c r="AD20" t="inlineStr">
        <is>
          <t>Sebastian.Hernandez@grupogtd.com</t>
        </is>
      </c>
      <c r="AF20" t="n">
        <v>0</v>
      </c>
      <c r="AG20" t="n">
        <v>99.652777778</v>
      </c>
      <c r="AH20" t="n">
        <v>96.857078853</v>
      </c>
      <c r="AI20" t="n">
        <v>1403</v>
      </c>
      <c r="AJ20" t="n">
        <v>155</v>
      </c>
      <c r="AK20" t="n">
        <v>155</v>
      </c>
    </row>
    <row r="21" ht="15.95" customHeight="1" s="79">
      <c r="A21" t="inlineStr">
        <is>
          <t>2024 001350</t>
        </is>
      </c>
      <c r="B21" t="inlineStr">
        <is>
          <t>REDBANC S.A.</t>
        </is>
      </c>
      <c r="C21" t="inlineStr">
        <is>
          <t>Customer Problem Ticket</t>
        </is>
      </c>
      <c r="E21" t="inlineStr">
        <is>
          <t>Cerrado</t>
        </is>
      </c>
      <c r="F21" t="inlineStr">
        <is>
          <t>Grupo de Nivel 1</t>
        </is>
      </c>
      <c r="G21" t="inlineStr">
        <is>
          <t>ATM 8785	10.10.143.162	CALLE CASTELLON 597	COELEMU	16 XVI REGION	SUPERMERCADO	SUPERMERCADO UNIMARC	CS-242152 / BPI-31931</t>
        </is>
      </c>
      <c r="J21" t="inlineStr">
        <is>
          <t>Enlace Satelital #31931</t>
        </is>
      </c>
      <c r="K21" t="inlineStr">
        <is>
          <t>ENSATDF_542152</t>
        </is>
      </c>
      <c r="L21" t="inlineStr">
        <is>
          <t>Bloqueo de servicio y/o equipo</t>
        </is>
      </c>
      <c r="M21" t="inlineStr">
        <is>
          <t>Equipo cliente y/o administrado por cliente</t>
        </is>
      </c>
      <c r="N21" t="inlineStr">
        <is>
          <t>Bloqueo en Host de destino</t>
        </is>
      </c>
      <c r="O21" t="inlineStr">
        <is>
          <t>CLIENTE</t>
        </is>
      </c>
      <c r="P21" t="inlineStr">
        <is>
          <t>patricio.soto@grupogtd.com</t>
        </is>
      </c>
      <c r="Q21" t="n">
        <v>2563</v>
      </c>
      <c r="R21" t="inlineStr">
        <is>
          <t>CLIENTE-Bloqueo de servicio y/o equipo-Bloqueo en Host de destino</t>
        </is>
      </c>
      <c r="S21" t="inlineStr">
        <is>
          <t>Corporaciones</t>
        </is>
      </c>
      <c r="T21" t="inlineStr">
        <is>
          <t>Transmisión de Datos</t>
        </is>
      </c>
      <c r="U21" t="inlineStr">
        <is>
          <t>Medium</t>
        </is>
      </c>
      <c r="V21" s="70" t="n">
        <v>45441.75075231482</v>
      </c>
      <c r="X21" s="70" t="n">
        <v>45441.82518518518</v>
      </c>
      <c r="Z21" t="n">
        <v>44640</v>
      </c>
      <c r="AC21" t="inlineStr">
        <is>
          <t>CHLL</t>
        </is>
      </c>
      <c r="AD21" t="inlineStr">
        <is>
          <t>patricio.soto@grupogtd.com</t>
        </is>
      </c>
      <c r="AF21" t="n">
        <v>0</v>
      </c>
      <c r="AG21" t="n">
        <v>100</v>
      </c>
      <c r="AH21" t="n">
        <v>99.760304659</v>
      </c>
      <c r="AI21" t="n">
        <v>107</v>
      </c>
    </row>
    <row r="22" ht="15.95" customHeight="1" s="79">
      <c r="A22" t="inlineStr">
        <is>
          <t>2024 001390</t>
        </is>
      </c>
      <c r="B22" t="inlineStr">
        <is>
          <t>REDBANC S.A.</t>
        </is>
      </c>
      <c r="C22" t="inlineStr">
        <is>
          <t>Customer Problem Ticket</t>
        </is>
      </c>
      <c r="E22" t="inlineStr">
        <is>
          <t>Cerrado</t>
        </is>
      </c>
      <c r="F22" t="inlineStr">
        <is>
          <t>Grupo de Nivel 1</t>
        </is>
      </c>
      <c r="G22" s="71" t="inlineStr">
        <is>
          <t xml:space="preserve"> *** ENLACE REFERENCIAL **
*** CS INDICADO POR CLIENTE NO SE MUESTRA EN EL SISTEMA ***
Estimados Mesa de Soporte,
Se informa que se detecta el siguiente incidente en plataforma de monitoreo, por favor gestionar creación de ticket de Reclamo para la revision del servicio:
Notificacion de Incidente
AVENIDA LIBERTADOR BERNARDO OHIGGINS 5091, ESTACION CENTRAL
RUT:96.521.680-4
RESUMEN
Nombre host
Direccion IP
Alerta
Severidad
Fecha y Hora de Incio
CS Equipo
:2526_MPLSFO_RM_Banco-Santander_MALL_ESTACION CENTRAL_CS-010474408
:10.113.21.50
:ATM Down
:High
:2024.05.29 | 17:46:03
:ROUTRGEN_010407175_2526
CONTACTO PARA VALIDAR SERVICIO
Escalamiento
:Operador de Monitoreo de turno | Correo: monitoreo@netmetrix.cl
https://apps.mypurecloud.com/directory/#/engage/admin/interactions/c16907ac-e3a0-4ca8-8f6d-c1cd73fb29ab</t>
        </is>
      </c>
      <c r="J22" t="inlineStr">
        <is>
          <t>Enlace MPLS FO #0008822074</t>
        </is>
      </c>
      <c r="K22" t="inlineStr">
        <is>
          <t>EnMPLSFO_010475427_2555</t>
        </is>
      </c>
      <c r="L22" t="inlineStr">
        <is>
          <t>Bloqueo de servicio y/o equipo</t>
        </is>
      </c>
      <c r="M22" t="inlineStr">
        <is>
          <t>Equipo cliente y/o administrado por cliente</t>
        </is>
      </c>
      <c r="N22" t="inlineStr">
        <is>
          <t>Bloqueo en Host de destino</t>
        </is>
      </c>
      <c r="O22" t="inlineStr">
        <is>
          <t>CLIENTE</t>
        </is>
      </c>
      <c r="P22" t="inlineStr">
        <is>
          <t>patricio.soto@grupogtd.com</t>
        </is>
      </c>
      <c r="Q22" t="inlineStr">
        <is>
          <t>ATM 2555</t>
        </is>
      </c>
      <c r="R22" t="inlineStr">
        <is>
          <t>CLIENTE-Bloqueo de servicio y/o equipo-Bloqueo en Host de destino</t>
        </is>
      </c>
      <c r="S22" t="inlineStr">
        <is>
          <t>Corporaciones</t>
        </is>
      </c>
      <c r="T22" t="inlineStr">
        <is>
          <t>Transmisión de Datos</t>
        </is>
      </c>
      <c r="U22" t="inlineStr">
        <is>
          <t>Medium</t>
        </is>
      </c>
      <c r="V22" s="70" t="n">
        <v>45441.79525462963</v>
      </c>
      <c r="X22" s="70" t="n">
        <v>45441.85011574074</v>
      </c>
      <c r="Z22" t="n">
        <v>44640</v>
      </c>
      <c r="AC22" t="inlineStr">
        <is>
          <t>MNC</t>
        </is>
      </c>
      <c r="AD22" t="inlineStr">
        <is>
          <t>bbriceno@contratistasgtd.com</t>
        </is>
      </c>
      <c r="AF22" t="n">
        <v>0</v>
      </c>
      <c r="AG22" t="n">
        <v>100</v>
      </c>
      <c r="AH22" t="n">
        <v>99.823028674</v>
      </c>
      <c r="AI22" t="n">
        <v>79</v>
      </c>
    </row>
    <row r="23" ht="15.95" customHeight="1" s="79">
      <c r="A23" t="inlineStr">
        <is>
          <t>2024 001397</t>
        </is>
      </c>
      <c r="B23" t="inlineStr">
        <is>
          <t>REDBANC S.A.</t>
        </is>
      </c>
      <c r="C23" t="inlineStr">
        <is>
          <t>Customer Problem Ticket</t>
        </is>
      </c>
      <c r="E23" t="inlineStr">
        <is>
          <t>Cerrado</t>
        </is>
      </c>
      <c r="F23" t="inlineStr">
        <is>
          <t>Grupo de Nivel 1</t>
        </is>
      </c>
      <c r="G23" s="71" t="inlineStr">
        <is>
          <t xml:space="preserve">Estimados Mesa de Soporte,
Se informa que se detecta el siguiente incidente en plataforma de monitoreo, por favor gestionar creación de ticket de Reclamo para la revision del servicio:
Notificacion de Incidente
Avenida Pedro De Valdivia 1221-1227, Providencia
RUT:96.521.680-4
RESUMEN
Nombre host
Direccion IP
Alerta
Severidad
Fecha y Hora de Incio
CS Equipo
:550_MPLSFO_RM_Banco-Chile_OK-Market_Providencia_CS-010477542
:10.113.21.57
:ATM Down
:High
:2024.05.29 | 18:36:41
:ROUTRGEN_010417151_550
CONTACTO PARA VALIDAR SERVICIO
Escalamiento
:Operador de Monitoreo de turno | Correo: monitoreo@netmetrix.cl
BITACORA
Registros de Actualización
https://apps.mypurecloud.com/directory/#/engage/admin/interactions/c54bfad6-6676-4ab9-90c8-07cb67a5f9db
</t>
        </is>
      </c>
      <c r="J23" t="inlineStr">
        <is>
          <t>Enlace MPLS FO #0008871148</t>
        </is>
      </c>
      <c r="K23" t="inlineStr">
        <is>
          <t>EnMPLSFO_010477542_550</t>
        </is>
      </c>
      <c r="L23" t="inlineStr">
        <is>
          <t>Bloqueo de servicio y/o equipo</t>
        </is>
      </c>
      <c r="M23" t="inlineStr">
        <is>
          <t>Equipo cliente y/o administrado por cliente</t>
        </is>
      </c>
      <c r="N23" t="inlineStr">
        <is>
          <t>Bloqueo en Host de destino</t>
        </is>
      </c>
      <c r="O23" t="inlineStr">
        <is>
          <t>CLIENTE</t>
        </is>
      </c>
      <c r="P23" t="inlineStr">
        <is>
          <t>patricio.soto@grupogtd.com</t>
        </is>
      </c>
      <c r="Q23" t="inlineStr">
        <is>
          <t>ATM 550</t>
        </is>
      </c>
      <c r="R23" t="inlineStr">
        <is>
          <t>CLIENTE-Bloqueo de servicio y/o equipo-Bloqueo en Host de destino</t>
        </is>
      </c>
      <c r="S23" t="inlineStr">
        <is>
          <t>Corporaciones</t>
        </is>
      </c>
      <c r="T23" t="inlineStr">
        <is>
          <t>Transmisión de Datos</t>
        </is>
      </c>
      <c r="U23" t="inlineStr">
        <is>
          <t>Medium</t>
        </is>
      </c>
      <c r="V23" s="70" t="n">
        <v>45441.80597222222</v>
      </c>
      <c r="X23" s="70" t="n">
        <v>45441.84982638889</v>
      </c>
      <c r="Z23" t="n">
        <v>44640</v>
      </c>
      <c r="AC23" t="inlineStr">
        <is>
          <t>MNC</t>
        </is>
      </c>
      <c r="AD23" t="inlineStr">
        <is>
          <t>ccorrea@ext.grupogtd.com</t>
        </is>
      </c>
      <c r="AF23" t="n">
        <v>0</v>
      </c>
      <c r="AG23" t="n">
        <v>100</v>
      </c>
      <c r="AH23" t="n">
        <v>99.85887096800001</v>
      </c>
      <c r="AI23" t="n">
        <v>63</v>
      </c>
    </row>
    <row r="24" ht="15.95" customHeight="1" s="79">
      <c r="A24" t="inlineStr">
        <is>
          <t>2024 001633</t>
        </is>
      </c>
      <c r="B24" t="inlineStr">
        <is>
          <t>REDBANC S.A.</t>
        </is>
      </c>
      <c r="C24" t="inlineStr">
        <is>
          <t>Customer Problem Ticket</t>
        </is>
      </c>
      <c r="E24" t="inlineStr">
        <is>
          <t>Cerrado</t>
        </is>
      </c>
      <c r="F24" t="inlineStr">
        <is>
          <t>Grupo de Soporte Terreno</t>
        </is>
      </c>
      <c r="G24" s="71" t="inlineStr">
        <is>
          <t>+++103195 7++
ATM	3794
Falla	Enlace caido
CS:	CS-10467384 / CS-4G-10203071 / BPI-8660415
IP	10.172.8.166 / 100.72.65.40
Direccion	Camino Melipilla 10939
Comuna	Cerrillos
Local	Easy Cerrillos</t>
        </is>
      </c>
      <c r="J24" t="inlineStr">
        <is>
          <t>Enlace MPLS FO #0008660415</t>
        </is>
      </c>
      <c r="K24" t="inlineStr">
        <is>
          <t>EnMPLSFO_010467384_3794</t>
        </is>
      </c>
      <c r="L24" t="inlineStr">
        <is>
          <t>Cable dañado, cortado o atenuado</t>
        </is>
      </c>
      <c r="M24" t="inlineStr">
        <is>
          <t>Cable de fibra óptica</t>
        </is>
      </c>
      <c r="N24" t="inlineStr">
        <is>
          <t>se corrige empalme en mufa</t>
        </is>
      </c>
      <c r="O24" t="inlineStr">
        <is>
          <t>GTD-TELSUR</t>
        </is>
      </c>
      <c r="P24" t="inlineStr">
        <is>
          <t>Romualdo.Henriquez@grupogtd.com</t>
        </is>
      </c>
      <c r="Q24" t="inlineStr">
        <is>
          <t>ATM 3794</t>
        </is>
      </c>
      <c r="R24" t="inlineStr">
        <is>
          <t>GTD-TELSUR-Cable dañado, cortado o atenuado-se corrige empalme en mufa</t>
        </is>
      </c>
      <c r="S24" t="inlineStr">
        <is>
          <t>Corporaciones</t>
        </is>
      </c>
      <c r="T24" t="inlineStr">
        <is>
          <t>Transmisión de Datos</t>
        </is>
      </c>
      <c r="U24" t="inlineStr">
        <is>
          <t>Medium</t>
        </is>
      </c>
      <c r="V24" s="70" t="n">
        <v>45442.43172453704</v>
      </c>
      <c r="X24" s="70" t="n">
        <v>45443.76953703703</v>
      </c>
      <c r="Z24" t="n">
        <v>44640</v>
      </c>
      <c r="AA24" s="70" t="n">
        <v>45442.87989583334</v>
      </c>
      <c r="AB24" s="70" t="n">
        <v>45443.29583333333</v>
      </c>
      <c r="AC24" t="inlineStr">
        <is>
          <t>MSS</t>
        </is>
      </c>
      <c r="AD24" t="inlineStr">
        <is>
          <t>ggonzalez@grupogtd.com</t>
        </is>
      </c>
      <c r="AF24" t="n">
        <v>599</v>
      </c>
      <c r="AG24" t="n">
        <v>100</v>
      </c>
      <c r="AH24" t="n">
        <v>95.68324372799999</v>
      </c>
      <c r="AI24" t="n">
        <v>1927</v>
      </c>
    </row>
    <row r="25" ht="15.95" customHeight="1" s="79">
      <c r="A25" t="inlineStr">
        <is>
          <t>2024 001664</t>
        </is>
      </c>
      <c r="B25" t="inlineStr">
        <is>
          <t>REDBANC S.A.</t>
        </is>
      </c>
      <c r="C25" t="inlineStr">
        <is>
          <t>Customer Problem Ticket</t>
        </is>
      </c>
      <c r="E25" t="inlineStr">
        <is>
          <t>Cerrado</t>
        </is>
      </c>
      <c r="F25" t="inlineStr">
        <is>
          <t>Grupo de Soporte Terreno</t>
        </is>
      </c>
      <c r="G25" s="71" t="inlineStr">
        <is>
          <t xml:space="preserve">+++ ASR datos Liray 2+++
Estimados,
Favor abrir folio para revisar caída de ASR Liray 2
CS: 423734
Saludos,
Rodrigo Tobar Díaz
Technology Consultant I – Analista Observabilidad
+56 9 2 2674 6880
</t>
        </is>
      </c>
      <c r="J25" t="inlineStr">
        <is>
          <t>Enlace MPLS FO #38957</t>
        </is>
      </c>
      <c r="K25" t="inlineStr">
        <is>
          <t>EnMPLSFODF_423734</t>
        </is>
      </c>
      <c r="L25" t="inlineStr">
        <is>
          <t>Bloqueo de servicio y/o equipo</t>
        </is>
      </c>
      <c r="M25" t="inlineStr">
        <is>
          <t>Conversor o Equipo en Nodo</t>
        </is>
      </c>
      <c r="N25" t="inlineStr">
        <is>
          <t>se reinicia equipo</t>
        </is>
      </c>
      <c r="O25" t="inlineStr">
        <is>
          <t>GTD-TELSUR</t>
        </is>
      </c>
      <c r="P25" t="inlineStr">
        <is>
          <t>Andres.Mancilla@grupogtd.com</t>
        </is>
      </c>
      <c r="Q25" t="n">
        <v>0</v>
      </c>
      <c r="R25" t="inlineStr">
        <is>
          <t>GTD-TELSUR-Bloqueo de servicio y/o equipo-se reinicia equipo</t>
        </is>
      </c>
      <c r="S25" t="inlineStr">
        <is>
          <t>Corporaciones</t>
        </is>
      </c>
      <c r="T25" t="inlineStr">
        <is>
          <t>Transmisión de Datos</t>
        </is>
      </c>
      <c r="U25" t="inlineStr">
        <is>
          <t>Medium</t>
        </is>
      </c>
      <c r="V25" s="70" t="n">
        <v>45442.44981481481</v>
      </c>
      <c r="W25" s="70" t="n">
        <v>45445.48987268518</v>
      </c>
      <c r="X25" s="70" t="n">
        <v>45445.77412037037</v>
      </c>
      <c r="Z25" t="n">
        <v>44640</v>
      </c>
      <c r="AA25" s="70" t="n">
        <v>45442.87170138889</v>
      </c>
      <c r="AB25" s="70" t="n">
        <v>45443.29166666666</v>
      </c>
      <c r="AC25" t="inlineStr">
        <is>
          <t>MNN</t>
        </is>
      </c>
      <c r="AD25" t="inlineStr">
        <is>
          <t>ggonzalez@grupogtd.com</t>
        </is>
      </c>
      <c r="AF25" t="n">
        <v>605</v>
      </c>
      <c r="AG25" t="n">
        <v>90.19265233</v>
      </c>
      <c r="AH25" t="n">
        <v>89.276433692</v>
      </c>
      <c r="AI25" t="n">
        <v>4787</v>
      </c>
      <c r="AJ25" t="n">
        <v>4378</v>
      </c>
      <c r="AK25" t="n">
        <v>3773</v>
      </c>
    </row>
    <row r="26" ht="15.95" customHeight="1" s="79">
      <c r="A26" t="inlineStr">
        <is>
          <t>2024 001696</t>
        </is>
      </c>
      <c r="B26" t="inlineStr">
        <is>
          <t>REDBANC S.A.</t>
        </is>
      </c>
      <c r="C26" t="inlineStr">
        <is>
          <t>Customer Problem Ticket</t>
        </is>
      </c>
      <c r="E26" t="inlineStr">
        <is>
          <t>Cerrado</t>
        </is>
      </c>
      <c r="F26" t="inlineStr">
        <is>
          <t>Grupo de Soporte Terreno</t>
        </is>
      </c>
      <c r="G26" s="71" t="inlineStr">
        <is>
          <t>ATM	4187
Falla	Enlace caido
CS:	CS-51082 / BPI-32987
IP	10.172.4.202
Direccion	Av Presidente Riesco 5711
Comuna	Las Condes
Local	Sucursal</t>
        </is>
      </c>
      <c r="J26" t="inlineStr">
        <is>
          <t>Enlace MPLS FO #0006523040</t>
        </is>
      </c>
      <c r="K26" t="inlineStr">
        <is>
          <t>EnMPLSFO_010419414_4187</t>
        </is>
      </c>
      <c r="L26" t="inlineStr">
        <is>
          <t>Cable dañado, cortado o atenuado</t>
        </is>
      </c>
      <c r="M26" t="inlineStr">
        <is>
          <t>Cable de fibra óptica</t>
        </is>
      </c>
      <c r="N26" t="inlineStr">
        <is>
          <t>se corrige empalme en cabecera en nodo</t>
        </is>
      </c>
      <c r="O26" t="inlineStr">
        <is>
          <t>GTD-TELSUR</t>
        </is>
      </c>
      <c r="P26" t="inlineStr">
        <is>
          <t>Pedro.Uribe@grupogtd.com</t>
        </is>
      </c>
      <c r="Q26" t="inlineStr">
        <is>
          <t>ATM 4187</t>
        </is>
      </c>
      <c r="R26" t="inlineStr">
        <is>
          <t>GTD-TELSUR-Cable dañado, cortado o atenuado-se corrige empalme en cabecera en nodo</t>
        </is>
      </c>
      <c r="S26" t="inlineStr">
        <is>
          <t>Corporaciones</t>
        </is>
      </c>
      <c r="T26" t="inlineStr">
        <is>
          <t>Transmisión de Datos</t>
        </is>
      </c>
      <c r="U26" t="inlineStr">
        <is>
          <t>Medium</t>
        </is>
      </c>
      <c r="V26" s="70" t="n">
        <v>45442.47327546297</v>
      </c>
      <c r="X26" s="70" t="n">
        <v>45443.49697916667</v>
      </c>
      <c r="Z26" t="n">
        <v>44640</v>
      </c>
      <c r="AA26" s="70" t="n">
        <v>45442.82543981481</v>
      </c>
      <c r="AB26" s="70" t="n">
        <v>45443.29166666666</v>
      </c>
      <c r="AC26" t="inlineStr">
        <is>
          <t>MSO</t>
        </is>
      </c>
      <c r="AD26" t="inlineStr">
        <is>
          <t>ggonzalez@grupogtd.com</t>
        </is>
      </c>
      <c r="AF26" t="n">
        <v>672</v>
      </c>
      <c r="AG26" t="n">
        <v>100</v>
      </c>
      <c r="AH26" t="n">
        <v>96.698028674</v>
      </c>
      <c r="AI26" t="n">
        <v>1474</v>
      </c>
    </row>
    <row r="27" ht="15.95" customHeight="1" s="79">
      <c r="A27" t="inlineStr">
        <is>
          <t>2024 002084</t>
        </is>
      </c>
      <c r="B27" t="inlineStr">
        <is>
          <t>REDBANC S.A.</t>
        </is>
      </c>
      <c r="C27" t="inlineStr">
        <is>
          <t>Customer Problem Ticket</t>
        </is>
      </c>
      <c r="E27" t="inlineStr">
        <is>
          <t>Cerrado</t>
        </is>
      </c>
      <c r="F27" t="inlineStr">
        <is>
          <t>Grupo de Nivel 1</t>
        </is>
      </c>
      <c r="G27" t="inlineStr">
        <is>
          <t>HOST: 470_ENSAT_RM_Banco-Chile_Estacion-De-Servicio-Shell_San Bernardo_CS-010107002 - IP: 10.113.50.3 - CS ROUTER: ROUTRGEN_010364047_470/ENSAT_010107002_470 -</t>
        </is>
      </c>
      <c r="J27" t="inlineStr">
        <is>
          <t>Enlace Satelital #0000314109</t>
        </is>
      </c>
      <c r="K27" t="inlineStr">
        <is>
          <t>ENSAT_010107002_470</t>
        </is>
      </c>
      <c r="L27" t="inlineStr">
        <is>
          <t>Problema en el ingreso del ticket</t>
        </is>
      </c>
      <c r="M27" t="inlineStr">
        <is>
          <t>Ticket</t>
        </is>
      </c>
      <c r="N27" t="inlineStr">
        <is>
          <t>ticket duplicado</t>
        </is>
      </c>
      <c r="O27" t="inlineStr">
        <is>
          <t>GTD-TELSUR</t>
        </is>
      </c>
      <c r="P27" t="inlineStr">
        <is>
          <t>ggonzalez@grupogtd.com</t>
        </is>
      </c>
      <c r="Q27" t="inlineStr">
        <is>
          <t>ATM 470</t>
        </is>
      </c>
      <c r="R27" t="inlineStr">
        <is>
          <t>GTD-TELSUR-Problema en el ingreso del ticket-ticket duplicado</t>
        </is>
      </c>
      <c r="S27" t="inlineStr">
        <is>
          <t>Corporaciones</t>
        </is>
      </c>
      <c r="T27" t="inlineStr">
        <is>
          <t>Transmisión de Datos</t>
        </is>
      </c>
      <c r="U27" t="inlineStr">
        <is>
          <t>Medium</t>
        </is>
      </c>
      <c r="V27" s="70" t="n">
        <v>45442.76070601852</v>
      </c>
      <c r="X27" s="70" t="n">
        <v>45442.77290509259</v>
      </c>
      <c r="Z27" t="n">
        <v>44640</v>
      </c>
      <c r="AC27" t="inlineStr">
        <is>
          <t>MSS</t>
        </is>
      </c>
      <c r="AD27" t="inlineStr">
        <is>
          <t>user_cpm</t>
        </is>
      </c>
      <c r="AE27" t="inlineStr">
        <is>
          <t>sgonzalez@grupogtd.com</t>
        </is>
      </c>
      <c r="AF27" t="n">
        <v>0</v>
      </c>
      <c r="AG27" t="n">
        <v>100</v>
      </c>
      <c r="AH27" t="n">
        <v>99.961917563</v>
      </c>
      <c r="AI27" t="n">
        <v>17</v>
      </c>
    </row>
    <row r="28" ht="15.95" customHeight="1" s="79">
      <c r="A28" t="inlineStr">
        <is>
          <t>2024 002088</t>
        </is>
      </c>
      <c r="B28" t="inlineStr">
        <is>
          <t>REDBANC S.A.</t>
        </is>
      </c>
      <c r="C28" t="inlineStr">
        <is>
          <t>Customer Problem Ticket</t>
        </is>
      </c>
      <c r="E28" t="inlineStr">
        <is>
          <t>Cerrado</t>
        </is>
      </c>
      <c r="F28" t="inlineStr">
        <is>
          <t>Grupo de Nivel 1</t>
        </is>
      </c>
      <c r="G28" s="71" t="inlineStr">
        <is>
          <t xml:space="preserve">//REDBANC: 470_ENSAT_RM_Banco-Chile_Estacion-De-Servicio-Shell_San Bernardo_CS-010107002:ATM Down//
Estimados Mesa de Soporte,
Se informa que se detecta el siguiente incidente en plataforma de monitoreo, por favor gestionar creación de ticket de Reclamo para la revision del servicio:
NOMBRE HOST: 470_ENSAT_RM_Banco-Chile_Estacion-De-Servicio-Shell_San Bernardo_CS-010107002
DIRECCION IP: 10.113.50.3
ALERTA: ATM Down
SEVERIDAD: High
INICIO DE FALLA: 2024.05.30 | 18:15:22
CS EQUIPO: ROUTRGEN_010364047_470/ENSAT_010107002_470.
//CONTACTO PARA VALIDAR SERVICIO//
ESCALAMIENTO: Operador de Monitoreo de turno | Correo: monitoreo@netmetrix.cl
</t>
        </is>
      </c>
      <c r="J28" t="inlineStr">
        <is>
          <t>Enlace Satelital #0000314109</t>
        </is>
      </c>
      <c r="K28" t="inlineStr">
        <is>
          <t>ENSAT_010107002_470</t>
        </is>
      </c>
      <c r="L28" t="inlineStr">
        <is>
          <t>Problema en el ingreso del ticket</t>
        </is>
      </c>
      <c r="M28" t="inlineStr">
        <is>
          <t>Ticket</t>
        </is>
      </c>
      <c r="N28" t="inlineStr">
        <is>
          <t>ticket duplicado</t>
        </is>
      </c>
      <c r="O28" t="inlineStr">
        <is>
          <t>GTD-TELSUR</t>
        </is>
      </c>
      <c r="P28" t="inlineStr">
        <is>
          <t>ggonzalez@grupogtd.com</t>
        </is>
      </c>
      <c r="Q28" t="inlineStr">
        <is>
          <t>ATM 470</t>
        </is>
      </c>
      <c r="R28" t="inlineStr">
        <is>
          <t>GTD-TELSUR-Problema en el ingreso del ticket-ticket duplicado</t>
        </is>
      </c>
      <c r="S28" t="inlineStr">
        <is>
          <t>Corporaciones</t>
        </is>
      </c>
      <c r="T28" t="inlineStr">
        <is>
          <t>Transmisión de Datos</t>
        </is>
      </c>
      <c r="U28" t="inlineStr">
        <is>
          <t>Medium</t>
        </is>
      </c>
      <c r="V28" s="70" t="n">
        <v>45442.77956018518</v>
      </c>
      <c r="X28" s="70" t="n">
        <v>45442.79768518519</v>
      </c>
      <c r="Z28" t="n">
        <v>44640</v>
      </c>
      <c r="AC28" t="inlineStr">
        <is>
          <t>MSS</t>
        </is>
      </c>
      <c r="AD28" t="inlineStr">
        <is>
          <t>BBarahona@contratistasgtd.com</t>
        </is>
      </c>
      <c r="AF28" t="n">
        <v>0</v>
      </c>
      <c r="AG28" t="n">
        <v>100</v>
      </c>
      <c r="AH28" t="n">
        <v>99.94175627200001</v>
      </c>
      <c r="AI28" t="n">
        <v>26</v>
      </c>
    </row>
    <row r="29" ht="15.95" customHeight="1" s="79">
      <c r="A29" t="inlineStr">
        <is>
          <t>2024 002172</t>
        </is>
      </c>
      <c r="B29" t="inlineStr">
        <is>
          <t>REDBANC S.A.</t>
        </is>
      </c>
      <c r="C29" t="inlineStr">
        <is>
          <t>Customer Problem Ticket</t>
        </is>
      </c>
      <c r="E29" t="inlineStr">
        <is>
          <t>Cerrado</t>
        </is>
      </c>
      <c r="F29" t="inlineStr">
        <is>
          <t>Grupo de Nivel 1</t>
        </is>
      </c>
      <c r="G29" s="71" t="inlineStr">
        <is>
          <t>De: monitoreo@netmetrix.cl &lt;monitoreo@netmetrix.cl&gt;
Enviado el: viernes, 31 de mayo de 2024 7:12
Para: mhenriquez@netmetrix.cl; aespinoza@netmetrix.cl; cbarahona@netmetrix.cl; monitoreo@netmetrix.cl
Asunto: INCIDENT REDBANC: 550_MPLSFO_RM_Banco-Chile_OK-Market_Providencia_CS-010477542:ATM Down
Estimados Mesa de Soporte,
Se informa que se detecta el siguiente incidente en plataforma de monitoreo, por favor gestionar creación de ticket de Reclamo para la revision del servicio:
Notificacion de Incidente
Avenida Pedro De Valdivia 1221-1227, Providencia
RUT:96.521.680-4
RESUMEN
Nombre host
Direccion IP
Alerta
Severidad
Fecha y Hora de Incio
CS Equipo
:550_MPLSFO_RM_Banco-Chile_OK-Market_Providencia_CS-010477542
:10.113.21.57
:ATM Down
:High
:2024.05.31 | 07:06:42
:ROUTRGEN_010417151_550
CONTACTO PARA VALIDAR SERVICIO
Escalamiento
:Operador de Monitoreo de turno | Correo: monitoreo@netmetrix.cl
BITACORA
Registros d
 Actualizacion
:
https://apps.mypurecloud.com/directory/#/engage/admin/interactions/fd9b8a2f-ee08-4627-bdee-2d6062eedf5f</t>
        </is>
      </c>
      <c r="J29" t="inlineStr">
        <is>
          <t>Enlace MPLS FO #0008871148</t>
        </is>
      </c>
      <c r="K29" t="inlineStr">
        <is>
          <t>EnMPLSFO_010477542_550</t>
        </is>
      </c>
      <c r="L29" t="inlineStr">
        <is>
          <t>Problema en el ingreso del ticket</t>
        </is>
      </c>
      <c r="M29" t="inlineStr">
        <is>
          <t>Ticket</t>
        </is>
      </c>
      <c r="N29" t="inlineStr">
        <is>
          <t>ticket duplicado</t>
        </is>
      </c>
      <c r="O29" t="inlineStr">
        <is>
          <t>GTD-TELSUR</t>
        </is>
      </c>
      <c r="P29" t="inlineStr">
        <is>
          <t>ggonzalez@grupogtd.com</t>
        </is>
      </c>
      <c r="Q29" t="inlineStr">
        <is>
          <t>ATM 550</t>
        </is>
      </c>
      <c r="R29" t="inlineStr">
        <is>
          <t>GTD-TELSUR-Problema en el ingreso del ticket-ticket duplicado</t>
        </is>
      </c>
      <c r="S29" t="inlineStr">
        <is>
          <t>Corporaciones</t>
        </is>
      </c>
      <c r="T29" t="inlineStr">
        <is>
          <t>Transmisión de Datos</t>
        </is>
      </c>
      <c r="U29" t="inlineStr">
        <is>
          <t>Medium</t>
        </is>
      </c>
      <c r="V29" s="70" t="n">
        <v>45443.31842592593</v>
      </c>
      <c r="X29" s="70" t="n">
        <v>45443.42318287037</v>
      </c>
      <c r="Z29" t="n">
        <v>44640</v>
      </c>
      <c r="AC29" t="inlineStr">
        <is>
          <t>MNC</t>
        </is>
      </c>
      <c r="AD29" t="inlineStr">
        <is>
          <t>Eagusti@contratistasgtd.com</t>
        </is>
      </c>
      <c r="AF29" t="n">
        <v>0</v>
      </c>
      <c r="AG29" t="n">
        <v>100</v>
      </c>
      <c r="AH29" t="n">
        <v>99.661738351</v>
      </c>
      <c r="AI29" t="n">
        <v>151</v>
      </c>
    </row>
    <row r="30" ht="15.95" customHeight="1" s="79">
      <c r="A30" t="inlineStr">
        <is>
          <t>2024 002178</t>
        </is>
      </c>
      <c r="B30" t="inlineStr">
        <is>
          <t>REDBANC S.A.</t>
        </is>
      </c>
      <c r="C30" t="inlineStr">
        <is>
          <t>Customer Problem Ticket</t>
        </is>
      </c>
      <c r="E30" t="inlineStr">
        <is>
          <t>Cerrado</t>
        </is>
      </c>
      <c r="F30" t="inlineStr">
        <is>
          <t>Grupo de Nivel 1</t>
        </is>
      </c>
      <c r="G30" t="inlineStr">
        <is>
          <t>HOST: 100_VSAT_RM_San-Bernardo_Estacion-de-Servicio-Shell_CS-472504 - IP: 10.113.50.2 - CS ROUTER: ROUTRGEN_010382320_100 -</t>
        </is>
      </c>
      <c r="J30" t="inlineStr">
        <is>
          <t>Enlace Satelital #38736</t>
        </is>
      </c>
      <c r="K30" t="inlineStr">
        <is>
          <t>ENSATDF_472504</t>
        </is>
      </c>
      <c r="L30" t="inlineStr">
        <is>
          <t>Problema en el ingreso del ticket</t>
        </is>
      </c>
      <c r="M30" t="inlineStr">
        <is>
          <t>Ticket</t>
        </is>
      </c>
      <c r="N30" t="inlineStr">
        <is>
          <t>ticket duplicado</t>
        </is>
      </c>
      <c r="O30" t="inlineStr">
        <is>
          <t>GTD-TELSUR</t>
        </is>
      </c>
      <c r="P30" t="inlineStr">
        <is>
          <t>ggonzalez@grupogtd.com</t>
        </is>
      </c>
      <c r="Q30" t="inlineStr">
        <is>
          <t>ATM 100</t>
        </is>
      </c>
      <c r="R30" t="inlineStr">
        <is>
          <t>GTD-TELSUR-Problema en el ingreso del ticket-ticket duplicado</t>
        </is>
      </c>
      <c r="S30" t="inlineStr">
        <is>
          <t>Corporaciones</t>
        </is>
      </c>
      <c r="T30" t="inlineStr">
        <is>
          <t>Transmisión de Datos</t>
        </is>
      </c>
      <c r="U30" t="inlineStr">
        <is>
          <t>Medium</t>
        </is>
      </c>
      <c r="V30" s="70" t="n">
        <v>45443.34407407408</v>
      </c>
      <c r="X30" s="70" t="n">
        <v>45443.41770833333</v>
      </c>
      <c r="Z30" t="n">
        <v>44640</v>
      </c>
      <c r="AC30" t="inlineStr">
        <is>
          <t>MSS</t>
        </is>
      </c>
      <c r="AD30" t="inlineStr">
        <is>
          <t>user_cpm</t>
        </is>
      </c>
      <c r="AE30" t="inlineStr">
        <is>
          <t>sgonzalez@grupogtd.com</t>
        </is>
      </c>
      <c r="AF30" t="n">
        <v>0</v>
      </c>
      <c r="AG30" t="n">
        <v>100</v>
      </c>
      <c r="AH30" t="n">
        <v>99.762544803</v>
      </c>
      <c r="AI30" t="n">
        <v>106</v>
      </c>
    </row>
    <row r="31" ht="15.95" customHeight="1" s="79">
      <c r="A31" t="inlineStr">
        <is>
          <t>2024 002202</t>
        </is>
      </c>
      <c r="B31" t="inlineStr">
        <is>
          <t>REDBANC S.A.</t>
        </is>
      </c>
      <c r="C31" t="inlineStr">
        <is>
          <t>Customer Problem Ticket</t>
        </is>
      </c>
      <c r="E31" t="inlineStr">
        <is>
          <t>Cerrado</t>
        </is>
      </c>
      <c r="F31" t="inlineStr">
        <is>
          <t>Grupo de Soporte Terreno</t>
        </is>
      </c>
      <c r="G31" s="71" t="inlineStr">
        <is>
          <t>ATM	6920
Falla	Enlace caido
CS:	CS-97309 / BPI-38139
IP	10.172.5.190
Direccion	Av Luis Pasteur 5840
Comuna	Vitacura
Local	Of. Luis Pasteur</t>
        </is>
      </c>
      <c r="J31" t="inlineStr">
        <is>
          <t>Enlace MPLS FO #38139</t>
        </is>
      </c>
      <c r="K31" t="inlineStr">
        <is>
          <t>EnMPLSFODF_97309</t>
        </is>
      </c>
      <c r="L31" t="inlineStr">
        <is>
          <t>Cable dañado, cortado o atenuado</t>
        </is>
      </c>
      <c r="M31" t="inlineStr">
        <is>
          <t>Cable de fibra óptica</t>
        </is>
      </c>
      <c r="N31" t="inlineStr">
        <is>
          <t>cambio cruzada en D/C</t>
        </is>
      </c>
      <c r="O31" t="inlineStr">
        <is>
          <t>GTD-TELSUR</t>
        </is>
      </c>
      <c r="P31" t="inlineStr">
        <is>
          <t>Pedro.Uribe@grupogtd.com</t>
        </is>
      </c>
      <c r="Q31" t="inlineStr">
        <is>
          <t>ATM 6920</t>
        </is>
      </c>
      <c r="R31" t="inlineStr">
        <is>
          <t>GTD-TELSUR-Cable dañado, cortado o atenuado-cambio cruzada en D/C</t>
        </is>
      </c>
      <c r="S31" t="inlineStr">
        <is>
          <t>Corporaciones</t>
        </is>
      </c>
      <c r="T31" t="inlineStr">
        <is>
          <t>Transmisión de Datos</t>
        </is>
      </c>
      <c r="U31" t="inlineStr">
        <is>
          <t>Medium</t>
        </is>
      </c>
      <c r="V31" s="70" t="n">
        <v>45443.37960648148</v>
      </c>
      <c r="W31" s="70" t="n">
        <v>45444.9103125</v>
      </c>
      <c r="X31" s="70" t="n">
        <v>45449.71392361111</v>
      </c>
      <c r="Z31" t="n">
        <v>44640</v>
      </c>
      <c r="AA31" s="70" t="n">
        <v>45444.74002314815</v>
      </c>
      <c r="AB31" s="70" t="n">
        <v>45446.29166666666</v>
      </c>
      <c r="AC31" t="inlineStr">
        <is>
          <t>MSO</t>
        </is>
      </c>
      <c r="AD31" t="inlineStr">
        <is>
          <t>ggonzalez@grupogtd.com</t>
        </is>
      </c>
      <c r="AF31" t="n">
        <v>2235</v>
      </c>
      <c r="AG31" t="n">
        <v>95.062724014</v>
      </c>
      <c r="AH31" t="n">
        <v>79.565412186</v>
      </c>
      <c r="AI31" t="n">
        <v>9122</v>
      </c>
      <c r="AJ31" t="n">
        <v>2204</v>
      </c>
      <c r="AK31" t="n">
        <v>-31</v>
      </c>
    </row>
    <row r="32" ht="15.95" customHeight="1" s="79">
      <c r="A32" t="inlineStr">
        <is>
          <t>2024 002384</t>
        </is>
      </c>
      <c r="B32" t="inlineStr">
        <is>
          <t>REDBANC S.A.</t>
        </is>
      </c>
      <c r="C32" t="inlineStr">
        <is>
          <t>Customer Problem Ticket</t>
        </is>
      </c>
      <c r="E32" t="inlineStr">
        <is>
          <t>Cerrado</t>
        </is>
      </c>
      <c r="F32" t="inlineStr">
        <is>
          <t>Grupo de Soporte Terreno</t>
        </is>
      </c>
      <c r="G32" s="71" t="inlineStr">
        <is>
          <t>ATM	3448
Falla	Enlace caido
CS:	CS-10299665 / BPI-1333100
IP	10.10.129.55
Direccion	Avenida Manquehue Sur 31
Comuna	Las Condes
Local	Apumanque Patio de Comidas</t>
        </is>
      </c>
      <c r="J32" t="inlineStr">
        <is>
          <t>Enlace MPLS FO #0001333100</t>
        </is>
      </c>
      <c r="K32" t="inlineStr">
        <is>
          <t>EnMPLSFO_010299665_3448</t>
        </is>
      </c>
      <c r="L32" t="inlineStr">
        <is>
          <t>Bloqueo de servicio y/o equipo</t>
        </is>
      </c>
      <c r="M32" t="inlineStr">
        <is>
          <t>Conversor o modem en Cliente</t>
        </is>
      </c>
      <c r="N32" t="inlineStr">
        <is>
          <t>se reinicia equipo</t>
        </is>
      </c>
      <c r="O32" t="inlineStr">
        <is>
          <t>GTD-TELSUR</t>
        </is>
      </c>
      <c r="P32" t="inlineStr">
        <is>
          <t>ale-fort@grupogtd.com</t>
        </is>
      </c>
      <c r="Q32" t="inlineStr">
        <is>
          <t>ATM 3448</t>
        </is>
      </c>
      <c r="R32" t="inlineStr">
        <is>
          <t>GTD-TELSUR-Bloqueo de servicio y/o equipo-se reinicia equipo</t>
        </is>
      </c>
      <c r="S32" t="inlineStr">
        <is>
          <t>Corporaciones</t>
        </is>
      </c>
      <c r="T32" t="inlineStr">
        <is>
          <t>Transmisión de Datos</t>
        </is>
      </c>
      <c r="U32" t="inlineStr">
        <is>
          <t>Medium</t>
        </is>
      </c>
      <c r="V32" s="70" t="n">
        <v>45443.49523148148</v>
      </c>
      <c r="W32" s="70" t="n">
        <v>45448.03896990741</v>
      </c>
      <c r="X32" s="70" t="n">
        <v>45448.68582175926</v>
      </c>
      <c r="Z32" t="n">
        <v>44640</v>
      </c>
      <c r="AA32" s="70" t="n">
        <v>45447.01119212963</v>
      </c>
      <c r="AB32" s="70" t="n">
        <v>45448.29166666666</v>
      </c>
      <c r="AC32" t="inlineStr">
        <is>
          <t>MSO</t>
        </is>
      </c>
      <c r="AD32" t="inlineStr">
        <is>
          <t>ggonzalez@grupogtd.com</t>
        </is>
      </c>
      <c r="AF32" t="n">
        <v>1844</v>
      </c>
      <c r="AG32" t="n">
        <v>85.34274193500001</v>
      </c>
      <c r="AH32" t="n">
        <v>83.257168459</v>
      </c>
      <c r="AI32" t="n">
        <v>7474</v>
      </c>
      <c r="AJ32" t="n">
        <v>6543</v>
      </c>
      <c r="AK32" t="n">
        <v>4699</v>
      </c>
    </row>
    <row r="33" ht="15.95" customHeight="1" s="79">
      <c r="A33" t="inlineStr">
        <is>
          <t>2024 002422</t>
        </is>
      </c>
      <c r="B33" t="inlineStr">
        <is>
          <t>REDBANC S.A.</t>
        </is>
      </c>
      <c r="C33" t="inlineStr">
        <is>
          <t>Customer Problem Ticket</t>
        </is>
      </c>
      <c r="E33" t="inlineStr">
        <is>
          <t>Cerrado</t>
        </is>
      </c>
      <c r="F33" t="inlineStr">
        <is>
          <t>Grupo de Soporte Terreno</t>
        </is>
      </c>
      <c r="G33" s="71" t="inlineStr">
        <is>
          <t>ATM	823
Falla	Enlace caido
CS:	CS-10621415
IP	10.10.108.29
Direccion	Avenida Nueva Providencia 2671
Comuna	Providencia
Local	Ok Market Tobalaba</t>
        </is>
      </c>
      <c r="J33" t="inlineStr">
        <is>
          <t>Conexión Privada #0008627682</t>
        </is>
      </c>
      <c r="K33" t="inlineStr">
        <is>
          <t>RedPriv_010621415_823</t>
        </is>
      </c>
      <c r="L33" t="inlineStr">
        <is>
          <t>Bloqueo de servicio y/o equipo</t>
        </is>
      </c>
      <c r="M33" t="inlineStr">
        <is>
          <t>Conversor o Equipo en Nodo</t>
        </is>
      </c>
      <c r="N33" t="inlineStr">
        <is>
          <t>se reinicia equipo</t>
        </is>
      </c>
      <c r="O33" t="inlineStr">
        <is>
          <t>GTD-TELSUR</t>
        </is>
      </c>
      <c r="P33" t="inlineStr">
        <is>
          <t>ncortes@grupogtd.com</t>
        </is>
      </c>
      <c r="Q33" t="inlineStr">
        <is>
          <t>ATM 823</t>
        </is>
      </c>
      <c r="R33" t="inlineStr">
        <is>
          <t>GTD-TELSUR-Bloqueo de servicio y/o equipo-se reinicia equipo</t>
        </is>
      </c>
      <c r="S33" t="inlineStr">
        <is>
          <t>Corporaciones</t>
        </is>
      </c>
      <c r="T33" t="inlineStr">
        <is>
          <t>Transmisión de Datos</t>
        </is>
      </c>
      <c r="U33" t="inlineStr">
        <is>
          <t>Medium</t>
        </is>
      </c>
      <c r="V33" s="70" t="n">
        <v>45443.53512731481</v>
      </c>
      <c r="W33" s="70" t="n">
        <v>45444.63196759259</v>
      </c>
      <c r="X33" s="70" t="n">
        <v>45448.69196759259</v>
      </c>
      <c r="Z33" t="n">
        <v>44640</v>
      </c>
      <c r="AC33" t="inlineStr">
        <is>
          <t>MNC</t>
        </is>
      </c>
      <c r="AD33" t="inlineStr">
        <is>
          <t>ggonzalez@grupogtd.com</t>
        </is>
      </c>
      <c r="AF33" t="n">
        <v>0</v>
      </c>
      <c r="AG33" t="n">
        <v>96.460573477</v>
      </c>
      <c r="AH33" t="n">
        <v>83.364695341</v>
      </c>
      <c r="AI33" t="n">
        <v>7426</v>
      </c>
      <c r="AJ33" t="n">
        <v>1580</v>
      </c>
      <c r="AK33" t="n">
        <v>1580</v>
      </c>
    </row>
    <row r="34" ht="15.95" customHeight="1" s="79">
      <c r="A34" t="inlineStr">
        <is>
          <t>2024 002430</t>
        </is>
      </c>
      <c r="B34" t="inlineStr">
        <is>
          <t>REDBANC S.A.</t>
        </is>
      </c>
      <c r="C34" t="inlineStr">
        <is>
          <t>Customer Problem Ticket</t>
        </is>
      </c>
      <c r="E34" t="inlineStr">
        <is>
          <t>Cerrado</t>
        </is>
      </c>
      <c r="F34" t="inlineStr">
        <is>
          <t>Grupo de Soporte Terreno</t>
        </is>
      </c>
      <c r="G34" s="71" t="inlineStr">
        <is>
          <t>ATM	5796
Falla	Enlace caido
CS:	CS-10373115
IP	10.10.106.34
Direccion	Calle 21 De Mayo 1500 Esquina Trebulco I
Comuna	Talagante
Local	Copec Punto Talagante I</t>
        </is>
      </c>
      <c r="J34" t="inlineStr">
        <is>
          <t>Enlace MPLS FO #0003400607</t>
        </is>
      </c>
      <c r="K34" t="inlineStr">
        <is>
          <t>EnMPLSFO_010373115_5796</t>
        </is>
      </c>
      <c r="L34" t="inlineStr">
        <is>
          <t>Cable dañado, cortado o atenuado</t>
        </is>
      </c>
      <c r="M34" t="inlineStr">
        <is>
          <t>Jumper de FO</t>
        </is>
      </c>
      <c r="N34" t="inlineStr">
        <is>
          <t>se cambia elemento en cliente</t>
        </is>
      </c>
      <c r="O34" t="inlineStr">
        <is>
          <t>GTD-TELSUR</t>
        </is>
      </c>
      <c r="P34" t="inlineStr">
        <is>
          <t>jalvarezg@grupogtd.com</t>
        </is>
      </c>
      <c r="Q34" t="inlineStr">
        <is>
          <t>ATM 5796</t>
        </is>
      </c>
      <c r="R34" t="inlineStr">
        <is>
          <t>GTD-TELSUR-Cable dañado, cortado o atenuado-se cambia elemento en cliente</t>
        </is>
      </c>
      <c r="S34" t="inlineStr">
        <is>
          <t>Corporaciones</t>
        </is>
      </c>
      <c r="T34" t="inlineStr">
        <is>
          <t>Transmisión de Datos</t>
        </is>
      </c>
      <c r="U34" t="inlineStr">
        <is>
          <t>Medium</t>
        </is>
      </c>
      <c r="V34" s="70" t="n">
        <v>45443.54236111111</v>
      </c>
      <c r="W34" s="70" t="n">
        <v>45443.68902777778</v>
      </c>
      <c r="X34" s="70" t="n">
        <v>45443.71690972222</v>
      </c>
      <c r="Z34" t="n">
        <v>44640</v>
      </c>
      <c r="AC34" t="inlineStr">
        <is>
          <t>MSS</t>
        </is>
      </c>
      <c r="AD34" t="inlineStr">
        <is>
          <t>ggonzalez@grupogtd.com</t>
        </is>
      </c>
      <c r="AF34" t="n">
        <v>0</v>
      </c>
      <c r="AG34" t="n">
        <v>99.527329749</v>
      </c>
      <c r="AH34" t="n">
        <v>99.437724014</v>
      </c>
      <c r="AI34" t="n">
        <v>251</v>
      </c>
      <c r="AJ34" t="n">
        <v>211</v>
      </c>
      <c r="AK34" t="n">
        <v>211</v>
      </c>
    </row>
    <row r="35" ht="15.95" customHeight="1" s="79">
      <c r="A35" t="inlineStr">
        <is>
          <t>2024 002463</t>
        </is>
      </c>
      <c r="B35" t="inlineStr">
        <is>
          <t>REDBANC S.A.</t>
        </is>
      </c>
      <c r="C35" t="inlineStr">
        <is>
          <t>Customer Problem Ticket</t>
        </is>
      </c>
      <c r="E35" t="inlineStr">
        <is>
          <t>Cerrado</t>
        </is>
      </c>
      <c r="F35" t="inlineStr">
        <is>
          <t>Grupo de Soporte Terreno</t>
        </is>
      </c>
      <c r="G35" s="71" t="inlineStr">
        <is>
          <t>ATM	4889
Falla	Enlace caido
CS:	CS-10372533 / BPI-3377809
IP	10.10.123.8
Direccion	Av. Manquehue Norte 674
Comuna	Las Condes
Local	Pronto Copec Manquehue I</t>
        </is>
      </c>
      <c r="J35" t="inlineStr">
        <is>
          <t>Enlace MPLS FO #0003377809</t>
        </is>
      </c>
      <c r="K35" t="inlineStr">
        <is>
          <t>EnMPLSFO_010372533_4889</t>
        </is>
      </c>
      <c r="L35" t="inlineStr">
        <is>
          <t>Problema de energía o climatización</t>
        </is>
      </c>
      <c r="M35" t="inlineStr">
        <is>
          <t>Oficina o Rack de cliente</t>
        </is>
      </c>
      <c r="N35" t="inlineStr">
        <is>
          <t>se informa a cliente GTD</t>
        </is>
      </c>
      <c r="O35" t="inlineStr">
        <is>
          <t>CLIENTE</t>
        </is>
      </c>
      <c r="P35" t="inlineStr">
        <is>
          <t>jalvarezg@grupogtd.com</t>
        </is>
      </c>
      <c r="Q35" t="inlineStr">
        <is>
          <t>ATM 4889</t>
        </is>
      </c>
      <c r="R35" t="inlineStr">
        <is>
          <t>CLIENTE-Problema de energía o climatización-se informa a cliente GTD</t>
        </is>
      </c>
      <c r="S35" t="inlineStr">
        <is>
          <t>Corporaciones</t>
        </is>
      </c>
      <c r="T35" t="inlineStr">
        <is>
          <t>Transmisión de Datos</t>
        </is>
      </c>
      <c r="U35" t="inlineStr">
        <is>
          <t>Medium</t>
        </is>
      </c>
      <c r="V35" s="70" t="n">
        <v>45443.57826388889</v>
      </c>
      <c r="X35" s="70" t="n">
        <v>45446.63582175926</v>
      </c>
      <c r="Z35" t="n">
        <v>44640</v>
      </c>
      <c r="AA35" s="70" t="n">
        <v>45445.70236111111</v>
      </c>
      <c r="AB35" s="70" t="n">
        <v>45446.29166666666</v>
      </c>
      <c r="AC35" t="inlineStr">
        <is>
          <t>MSO</t>
        </is>
      </c>
      <c r="AD35" t="inlineStr">
        <is>
          <t>ggonzalez@grupogtd.com</t>
        </is>
      </c>
      <c r="AF35" t="n">
        <v>849</v>
      </c>
      <c r="AG35" t="n">
        <v>100</v>
      </c>
      <c r="AH35" t="n">
        <v>90.13664874600001</v>
      </c>
      <c r="AI35" t="n">
        <v>4403</v>
      </c>
    </row>
    <row r="36" ht="15.95" customHeight="1" s="79">
      <c r="A36" t="inlineStr">
        <is>
          <t>2024 002510</t>
        </is>
      </c>
      <c r="B36" t="inlineStr">
        <is>
          <t>REDBANC S.A.</t>
        </is>
      </c>
      <c r="C36" t="inlineStr">
        <is>
          <t>Customer Problem Ticket</t>
        </is>
      </c>
      <c r="E36" t="inlineStr">
        <is>
          <t>Cerrado</t>
        </is>
      </c>
      <c r="F36" t="inlineStr">
        <is>
          <t>Grupo de Soporte Terreno</t>
        </is>
      </c>
      <c r="G36" s="71" t="inlineStr">
        <is>
          <t>ATM	5230
Falla	Enlace caido
CS:	CS-549545 / BPI-29401
IP	10.10.123.7
Direccion	Avenida Presidente Kennedy 9001
Comuna	Las Condes
Local	Jumbo Mall Alto Las Condes N 2</t>
        </is>
      </c>
      <c r="J36" t="inlineStr">
        <is>
          <t>Enlace MPLS FO #0000029401</t>
        </is>
      </c>
      <c r="K36" t="inlineStr">
        <is>
          <t>EnMPLSFO_549545</t>
        </is>
      </c>
      <c r="L36" t="inlineStr">
        <is>
          <t>Bloqueo de servicio y/o equipo</t>
        </is>
      </c>
      <c r="M36" t="inlineStr">
        <is>
          <t>Sube sin intervención de GTD-TELSUR</t>
        </is>
      </c>
      <c r="N36" t="inlineStr">
        <is>
          <t>sin intervención de GTD-TELSUR</t>
        </is>
      </c>
      <c r="O36" t="inlineStr">
        <is>
          <t>GTD-TELSUR</t>
        </is>
      </c>
      <c r="P36" t="inlineStr">
        <is>
          <t>ale-fort@grupogtd.com</t>
        </is>
      </c>
      <c r="Q36" t="inlineStr">
        <is>
          <t>ATM 5230</t>
        </is>
      </c>
      <c r="R36" t="inlineStr">
        <is>
          <t>GTD-TELSUR-Bloqueo de servicio y/o equipo-sin intervención de GTD-TELSUR</t>
        </is>
      </c>
      <c r="S36" t="inlineStr">
        <is>
          <t>Corporaciones</t>
        </is>
      </c>
      <c r="T36" t="inlineStr">
        <is>
          <t>Transmisión de Datos</t>
        </is>
      </c>
      <c r="U36" t="inlineStr">
        <is>
          <t>Medium</t>
        </is>
      </c>
      <c r="V36" s="70" t="n">
        <v>45443.62819444444</v>
      </c>
      <c r="W36" s="70" t="n">
        <v>45447.59140046296</v>
      </c>
      <c r="X36" s="70" t="n">
        <v>45448.38966435185</v>
      </c>
      <c r="Z36" t="n">
        <v>44640</v>
      </c>
      <c r="AA36" s="70" t="n">
        <v>45446.43945601852</v>
      </c>
      <c r="AB36" s="70" t="n">
        <v>45447.5</v>
      </c>
      <c r="AC36" t="inlineStr">
        <is>
          <t>MSO</t>
        </is>
      </c>
      <c r="AD36" t="inlineStr">
        <is>
          <t>ggonzalez@grupogtd.com</t>
        </is>
      </c>
      <c r="AF36" t="n">
        <v>1528</v>
      </c>
      <c r="AG36" t="n">
        <v>87.215501792</v>
      </c>
      <c r="AH36" t="n">
        <v>84.639336918</v>
      </c>
      <c r="AI36" t="n">
        <v>6857</v>
      </c>
      <c r="AJ36" t="n">
        <v>5707</v>
      </c>
      <c r="AK36" t="n">
        <v>4179</v>
      </c>
    </row>
    <row r="37" ht="15.95" customHeight="1" s="79">
      <c r="A37" t="inlineStr">
        <is>
          <t>2024 002538</t>
        </is>
      </c>
      <c r="B37" t="inlineStr">
        <is>
          <t>REDBANC S.A.</t>
        </is>
      </c>
      <c r="C37" t="inlineStr">
        <is>
          <t>Customer Problem Ticket</t>
        </is>
      </c>
      <c r="E37" t="inlineStr">
        <is>
          <t>Cerrado</t>
        </is>
      </c>
      <c r="F37" t="inlineStr">
        <is>
          <t>Grupo de Soporte Terreno Telsur</t>
        </is>
      </c>
      <c r="G37" s="71" t="inlineStr">
        <is>
          <t>#DZS
ATM	388
Falla	Enlace caido
CS:	CS-156749 / BPI-38254
IP	10.10.111.45
Direccion	Ruta 5 Sur 2053
Comuna	Castro
Local	Casino Enjoy Castro</t>
        </is>
      </c>
      <c r="J37" t="inlineStr">
        <is>
          <t>Enlace MPLS-CU #38254</t>
        </is>
      </c>
      <c r="K37" t="inlineStr">
        <is>
          <t>EnMPLSCUDF_156749</t>
        </is>
      </c>
      <c r="L37" t="inlineStr">
        <is>
          <t>Bloqueo de servicio y/o equipo</t>
        </is>
      </c>
      <c r="M37" t="inlineStr">
        <is>
          <t>DSLAM</t>
        </is>
      </c>
      <c r="N37" t="inlineStr">
        <is>
          <t>re-asignar recurso</t>
        </is>
      </c>
      <c r="O37" t="inlineStr">
        <is>
          <t>GTD-TELSUR</t>
        </is>
      </c>
      <c r="P37" t="inlineStr">
        <is>
          <t>FESoto@ext.grupogtd.com</t>
        </is>
      </c>
      <c r="Q37" t="inlineStr">
        <is>
          <t>ATM 388</t>
        </is>
      </c>
      <c r="R37" t="inlineStr">
        <is>
          <t>GTD-TELSUR-Bloqueo de servicio y/o equipo-re-asignar recurso</t>
        </is>
      </c>
      <c r="S37" t="inlineStr">
        <is>
          <t>Corporaciones</t>
        </is>
      </c>
      <c r="T37" t="inlineStr">
        <is>
          <t>Transmisión de Datos</t>
        </is>
      </c>
      <c r="U37" t="inlineStr">
        <is>
          <t>Medium</t>
        </is>
      </c>
      <c r="V37" s="70" t="n">
        <v>45443.65515046296</v>
      </c>
      <c r="X37" s="70" t="n">
        <v>45448.60934027778</v>
      </c>
      <c r="Z37" t="n">
        <v>44640</v>
      </c>
      <c r="AA37" s="70" t="n">
        <v>45444.66119212963</v>
      </c>
      <c r="AB37" s="70" t="n">
        <v>45445.66041666667</v>
      </c>
      <c r="AC37" t="inlineStr">
        <is>
          <t>CHLE</t>
        </is>
      </c>
      <c r="AD37" t="inlineStr">
        <is>
          <t>ggonzalez@grupogtd.com</t>
        </is>
      </c>
      <c r="AF37" t="n">
        <v>1439</v>
      </c>
      <c r="AG37" t="n">
        <v>100</v>
      </c>
      <c r="AH37" t="n">
        <v>84.018817204</v>
      </c>
      <c r="AI37" t="n">
        <v>7134</v>
      </c>
    </row>
    <row r="38" ht="15.95" customHeight="1" s="79">
      <c r="A38" t="inlineStr">
        <is>
          <t>2024 002604</t>
        </is>
      </c>
      <c r="B38" t="inlineStr">
        <is>
          <t>REDBANC S.A.</t>
        </is>
      </c>
      <c r="C38" t="inlineStr">
        <is>
          <t>Customer Problem Ticket</t>
        </is>
      </c>
      <c r="E38" t="inlineStr">
        <is>
          <t>Cerrado</t>
        </is>
      </c>
      <c r="F38" t="inlineStr">
        <is>
          <t>Grupo de Nivel 1</t>
        </is>
      </c>
      <c r="G38" s="71" t="inlineStr">
        <is>
          <t xml:space="preserve">Asunto: REDBANC: 1135_MPLSFO_RM_Banco-Chile__Santiago_CS-010478274:ATM Down
***NOTA : se toma dirección de referencia: 
SAN DIEGO 2270, SANTIAGO,  y enlace de referencia****
Estimados Mesa de Soporte,
Se informa que se detecta el siguiente incidente en plataforma de monitoreo, por favor gestionar creación de ticket de Reclamo para la revision del servicio:
Notificacion de Incidente
Calle Franklin 840 Local 427 Ex 674, Santiago
RUT:
RESUMEN
Nombre host
Direccion IP
Alerta
Severidad
Fecha y Hora de Incio
CS Equipo
:1135_MPLSFO_RM_Banco-Chile__Santiago_CS-010478274
:10.113.21.70
:ATM Down
:High
:2024.05.31 | 16:56:30
:ROUTRGEN_010421151_1135
CONTACTO PARA VALIDAR SERVICIO
Escalamiento
:Operador de Monitoreo de turno | Correo: monitoreo@netmetrix.cl
BITACORA
Registros de Actualizacion
www.netmetrix.cl
Centro de Monitoreo Netmetrix
https://apps.mypurecloud.com/directory/#/engage/admin/interactions/9df0ab36-566e-4a67-88bf-06c3d065cb30
</t>
        </is>
      </c>
      <c r="J38" t="inlineStr">
        <is>
          <t>SE_Monitoreo Proactivo_172481 #36524</t>
        </is>
      </c>
      <c r="K38" t="inlineStr">
        <is>
          <t>SERV_ESP172481_10001002</t>
        </is>
      </c>
      <c r="L38" t="inlineStr">
        <is>
          <t>Problema en el ingreso del ticket</t>
        </is>
      </c>
      <c r="M38" t="inlineStr">
        <is>
          <t>Ticket</t>
        </is>
      </c>
      <c r="N38" t="inlineStr">
        <is>
          <t>ticket duplicado</t>
        </is>
      </c>
      <c r="O38" t="inlineStr">
        <is>
          <t>GTD-TELSUR</t>
        </is>
      </c>
      <c r="P38" t="inlineStr">
        <is>
          <t>ggonzalez@grupogtd.com</t>
        </is>
      </c>
      <c r="Q38" t="inlineStr">
        <is>
          <t>ATM 289</t>
        </is>
      </c>
      <c r="R38" t="inlineStr">
        <is>
          <t>GTD-TELSUR-Problema en el ingreso del ticket-ticket duplicado</t>
        </is>
      </c>
      <c r="S38" t="inlineStr">
        <is>
          <t>Corporaciones</t>
        </is>
      </c>
      <c r="T38" t="inlineStr">
        <is>
          <t>TV, Video y Otros</t>
        </is>
      </c>
      <c r="U38" t="inlineStr">
        <is>
          <t>Medium</t>
        </is>
      </c>
      <c r="V38" s="70" t="n">
        <v>45443.73694444444</v>
      </c>
      <c r="X38" s="70" t="n">
        <v>45443.81195601852</v>
      </c>
      <c r="Z38" t="n">
        <v>44640</v>
      </c>
      <c r="AC38" t="inlineStr">
        <is>
          <t>MNC</t>
        </is>
      </c>
      <c r="AD38" t="inlineStr">
        <is>
          <t>lpino@contratistasgtd.com</t>
        </is>
      </c>
      <c r="AF38" t="n">
        <v>0</v>
      </c>
      <c r="AG38" t="n">
        <v>100</v>
      </c>
      <c r="AH38" t="n">
        <v>99.758064516</v>
      </c>
      <c r="AI38" t="n">
        <v>108</v>
      </c>
    </row>
    <row r="39" ht="15.95" customHeight="1" s="79">
      <c r="A39" t="inlineStr">
        <is>
          <t>2024 002632</t>
        </is>
      </c>
      <c r="B39" t="inlineStr">
        <is>
          <t>REDBANC S.A.</t>
        </is>
      </c>
      <c r="C39" t="inlineStr">
        <is>
          <t>Customer Problem Ticket</t>
        </is>
      </c>
      <c r="E39" t="inlineStr">
        <is>
          <t>Cerrado</t>
        </is>
      </c>
      <c r="F39" t="inlineStr">
        <is>
          <t>Grupo de Nivel 1</t>
        </is>
      </c>
      <c r="G39" s="71" t="inlineStr">
        <is>
          <t xml:space="preserve">REDBANC: 1897_MPLSFO_RM_Banco-Santander_MALL_PUENTE ALTO_CS-010474393:ATM Down
Notificacion de Incidente
AVENIDA CONCHA Y TORO 1149, PUENTE ALTO
RUT:96.521.680-4
RESUMEN
Nombre host:1897_MPLSFO_RM_Banco-Santander_MALL_PUENTE ALTO_CS-010474393
Direccion IP:10.113.21.47
Alerta: ATM Down
Severidad: High
Fecha y Hora de Incio: :2024.05.31 | 18:26:16
CS Equipo:ROUTRGEN_010407169_1897
CONTACTO PARA VALIDAR SERVICIO
Escalamiento
:Operador de Monitoreo de turno | Correo: monitoreo@netmetrix.cl
https://apps.mypurecloud.com/directory/#/engage/admin/interactions/de5ee235-22fa-4e9a-a49a-46462f820002
</t>
        </is>
      </c>
      <c r="J39" t="inlineStr">
        <is>
          <t>Equipamiento #38044</t>
        </is>
      </c>
      <c r="K39" t="inlineStr">
        <is>
          <t>EQUIPAM342045</t>
        </is>
      </c>
      <c r="L39" t="inlineStr">
        <is>
          <t>Problema en el ingreso del ticket</t>
        </is>
      </c>
      <c r="M39" t="inlineStr">
        <is>
          <t>Ticket</t>
        </is>
      </c>
      <c r="N39" t="inlineStr">
        <is>
          <t>ticket duplicado</t>
        </is>
      </c>
      <c r="O39" t="inlineStr">
        <is>
          <t>GTD-TELSUR</t>
        </is>
      </c>
      <c r="P39" t="inlineStr">
        <is>
          <t>ggonzalez@grupogtd.com</t>
        </is>
      </c>
      <c r="R39" t="inlineStr">
        <is>
          <t>GTD-TELSUR-Problema en el ingreso del ticket-ticket duplicado</t>
        </is>
      </c>
      <c r="S39" t="inlineStr">
        <is>
          <t>Corporaciones</t>
        </is>
      </c>
      <c r="T39" t="inlineStr">
        <is>
          <t>TV, Video y Otros</t>
        </is>
      </c>
      <c r="U39" t="inlineStr">
        <is>
          <t>Medium</t>
        </is>
      </c>
      <c r="V39" s="70" t="n">
        <v>45443.78391203703</v>
      </c>
      <c r="X39" s="70" t="n">
        <v>45443.81200231481</v>
      </c>
      <c r="Z39" t="n">
        <v>44640</v>
      </c>
      <c r="AC39" t="inlineStr">
        <is>
          <t>MSC</t>
        </is>
      </c>
      <c r="AD39" t="inlineStr">
        <is>
          <t>m.pena@contratistasgtd.com</t>
        </is>
      </c>
      <c r="AF39" t="n">
        <v>0</v>
      </c>
      <c r="AG39" t="n">
        <v>100</v>
      </c>
      <c r="AH39" t="n">
        <v>99.908154122</v>
      </c>
      <c r="AI39" t="n">
        <v>41</v>
      </c>
    </row>
    <row r="40" ht="15.95" customHeight="1" s="79">
      <c r="A40" t="inlineStr">
        <is>
          <t>2024 002658</t>
        </is>
      </c>
      <c r="B40" t="inlineStr">
        <is>
          <t>REDBANC S.A.</t>
        </is>
      </c>
      <c r="C40" t="inlineStr">
        <is>
          <t>Customer Problem Ticket</t>
        </is>
      </c>
      <c r="E40" t="inlineStr">
        <is>
          <t>Cerrado</t>
        </is>
      </c>
      <c r="F40" t="inlineStr">
        <is>
          <t>Grupo de Nivel 1</t>
        </is>
      </c>
      <c r="G40" s="71" t="inlineStr">
        <is>
          <t>ATM	933
Falla	Enlace caido
CS:	CS-456872 / BPI-38367
IP	10.10.124.16
Direccion	Vitacura 6737
Comuna	Vitacura
Local	Workcafe</t>
        </is>
      </c>
      <c r="J40" t="inlineStr">
        <is>
          <t>Enlace MPLS FO #38367</t>
        </is>
      </c>
      <c r="K40" t="inlineStr">
        <is>
          <t>EnMPLSFODF_456872</t>
        </is>
      </c>
      <c r="L40" t="inlineStr">
        <is>
          <t>Problema de energía o climatización</t>
        </is>
      </c>
      <c r="M40" t="inlineStr">
        <is>
          <t>Oficina o Rack de cliente</t>
        </is>
      </c>
      <c r="N40" t="inlineStr">
        <is>
          <t>se informa a cliente GTD</t>
        </is>
      </c>
      <c r="O40" t="inlineStr">
        <is>
          <t>CLIENTE</t>
        </is>
      </c>
      <c r="P40" t="inlineStr">
        <is>
          <t>ggonzalez@grupogtd.com</t>
        </is>
      </c>
      <c r="Q40" t="inlineStr">
        <is>
          <t>ATM 933</t>
        </is>
      </c>
      <c r="R40" t="inlineStr">
        <is>
          <t>CLIENTE-Problema de energía o climatización-se informa a cliente GTD</t>
        </is>
      </c>
      <c r="S40" t="inlineStr">
        <is>
          <t>Corporaciones</t>
        </is>
      </c>
      <c r="T40" t="inlineStr">
        <is>
          <t>Transmisión de Datos</t>
        </is>
      </c>
      <c r="U40" t="inlineStr">
        <is>
          <t>Medium</t>
        </is>
      </c>
      <c r="V40" s="70" t="n">
        <v>45443.83857638889</v>
      </c>
      <c r="X40" s="70" t="n">
        <v>45444.67232638889</v>
      </c>
      <c r="Z40" t="n">
        <v>44640</v>
      </c>
      <c r="AC40" t="inlineStr">
        <is>
          <t>MSO</t>
        </is>
      </c>
      <c r="AD40" t="inlineStr">
        <is>
          <t>ggonzalez@grupogtd.com</t>
        </is>
      </c>
      <c r="AF40" t="n">
        <v>0</v>
      </c>
      <c r="AG40" t="n">
        <v>100</v>
      </c>
      <c r="AH40" t="n">
        <v>97.309587814</v>
      </c>
      <c r="AI40" t="n">
        <v>1201</v>
      </c>
    </row>
    <row r="41" ht="15.95" customHeight="1" s="79">
      <c r="A41" t="inlineStr">
        <is>
          <t>2024 002663</t>
        </is>
      </c>
      <c r="B41" t="inlineStr">
        <is>
          <t>REDBANC S.A.</t>
        </is>
      </c>
      <c r="C41" t="inlineStr">
        <is>
          <t>Customer Problem Ticket</t>
        </is>
      </c>
      <c r="E41" t="inlineStr">
        <is>
          <t>Cerrado</t>
        </is>
      </c>
      <c r="F41" t="inlineStr">
        <is>
          <t>Grupo de Soporte Terreno Telsur</t>
        </is>
      </c>
      <c r="G41" s="71" t="inlineStr">
        <is>
          <t>#DZS
ATM	3859
Falla	Enlace caido
CS:	CS-177515 / BPI-39045
IP	10.10.115.26
Direccion	Pedro Montt 198
Comuna	Osorno
Local	Sucursal Purranque</t>
        </is>
      </c>
      <c r="J41" t="inlineStr">
        <is>
          <t>Enlace MPLS-CU #39045</t>
        </is>
      </c>
      <c r="K41" t="inlineStr">
        <is>
          <t>EnMPLSCUDF_177515</t>
        </is>
      </c>
      <c r="L41" t="inlineStr">
        <is>
          <t>Bloqueo de servicio y/o equipo</t>
        </is>
      </c>
      <c r="M41" t="inlineStr">
        <is>
          <t>Switch de datos L2</t>
        </is>
      </c>
      <c r="N41" t="inlineStr">
        <is>
          <t>se reinicia equipo</t>
        </is>
      </c>
      <c r="O41" t="inlineStr">
        <is>
          <t>GTD-TELSUR</t>
        </is>
      </c>
      <c r="P41" t="inlineStr">
        <is>
          <t>Alexis.Rodriguez@grupogtd.com</t>
        </is>
      </c>
      <c r="Q41" t="inlineStr">
        <is>
          <t>ATM 3859</t>
        </is>
      </c>
      <c r="R41" t="inlineStr">
        <is>
          <t>GTD-TELSUR-Bloqueo de servicio y/o equipo-se reinicia equipo</t>
        </is>
      </c>
      <c r="S41" t="inlineStr">
        <is>
          <t>Corporaciones</t>
        </is>
      </c>
      <c r="T41" t="inlineStr">
        <is>
          <t>Transmisión de Datos</t>
        </is>
      </c>
      <c r="U41" t="inlineStr">
        <is>
          <t>Medium</t>
        </is>
      </c>
      <c r="V41" s="70" t="n">
        <v>45443.8443287037</v>
      </c>
      <c r="W41" s="70" t="n">
        <v>45446.5565162037</v>
      </c>
      <c r="X41" s="70" t="n">
        <v>45446.60034722222</v>
      </c>
      <c r="Z41" t="n">
        <v>44640</v>
      </c>
      <c r="AA41" s="70" t="n">
        <v>45443.97332175926</v>
      </c>
      <c r="AB41" s="70" t="n">
        <v>45446.38958333333</v>
      </c>
      <c r="AC41" t="inlineStr">
        <is>
          <t>OSRN</t>
        </is>
      </c>
      <c r="AD41" t="inlineStr">
        <is>
          <t>ggonzalez@grupogtd.com</t>
        </is>
      </c>
      <c r="AF41" t="n">
        <v>3480</v>
      </c>
      <c r="AG41" t="n">
        <v>91.25</v>
      </c>
      <c r="AH41" t="n">
        <v>91.10887096800001</v>
      </c>
      <c r="AI41" t="n">
        <v>3969</v>
      </c>
      <c r="AJ41" t="n">
        <v>3906</v>
      </c>
      <c r="AK41" t="n">
        <v>426</v>
      </c>
    </row>
    <row r="42" ht="15.95" customHeight="1" s="79">
      <c r="A42" t="inlineStr">
        <is>
          <t>2024 002664</t>
        </is>
      </c>
      <c r="B42" t="inlineStr">
        <is>
          <t>REDBANC S.A.</t>
        </is>
      </c>
      <c r="C42" t="inlineStr">
        <is>
          <t>Customer Problem Ticket</t>
        </is>
      </c>
      <c r="E42" t="inlineStr">
        <is>
          <t>Cerrado</t>
        </is>
      </c>
      <c r="F42" t="inlineStr">
        <is>
          <t>Grupo de Nivel 1</t>
        </is>
      </c>
      <c r="G42" s="71" t="inlineStr">
        <is>
          <t>REDBANC: rbc-paine-atm-gtd-cEdge-2:[HIGH] Interface TenGigabitEthernet0/0/3 down
Notificacion de Incidente
AVENIDA PRESIDENTE PRIETO 226, PAINE
RUT:96.521.680-4
RESUMEN
Nombre host  :rbc-paine-atm-gtd-cEdge-2
Direccion IP :10.113.255.4
Alerta :Disaster
Severidad 
Fecha y Hora de Inicio :2024.05.31 | 19:30:53
CS Equipo :ROUTRGEN_010344035 / FOOTELCO_010379004
CONTACTO PARA VALIDAR SERVICIO
Escalamiento
:Operador de Monitoreo de turno | Correo: monitoreo@netmetrix.cl
BITACORA
Registros de Actualizacion
www.netmetrix.cl
Centro de Monitoreo Netmetrix
Este es un correo automatico, por favor no contestar a esta casilla, si desea mayor informacion del evento comunicarce a traves del mail monitoreo@netmetrix.cl
https://apps.mypurecloud.com/directory/#/engage/admin/interactions/9ab944e9-0022-40d7-b7b3-93aeb7d6ee2c</t>
        </is>
      </c>
      <c r="J42" t="inlineStr">
        <is>
          <t>Fibra Óptica Oscura #0006053550</t>
        </is>
      </c>
      <c r="K42" t="inlineStr">
        <is>
          <t>FOOTELCO_010379004</t>
        </is>
      </c>
      <c r="L42" t="inlineStr">
        <is>
          <t>Bloqueo de servicio y/o equipo</t>
        </is>
      </c>
      <c r="M42" t="inlineStr">
        <is>
          <t>Equipo cliente y/o administrado por cliente</t>
        </is>
      </c>
      <c r="N42" t="inlineStr">
        <is>
          <t>Bloqueo en Host de destino</t>
        </is>
      </c>
      <c r="O42" t="inlineStr">
        <is>
          <t>CLIENTE</t>
        </is>
      </c>
      <c r="P42" t="inlineStr">
        <is>
          <t>alvaro.vasquez@grupogtd.com</t>
        </is>
      </c>
      <c r="R42" t="inlineStr">
        <is>
          <t>CLIENTE-Bloqueo de servicio y/o equipo-Bloqueo en Host de destino</t>
        </is>
      </c>
      <c r="S42" t="inlineStr">
        <is>
          <t>Corporaciones</t>
        </is>
      </c>
      <c r="T42" t="inlineStr">
        <is>
          <t>Transmisión de Datos</t>
        </is>
      </c>
      <c r="U42" t="inlineStr">
        <is>
          <t>Medium</t>
        </is>
      </c>
      <c r="V42" s="70" t="n">
        <v>45443.84509259259</v>
      </c>
      <c r="X42" s="70" t="n">
        <v>45443.95672453703</v>
      </c>
      <c r="Z42" t="n">
        <v>44640</v>
      </c>
      <c r="AC42" t="inlineStr">
        <is>
          <t>MSS</t>
        </is>
      </c>
      <c r="AD42" t="inlineStr">
        <is>
          <t>c.araya@contratistasgtd.com</t>
        </is>
      </c>
      <c r="AF42" t="n">
        <v>0</v>
      </c>
      <c r="AG42" t="n">
        <v>100</v>
      </c>
      <c r="AH42" t="n">
        <v>99.639336918</v>
      </c>
      <c r="AI42" t="n">
        <v>161</v>
      </c>
    </row>
    <row r="43" ht="15.95" customHeight="1" s="79">
      <c r="A43" t="inlineStr">
        <is>
          <t>2024 002666</t>
        </is>
      </c>
      <c r="B43" t="inlineStr">
        <is>
          <t>REDBANC S.A.</t>
        </is>
      </c>
      <c r="C43" t="inlineStr">
        <is>
          <t>Customer Problem Ticket</t>
        </is>
      </c>
      <c r="E43" t="inlineStr">
        <is>
          <t>Cerrado</t>
        </is>
      </c>
      <c r="F43" t="inlineStr">
        <is>
          <t>Grupo de Soporte Terreno</t>
        </is>
      </c>
      <c r="G43" s="71" t="inlineStr">
        <is>
          <t>tras la certificación el enlace continúa con problema degradaciones pide que se haga urgente la reparación y los siguientes cambios:
cambio de conversores de  medio en el tramo i cruzado, la habilitación link los y que se fuercen los convectores a 100 megas full duplex.
Fijo de operaciones 233225703 numero directo
https://apps.mypurecloud.com/directory/#/engage/admin/interactions/06e2f6ad-c5b9-43b8-975a-f8b0a1932945</t>
        </is>
      </c>
      <c r="J43" t="inlineStr">
        <is>
          <t>Costo de Acceso #0008385025</t>
        </is>
      </c>
      <c r="K43" t="inlineStr">
        <is>
          <t>CostoAcc_010392002</t>
        </is>
      </c>
      <c r="L43" t="inlineStr">
        <is>
          <t>Bloqueo de servicio y/o equipo</t>
        </is>
      </c>
      <c r="M43" t="inlineStr">
        <is>
          <t>Conversor o Equipo en Nodo</t>
        </is>
      </c>
      <c r="N43" t="inlineStr">
        <is>
          <t>se reinicia equipo</t>
        </is>
      </c>
      <c r="O43" t="inlineStr">
        <is>
          <t>GTD-TELSUR</t>
        </is>
      </c>
      <c r="P43" t="inlineStr">
        <is>
          <t>ovasquez@grupogtd.com</t>
        </is>
      </c>
      <c r="R43" t="inlineStr">
        <is>
          <t>GTD-TELSUR-Bloqueo de servicio y/o equipo-se reinicia equipo</t>
        </is>
      </c>
      <c r="S43" t="inlineStr">
        <is>
          <t>Corporaciones</t>
        </is>
      </c>
      <c r="T43" t="inlineStr">
        <is>
          <t>Transmisión de Datos</t>
        </is>
      </c>
      <c r="U43" t="inlineStr">
        <is>
          <t>Medium</t>
        </is>
      </c>
      <c r="V43" s="70" t="n">
        <v>45443.85226851852</v>
      </c>
      <c r="W43" s="70" t="n">
        <v>45444.73700231482</v>
      </c>
      <c r="X43" s="70" t="n">
        <v>45444.76644675926</v>
      </c>
      <c r="Z43" t="n">
        <v>44640</v>
      </c>
      <c r="AA43" s="70" t="n">
        <v>45443.90143518519</v>
      </c>
      <c r="AB43" s="70" t="n">
        <v>45444.90069444444</v>
      </c>
      <c r="AC43" t="inlineStr">
        <is>
          <t>MNC</t>
        </is>
      </c>
      <c r="AD43" t="inlineStr">
        <is>
          <t>c.araya@contratistasgtd.com</t>
        </is>
      </c>
      <c r="AF43" t="n">
        <v>1439</v>
      </c>
      <c r="AG43" t="n">
        <v>97.146057348</v>
      </c>
      <c r="AH43" t="n">
        <v>97.051971326</v>
      </c>
      <c r="AI43" t="n">
        <v>1316</v>
      </c>
      <c r="AJ43" t="n">
        <v>1274</v>
      </c>
      <c r="AK43" t="n">
        <v>-165</v>
      </c>
    </row>
    <row r="44" ht="15.95" customHeight="1" s="79">
      <c r="A44" t="inlineStr">
        <is>
          <t>2024 002675</t>
        </is>
      </c>
      <c r="B44" t="inlineStr">
        <is>
          <t>REDBANC S.A.</t>
        </is>
      </c>
      <c r="C44" t="inlineStr">
        <is>
          <t>Customer Problem Ticket</t>
        </is>
      </c>
      <c r="D44" t="inlineStr">
        <is>
          <t>2024 003269</t>
        </is>
      </c>
      <c r="E44" t="inlineStr">
        <is>
          <t>Cerrado</t>
        </is>
      </c>
      <c r="F44" t="inlineStr">
        <is>
          <t>Grupo de Nivel 1</t>
        </is>
      </c>
      <c r="G44" s="71" t="inlineStr">
        <is>
          <t xml:space="preserve">A ESPERA DE VALIDACION
Cable 303243 Fibra 23
Estimados 
Buenas tardes favor generar folio para enlace rbc-paine-atm-gtd-cEdge-2 
Se visualizan interfaces caídas:
CS: ROUTRGEN_010344035/FOOTELCO_010379004
Saludos,
Sebastián Gómez Valladares
Technology Consultant II – Analista Observabilidad
+56 9 2 2674 6880
</t>
        </is>
      </c>
      <c r="J44" t="inlineStr">
        <is>
          <t>Fibra Óptica Oscura #0006053550</t>
        </is>
      </c>
      <c r="K44" t="inlineStr">
        <is>
          <t>FOOTELCO_010379004</t>
        </is>
      </c>
      <c r="L44" t="inlineStr">
        <is>
          <t>Corte o atenuación de cable</t>
        </is>
      </c>
      <c r="M44" t="inlineStr">
        <is>
          <t>Vandalismo/robo</t>
        </is>
      </c>
      <c r="N44" t="inlineStr">
        <is>
          <t>se repara problema de cable</t>
        </is>
      </c>
      <c r="O44" t="inlineStr">
        <is>
          <t>TERCEROS</t>
        </is>
      </c>
      <c r="P44" t="inlineStr">
        <is>
          <t>ggonzalez@grupogtd.com</t>
        </is>
      </c>
      <c r="R44" t="inlineStr">
        <is>
          <t>TERCEROS-Corte o atenuación de cable-se repara problema de cable</t>
        </is>
      </c>
      <c r="S44" t="inlineStr">
        <is>
          <t>Corporaciones</t>
        </is>
      </c>
      <c r="T44" t="inlineStr">
        <is>
          <t>Transmisión de Datos</t>
        </is>
      </c>
      <c r="U44" t="inlineStr">
        <is>
          <t>Medium</t>
        </is>
      </c>
      <c r="V44" s="70" t="n">
        <v>45443.898125</v>
      </c>
      <c r="W44" s="70" t="n">
        <v>45444.274375</v>
      </c>
      <c r="X44" s="70" t="n">
        <v>45444.42381944445</v>
      </c>
      <c r="Z44" t="n">
        <v>44640</v>
      </c>
      <c r="AC44" t="inlineStr">
        <is>
          <t>MSS</t>
        </is>
      </c>
      <c r="AD44" t="inlineStr">
        <is>
          <t>ggonzalez@grupogtd.com</t>
        </is>
      </c>
      <c r="AF44" t="n">
        <v>0</v>
      </c>
      <c r="AG44" t="n">
        <v>98.78584229400001</v>
      </c>
      <c r="AH44" t="n">
        <v>98.30421147</v>
      </c>
      <c r="AI44" t="n">
        <v>757</v>
      </c>
      <c r="AJ44" t="n">
        <v>542</v>
      </c>
      <c r="AK44" t="n">
        <v>542</v>
      </c>
    </row>
    <row r="45" ht="15.95" customHeight="1" s="79">
      <c r="A45" t="inlineStr">
        <is>
          <t>2024 985618</t>
        </is>
      </c>
      <c r="B45" t="inlineStr">
        <is>
          <t>REDBANC S.A.</t>
        </is>
      </c>
      <c r="C45" t="inlineStr">
        <is>
          <t>Customer Problem Ticket</t>
        </is>
      </c>
      <c r="E45" t="inlineStr">
        <is>
          <t>Cerrado</t>
        </is>
      </c>
      <c r="F45" t="inlineStr">
        <is>
          <t>Grupo de Nivel 1</t>
        </is>
      </c>
      <c r="G45" s="71" t="inlineStr">
        <is>
          <t xml:space="preserve">Apertura ticket | RBC | rbc-diebold-cedge-1 - Nodo down | CS: 344421
VG
Vergara, Gabriel
Para soportet@grupogtd.com
29 de abril de 2024, 11:38
Estimados, Favor realizar apertura de ticket por el siguiente CS: 344421 [cid:49d820fc-ce7f-4d
VG
Vergara, Gabriel
Para soportet@grupogtd.com, MesaTecnicaNivel1@grupogtd.com
29 de abril de 2024, 12:21
Estimados @soportet@grupogtd.com&lt;mailto:soportet@grupogtd.com&gt; @Mesa Tecnica Nivel 1&lt;mailto:MesaTecn
S
soportet
Para MesaTecnicaNivel1@grupogtd.com, gabriel.vergara@dxc.com
29 de abril de 2024, 13:07
Estimado Cliente, buenas tardes: Le comunicamos que se ha creado el ticket 983725 para atender su s
VG
Vergara, Gabriel
Para soportet@grupogtd.com, MesaTecnicaNivel1@grupogtd.com
29 de abril de 2024, 13:16
Estimado equipo GTD, Informo que se apertura ticket vía telefónica producto de la demora vía co
S
soportet
Para MesaTecnicaNivel1@grupogtd.com, gabriel.vergara@dxc.com
29 de abril de 2024, 14:41
Estimado cliente, buen día: El estado de los tickets reportados es el siguiente: TICKET: 983693 CE
EN
Encina, Nelson
Para soportet@grupogtd.com
Cc gno_chile@dxc.com, ddiaz@redbanc.cl, gruiz@redbanc.cl, furbina@redbanc.cl, avasquez@redbanc.cl, CLNOCRBC@dxc.com
Hoy 8:08
Estimados,
Favor realizar apertura de ticket por el siguiente CS: 344421
Saludos Cordiales.
Nelson Encina M.
Operations Network Engineer, NDM / GNO L1
Work Number: +56233225703 
DXC Technology
Mariano Sanchez Fontecilla, 310 – Birmann Building 11° floor
Las Condes, Santiago, Chile
https://apps.mypurecloud.com/directory/#/engage/admin/interactions/76067d7c-a2ba-46d6-a405-2a50c18b7fee
</t>
        </is>
      </c>
      <c r="J45" t="inlineStr">
        <is>
          <t>Enlace MPLS FO #0000422100</t>
        </is>
      </c>
      <c r="K45" t="inlineStr">
        <is>
          <t>EnMPLSFO_010231617_344421</t>
        </is>
      </c>
      <c r="L45" t="inlineStr">
        <is>
          <t>Problema en el ingreso del ticket</t>
        </is>
      </c>
      <c r="M45" t="inlineStr">
        <is>
          <t>Ticket</t>
        </is>
      </c>
      <c r="N45" t="inlineStr">
        <is>
          <t>Requerimiento o solicitud de otro área</t>
        </is>
      </c>
      <c r="O45" t="inlineStr">
        <is>
          <t>GTD-TELSUR</t>
        </is>
      </c>
      <c r="P45" t="inlineStr">
        <is>
          <t>CarolinaAndrea.Sanchez@grupogtd.com</t>
        </is>
      </c>
      <c r="R45" t="inlineStr">
        <is>
          <t>GTD-TELSUR-Problema en el ingreso del ticket-Requerimiento o solicitud de otro área</t>
        </is>
      </c>
      <c r="S45" t="inlineStr">
        <is>
          <t>Corporaciones</t>
        </is>
      </c>
      <c r="T45" t="inlineStr">
        <is>
          <t>Transmisión de Datos</t>
        </is>
      </c>
      <c r="U45" t="inlineStr">
        <is>
          <t>Medium</t>
        </is>
      </c>
      <c r="V45" s="70" t="n">
        <v>45413.35043981481</v>
      </c>
      <c r="X45" s="70" t="n">
        <v>45413.40667824074</v>
      </c>
      <c r="Z45" t="n">
        <v>44640</v>
      </c>
      <c r="AC45" t="inlineStr">
        <is>
          <t>MNC</t>
        </is>
      </c>
      <c r="AD45" t="inlineStr">
        <is>
          <t>copazo@contratistasgtd.com</t>
        </is>
      </c>
      <c r="AF45" t="n">
        <v>0</v>
      </c>
      <c r="AG45" t="n">
        <v>100</v>
      </c>
      <c r="AH45" t="n">
        <v>99.81854838700001</v>
      </c>
      <c r="AI45" t="n">
        <v>81</v>
      </c>
    </row>
    <row r="46" ht="15.95" customHeight="1" s="79">
      <c r="A46" t="inlineStr">
        <is>
          <t>2024 985619</t>
        </is>
      </c>
      <c r="B46" t="inlineStr">
        <is>
          <t>REDBANC S.A.</t>
        </is>
      </c>
      <c r="C46" t="inlineStr">
        <is>
          <t>Customer Problem Ticket</t>
        </is>
      </c>
      <c r="E46" t="inlineStr">
        <is>
          <t>Cerrado</t>
        </is>
      </c>
      <c r="F46" t="inlineStr">
        <is>
          <t>Grupo de Nivel 1</t>
        </is>
      </c>
      <c r="G46" s="71" t="inlineStr">
        <is>
          <t xml:space="preserve">ATM	3727
Falla	Enlace Caido
CS:	CS-493344 / BPI-37723
IP	10.10.112.28
Direccion	Av. Arturo Prat 1656
Comuna	Estación de servicio Time Market
Local	Servicentro
</t>
        </is>
      </c>
      <c r="J46" t="inlineStr">
        <is>
          <t>Enlace MPLS-FO #37723</t>
        </is>
      </c>
      <c r="K46" t="inlineStr">
        <is>
          <t>EnMPLSFODF_493344</t>
        </is>
      </c>
      <c r="L46" t="inlineStr">
        <is>
          <t>Problema de configuración</t>
        </is>
      </c>
      <c r="M46" t="inlineStr">
        <is>
          <t>Implementación</t>
        </is>
      </c>
      <c r="N46" t="inlineStr">
        <is>
          <t>cambio de configuración</t>
        </is>
      </c>
      <c r="O46" t="inlineStr">
        <is>
          <t>GTD-TELSUR</t>
        </is>
      </c>
      <c r="P46" t="inlineStr">
        <is>
          <t>CarolinaAndrea.Sanchez@grupogtd.com</t>
        </is>
      </c>
      <c r="Q46" t="n">
        <v>3727</v>
      </c>
      <c r="R46" t="inlineStr">
        <is>
          <t>GTD-TELSUR-Problema de configuración-cambio de configuración</t>
        </is>
      </c>
      <c r="S46" t="inlineStr">
        <is>
          <t>Corporaciones</t>
        </is>
      </c>
      <c r="T46" t="inlineStr">
        <is>
          <t>Transmisión de Datos</t>
        </is>
      </c>
      <c r="U46" t="inlineStr">
        <is>
          <t>Medium</t>
        </is>
      </c>
      <c r="V46" s="70" t="n">
        <v>45413.35296296296</v>
      </c>
      <c r="W46" s="70" t="n">
        <v>45413.6866087963</v>
      </c>
      <c r="X46" s="70" t="n">
        <v>45413.68976851852</v>
      </c>
      <c r="Z46" t="n">
        <v>44640</v>
      </c>
      <c r="AC46" t="inlineStr">
        <is>
          <t>TPCA</t>
        </is>
      </c>
      <c r="AD46" t="inlineStr">
        <is>
          <t>ggonzalez@grupogtd.com</t>
        </is>
      </c>
      <c r="AF46" t="n">
        <v>0</v>
      </c>
      <c r="AG46" t="n">
        <v>98.92473118300001</v>
      </c>
      <c r="AH46" t="n">
        <v>98.913530466</v>
      </c>
      <c r="AI46" t="n">
        <v>485</v>
      </c>
      <c r="AJ46" t="n">
        <v>480</v>
      </c>
      <c r="AK46" t="n">
        <v>480</v>
      </c>
    </row>
    <row r="47" ht="15.95" customHeight="1" s="79">
      <c r="A47" t="inlineStr">
        <is>
          <t>2024 985620</t>
        </is>
      </c>
      <c r="B47" t="inlineStr">
        <is>
          <t>REDBANC S.A.</t>
        </is>
      </c>
      <c r="C47" t="inlineStr">
        <is>
          <t>Customer Problem Ticket</t>
        </is>
      </c>
      <c r="E47" t="inlineStr">
        <is>
          <t>Cerrado</t>
        </is>
      </c>
      <c r="F47" t="inlineStr">
        <is>
          <t>Grupo de Datacenter</t>
        </is>
      </c>
      <c r="G47" s="71" t="inlineStr">
        <is>
          <t>Apertura ticket | RBC | rbc-diebold-cedge-1 - Nodo down | CS: 344421
VG
Vergara, Gabriel
Para soportet@grupogtd.com
29 de abril de 2024, 11:38
Estimados, Favor realizar apertura de ticket por el siguiente CS: 344421 [cid:49d820fc-ce7f-4d
VG
Vergara, Gabriel
Para soportet@grupogtd.com, MesaTecnicaNivel1@grupogtd.com</t>
        </is>
      </c>
      <c r="J47" t="inlineStr">
        <is>
          <t>Punto a Punto Ethernet #0000476527</t>
        </is>
      </c>
      <c r="K47" t="inlineStr">
        <is>
          <t>P2PETH_344421</t>
        </is>
      </c>
      <c r="L47" t="inlineStr">
        <is>
          <t>Cable dañado, cortado o atenuado</t>
        </is>
      </c>
      <c r="M47" t="inlineStr">
        <is>
          <t>Cable de fibra óptica</t>
        </is>
      </c>
      <c r="N47" t="inlineStr">
        <is>
          <t>Se repara/cambia IFI</t>
        </is>
      </c>
      <c r="O47" t="inlineStr">
        <is>
          <t>CLIENTE</t>
        </is>
      </c>
      <c r="P47" t="inlineStr">
        <is>
          <t>Sebastian.Calfueque@grupogtd.com</t>
        </is>
      </c>
      <c r="R47" t="inlineStr">
        <is>
          <t>CLIENTE-Cable dañado, cortado o atenuado-Se repara/cambia IFI</t>
        </is>
      </c>
      <c r="S47" t="inlineStr">
        <is>
          <t>Corporaciones</t>
        </is>
      </c>
      <c r="T47" t="inlineStr">
        <is>
          <t>Transmisión de Datos</t>
        </is>
      </c>
      <c r="U47" t="inlineStr">
        <is>
          <t>Medium</t>
        </is>
      </c>
      <c r="V47" s="70" t="n">
        <v>45413.40269675926</v>
      </c>
      <c r="X47" s="70" t="n">
        <v>45413.46678240741</v>
      </c>
      <c r="Z47" t="n">
        <v>44640</v>
      </c>
      <c r="AA47" s="70" t="n">
        <v>45413.41438657408</v>
      </c>
      <c r="AB47" s="70" t="n">
        <v>45414.41388888889</v>
      </c>
      <c r="AC47" t="inlineStr">
        <is>
          <t>MNC</t>
        </is>
      </c>
      <c r="AD47" t="inlineStr">
        <is>
          <t>CarolinaAndrea.Sanchez@grupogtd.com</t>
        </is>
      </c>
      <c r="AF47" t="n">
        <v>1440</v>
      </c>
      <c r="AG47" t="n">
        <v>100</v>
      </c>
      <c r="AH47" t="n">
        <v>99.791666667</v>
      </c>
      <c r="AI47" t="n">
        <v>93</v>
      </c>
    </row>
    <row r="48" ht="15.95" customHeight="1" s="79">
      <c r="A48" t="inlineStr">
        <is>
          <t>2024 985621</t>
        </is>
      </c>
      <c r="B48" t="inlineStr">
        <is>
          <t>REDBANC S.A.</t>
        </is>
      </c>
      <c r="C48" t="inlineStr">
        <is>
          <t>Customer Problem Ticket</t>
        </is>
      </c>
      <c r="E48" t="inlineStr">
        <is>
          <t>Cerrado</t>
        </is>
      </c>
      <c r="F48" t="inlineStr">
        <is>
          <t>Grupo de Soporte Terreno</t>
        </is>
      </c>
      <c r="G48" s="71" t="inlineStr">
        <is>
          <t xml:space="preserve">Apertura de ticket | RBC | rbc-matikard-pri Node down | Folio GTD: pendiente | CS: 538142
VG
Vergara, Gabriel
Para soportet@grupogtd.com
Cc gno_chile@dxc.com, gruiz@redbanc.cl, ddiaz@redbanc.cl, avasquez@redbanc.cl, furbina@redbanc.cl, CLNOCRBC@dxc.com
Hoy 9:37
Estimados,
Favor realizar apertura de ticket por el siguiente CS Caido:
CS: 538142
Saludos,
Gabriel Vergara R
Operations Network Engineer, NDM / GNO L1
+56233225703
DXC Technology
Apoquindo 5950, Piso 21, Las Condes - Santiago, Chile
Las Condes, Santiago, Chile
https://apps.mypurecloud.com/directory/#/engage/admin/interactions/16cfef91-db51-4c0c-9913-1d7257f44410
</t>
        </is>
      </c>
      <c r="H48" t="inlineStr">
        <is>
          <t>"Proyecto RBI, Migración Lidice 1 a Lidice 2"</t>
        </is>
      </c>
      <c r="J48" t="inlineStr">
        <is>
          <t>Punto a Punto Ethernet #0000026147</t>
        </is>
      </c>
      <c r="K48" t="inlineStr">
        <is>
          <t>P2PETH_538142</t>
        </is>
      </c>
      <c r="L48" t="inlineStr">
        <is>
          <t>Bloqueo de equipos</t>
        </is>
      </c>
      <c r="M48" t="inlineStr">
        <is>
          <t>Equipamiento por lado de cliente</t>
        </is>
      </c>
      <c r="N48" t="inlineStr">
        <is>
          <t>Reinicio de equipamiento</t>
        </is>
      </c>
      <c r="O48" t="inlineStr">
        <is>
          <t>GTD-TELSUR</t>
        </is>
      </c>
      <c r="P48" t="inlineStr">
        <is>
          <t>mcabello@grupogtd.com</t>
        </is>
      </c>
      <c r="R48" t="inlineStr">
        <is>
          <t>GTD-TELSUR-Bloqueo de equipos-Reinicio de equipamiento</t>
        </is>
      </c>
      <c r="S48" t="inlineStr">
        <is>
          <t>Corporaciones</t>
        </is>
      </c>
      <c r="T48" t="inlineStr">
        <is>
          <t>Transmisión de Datos</t>
        </is>
      </c>
      <c r="U48" t="inlineStr">
        <is>
          <t>Medium</t>
        </is>
      </c>
      <c r="V48" s="70" t="n">
        <v>45413.41069444444</v>
      </c>
      <c r="X48" s="70" t="n">
        <v>45413.9877662037</v>
      </c>
      <c r="Z48" t="n">
        <v>44640</v>
      </c>
      <c r="AA48" s="70" t="n">
        <v>45413.90658564815</v>
      </c>
      <c r="AB48" s="70" t="n">
        <v>45414.90625</v>
      </c>
      <c r="AC48" t="inlineStr">
        <is>
          <t>MNC</t>
        </is>
      </c>
      <c r="AD48" t="inlineStr">
        <is>
          <t>copazo@contratistasgtd.com</t>
        </is>
      </c>
      <c r="AF48" t="n">
        <v>1440</v>
      </c>
      <c r="AG48" t="n">
        <v>100</v>
      </c>
      <c r="AH48" t="n">
        <v>98.13844086</v>
      </c>
      <c r="AI48" t="n">
        <v>831</v>
      </c>
    </row>
    <row r="49" ht="15.95" customHeight="1" s="79">
      <c r="A49" t="inlineStr">
        <is>
          <t>2024 985623</t>
        </is>
      </c>
      <c r="B49" t="inlineStr">
        <is>
          <t>REDBANC S.A.</t>
        </is>
      </c>
      <c r="C49" t="inlineStr">
        <is>
          <t>Customer Problem Ticket</t>
        </is>
      </c>
      <c r="E49" t="inlineStr">
        <is>
          <t>Cerrado</t>
        </is>
      </c>
      <c r="F49" t="inlineStr">
        <is>
          <t>Grupo de Nivel 1</t>
        </is>
      </c>
      <c r="G49" s="71" t="inlineStr">
        <is>
          <t xml:space="preserve">ATM 6449  / Sin enlace
IP WAN
10.10.140.14
DIRECCION
Camino Longitudinal Sur Km.90 - Gultro
COMUNA
Rancagua
TIPO LOCAL
Servicentro
CODIGO
CS-10346041 / BPI-3651208
</t>
        </is>
      </c>
      <c r="J49" t="inlineStr">
        <is>
          <t>Enlace Satelital #0003651208</t>
        </is>
      </c>
      <c r="K49" t="inlineStr">
        <is>
          <t>ENSAT_010346041_6449</t>
        </is>
      </c>
      <c r="L49" t="inlineStr">
        <is>
          <t>Bloqueo de equipos</t>
        </is>
      </c>
      <c r="M49" t="inlineStr">
        <is>
          <t>Equipamiento por lado de cliente</t>
        </is>
      </c>
      <c r="N49" t="inlineStr">
        <is>
          <t>Reinicio de equipamiento</t>
        </is>
      </c>
      <c r="O49" t="inlineStr">
        <is>
          <t>GTD-TELSUR</t>
        </is>
      </c>
      <c r="P49" t="inlineStr">
        <is>
          <t>CarolinaAndrea.Sanchez@grupogtd.com</t>
        </is>
      </c>
      <c r="Q49" t="inlineStr">
        <is>
          <t>ATM 6449</t>
        </is>
      </c>
      <c r="R49" t="inlineStr">
        <is>
          <t>GTD-TELSUR-Bloqueo de equipos-Reinicio de equipamiento</t>
        </is>
      </c>
      <c r="S49" t="inlineStr">
        <is>
          <t>Corporaciones</t>
        </is>
      </c>
      <c r="T49" t="inlineStr">
        <is>
          <t>Transmisión de Datos</t>
        </is>
      </c>
      <c r="U49" t="inlineStr">
        <is>
          <t>Medium</t>
        </is>
      </c>
      <c r="V49" s="70" t="n">
        <v>45413.42100694445</v>
      </c>
      <c r="X49" s="70" t="n">
        <v>45413.68944444445</v>
      </c>
      <c r="Z49" t="n">
        <v>44640</v>
      </c>
      <c r="AC49" t="inlineStr">
        <is>
          <t>RNGA</t>
        </is>
      </c>
      <c r="AD49" t="inlineStr">
        <is>
          <t>CarolinaAndrea.Sanchez@grupogtd.com</t>
        </is>
      </c>
      <c r="AF49" t="n">
        <v>0</v>
      </c>
      <c r="AG49" t="n">
        <v>100</v>
      </c>
      <c r="AH49" t="n">
        <v>99.135304659</v>
      </c>
      <c r="AI49" t="n">
        <v>386</v>
      </c>
    </row>
    <row r="50" ht="15.95" customHeight="1" s="79">
      <c r="A50" t="inlineStr">
        <is>
          <t>2024 985625</t>
        </is>
      </c>
      <c r="B50" t="inlineStr">
        <is>
          <t>REDBANC S.A.</t>
        </is>
      </c>
      <c r="C50" t="inlineStr">
        <is>
          <t>Customer Problem Ticket</t>
        </is>
      </c>
      <c r="E50" t="inlineStr">
        <is>
          <t>Cerrado</t>
        </is>
      </c>
      <c r="F50" t="inlineStr">
        <is>
          <t>Grupo de Nivel 1</t>
        </is>
      </c>
      <c r="G50" s="71" t="inlineStr">
        <is>
          <t xml:space="preserve">RV: INCIDENT REDBANC: 3969_MPLS-FO_XIV_Banco-Chile_Supermercado-Puritan_Valdivia_CS-010468256:Private 1 - Down
M
Para soportet@grupogtd.com
Cc mpalacios@redbanc.cl, czamorano@redbanc.cl, Oscar.Orellana@dxc.com, clnocrbc@dxc.com, CLNOCRBC@dxc.com, elopez@redbanc.cl, avasquez@redbanc.cl, monitoreo@netmetrix.cl, jhoan.saa@grupogtd.com
Hoy 10:06
Buen día estimados, favor su apoyo en revisión de alerta que se encuentra informada en correo de arrastre
Saludos cordiales
--
cidimage004.png@01D6749B.2B8DE240
YUSDARI AMARILLO.
Analista de Monitoreo
Sotero del Rio N° 541 Of. 727 - Santiago
Celular: +56 9 50300887
Mail: yamarillo@netmetrix.cl
De: monitoreo@netmetrix.cl &lt;monitoreo@netmetrix.cl&gt;
Enviado el: martes, 30 de abril de 2024 23:21
Para: mhenriquez@netmetrix.cl; aespinoza@netmetrix.cl; cbarahona@netmetrix.cl; monitoreo@netmetrix.cl
Asunto: INCIDENT REDBANC: 3969_MPLS-FO_XIV_Banco-Chile_Supermercado-Puritan_Valdivia_CS-010468256:Private 1 - Down
Estimados Mesa de Soporte,
Se informa que se detecta el siguiente incidente en plataforma de monitoreo, por favor gestionar creación de ticket de Reclamo para la revision del servicio:
Notificacion de Incidente
Av. Luis Damann Asenjo 963 , Valdivia
RUT:
RESUMEN
Nombre host
Direccion IP
Alerta
Severidad
Fecha y Hora de Incio
CS Equipo
:3969_MPLS-FO_XIV_Banco-Chile_Supermercado-Puritan_Valdivia_CS-010468256
:10.113.20.180
:Private 1 - Down
:Warning
:2024.04.30 | 23:16:15
:ROUTRGEN_010399226_3969/EnMPLS-FO_010468256_3969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1 adjunto
https://apps.mypurecloud.com/directory/#/engage/admin/interactions/1895d502-2ac4-41b4-9c91-93cc8a564474
</t>
        </is>
      </c>
      <c r="J50" t="inlineStr">
        <is>
          <t>Enlace MPLS-FO #0008698102</t>
        </is>
      </c>
      <c r="K50" t="inlineStr">
        <is>
          <t>EnMPLS-FO_010468256_3969</t>
        </is>
      </c>
      <c r="L50" t="inlineStr">
        <is>
          <t>Bloqueo de equipos</t>
        </is>
      </c>
      <c r="M50" t="inlineStr">
        <is>
          <t>Equipamiento por lado de cliente</t>
        </is>
      </c>
      <c r="N50" t="inlineStr">
        <is>
          <t>Reinicio de equipamiento</t>
        </is>
      </c>
      <c r="O50" t="inlineStr">
        <is>
          <t>GTD-TELSUR</t>
        </is>
      </c>
      <c r="P50" t="inlineStr">
        <is>
          <t>patricio.soto@grupogtd.com</t>
        </is>
      </c>
      <c r="Q50" t="inlineStr">
        <is>
          <t>ATM 3969</t>
        </is>
      </c>
      <c r="R50" t="inlineStr">
        <is>
          <t>GTD-TELSUR-Bloqueo de equipos-Reinicio de equipamiento</t>
        </is>
      </c>
      <c r="S50" t="inlineStr">
        <is>
          <t>Corporaciones</t>
        </is>
      </c>
      <c r="T50" t="inlineStr">
        <is>
          <t>Transmisión de Datos</t>
        </is>
      </c>
      <c r="U50" t="inlineStr">
        <is>
          <t>Medium</t>
        </is>
      </c>
      <c r="V50" s="70" t="n">
        <v>45413.43048611111</v>
      </c>
      <c r="W50" s="70" t="n">
        <v>45413.69797453703</v>
      </c>
      <c r="X50" s="70" t="n">
        <v>45414.39871527778</v>
      </c>
      <c r="Z50" t="n">
        <v>44640</v>
      </c>
      <c r="AC50" t="inlineStr">
        <is>
          <t>VLDV</t>
        </is>
      </c>
      <c r="AD50" t="inlineStr">
        <is>
          <t>copazo@contratistasgtd.com</t>
        </is>
      </c>
      <c r="AF50" t="n">
        <v>0</v>
      </c>
      <c r="AG50" t="n">
        <v>99.135304659</v>
      </c>
      <c r="AH50" t="n">
        <v>96.875</v>
      </c>
      <c r="AI50" t="n">
        <v>1395</v>
      </c>
      <c r="AJ50" t="n">
        <v>386</v>
      </c>
      <c r="AK50" t="n">
        <v>386</v>
      </c>
    </row>
    <row r="51" ht="15.95" customHeight="1" s="79">
      <c r="A51" t="inlineStr">
        <is>
          <t>2024 985641</t>
        </is>
      </c>
      <c r="B51" t="inlineStr">
        <is>
          <t>REDBANC S.A.</t>
        </is>
      </c>
      <c r="C51" t="inlineStr">
        <is>
          <t>Customer Problem Ticket</t>
        </is>
      </c>
      <c r="E51" t="inlineStr">
        <is>
          <t>Cerrado</t>
        </is>
      </c>
      <c r="F51" t="inlineStr">
        <is>
          <t>Grupo de Soporte Terreno</t>
        </is>
      </c>
      <c r="G51" s="71" t="inlineStr">
        <is>
          <t xml:space="preserve">DERIVADO A DC.
Estimados @soportet@grupogtd.com.
Favor realizar apertura ticket por caída de enlace con CS: P2P_ETH_010411088.
name
carrier
circuit id.
type
site 1
region/group
LINE_Habitat_Primary
GTD
P2P_ETH_010411088
Optical Fiber
Clientes RedBanc
REDBANC
Saludos.
Antonio Gonzalez Rodriguez.
Operations Network Engineer, NDM / GNO L1
T: +56 2 3322 5703
Mail: gno_chile@dxc.com
DXC Technology
Apoquindo 5950, Piso 21, Las Condes - Santiago, Chile
 </t>
        </is>
      </c>
      <c r="J51" t="inlineStr">
        <is>
          <t>Enlace Punto a Punto Eth #0003816232</t>
        </is>
      </c>
      <c r="K51" t="inlineStr">
        <is>
          <t>P2P-ETH_010411088</t>
        </is>
      </c>
      <c r="L51" t="inlineStr">
        <is>
          <t>Bloqueo de equipos</t>
        </is>
      </c>
      <c r="M51" t="inlineStr">
        <is>
          <t>Equipamiento por lado de cliente</t>
        </is>
      </c>
      <c r="N51" t="inlineStr">
        <is>
          <t>Reinicio de equipamiento</t>
        </is>
      </c>
      <c r="O51" t="inlineStr">
        <is>
          <t>GTD-TELSUR</t>
        </is>
      </c>
      <c r="P51" t="inlineStr">
        <is>
          <t>oleiva@grupogtd.com</t>
        </is>
      </c>
      <c r="R51" t="inlineStr">
        <is>
          <t>GTD-TELSUR-Bloqueo de equipos-Reinicio de equipamiento</t>
        </is>
      </c>
      <c r="S51" t="inlineStr">
        <is>
          <t>Corporaciones</t>
        </is>
      </c>
      <c r="T51" t="inlineStr">
        <is>
          <t>Transmisión de Datos</t>
        </is>
      </c>
      <c r="U51" t="inlineStr">
        <is>
          <t>Medium</t>
        </is>
      </c>
      <c r="V51" s="70" t="n">
        <v>45413.55577546296</v>
      </c>
      <c r="W51" s="70" t="n">
        <v>45414.35761574074</v>
      </c>
      <c r="X51" s="70" t="n">
        <v>45414.82314814815</v>
      </c>
      <c r="Z51" t="n">
        <v>44640</v>
      </c>
      <c r="AA51" s="70" t="n">
        <v>45413.58787037037</v>
      </c>
      <c r="AB51" s="70" t="n">
        <v>45414.5875</v>
      </c>
      <c r="AC51" t="inlineStr">
        <is>
          <t>MSS</t>
        </is>
      </c>
      <c r="AD51" t="inlineStr">
        <is>
          <t>copazo@contratistasgtd.com</t>
        </is>
      </c>
      <c r="AF51" t="n">
        <v>1440</v>
      </c>
      <c r="AG51" t="n">
        <v>97.414874552</v>
      </c>
      <c r="AH51" t="n">
        <v>95.911738351</v>
      </c>
      <c r="AI51" t="n">
        <v>1825</v>
      </c>
      <c r="AJ51" t="n">
        <v>1154</v>
      </c>
      <c r="AK51" t="n">
        <v>-286</v>
      </c>
    </row>
    <row r="52" ht="15.95" customHeight="1" s="79">
      <c r="A52" t="inlineStr">
        <is>
          <t>2024 985643</t>
        </is>
      </c>
      <c r="B52" t="inlineStr">
        <is>
          <t>REDBANC S.A.</t>
        </is>
      </c>
      <c r="C52" t="inlineStr">
        <is>
          <t>Customer Problem Ticket</t>
        </is>
      </c>
      <c r="E52" t="inlineStr">
        <is>
          <t>Cerrado</t>
        </is>
      </c>
      <c r="F52" t="inlineStr">
        <is>
          <t>Grupo de Soporte Terreno</t>
        </is>
      </c>
      <c r="G52" s="71" t="inlineStr">
        <is>
          <t xml:space="preserve"> ATM 5424, 
IP WAN
10.10.114.52
DIRECCION
Av Pajarito 3333
COMUNA
Maipu
UBICACION
Servicentro Copec
CODIGO
CS-10363655 / BPI-3220990
</t>
        </is>
      </c>
      <c r="J52" t="inlineStr">
        <is>
          <t>Enlace MPLS FO #0003220990</t>
        </is>
      </c>
      <c r="K52" t="inlineStr">
        <is>
          <t>EnMPLSFO_010363655_5424</t>
        </is>
      </c>
      <c r="L52" t="inlineStr">
        <is>
          <t>Bloqueo de servicio y/o equipo</t>
        </is>
      </c>
      <c r="M52" t="inlineStr">
        <is>
          <t>Conversor o modem en Cliente</t>
        </is>
      </c>
      <c r="N52" t="inlineStr">
        <is>
          <t>se reinicia equipo</t>
        </is>
      </c>
      <c r="O52" t="inlineStr">
        <is>
          <t>GTD-TELSUR</t>
        </is>
      </c>
      <c r="P52" t="inlineStr">
        <is>
          <t>ale-fort@grupogtd.com</t>
        </is>
      </c>
      <c r="Q52" t="inlineStr">
        <is>
          <t>ATM 5424</t>
        </is>
      </c>
      <c r="R52" t="inlineStr">
        <is>
          <t>GTD-TELSUR-Bloqueo de servicio y/o equipo-se reinicia equipo</t>
        </is>
      </c>
      <c r="S52" t="inlineStr">
        <is>
          <t>Corporaciones</t>
        </is>
      </c>
      <c r="T52" t="inlineStr">
        <is>
          <t>Transmisión de Datos</t>
        </is>
      </c>
      <c r="U52" t="inlineStr">
        <is>
          <t>Medium</t>
        </is>
      </c>
      <c r="V52" s="70" t="n">
        <v>45413.59400462963</v>
      </c>
      <c r="W52" s="70" t="n">
        <v>45415.52982638889</v>
      </c>
      <c r="X52" s="70" t="n">
        <v>45415.53011574074</v>
      </c>
      <c r="Z52" t="n">
        <v>44640</v>
      </c>
      <c r="AA52" s="70" t="n">
        <v>45414.59400462963</v>
      </c>
      <c r="AB52" s="70" t="n">
        <v>45415.29166666666</v>
      </c>
      <c r="AC52" t="inlineStr">
        <is>
          <t>MSS</t>
        </is>
      </c>
      <c r="AD52" t="inlineStr">
        <is>
          <t>CarolinaAndrea.Sanchez@grupogtd.com</t>
        </is>
      </c>
      <c r="AF52" t="n">
        <v>1005</v>
      </c>
      <c r="AG52" t="n">
        <v>93.75672043</v>
      </c>
      <c r="AH52" t="n">
        <v>93.75448028700001</v>
      </c>
      <c r="AI52" t="n">
        <v>2788</v>
      </c>
      <c r="AJ52" t="n">
        <v>2787</v>
      </c>
      <c r="AK52" t="n">
        <v>1782</v>
      </c>
    </row>
    <row r="53" ht="15.95" customHeight="1" s="79">
      <c r="A53" t="inlineStr">
        <is>
          <t>2024 985654</t>
        </is>
      </c>
      <c r="B53" t="inlineStr">
        <is>
          <t>REDBANC S.A.</t>
        </is>
      </c>
      <c r="C53" t="inlineStr">
        <is>
          <t>Customer Problem Ticket</t>
        </is>
      </c>
      <c r="E53" t="inlineStr">
        <is>
          <t>Cerrado</t>
        </is>
      </c>
      <c r="F53" t="inlineStr">
        <is>
          <t>Grupo de Nivel 1</t>
        </is>
      </c>
      <c r="G53" s="71" t="inlineStr">
        <is>
          <t>Estimados GTD.
              Se solicita generar folio para ASR GTD Paine 1 Datos
Se aprecia protocolo EIGRP fuera, enlaces atms, conmutaron a Paine 2
cs 495264</t>
        </is>
      </c>
      <c r="J53" t="inlineStr">
        <is>
          <t>Punto a Punto Ethernet #38474</t>
        </is>
      </c>
      <c r="K53" t="inlineStr">
        <is>
          <t>P2PETH495264</t>
        </is>
      </c>
      <c r="L53" t="inlineStr">
        <is>
          <t>Bloqueo de servicio y/o equipo</t>
        </is>
      </c>
      <c r="M53" t="inlineStr">
        <is>
          <t>Sube sin intervención de GTD-TELSUR</t>
        </is>
      </c>
      <c r="N53" t="inlineStr">
        <is>
          <t>sin intervención de GTD-TELSUR</t>
        </is>
      </c>
      <c r="O53" t="inlineStr">
        <is>
          <t>GTD-TELSUR</t>
        </is>
      </c>
      <c r="P53" t="inlineStr">
        <is>
          <t>Sebastian.Hernandez@grupogtd.com</t>
        </is>
      </c>
      <c r="Q53" t="n">
        <v>0</v>
      </c>
      <c r="R53" t="inlineStr">
        <is>
          <t>GTD-TELSUR-Bloqueo de servicio y/o equipo-sin intervención de GTD-TELSUR</t>
        </is>
      </c>
      <c r="S53" t="inlineStr">
        <is>
          <t>Corporaciones</t>
        </is>
      </c>
      <c r="T53" t="inlineStr">
        <is>
          <t>Transmisión de Datos</t>
        </is>
      </c>
      <c r="U53" t="inlineStr">
        <is>
          <t>Medium</t>
        </is>
      </c>
      <c r="V53" s="70" t="n">
        <v>45413.67895833333</v>
      </c>
      <c r="W53" s="70" t="n">
        <v>45414.00050925926</v>
      </c>
      <c r="X53" s="70" t="n">
        <v>45415.30734953703</v>
      </c>
      <c r="Z53" t="n">
        <v>44640</v>
      </c>
      <c r="AC53" t="inlineStr">
        <is>
          <t>MSS</t>
        </is>
      </c>
      <c r="AD53" t="inlineStr">
        <is>
          <t>CarolinaAndrea.Sanchez@grupogtd.com</t>
        </is>
      </c>
      <c r="AF53" t="n">
        <v>0</v>
      </c>
      <c r="AG53" t="n">
        <v>98.96281362000001</v>
      </c>
      <c r="AH53" t="n">
        <v>94.746863799</v>
      </c>
      <c r="AI53" t="n">
        <v>2345</v>
      </c>
      <c r="AJ53" t="n">
        <v>463</v>
      </c>
      <c r="AK53" t="n">
        <v>463</v>
      </c>
    </row>
    <row r="54" ht="15.95" customHeight="1" s="79">
      <c r="A54" t="inlineStr">
        <is>
          <t>2024 985680</t>
        </is>
      </c>
      <c r="B54" t="inlineStr">
        <is>
          <t>REDBANC S.A.</t>
        </is>
      </c>
      <c r="C54" t="inlineStr">
        <is>
          <t>Customer Problem Ticket</t>
        </is>
      </c>
      <c r="E54" t="inlineStr">
        <is>
          <t>Cerrado</t>
        </is>
      </c>
      <c r="F54" t="inlineStr">
        <is>
          <t>Grupo de Datacenter</t>
        </is>
      </c>
      <c r="G54" s="71" t="inlineStr">
        <is>
          <t xml:space="preserve">Estimados, 
Favor su apoyo con apertura de ticket por el siguiente enlace caído, gracias,
name
carrier
circuit id.
type
site 1
region/group
Kb/s
bandwidth
LINE_Prosegur S.A._Primary
GTD
18261
Optical Fiber
Clientes RedBanc
REDBANC
10000
10000 Kb/s
Saludos.
Bastián Rodríguez Lorca.
Operations Network Engineer, NDM / GNO L1
Turno NOC L1: +56 2 3322 5703
W: +56 9 9007 9295
Mail: gno_chile@dxc.com
DXC Technology
Apoquindo 5950, Piso 21, Las Condes - Santiago, Chile
https://apps.mypurecloud.com/directory/#/engage/admin/interactions/8b31d075-aa7e-489d-98ed-6c13f4a8e816
</t>
        </is>
      </c>
      <c r="J54" t="inlineStr">
        <is>
          <t>Punto a Punto Ethernet #0000454619</t>
        </is>
      </c>
      <c r="K54" t="inlineStr">
        <is>
          <t>P2PETH_18261</t>
        </is>
      </c>
      <c r="L54" t="inlineStr">
        <is>
          <t>Corte de energía en masivo sector/región</t>
        </is>
      </c>
      <c r="M54" t="inlineStr">
        <is>
          <t>Transmisión Inalámbrica</t>
        </is>
      </c>
      <c r="N54" t="inlineStr">
        <is>
          <t>ST se reestablece energía en sector</t>
        </is>
      </c>
      <c r="O54" t="inlineStr">
        <is>
          <t>TERCEROS</t>
        </is>
      </c>
      <c r="P54" t="inlineStr">
        <is>
          <t>darinka.olmos@grupogtd.com</t>
        </is>
      </c>
      <c r="R54" t="inlineStr">
        <is>
          <t>TERCEROS-Corte de energía en masivo sector/región-ST se reestablece energía en sector</t>
        </is>
      </c>
      <c r="S54" t="inlineStr">
        <is>
          <t>Corporaciones</t>
        </is>
      </c>
      <c r="T54" t="inlineStr">
        <is>
          <t>Transmisión de Datos</t>
        </is>
      </c>
      <c r="U54" t="inlineStr">
        <is>
          <t>Medium</t>
        </is>
      </c>
      <c r="V54" s="70" t="n">
        <v>45413.82081018519</v>
      </c>
      <c r="X54" s="70" t="n">
        <v>45413.87423611111</v>
      </c>
      <c r="Z54" t="n">
        <v>44640</v>
      </c>
      <c r="AA54" s="70" t="n">
        <v>45413.85137731482</v>
      </c>
      <c r="AB54" s="70" t="n">
        <v>45414.85069444445</v>
      </c>
      <c r="AC54" t="inlineStr">
        <is>
          <t>MNC</t>
        </is>
      </c>
      <c r="AD54" t="inlineStr">
        <is>
          <t>bbriceno@contratistasgtd.com</t>
        </is>
      </c>
      <c r="AF54" t="n">
        <v>1440</v>
      </c>
      <c r="AG54" t="n">
        <v>100</v>
      </c>
      <c r="AH54" t="n">
        <v>99.82750896100001</v>
      </c>
      <c r="AI54" t="n">
        <v>77</v>
      </c>
    </row>
    <row r="55" ht="15.95" customHeight="1" s="79">
      <c r="A55" t="inlineStr">
        <is>
          <t>2024 986047</t>
        </is>
      </c>
      <c r="B55" t="inlineStr">
        <is>
          <t>REDBANC S.A.</t>
        </is>
      </c>
      <c r="C55" t="inlineStr">
        <is>
          <t>Customer Problem Ticket</t>
        </is>
      </c>
      <c r="E55" t="inlineStr">
        <is>
          <t>Cerrado</t>
        </is>
      </c>
      <c r="F55" t="inlineStr">
        <is>
          <t>Grupo de Nivel 1</t>
        </is>
      </c>
      <c r="G55" s="71" t="inlineStr">
        <is>
          <t xml:space="preserve">Asunto: RV: INCIDENT REDBANC: 1846_MPLS-FO_V_Banco-Santander_METRO_Vina del Mar_CS-010440385:ATM Down
Buen día estimados, favor su apoyo en revisión de alerta presente, informada en correo de arrastre
Saludos cordiales
Yusdari Amarillo.
Analista de Monitoreo
Sotero del Rio N° 541 Of. 727 - Santiago
Celular: +56 9 50300887
Mail: yamarillo@netmetrix.cl
De: monitoreo@netmetrix.cl &lt;monitoreo@netmetrix.cl&gt; 
Enviado el: jueves, 2 de mayo de 2024 10:51
Para: mhenriquez@netmetrix.cl; aespinoza@netmetrix.cl; cbarahona@netmetrix.cl; monitoreo@netmetrix.cl
Asunto: INCIDENT REDBANC: 1846_MPLS-FO_V_Banco-Santander_METRO_Vina del Mar_CS-010440385:ATM Down
Estimados Mesa de Soporte,
Se informa que se detecta el siguiente incidente en plataforma de monitoreo, por favor gestionar creación de ticket de Reclamo para la revision del servicio:
Notificacion de Incidente
Avenida Viana 1420, Viña del Mar
RUT:
RESUMEN
Nombre host
Direccion IP
Alerta
Severidad
Fecha y Hora de Incio
CS Equipo
:1846_MPLS-FO_V_Banco-Santander_METRO_Vina del Mar_CS-010440385
:10.113.21.63
:ATM Down
:High
:2024.05.02 | 10:46:16
:ROUTRGEN_010364050_1846
CONTACTO PARA VALIDAR SERVICIO
Escalamiento
:Operador de Monitoreo de turno | Correo: monitoreo@netmetrix.cl
BITACORA
Registros de Actualizacion
www.netmetrix.cl
Centro de Monitoreo Netmetrix
Este es un correo automatico, por favor no contestar a esta casilla, si desea mayor informacion del evento comunicarce a traves del mail monitoreo@netmetrix.cl
https://apps.mypurecloud.com/directory/#/engage/admin/interactions/8d3d18de-34a6-43b7-8565-5a13e98e5c99
 </t>
        </is>
      </c>
      <c r="J55" t="inlineStr">
        <is>
          <t>Enlace MPLS-FO #0008213604</t>
        </is>
      </c>
      <c r="K55" t="inlineStr">
        <is>
          <t>EnMPLS-FO_010440385_1846</t>
        </is>
      </c>
      <c r="L55" t="inlineStr">
        <is>
          <t>Bloqueo de servicio y/o equipo</t>
        </is>
      </c>
      <c r="M55" t="inlineStr">
        <is>
          <t>Equipo cliente y/o administrado por cliente</t>
        </is>
      </c>
      <c r="N55" t="inlineStr">
        <is>
          <t>Bloqueo en Host de destino</t>
        </is>
      </c>
      <c r="O55" t="inlineStr">
        <is>
          <t>CLIENTE</t>
        </is>
      </c>
      <c r="P55" t="inlineStr">
        <is>
          <t>patricio.soto@grupogtd.com</t>
        </is>
      </c>
      <c r="Q55" t="inlineStr">
        <is>
          <t>ATM 1846</t>
        </is>
      </c>
      <c r="R55" t="inlineStr">
        <is>
          <t>CLIENTE-Bloqueo de servicio y/o equipo-Bloqueo en Host de destino</t>
        </is>
      </c>
      <c r="S55" t="inlineStr">
        <is>
          <t>Corporaciones</t>
        </is>
      </c>
      <c r="T55" t="inlineStr">
        <is>
          <t>Transmisión de Datos</t>
        </is>
      </c>
      <c r="U55" t="inlineStr">
        <is>
          <t>Medium</t>
        </is>
      </c>
      <c r="V55" s="70" t="n">
        <v>45414.5137962963</v>
      </c>
      <c r="X55" s="70" t="n">
        <v>45414.59670138889</v>
      </c>
      <c r="Z55" t="n">
        <v>44640</v>
      </c>
      <c r="AC55" t="inlineStr">
        <is>
          <t>VALPO</t>
        </is>
      </c>
      <c r="AD55" t="inlineStr">
        <is>
          <t>lpino@contratistasgtd.com</t>
        </is>
      </c>
      <c r="AF55" t="n">
        <v>0</v>
      </c>
      <c r="AG55" t="n">
        <v>100</v>
      </c>
      <c r="AH55" t="n">
        <v>99.731182796</v>
      </c>
      <c r="AI55" t="n">
        <v>120</v>
      </c>
    </row>
    <row r="56" ht="15.95" customHeight="1" s="79">
      <c r="A56" t="inlineStr">
        <is>
          <t>2024 986105</t>
        </is>
      </c>
      <c r="B56" t="inlineStr">
        <is>
          <t>REDBANC S.A.</t>
        </is>
      </c>
      <c r="C56" t="inlineStr">
        <is>
          <t>Customer Problem Ticket</t>
        </is>
      </c>
      <c r="E56" t="inlineStr">
        <is>
          <t>Cerrado</t>
        </is>
      </c>
      <c r="F56" t="inlineStr">
        <is>
          <t>Grupo de Soporte Terreno</t>
        </is>
      </c>
      <c r="G56" t="inlineStr">
        <is>
          <t>GTD-Liray	Fibra	10.10.103.62	ATM 6651	163.250.166.218	Santander	Ruta 5 Sur Km. 27	Pronto Copec Nos	San Bernardo	CS-10393651 / BPI-3723899</t>
        </is>
      </c>
      <c r="J56" t="inlineStr">
        <is>
          <t>Enlace MPLS FO #0003723899</t>
        </is>
      </c>
      <c r="K56" t="inlineStr">
        <is>
          <t xml:space="preserve">EnMPLSFO_010393651_6651 </t>
        </is>
      </c>
      <c r="L56" t="inlineStr">
        <is>
          <t>Cable dañado, cortado o atenuado</t>
        </is>
      </c>
      <c r="M56" t="inlineStr">
        <is>
          <t>Cable de fibra óptica</t>
        </is>
      </c>
      <c r="N56" t="inlineStr">
        <is>
          <t>se corrige empalme en mufa</t>
        </is>
      </c>
      <c r="O56" t="inlineStr">
        <is>
          <t>GTD-TELSUR</t>
        </is>
      </c>
      <c r="P56" t="inlineStr">
        <is>
          <t>ale-fort@grupogtd.com</t>
        </is>
      </c>
      <c r="Q56" t="inlineStr">
        <is>
          <t xml:space="preserve">ATM 6651 </t>
        </is>
      </c>
      <c r="R56" t="inlineStr">
        <is>
          <t>GTD-TELSUR-Cable dañado, cortado o atenuado-se corrige empalme en mufa</t>
        </is>
      </c>
      <c r="S56" t="inlineStr">
        <is>
          <t>Corporaciones</t>
        </is>
      </c>
      <c r="T56" t="inlineStr">
        <is>
          <t>Transmisión de Datos</t>
        </is>
      </c>
      <c r="U56" t="inlineStr">
        <is>
          <t>Medium</t>
        </is>
      </c>
      <c r="V56" s="70" t="n">
        <v>45414.55640046296</v>
      </c>
      <c r="W56" s="70" t="n">
        <v>45415.52567129629</v>
      </c>
      <c r="X56" s="70" t="n">
        <v>45415.5262962963</v>
      </c>
      <c r="Z56" t="n">
        <v>44640</v>
      </c>
      <c r="AA56" s="70" t="n">
        <v>45414.76601851852</v>
      </c>
      <c r="AB56" s="70" t="n">
        <v>45415.29166666666</v>
      </c>
      <c r="AC56" t="inlineStr">
        <is>
          <t>MSS</t>
        </is>
      </c>
      <c r="AD56" t="inlineStr">
        <is>
          <t>patricio.soto@grupogtd.com</t>
        </is>
      </c>
      <c r="AF56" t="n">
        <v>757</v>
      </c>
      <c r="AG56" t="n">
        <v>96.875</v>
      </c>
      <c r="AH56" t="n">
        <v>96.87275985700001</v>
      </c>
      <c r="AI56" t="n">
        <v>1396</v>
      </c>
      <c r="AJ56" t="n">
        <v>1395</v>
      </c>
      <c r="AK56" t="n">
        <v>638</v>
      </c>
    </row>
    <row r="57" ht="15.95" customHeight="1" s="79">
      <c r="A57" t="inlineStr">
        <is>
          <t>2024 986107</t>
        </is>
      </c>
      <c r="B57" t="inlineStr">
        <is>
          <t>REDBANC S.A.</t>
        </is>
      </c>
      <c r="C57" t="inlineStr">
        <is>
          <t>Customer Problem Ticket</t>
        </is>
      </c>
      <c r="E57" t="inlineStr">
        <is>
          <t>Cerrado</t>
        </is>
      </c>
      <c r="F57" t="inlineStr">
        <is>
          <t>Grupo de Nivel 1</t>
        </is>
      </c>
      <c r="G57" t="inlineStr">
        <is>
          <t>GTD-Liray	SDW-Mpls	10.172.4.162	ATM 4090	163.250.104.186	Chile	Av Santa Maria 6750	Sucursal Santa Maria Manquehue	Vitacura	CS-122029 / BPI-1117355</t>
        </is>
      </c>
      <c r="H57" t="inlineStr">
        <is>
          <t>Cambio de medio por alta incidencia</t>
        </is>
      </c>
      <c r="J57" t="inlineStr">
        <is>
          <t>Conexión Privada #3566577</t>
        </is>
      </c>
      <c r="K57" t="inlineStr">
        <is>
          <t>RedPrivDL_122029</t>
        </is>
      </c>
      <c r="L57" t="inlineStr">
        <is>
          <t>Bloqueo de servicio y/o equipo</t>
        </is>
      </c>
      <c r="M57" t="inlineStr">
        <is>
          <t>Equipo cliente y/o administrado por cliente</t>
        </is>
      </c>
      <c r="N57" t="inlineStr">
        <is>
          <t>Bloqueo en Host de destino</t>
        </is>
      </c>
      <c r="O57" t="inlineStr">
        <is>
          <t>CLIENTE</t>
        </is>
      </c>
      <c r="P57" t="inlineStr">
        <is>
          <t>patricio.soto@grupogtd.com</t>
        </is>
      </c>
      <c r="Q57" t="inlineStr">
        <is>
          <t>ATM 4090</t>
        </is>
      </c>
      <c r="R57" t="inlineStr">
        <is>
          <t>CLIENTE-Bloqueo de servicio y/o equipo-Bloqueo en Host de destino</t>
        </is>
      </c>
      <c r="S57" t="inlineStr">
        <is>
          <t>Corporaciones</t>
        </is>
      </c>
      <c r="T57" t="inlineStr">
        <is>
          <t>Transmisión de Datos</t>
        </is>
      </c>
      <c r="U57" t="inlineStr">
        <is>
          <t>Medium</t>
        </is>
      </c>
      <c r="V57" s="70" t="n">
        <v>45414.559375</v>
      </c>
      <c r="X57" s="70" t="n">
        <v>45414.61709490741</v>
      </c>
      <c r="Z57" t="n">
        <v>44640</v>
      </c>
      <c r="AC57" t="inlineStr">
        <is>
          <t>MSO</t>
        </is>
      </c>
      <c r="AD57" t="inlineStr">
        <is>
          <t>patricio.soto@grupogtd.com</t>
        </is>
      </c>
      <c r="AF57" t="n">
        <v>0</v>
      </c>
      <c r="AG57" t="n">
        <v>100</v>
      </c>
      <c r="AH57" t="n">
        <v>99.8140681</v>
      </c>
      <c r="AI57" t="n">
        <v>83</v>
      </c>
    </row>
    <row r="58" ht="15.95" customHeight="1" s="79">
      <c r="A58" t="inlineStr">
        <is>
          <t>2024 986136</t>
        </is>
      </c>
      <c r="B58" t="inlineStr">
        <is>
          <t>REDBANC S.A.</t>
        </is>
      </c>
      <c r="C58" t="inlineStr">
        <is>
          <t>Customer Problem Ticket</t>
        </is>
      </c>
      <c r="E58" t="inlineStr">
        <is>
          <t>Cerrado</t>
        </is>
      </c>
      <c r="F58" t="inlineStr">
        <is>
          <t>Grupo de Nivel 1</t>
        </is>
      </c>
      <c r="G58" s="71" t="inlineStr">
        <is>
          <t xml:space="preserve">GTD-Paine	Fibra	10.10.105.17	ATM 1141	163.250.120.98	Chile	Avenida Pedro Aguirre Cerda 8450	Estación De Servicio Shell	Antofagasta	CS-10275410 / BPI-1128783
</t>
        </is>
      </c>
      <c r="J58" t="inlineStr">
        <is>
          <t>Enlace MPLS-FO #0001128783</t>
        </is>
      </c>
      <c r="K58" t="inlineStr">
        <is>
          <t>EnMPLS-FO_010275410_1141</t>
        </is>
      </c>
      <c r="L58" t="inlineStr">
        <is>
          <t>Bloqueo de servicio y/o equipo</t>
        </is>
      </c>
      <c r="M58" t="inlineStr">
        <is>
          <t>Conversor o Equipo en Nodo</t>
        </is>
      </c>
      <c r="N58" t="inlineStr">
        <is>
          <t>se reinicia equipo</t>
        </is>
      </c>
      <c r="O58" t="inlineStr">
        <is>
          <t>GTD-TELSUR</t>
        </is>
      </c>
      <c r="P58" t="inlineStr">
        <is>
          <t>Luis.Navarro@grupogtd.com</t>
        </is>
      </c>
      <c r="Q58" t="inlineStr">
        <is>
          <t>ATM 1141</t>
        </is>
      </c>
      <c r="R58" t="inlineStr">
        <is>
          <t>GTD-TELSUR-Bloqueo de servicio y/o equipo-se reinicia equipo</t>
        </is>
      </c>
      <c r="S58" t="inlineStr">
        <is>
          <t>Corporaciones</t>
        </is>
      </c>
      <c r="T58" t="inlineStr">
        <is>
          <t>Transmisión de Datos</t>
        </is>
      </c>
      <c r="U58" t="inlineStr">
        <is>
          <t>Medium</t>
        </is>
      </c>
      <c r="V58" s="70" t="n">
        <v>45414.58987268519</v>
      </c>
      <c r="X58" s="70" t="n">
        <v>45414.64267361111</v>
      </c>
      <c r="Z58" t="n">
        <v>44640</v>
      </c>
      <c r="AC58" t="inlineStr">
        <is>
          <t>ANTOF</t>
        </is>
      </c>
      <c r="AD58" t="inlineStr">
        <is>
          <t>patricio.soto@grupogtd.com</t>
        </is>
      </c>
      <c r="AF58" t="n">
        <v>0</v>
      </c>
      <c r="AG58" t="n">
        <v>100</v>
      </c>
      <c r="AH58" t="n">
        <v>99.829749104</v>
      </c>
      <c r="AI58" t="n">
        <v>76</v>
      </c>
    </row>
    <row r="59" ht="15.95" customHeight="1" s="79">
      <c r="A59" t="inlineStr">
        <is>
          <t>2024 986218</t>
        </is>
      </c>
      <c r="B59" t="inlineStr">
        <is>
          <t>REDBANC S.A.</t>
        </is>
      </c>
      <c r="C59" t="inlineStr">
        <is>
          <t>Customer Problem Ticket</t>
        </is>
      </c>
      <c r="E59" t="inlineStr">
        <is>
          <t>Cerrado</t>
        </is>
      </c>
      <c r="F59" t="inlineStr">
        <is>
          <t>Grupo de Soporte Terreno</t>
        </is>
      </c>
      <c r="G59" s="71" t="inlineStr">
        <is>
          <t xml:space="preserve">ATM 184
Modulo
TECNOLOGIA
IP WAN
ATM
IP Addres
BANCO
DIRECCION
UBICACION
COMUNA
CODIGO
GTD-Liray
SDW-LTE
100.72.65.44
184
163.250.113.242
Chile
avenida padre hurtado 10670 
Farmacia lifepharmacy 
El Bosque
CS-10474418 / BPI-8770466
</t>
        </is>
      </c>
      <c r="J59" t="inlineStr">
        <is>
          <t>Enlace MPLS FO #0008770466</t>
        </is>
      </c>
      <c r="K59" t="inlineStr">
        <is>
          <t>EnMPLSFO_010474418_184</t>
        </is>
      </c>
      <c r="L59" t="inlineStr">
        <is>
          <t>Cable dañado, cortado o atenuado</t>
        </is>
      </c>
      <c r="M59" t="inlineStr">
        <is>
          <t>Cable de fibra óptica</t>
        </is>
      </c>
      <c r="N59" t="inlineStr">
        <is>
          <t>cambio cruzada en D/C</t>
        </is>
      </c>
      <c r="O59" t="inlineStr">
        <is>
          <t>GTD-TELSUR</t>
        </is>
      </c>
      <c r="P59" t="inlineStr">
        <is>
          <t>fmadariaga@grupogtd.com</t>
        </is>
      </c>
      <c r="Q59" t="inlineStr">
        <is>
          <t>ATM 184</t>
        </is>
      </c>
      <c r="R59" t="inlineStr">
        <is>
          <t>GTD-TELSUR-Cable dañado, cortado o atenuado-cambio cruzada en D/C</t>
        </is>
      </c>
      <c r="S59" t="inlineStr">
        <is>
          <t>Corporaciones</t>
        </is>
      </c>
      <c r="T59" t="inlineStr">
        <is>
          <t>Transmisión de Datos</t>
        </is>
      </c>
      <c r="U59" t="inlineStr">
        <is>
          <t>Medium</t>
        </is>
      </c>
      <c r="V59" s="70" t="n">
        <v>45414.66571759259</v>
      </c>
      <c r="X59" s="70" t="n">
        <v>45415.38364583333</v>
      </c>
      <c r="Z59" t="n">
        <v>44640</v>
      </c>
      <c r="AA59" s="70" t="n">
        <v>45414.80578703704</v>
      </c>
      <c r="AB59" s="70" t="n">
        <v>45415.29166666666</v>
      </c>
      <c r="AC59" t="inlineStr">
        <is>
          <t>MSS</t>
        </is>
      </c>
      <c r="AD59" t="inlineStr">
        <is>
          <t>Luis.Navarro@grupogtd.com</t>
        </is>
      </c>
      <c r="AF59" t="n">
        <v>700</v>
      </c>
      <c r="AG59" t="n">
        <v>100</v>
      </c>
      <c r="AH59" t="n">
        <v>97.683691756</v>
      </c>
      <c r="AI59" t="n">
        <v>1034</v>
      </c>
    </row>
    <row r="60" ht="15.95" customHeight="1" s="79">
      <c r="A60" t="inlineStr">
        <is>
          <t>2024 986288</t>
        </is>
      </c>
      <c r="B60" t="inlineStr">
        <is>
          <t>REDBANC S.A.</t>
        </is>
      </c>
      <c r="C60" t="inlineStr">
        <is>
          <t>Customer Problem Ticket</t>
        </is>
      </c>
      <c r="E60" t="inlineStr">
        <is>
          <t>Cerrado</t>
        </is>
      </c>
      <c r="F60" t="inlineStr">
        <is>
          <t>Grupo de Nivel 1</t>
        </is>
      </c>
      <c r="G60" t="inlineStr">
        <is>
          <t>Vsat	10.10.149.174	ATM 332	163.250.107.106	Credito	Avenida El Morro 840	Oficina de Turismo Bahía Inglesa	Caldera	CS-10625888 / BPI-8694138</t>
        </is>
      </c>
      <c r="J60" t="inlineStr">
        <is>
          <t>Conexión Privada #0008694120</t>
        </is>
      </c>
      <c r="K60" t="inlineStr">
        <is>
          <t xml:space="preserve">RedPriv_010625888_332 </t>
        </is>
      </c>
      <c r="L60" t="inlineStr">
        <is>
          <t>Bloqueo de equipos</t>
        </is>
      </c>
      <c r="M60" t="inlineStr">
        <is>
          <t>Equipamiento por lado de cliente</t>
        </is>
      </c>
      <c r="N60" t="inlineStr">
        <is>
          <t>Reinicio de equipamiento</t>
        </is>
      </c>
      <c r="O60" t="inlineStr">
        <is>
          <t>GTD-TELSUR</t>
        </is>
      </c>
      <c r="P60" t="inlineStr">
        <is>
          <t>patricio.soto@grupogtd.com</t>
        </is>
      </c>
      <c r="Q60" t="inlineStr">
        <is>
          <t xml:space="preserve">ATM 332 </t>
        </is>
      </c>
      <c r="R60" t="inlineStr">
        <is>
          <t>GTD-TELSUR-Bloqueo de equipos-Reinicio de equipamiento</t>
        </is>
      </c>
      <c r="S60" t="inlineStr">
        <is>
          <t>Corporaciones</t>
        </is>
      </c>
      <c r="T60" t="inlineStr">
        <is>
          <t>Transmisión de Datos</t>
        </is>
      </c>
      <c r="U60" t="inlineStr">
        <is>
          <t>Medium</t>
        </is>
      </c>
      <c r="V60" s="70" t="n">
        <v>45414.72565972222</v>
      </c>
      <c r="W60" s="70" t="n">
        <v>45414.85033564815</v>
      </c>
      <c r="X60" s="70" t="n">
        <v>45418.51515046296</v>
      </c>
      <c r="Z60" t="n">
        <v>44640</v>
      </c>
      <c r="AC60" t="inlineStr">
        <is>
          <t>ATCMA</t>
        </is>
      </c>
      <c r="AD60" t="inlineStr">
        <is>
          <t>patricio.soto@grupogtd.com</t>
        </is>
      </c>
      <c r="AF60" t="n">
        <v>0</v>
      </c>
      <c r="AG60" t="n">
        <v>99.59677419400001</v>
      </c>
      <c r="AH60" t="n">
        <v>87.775537634</v>
      </c>
      <c r="AI60" t="n">
        <v>5457</v>
      </c>
      <c r="AJ60" t="n">
        <v>180</v>
      </c>
      <c r="AK60" t="n">
        <v>180</v>
      </c>
    </row>
    <row r="61" ht="15.95" customHeight="1" s="79">
      <c r="A61" t="inlineStr">
        <is>
          <t>2024 986324</t>
        </is>
      </c>
      <c r="B61" t="inlineStr">
        <is>
          <t>REDBANC S.A.</t>
        </is>
      </c>
      <c r="C61" t="inlineStr">
        <is>
          <t>Customer Problem Ticket</t>
        </is>
      </c>
      <c r="E61" t="inlineStr">
        <is>
          <t>Cerrado</t>
        </is>
      </c>
      <c r="F61" t="inlineStr">
        <is>
          <t>Grupo de Soporte Terreno</t>
        </is>
      </c>
      <c r="G61" t="inlineStr">
        <is>
          <t>10.172.10.142	ATM 1318	172.45.113.154	172.45.113.153	255.255.255.248 	Bice	Isidora Goyenechea 3120	Sucursal	Vitacura	07.- Region Metropolitana	Sucursal	CS-10419371</t>
        </is>
      </c>
      <c r="J61" t="inlineStr">
        <is>
          <t>Enlace MPLS FO #0006461331</t>
        </is>
      </c>
      <c r="K61" t="inlineStr">
        <is>
          <t>EnMPLSFO_010419371_1318</t>
        </is>
      </c>
      <c r="L61" t="inlineStr">
        <is>
          <t>Cable dañado, cortado o atenuado</t>
        </is>
      </c>
      <c r="M61" t="inlineStr">
        <is>
          <t>Cable de fibra óptica</t>
        </is>
      </c>
      <c r="N61" t="inlineStr">
        <is>
          <t>Se cambia pigtail en cliente</t>
        </is>
      </c>
      <c r="O61" t="inlineStr">
        <is>
          <t>GTD-TELSUR</t>
        </is>
      </c>
      <c r="P61" t="inlineStr">
        <is>
          <t>Pedro.Uribe@grupogtd.com</t>
        </is>
      </c>
      <c r="Q61" t="inlineStr">
        <is>
          <t>ATM 1318</t>
        </is>
      </c>
      <c r="R61" t="inlineStr">
        <is>
          <t>GTD-TELSUR-Cable dañado, cortado o atenuado-Se cambia pigtail en cliente</t>
        </is>
      </c>
      <c r="S61" t="inlineStr">
        <is>
          <t>Corporaciones</t>
        </is>
      </c>
      <c r="T61" t="inlineStr">
        <is>
          <t>Transmisión de Datos</t>
        </is>
      </c>
      <c r="U61" t="inlineStr">
        <is>
          <t>Medium</t>
        </is>
      </c>
      <c r="V61" s="70" t="n">
        <v>45414.76097222222</v>
      </c>
      <c r="X61" s="70" t="n">
        <v>45415.481875</v>
      </c>
      <c r="Z61" t="n">
        <v>44640</v>
      </c>
      <c r="AC61" t="inlineStr">
        <is>
          <t>MSO</t>
        </is>
      </c>
      <c r="AD61" t="inlineStr">
        <is>
          <t>patricio.soto@grupogtd.com</t>
        </is>
      </c>
      <c r="AF61" t="n">
        <v>0</v>
      </c>
      <c r="AG61" t="n">
        <v>100</v>
      </c>
      <c r="AH61" t="n">
        <v>97.67473118300001</v>
      </c>
      <c r="AI61" t="n">
        <v>1038</v>
      </c>
    </row>
    <row r="62" ht="15.95" customHeight="1" s="79">
      <c r="A62" t="inlineStr">
        <is>
          <t>2024 986360</t>
        </is>
      </c>
      <c r="B62" t="inlineStr">
        <is>
          <t>REDBANC S.A.</t>
        </is>
      </c>
      <c r="C62" t="inlineStr">
        <is>
          <t>Customer Problem Ticket</t>
        </is>
      </c>
      <c r="E62" t="inlineStr">
        <is>
          <t>Cerrado</t>
        </is>
      </c>
      <c r="F62" t="inlineStr">
        <is>
          <t>Grupo de Soporte Terreno</t>
        </is>
      </c>
      <c r="G62" s="71" t="inlineStr">
        <is>
          <t>Estimados @soportet@grupogtd.com
Favor realizar apertura ticket por caída de enlace con CS: P2P_ETH_010411088.
name
carrier
circuit id.
type
site 1
region/group
LINE_Habitat_Primary
GTD
P2P_ETH_010411088
Optical Fiber
Clientes RedBanc
REDBANC 
Saludos.
Bastián Rodríguez Lorca.
Operations Network Engineer, NDM / GNO L1
Turno NOC L1: +56 2 3322 5703
W: +56 9 9007 9295
Mail: gno_chile@dxc.com
DXC Technology
Apoquindo 5950, Piso 21, Las Condes - Santiago, Chile
https://apps.mypurecloud.com/directory/#/engage/admin/interactions/49877a04-7025-4b7d-a7d9-a3ff14abd1ad</t>
        </is>
      </c>
      <c r="J62" t="inlineStr">
        <is>
          <t>Enlace Punto a Punto Eth #0003816232</t>
        </is>
      </c>
      <c r="K62" t="inlineStr">
        <is>
          <t>P2P-ETH_010411088</t>
        </is>
      </c>
      <c r="L62" t="inlineStr">
        <is>
          <t>Cable dañado, cortado o atenuado</t>
        </is>
      </c>
      <c r="M62" t="inlineStr">
        <is>
          <t>Cable de fibra óptica</t>
        </is>
      </c>
      <c r="N62" t="inlineStr">
        <is>
          <t>cambio cruzada en D/C</t>
        </is>
      </c>
      <c r="O62" t="inlineStr">
        <is>
          <t>GTD-TELSUR</t>
        </is>
      </c>
      <c r="P62" t="inlineStr">
        <is>
          <t>rmardones@grupogtd.com</t>
        </is>
      </c>
      <c r="R62" t="inlineStr">
        <is>
          <t>GTD-TELSUR-Cable dañado, cortado o atenuado-cambio cruzada en D/C</t>
        </is>
      </c>
      <c r="S62" t="inlineStr">
        <is>
          <t>Corporaciones</t>
        </is>
      </c>
      <c r="T62" t="inlineStr">
        <is>
          <t>Transmisión de Datos</t>
        </is>
      </c>
      <c r="U62" t="inlineStr">
        <is>
          <t>Medium</t>
        </is>
      </c>
      <c r="V62" s="70" t="n">
        <v>45414.80388888889</v>
      </c>
      <c r="W62" s="70" t="n">
        <v>45415.48392361111</v>
      </c>
      <c r="X62" s="70" t="n">
        <v>45426.54375</v>
      </c>
      <c r="Z62" t="n">
        <v>44640</v>
      </c>
      <c r="AA62" s="70" t="n">
        <v>45415.28900462963</v>
      </c>
      <c r="AB62" s="70" t="n">
        <v>45422.28819444445</v>
      </c>
      <c r="AC62" t="inlineStr">
        <is>
          <t>MSS</t>
        </is>
      </c>
      <c r="AD62" t="inlineStr">
        <is>
          <t>ccorrea@ext.grupogtd.com</t>
        </is>
      </c>
      <c r="AF62" t="n">
        <v>10079</v>
      </c>
      <c r="AG62" t="n">
        <v>97.806899642</v>
      </c>
      <c r="AH62" t="n">
        <v>62.128136201</v>
      </c>
      <c r="AI62" t="n">
        <v>16906</v>
      </c>
      <c r="AJ62" t="n">
        <v>979</v>
      </c>
      <c r="AK62" t="n">
        <v>-9100</v>
      </c>
    </row>
    <row r="63" ht="15.95" customHeight="1" s="79">
      <c r="A63" t="inlineStr">
        <is>
          <t>2024 986379</t>
        </is>
      </c>
      <c r="B63" t="inlineStr">
        <is>
          <t>REDBANC S.A.</t>
        </is>
      </c>
      <c r="C63" t="inlineStr">
        <is>
          <t>Customer Problem Ticket</t>
        </is>
      </c>
      <c r="E63" t="inlineStr">
        <is>
          <t>Cerrado</t>
        </is>
      </c>
      <c r="F63" t="inlineStr">
        <is>
          <t>Grupo de Soporte Terreno</t>
        </is>
      </c>
      <c r="G63" t="inlineStr">
        <is>
          <t>10.172.4.90	ATM 559	163.250.165.74	163.250.165.73	255.255.255.248 	Chile	Nicasio Retamales 44	Terminal De Buses	Estacion Central	07.- Region Metropolitana	Terminal de Buses	CS-470849 / BPI-38738</t>
        </is>
      </c>
      <c r="J63" t="inlineStr">
        <is>
          <t>Conexión Privada #30578</t>
        </is>
      </c>
      <c r="K63" t="inlineStr">
        <is>
          <t>RedPrivDL_470849</t>
        </is>
      </c>
      <c r="L63" t="inlineStr">
        <is>
          <t>Cable dañado, cortado o atenuado</t>
        </is>
      </c>
      <c r="M63" t="inlineStr">
        <is>
          <t>Cable de fibra óptica</t>
        </is>
      </c>
      <c r="N63" t="inlineStr">
        <is>
          <t>se corrige empalme en mufa</t>
        </is>
      </c>
      <c r="O63" t="inlineStr">
        <is>
          <t>GTD-TELSUR</t>
        </is>
      </c>
      <c r="P63" t="inlineStr">
        <is>
          <t>mcabello@grupogtd.com</t>
        </is>
      </c>
      <c r="Q63" t="inlineStr">
        <is>
          <t>ATM 559</t>
        </is>
      </c>
      <c r="R63" t="inlineStr">
        <is>
          <t>GTD-TELSUR-Cable dañado, cortado o atenuado-se corrige empalme en mufa</t>
        </is>
      </c>
      <c r="S63" t="inlineStr">
        <is>
          <t>Corporaciones</t>
        </is>
      </c>
      <c r="T63" t="inlineStr">
        <is>
          <t>Transmisión de Datos</t>
        </is>
      </c>
      <c r="U63" t="inlineStr">
        <is>
          <t>Medium</t>
        </is>
      </c>
      <c r="V63" s="70" t="n">
        <v>45414.83255787037</v>
      </c>
      <c r="W63" s="70" t="n">
        <v>45417.7071412037</v>
      </c>
      <c r="X63" s="70" t="n">
        <v>45417.79866898148</v>
      </c>
      <c r="Z63" t="n">
        <v>44640</v>
      </c>
      <c r="AA63" s="70" t="n">
        <v>45416.75625</v>
      </c>
      <c r="AB63" s="70" t="n">
        <v>45417.29166666666</v>
      </c>
      <c r="AC63" t="inlineStr">
        <is>
          <t>MNC</t>
        </is>
      </c>
      <c r="AD63" t="inlineStr">
        <is>
          <t>patricio.soto@grupogtd.com</t>
        </is>
      </c>
      <c r="AF63" t="n">
        <v>771</v>
      </c>
      <c r="AG63" t="n">
        <v>90.725806452</v>
      </c>
      <c r="AH63" t="n">
        <v>90.430107527</v>
      </c>
      <c r="AI63" t="n">
        <v>4272</v>
      </c>
      <c r="AJ63" t="n">
        <v>4140</v>
      </c>
      <c r="AK63" t="n">
        <v>3369</v>
      </c>
    </row>
    <row r="64" ht="15.95" customHeight="1" s="79">
      <c r="A64" t="inlineStr">
        <is>
          <t>2024 986507</t>
        </is>
      </c>
      <c r="B64" t="inlineStr">
        <is>
          <t>REDBANC S.A.</t>
        </is>
      </c>
      <c r="C64" t="inlineStr">
        <is>
          <t>Customer Problem Ticket</t>
        </is>
      </c>
      <c r="E64" t="inlineStr">
        <is>
          <t>Cerrado</t>
        </is>
      </c>
      <c r="F64" t="inlineStr">
        <is>
          <t>Grupo de Soporte Terreno Telsur</t>
        </is>
      </c>
      <c r="G64" s="71" t="inlineStr">
        <is>
          <t>#DZS
GTD-Liray	Fibra	10.10.107.51	ATM 711	163.250.127.130	163.250.127.129	Santander	Avenida 2 Sur Sitio 9 Manzana 8 Zona Franca	Workcafe Punta Arenas Zona Franca	Punta Arenas	16.- XII Region	Sucursal	CS-10448841 / BPI-8317978	CISCO1941/K9	15.2(4)M7	#REF!	GTD</t>
        </is>
      </c>
      <c r="J64" t="inlineStr">
        <is>
          <t>Enlace MPLS-FO #0008317978</t>
        </is>
      </c>
      <c r="K64" t="inlineStr">
        <is>
          <t>EnMPLS-FO_010448841_711</t>
        </is>
      </c>
      <c r="L64" t="inlineStr">
        <is>
          <t>Falla red Transporte</t>
        </is>
      </c>
      <c r="M64" t="inlineStr">
        <is>
          <t>OTN</t>
        </is>
      </c>
      <c r="N64" t="inlineStr">
        <is>
          <t>Corte de FO</t>
        </is>
      </c>
      <c r="O64" t="inlineStr">
        <is>
          <t>TERCEROS</t>
        </is>
      </c>
      <c r="P64" t="inlineStr">
        <is>
          <t>FESoto@ext.grupogtd.com</t>
        </is>
      </c>
      <c r="Q64" t="inlineStr">
        <is>
          <t xml:space="preserve">ATM 711 </t>
        </is>
      </c>
      <c r="R64" t="inlineStr">
        <is>
          <t>TERCEROS-Falla red Transporte-Corte de FO</t>
        </is>
      </c>
      <c r="S64" t="inlineStr">
        <is>
          <t>Corporaciones</t>
        </is>
      </c>
      <c r="T64" t="inlineStr">
        <is>
          <t>Transmisión de Datos</t>
        </is>
      </c>
      <c r="U64" t="inlineStr">
        <is>
          <t>Medium</t>
        </is>
      </c>
      <c r="V64" s="70" t="n">
        <v>45415.39222222222</v>
      </c>
      <c r="W64" s="70" t="n">
        <v>45419.67318287037</v>
      </c>
      <c r="X64" s="70" t="n">
        <v>45420.40621527778</v>
      </c>
      <c r="Z64" t="n">
        <v>44640</v>
      </c>
      <c r="AA64" s="70" t="n">
        <v>45415.68506944444</v>
      </c>
      <c r="AB64" s="70" t="n">
        <v>45418.375</v>
      </c>
      <c r="AC64" t="inlineStr">
        <is>
          <t>CYHQ</t>
        </is>
      </c>
      <c r="AD64" t="inlineStr">
        <is>
          <t>patricio.soto@grupogtd.com</t>
        </is>
      </c>
      <c r="AF64" t="n">
        <v>3874</v>
      </c>
      <c r="AG64" t="n">
        <v>86.189516129</v>
      </c>
      <c r="AH64" t="n">
        <v>83.826164875</v>
      </c>
      <c r="AI64" t="n">
        <v>7220</v>
      </c>
      <c r="AJ64" t="n">
        <v>6165</v>
      </c>
      <c r="AK64" t="n">
        <v>2291</v>
      </c>
    </row>
    <row r="65" ht="15.95" customHeight="1" s="79">
      <c r="A65" t="inlineStr">
        <is>
          <t>2024 986537</t>
        </is>
      </c>
      <c r="B65" t="inlineStr">
        <is>
          <t>REDBANC S.A.</t>
        </is>
      </c>
      <c r="C65" t="inlineStr">
        <is>
          <t>Customer Problem Ticket</t>
        </is>
      </c>
      <c r="E65" t="inlineStr">
        <is>
          <t>Cerrado</t>
        </is>
      </c>
      <c r="F65" t="inlineStr">
        <is>
          <t>Grupo de Soporte Terreno Telsur</t>
        </is>
      </c>
      <c r="G65" s="71" t="inlineStr">
        <is>
          <t xml:space="preserve">
#DZS
GTD-Liray	SDW-LTE	100.72.80.12	ATM 3902	172.45.144.114	172.45.144.113	Chile	Januario Espinoza 1183	Easy Linares	Linares	09.- VII Region	Centro Comercial	CS-1020309 / BPI-8661973	C1121X-8PLTEP	17.09.03	#REF!	GTD</t>
        </is>
      </c>
      <c r="J65" t="inlineStr">
        <is>
          <t>Enlace MPLS-FO #0008661973</t>
        </is>
      </c>
      <c r="K65" t="inlineStr">
        <is>
          <t>EnMPLS-FO_010467427_3902</t>
        </is>
      </c>
      <c r="L65" t="inlineStr">
        <is>
          <t>Bloqueo de equipos</t>
        </is>
      </c>
      <c r="M65" t="inlineStr">
        <is>
          <t>Equipamiento por lado de cliente</t>
        </is>
      </c>
      <c r="N65" t="inlineStr">
        <is>
          <t>Reinicio de equipamiento</t>
        </is>
      </c>
      <c r="O65" t="inlineStr">
        <is>
          <t>GTD-TELSUR</t>
        </is>
      </c>
      <c r="P65" t="inlineStr">
        <is>
          <t>FESoto@ext.grupogtd.com</t>
        </is>
      </c>
      <c r="Q65" t="inlineStr">
        <is>
          <t>ATM 3902</t>
        </is>
      </c>
      <c r="R65" t="inlineStr">
        <is>
          <t>GTD-TELSUR-Bloqueo de equipos-Reinicio de equipamiento</t>
        </is>
      </c>
      <c r="S65" t="inlineStr">
        <is>
          <t>Corporaciones</t>
        </is>
      </c>
      <c r="T65" t="inlineStr">
        <is>
          <t>Transmisión de Datos</t>
        </is>
      </c>
      <c r="U65" t="inlineStr">
        <is>
          <t>Medium</t>
        </is>
      </c>
      <c r="V65" s="70" t="n">
        <v>45415.41329861111</v>
      </c>
      <c r="X65" s="70" t="n">
        <v>45417.67986111111</v>
      </c>
      <c r="Z65" t="n">
        <v>44640</v>
      </c>
      <c r="AA65" s="70" t="n">
        <v>45415.74086805555</v>
      </c>
      <c r="AB65" s="70" t="n">
        <v>45416.32361111111</v>
      </c>
      <c r="AC65" t="inlineStr">
        <is>
          <t>TLCA</t>
        </is>
      </c>
      <c r="AD65" t="inlineStr">
        <is>
          <t>patricio.soto@grupogtd.com</t>
        </is>
      </c>
      <c r="AF65" t="n">
        <v>840</v>
      </c>
      <c r="AG65" t="n">
        <v>100</v>
      </c>
      <c r="AH65" t="n">
        <v>92.68817204299999</v>
      </c>
      <c r="AI65" t="n">
        <v>3264</v>
      </c>
    </row>
    <row r="66" ht="15.95" customHeight="1" s="79">
      <c r="A66" t="inlineStr">
        <is>
          <t>2024 986576</t>
        </is>
      </c>
      <c r="B66" t="inlineStr">
        <is>
          <t>REDBANC S.A.</t>
        </is>
      </c>
      <c r="C66" t="inlineStr">
        <is>
          <t>Customer Problem Ticket</t>
        </is>
      </c>
      <c r="E66" t="inlineStr">
        <is>
          <t>Cerrado</t>
        </is>
      </c>
      <c r="F66" t="inlineStr">
        <is>
          <t>Grupo de Soporte Terreno</t>
        </is>
      </c>
      <c r="G66" t="inlineStr">
        <is>
          <t>GTD-Liray	Fibra	10.10.120.33	ATM 943	163.250.241.56	163.250.241.1	Santander	Calle Miraflores 222	Workcafe Bellas Artes	Santiago	07.- Region Metropolitana	Sucursal	CS-492970 / BPI-37715</t>
        </is>
      </c>
      <c r="J66" t="inlineStr">
        <is>
          <t>Conexión Privada #30615</t>
        </is>
      </c>
      <c r="K66" t="inlineStr">
        <is>
          <t>RedPrivDL_492970</t>
        </is>
      </c>
      <c r="L66" t="inlineStr">
        <is>
          <t>Cable dañado, cortado o atenuado</t>
        </is>
      </c>
      <c r="M66" t="inlineStr">
        <is>
          <t>Cable de fibra óptica</t>
        </is>
      </c>
      <c r="N66" t="inlineStr">
        <is>
          <t>se corrige empalme en cabecera en nodo</t>
        </is>
      </c>
      <c r="O66" t="inlineStr">
        <is>
          <t>GTD-TELSUR</t>
        </is>
      </c>
      <c r="P66" t="inlineStr">
        <is>
          <t>Richard.Lopez@grupogtd.com</t>
        </is>
      </c>
      <c r="Q66" t="inlineStr">
        <is>
          <t>ATM 943</t>
        </is>
      </c>
      <c r="R66" t="inlineStr">
        <is>
          <t>GTD-TELSUR-Cable dañado, cortado o atenuado-se corrige empalme en cabecera en nodo</t>
        </is>
      </c>
      <c r="S66" t="inlineStr">
        <is>
          <t>Corporaciones</t>
        </is>
      </c>
      <c r="T66" t="inlineStr">
        <is>
          <t>Transmisión de Datos</t>
        </is>
      </c>
      <c r="U66" t="inlineStr">
        <is>
          <t>Medium</t>
        </is>
      </c>
      <c r="V66" s="70" t="n">
        <v>45415.43342592593</v>
      </c>
      <c r="W66" s="70" t="n">
        <v>45415.63177083333</v>
      </c>
      <c r="X66" s="70" t="n">
        <v>45415.65221064815</v>
      </c>
      <c r="Z66" t="n">
        <v>44640</v>
      </c>
      <c r="AC66" t="inlineStr">
        <is>
          <t>MNC</t>
        </is>
      </c>
      <c r="AD66" t="inlineStr">
        <is>
          <t>patricio.soto@grupogtd.com</t>
        </is>
      </c>
      <c r="AF66" t="n">
        <v>0</v>
      </c>
      <c r="AG66" t="n">
        <v>99.36155914</v>
      </c>
      <c r="AH66" t="n">
        <v>99.29435483899999</v>
      </c>
      <c r="AI66" t="n">
        <v>315</v>
      </c>
      <c r="AJ66" t="n">
        <v>285</v>
      </c>
      <c r="AK66" t="n">
        <v>285</v>
      </c>
    </row>
    <row r="67" ht="15.95" customHeight="1" s="79">
      <c r="A67" t="inlineStr">
        <is>
          <t>2024 986776</t>
        </is>
      </c>
      <c r="B67" t="inlineStr">
        <is>
          <t>REDBANC S.A.</t>
        </is>
      </c>
      <c r="C67" t="inlineStr">
        <is>
          <t>Customer Problem Ticket</t>
        </is>
      </c>
      <c r="E67" t="inlineStr">
        <is>
          <t>Cerrado</t>
        </is>
      </c>
      <c r="F67" t="inlineStr">
        <is>
          <t>Grupo de Nivel 1</t>
        </is>
      </c>
      <c r="G67" s="71" t="inlineStr">
        <is>
          <t xml:space="preserve">#DZS
INCIDENT REDBANC: 596_MPLS-FO__Banco-Chile_Supermercado-el-9_Yerbas Buenas_CS-010467678:Private 1 - Down
M
Para soportet@grupogtd.com
Cc mpalacios@redbanc.cl, czamorano@redbanc.cl, Oscar.Orellana@dxc.com, clnocrbc@dxc.com, clnocrbc@dxc.com, elopez@redbanc.cl, avasquez@redbanc.cl, jhoan.saa@grupogtd.com
Hoy 13:22
Estimados Mesa de Soporte,
Se informa que se detecta el siguiente incidente en plataforma de monitoreo, por favor gestionar creación de ticket de Reclamo para la revision del servicio:
Notificacion de Incidente
Av. Centenario 48, Yerbas Buenas
RUT:
RESUMEN
Nombre host
Direccion IP
Alerta
Severidad
Fecha y Hora de Incio
CS Equipo
:596_MPLS-FO__Banco-Chile_Supermercado-el-9_Yerbas Buenas_CS-010467678
:10.113.20.196
:Private 1 - Down
:Warning
:2024.05.03 | 13:00
:ROUTRGEN_010399179_596
CONTACTO PARA VALIDAR SERVICIO
Escalamiento
:
BITACORA
Registros de Actualizacion
:
www.netmetrix.cl
Centro de Monitoreo Netmetrix
https://apps.mypurecloud.com/directory/#/engage/admin/interactions/500c6062-388b-452b-a9bc-acc7931d7635
</t>
        </is>
      </c>
      <c r="J67" t="inlineStr">
        <is>
          <t>Enlace MPLS-FO #0008673318</t>
        </is>
      </c>
      <c r="K67" t="inlineStr">
        <is>
          <t>EnMPLS-FO_010467678_596</t>
        </is>
      </c>
      <c r="L67" t="inlineStr">
        <is>
          <t>Bloqueo de equipos</t>
        </is>
      </c>
      <c r="M67" t="inlineStr">
        <is>
          <t>Equipamiento por lado de cliente</t>
        </is>
      </c>
      <c r="N67" t="inlineStr">
        <is>
          <t>Reinicio de equipamiento</t>
        </is>
      </c>
      <c r="O67" t="inlineStr">
        <is>
          <t>GTD-TELSUR</t>
        </is>
      </c>
      <c r="P67" t="inlineStr">
        <is>
          <t>MQuichel@ext.grupogtd.com</t>
        </is>
      </c>
      <c r="Q67" t="inlineStr">
        <is>
          <t>ATM 596</t>
        </is>
      </c>
      <c r="R67" t="inlineStr">
        <is>
          <t>GTD-TELSUR-Bloqueo de equipos-Reinicio de equipamiento</t>
        </is>
      </c>
      <c r="S67" t="inlineStr">
        <is>
          <t>Corporaciones</t>
        </is>
      </c>
      <c r="T67" t="inlineStr">
        <is>
          <t>Transmisión de Datos</t>
        </is>
      </c>
      <c r="U67" t="inlineStr">
        <is>
          <t>Medium</t>
        </is>
      </c>
      <c r="V67" s="70" t="n">
        <v>45415.56863425926</v>
      </c>
      <c r="W67" s="70" t="n">
        <v>45415.70953703704</v>
      </c>
      <c r="X67" s="70" t="n">
        <v>45415.72359953704</v>
      </c>
      <c r="Z67" t="n">
        <v>44640</v>
      </c>
      <c r="AC67" t="inlineStr">
        <is>
          <t>TLCA</t>
        </is>
      </c>
      <c r="AD67" t="inlineStr">
        <is>
          <t>JPena@contratistasgtd.com</t>
        </is>
      </c>
      <c r="AF67" t="n">
        <v>0</v>
      </c>
      <c r="AG67" t="n">
        <v>99.545250896</v>
      </c>
      <c r="AH67" t="n">
        <v>99.500448029</v>
      </c>
      <c r="AI67" t="n">
        <v>223</v>
      </c>
      <c r="AJ67" t="n">
        <v>203</v>
      </c>
      <c r="AK67" t="n">
        <v>203</v>
      </c>
    </row>
    <row r="68" ht="15.95" customHeight="1" s="79">
      <c r="A68" t="inlineStr">
        <is>
          <t>2024 986777</t>
        </is>
      </c>
      <c r="B68" t="inlineStr">
        <is>
          <t>REDBANC S.A.</t>
        </is>
      </c>
      <c r="C68" t="inlineStr">
        <is>
          <t>Customer Problem Ticket</t>
        </is>
      </c>
      <c r="E68" t="inlineStr">
        <is>
          <t>Cerrado</t>
        </is>
      </c>
      <c r="F68" t="inlineStr">
        <is>
          <t>Grupo de Nivel 1</t>
        </is>
      </c>
      <c r="G68" s="71" t="inlineStr">
        <is>
          <t>#DZS
INCIDENT REDBANC: 948_MPLS-FO_VII_Banco-Santander_MALL_LINARES_CS-010474414:Private 1 - Down
M
Para soportet@grupogtd.com
Cc mpalacios@redbanc.cl, czamorano@redbanc.cl, Oscar.Orellana@dxc.com, clnocrbc@dxc.com, clnocrbc@dxc.com, elopez@redbanc.cl, avasquez@redbanc.cl, jhoan.saa@grupogtd.com
Hoy 13:24
Estimados Mesa de Soporte,
Se informa que se detecta el siguiente incidente en plataforma de monitoreo, por favor gestionar creación de ticket de Reclamo para la revision del servicio:
Notificacion de Incidente
CALLE ANIBAL LEÓN BUSTOS 0280, LINARES
RUT:
RESUMEN
Nombre host
Direccion IP
Alerta
Severidad
Fecha y Hora de Incio
CS Equipo
:948_MPLS-FO_VII_Banco-Santander_MALL_LINARES_CS-010474414
:10.113.20.230
:Private 1 - Down
:Warning
:2024.05.03 | 01:20:39
:ROUTRGEN_010407179_948
CONTACTO PARA VALIDAR SERVICIO
Escalamiento
:
BITACORA
Registros de Actualizacion
:
www.netmetrix.cl
Centro de Monitoreo Netme
https://apps.mypurecloud.com/directory/#/engage/admin/interactions/d12b6a25-b18f-43be-b30b-b466eceacc54</t>
        </is>
      </c>
      <c r="J68" t="inlineStr">
        <is>
          <t>Enlace MPLS-FO #0008673318</t>
        </is>
      </c>
      <c r="K68" t="inlineStr">
        <is>
          <t>EnMPLS-FO_010467678_596</t>
        </is>
      </c>
      <c r="L68" t="inlineStr">
        <is>
          <t>Bloqueo de equipos</t>
        </is>
      </c>
      <c r="M68" t="inlineStr">
        <is>
          <t>Equipamiento por lado de cliente</t>
        </is>
      </c>
      <c r="N68" t="inlineStr">
        <is>
          <t>Reinicio de equipamiento</t>
        </is>
      </c>
      <c r="O68" t="inlineStr">
        <is>
          <t>GTD-TELSUR</t>
        </is>
      </c>
      <c r="P68" t="inlineStr">
        <is>
          <t>MQuichel@ext.grupogtd.com</t>
        </is>
      </c>
      <c r="Q68" t="inlineStr">
        <is>
          <t>ATM 596</t>
        </is>
      </c>
      <c r="R68" t="inlineStr">
        <is>
          <t>GTD-TELSUR-Bloqueo de equipos-Reinicio de equipamiento</t>
        </is>
      </c>
      <c r="S68" t="inlineStr">
        <is>
          <t>Corporaciones</t>
        </is>
      </c>
      <c r="T68" t="inlineStr">
        <is>
          <t>Transmisión de Datos</t>
        </is>
      </c>
      <c r="U68" t="inlineStr">
        <is>
          <t>Medium</t>
        </is>
      </c>
      <c r="V68" s="70" t="n">
        <v>45415.57221064815</v>
      </c>
      <c r="W68" s="70" t="n">
        <v>45415.70953703704</v>
      </c>
      <c r="X68" s="70" t="n">
        <v>45415.72351851852</v>
      </c>
      <c r="Z68" t="n">
        <v>44640</v>
      </c>
      <c r="AC68" t="inlineStr">
        <is>
          <t>TLCA</t>
        </is>
      </c>
      <c r="AD68" t="inlineStr">
        <is>
          <t>JPena@contratistasgtd.com</t>
        </is>
      </c>
      <c r="AF68" t="n">
        <v>0</v>
      </c>
      <c r="AG68" t="n">
        <v>99.55645161299999</v>
      </c>
      <c r="AH68" t="n">
        <v>99.51164874600001</v>
      </c>
      <c r="AI68" t="n">
        <v>218</v>
      </c>
      <c r="AJ68" t="n">
        <v>198</v>
      </c>
      <c r="AK68" t="n">
        <v>198</v>
      </c>
    </row>
    <row r="69" ht="15.95" customHeight="1" s="79">
      <c r="A69" t="inlineStr">
        <is>
          <t>2024 986815</t>
        </is>
      </c>
      <c r="B69" t="inlineStr">
        <is>
          <t>REDBANC S.A.</t>
        </is>
      </c>
      <c r="C69" t="inlineStr">
        <is>
          <t>Customer Problem Ticket</t>
        </is>
      </c>
      <c r="D69" t="inlineStr">
        <is>
          <t>2024 986719</t>
        </is>
      </c>
      <c r="E69" t="inlineStr">
        <is>
          <t>Cerrado</t>
        </is>
      </c>
      <c r="F69" t="inlineStr">
        <is>
          <t>Grupo de Nivel 1</t>
        </is>
      </c>
      <c r="G69" s="71" t="inlineStr">
        <is>
          <t>#DZS
10.172.33.242 / 100.72.65.56	ATM 1740	Santander	calle anibal león bustos 0280	espacio urbano linares III	linares	09.- VII Region	Centro Comercial	CS-10474413 / CS-4G-10212113 / BPI-8770256</t>
        </is>
      </c>
      <c r="J69" t="inlineStr">
        <is>
          <t>Enlace MPLS-FO #0008770256</t>
        </is>
      </c>
      <c r="K69" t="inlineStr">
        <is>
          <t>EnMPLS-FO_010474413_1740</t>
        </is>
      </c>
      <c r="L69" t="inlineStr">
        <is>
          <t>Cable dañado, cortado o atenuado</t>
        </is>
      </c>
      <c r="M69" t="inlineStr">
        <is>
          <t>Cable de fibra óptica</t>
        </is>
      </c>
      <c r="N69" t="inlineStr">
        <is>
          <t>Corte de cable por trabajo de terceros</t>
        </is>
      </c>
      <c r="O69" t="inlineStr">
        <is>
          <t>TERCEROS</t>
        </is>
      </c>
      <c r="P69" t="inlineStr">
        <is>
          <t>Hector.Mancilla@grupogtd.com</t>
        </is>
      </c>
      <c r="Q69" t="inlineStr">
        <is>
          <t>ATM 1740</t>
        </is>
      </c>
      <c r="R69" t="inlineStr">
        <is>
          <t>TERCEROS-Cable dañado, cortado o atenuado-Corte de cable por trabajo de terceros</t>
        </is>
      </c>
      <c r="S69" t="inlineStr">
        <is>
          <t>Corporaciones</t>
        </is>
      </c>
      <c r="T69" t="inlineStr">
        <is>
          <t>Transmisión de Datos</t>
        </is>
      </c>
      <c r="U69" t="inlineStr">
        <is>
          <t>Medium</t>
        </is>
      </c>
      <c r="V69" s="70" t="n">
        <v>45415.60898148148</v>
      </c>
      <c r="X69" s="70" t="n">
        <v>45415.78942129629</v>
      </c>
      <c r="Z69" t="n">
        <v>44640</v>
      </c>
      <c r="AC69" t="inlineStr">
        <is>
          <t>TLCA</t>
        </is>
      </c>
      <c r="AD69" t="inlineStr">
        <is>
          <t>patricio.soto@grupogtd.com</t>
        </is>
      </c>
      <c r="AF69" t="n">
        <v>0</v>
      </c>
      <c r="AG69" t="n">
        <v>100</v>
      </c>
      <c r="AH69" t="n">
        <v>99.41756272400001</v>
      </c>
      <c r="AI69" t="n">
        <v>260</v>
      </c>
    </row>
    <row r="70" ht="15.95" customHeight="1" s="79">
      <c r="A70" t="inlineStr">
        <is>
          <t>2024 986835</t>
        </is>
      </c>
      <c r="B70" t="inlineStr">
        <is>
          <t>REDBANC S.A.</t>
        </is>
      </c>
      <c r="C70" t="inlineStr">
        <is>
          <t>Customer Problem Ticket</t>
        </is>
      </c>
      <c r="D70" t="inlineStr">
        <is>
          <t>2024 986719</t>
        </is>
      </c>
      <c r="E70" t="inlineStr">
        <is>
          <t>Cerrado</t>
        </is>
      </c>
      <c r="F70" t="inlineStr">
        <is>
          <t>Grupo de Nivel 1</t>
        </is>
      </c>
      <c r="G70" s="71" t="inlineStr">
        <is>
          <t>##DZS
GTD-Paine	Fibra	10.10.110.45	ATM 8569	163.250.106.82	163.250.106.81	Chile	Avenida Circunvalación 418 Segundo Piso	Centro Comercial Portofino	Linares	09.- VII Region	Centro Comercial	CS-10403329 / BPI-4147189	CISCO1941/K9</t>
        </is>
      </c>
      <c r="J70" t="inlineStr">
        <is>
          <t>Enlace MPLS-FO #0004147189</t>
        </is>
      </c>
      <c r="K70" t="inlineStr">
        <is>
          <t xml:space="preserve">EnMPLS-FO_010403329_8569 </t>
        </is>
      </c>
      <c r="L70" t="inlineStr">
        <is>
          <t>Cable dañado, cortado o atenuado</t>
        </is>
      </c>
      <c r="M70" t="inlineStr">
        <is>
          <t>Cable de fibra óptica</t>
        </is>
      </c>
      <c r="N70" t="inlineStr">
        <is>
          <t>Corte de cable por trabajo de terceros</t>
        </is>
      </c>
      <c r="O70" t="inlineStr">
        <is>
          <t>TERCEROS</t>
        </is>
      </c>
      <c r="P70" t="inlineStr">
        <is>
          <t>Hector.Mancilla@grupogtd.com</t>
        </is>
      </c>
      <c r="Q70" t="inlineStr">
        <is>
          <t xml:space="preserve">ATM 8569 </t>
        </is>
      </c>
      <c r="R70" t="inlineStr">
        <is>
          <t>TERCEROS-Cable dañado, cortado o atenuado-Corte de cable por trabajo de terceros</t>
        </is>
      </c>
      <c r="S70" t="inlineStr">
        <is>
          <t>Corporaciones</t>
        </is>
      </c>
      <c r="T70" t="inlineStr">
        <is>
          <t>Transmisión de Datos</t>
        </is>
      </c>
      <c r="U70" t="inlineStr">
        <is>
          <t>Medium</t>
        </is>
      </c>
      <c r="V70" s="70" t="n">
        <v>45415.62138888889</v>
      </c>
      <c r="X70" s="70" t="n">
        <v>45415.78971064815</v>
      </c>
      <c r="Z70" t="n">
        <v>44640</v>
      </c>
      <c r="AC70" t="inlineStr">
        <is>
          <t>TLCA</t>
        </is>
      </c>
      <c r="AD70" t="inlineStr">
        <is>
          <t>patricio.soto@grupogtd.com</t>
        </is>
      </c>
      <c r="AF70" t="n">
        <v>0</v>
      </c>
      <c r="AG70" t="n">
        <v>100</v>
      </c>
      <c r="AH70" t="n">
        <v>99.45564516100001</v>
      </c>
      <c r="AI70" t="n">
        <v>243</v>
      </c>
    </row>
    <row r="71" ht="15.95" customHeight="1" s="79">
      <c r="A71" t="inlineStr">
        <is>
          <t>2024 986912</t>
        </is>
      </c>
      <c r="B71" t="inlineStr">
        <is>
          <t>REDBANC S.A.</t>
        </is>
      </c>
      <c r="C71" t="inlineStr">
        <is>
          <t>Customer Problem Ticket</t>
        </is>
      </c>
      <c r="D71" t="inlineStr">
        <is>
          <t>2024 986925</t>
        </is>
      </c>
      <c r="E71" t="inlineStr">
        <is>
          <t>Cerrado</t>
        </is>
      </c>
      <c r="F71" t="inlineStr">
        <is>
          <t>Grupo de Nivel 1</t>
        </is>
      </c>
      <c r="G71" s="71" t="inlineStr">
        <is>
          <t xml:space="preserve">#DZS
ATM
IP WAN
Inicio Ticket
Fin Ticket
Comuna
Region
Codigo Servicio
3759
10.10.134.5
03-05-2024 15:29
PUERTO MONTT
10 X REGION
CS-151414 / BPI-39237
8523
10.10.128.27
03-05-2024 15:29
PUERTO MONTT
10 X REGION
CS-340824 / BPI-33046
4250
10.10.100.51
03-05-2024 15:29
PUERTO MONTT
10 X REGION
CS-541328 / BPI-12358
1081
10.10.103.23
03-05-2024 15:29
PUERTO MONTT
10 X REGION
CS-363572 / BPI-38205
3970
10.10.120.51
03-05-2024 15:29
PUERTO MONTT
10 X REGION
CS-10259467 / BPI-1014716
3985
10.10.122.18
03-05-2024 15:29
PUERTO MONTT
10 X REGION
CS-10259466 / BPI-1014717
5704
10.10.113.11
03-05-2024 15:29
PUERTO MONTT
10 X REGION
CS-10372525 / BPI 3377565
3177
10.10.124.49
03-05-2024 15:29
PUERTO MONTT
10 X REGION
CS-10258563 / BPI-1005896
1169
10.10.124.7
03-05-2024 15:29
PUERTO MONTT
10 X REGION
CS-318630 / BPI-38832
1008
10.10.114.40
03-05-2024 15:29
PUERTO MONTT
10 X REGION
CS-318636 / BPI-38797
5843
10.10.103.36
03-05-2024 15:29
PUERTO MONTT
10 X REGION
CS-341025 / BPI-38276
8895
10.10.113.21
03-05-2024 15:29
PUERTO MONTT
10 X REGION
CS-341156 / BPI-39093
2947
10.10.113.29
03-05-2024 15:29
PUERTO MONTT
10 X REGION
CS-325429 / BPI-38207
5047
10.10.105.12
03-05-2024 15:29
PUERTO MONTT
10 X REGION
CS-10372524 / BPI-3377562
5054
10.10.134.21
03-05-2024 15:29
PUERTO MONTT
10 X REGION
CS-10373676 / BPI-3424515
4993
10.10.134.58
03-05-2024 15:29
PUERTO MONTT
10 X REGION
CS-10367527 / BPI-3251679
5723
10.172.33.198
03-05-2024 15:29
PUERTO MONTT
10 X REGION
CS-10419727
1307
10.172.33.194
03-05-2024 15:29
PUERTO MONTT
10 X REGION
CS-10419368
3694
10.10.122.55
03-05-2024 15:29
PUERTO MONTT
10 X REGION
CS-10340674 / BPI-2529153
494
10.10.104.16
03-05-2024 15:29
PUERTO MONTT
10 X REGION
CS-10360782 / BPI-3159263
310
10.65.3.187
03-05-2024 15:29
PUERTO MONTT
10 X REGION
CS-151531 / BPI-32888
 </t>
        </is>
      </c>
      <c r="J71" t="inlineStr">
        <is>
          <t>Enlace MPLS-CU #39237</t>
        </is>
      </c>
      <c r="K71" t="inlineStr">
        <is>
          <t>EnMPLSCUDF_151414</t>
        </is>
      </c>
      <c r="L71" t="inlineStr">
        <is>
          <t>Problema de configuración</t>
        </is>
      </c>
      <c r="M71" t="inlineStr">
        <is>
          <t>Switch Mpls</t>
        </is>
      </c>
      <c r="N71" t="inlineStr">
        <is>
          <t>cambio de configuración de VPLS</t>
        </is>
      </c>
      <c r="O71" t="inlineStr">
        <is>
          <t>GTD-TELSUR</t>
        </is>
      </c>
      <c r="P71" t="inlineStr">
        <is>
          <t>Carlos.Figueroa@grupogtd.com</t>
        </is>
      </c>
      <c r="Q71" t="inlineStr">
        <is>
          <t>ATM 3759</t>
        </is>
      </c>
      <c r="R71" t="inlineStr">
        <is>
          <t>GTD-TELSUR-Problema de configuración-cambio de configuración de VPLS</t>
        </is>
      </c>
      <c r="S71" t="inlineStr">
        <is>
          <t>Corporaciones</t>
        </is>
      </c>
      <c r="T71" t="inlineStr">
        <is>
          <t>Transmisión de Datos</t>
        </is>
      </c>
      <c r="U71" t="inlineStr">
        <is>
          <t>Medium</t>
        </is>
      </c>
      <c r="V71" s="70" t="n">
        <v>45415.66359953704</v>
      </c>
      <c r="W71" s="70" t="n">
        <v>45415.75626157408</v>
      </c>
      <c r="X71" s="70" t="n">
        <v>45415.80478009259</v>
      </c>
      <c r="Z71" t="n">
        <v>44640</v>
      </c>
      <c r="AC71" t="inlineStr">
        <is>
          <t>PMTT</t>
        </is>
      </c>
      <c r="AD71" t="inlineStr">
        <is>
          <t>Luis.Navarro@grupogtd.com</t>
        </is>
      </c>
      <c r="AF71" t="n">
        <v>0</v>
      </c>
      <c r="AG71" t="n">
        <v>99.699820789</v>
      </c>
      <c r="AH71" t="n">
        <v>99.545250896</v>
      </c>
      <c r="AI71" t="n">
        <v>203</v>
      </c>
      <c r="AJ71" t="n">
        <v>134</v>
      </c>
      <c r="AK71" t="n">
        <v>134</v>
      </c>
    </row>
    <row r="72" ht="15.95" customHeight="1" s="79">
      <c r="A72" t="inlineStr">
        <is>
          <t>2024 987046</t>
        </is>
      </c>
      <c r="B72" t="inlineStr">
        <is>
          <t>REDBANC S.A.</t>
        </is>
      </c>
      <c r="C72" t="inlineStr">
        <is>
          <t>Customer Problem Ticket</t>
        </is>
      </c>
      <c r="E72" t="inlineStr">
        <is>
          <t>Cerrado</t>
        </is>
      </c>
      <c r="F72" t="inlineStr">
        <is>
          <t>Grupo de Soporte Terreno Telsur</t>
        </is>
      </c>
      <c r="G72" s="71" t="inlineStr">
        <is>
          <t>#DZS
10.10.143.202	ATM 5444	Santander	Camino Longitudinal Sur Km 187	Copec Pronto Romeral	Romeral	09.- VII Region	Servicentro	CS-10546257 / BPI-3505079</t>
        </is>
      </c>
      <c r="J72" t="inlineStr">
        <is>
          <t>Conexión Privada #0003505082</t>
        </is>
      </c>
      <c r="K72" t="inlineStr">
        <is>
          <t>RedPriv_010546257_5444</t>
        </is>
      </c>
      <c r="L72" t="inlineStr">
        <is>
          <t>Bloqueo de equipos</t>
        </is>
      </c>
      <c r="M72" t="inlineStr">
        <is>
          <t>Equipamiento por lado de cliente</t>
        </is>
      </c>
      <c r="N72" t="inlineStr">
        <is>
          <t>Reinicio de equipamiento</t>
        </is>
      </c>
      <c r="O72" t="inlineStr">
        <is>
          <t>GTD-TELSUR</t>
        </is>
      </c>
      <c r="P72" t="inlineStr">
        <is>
          <t>FESoto@ext.grupogtd.com</t>
        </is>
      </c>
      <c r="Q72" t="inlineStr">
        <is>
          <t>ATM 5444</t>
        </is>
      </c>
      <c r="R72" t="inlineStr">
        <is>
          <t>GTD-TELSUR-Bloqueo de equipos-Reinicio de equipamiento</t>
        </is>
      </c>
      <c r="S72" t="inlineStr">
        <is>
          <t>Corporaciones</t>
        </is>
      </c>
      <c r="T72" t="inlineStr">
        <is>
          <t>Transmisión de Datos</t>
        </is>
      </c>
      <c r="U72" t="inlineStr">
        <is>
          <t>Medium</t>
        </is>
      </c>
      <c r="V72" s="70" t="n">
        <v>45415.78436342593</v>
      </c>
      <c r="X72" s="70" t="n">
        <v>45417.47143518519</v>
      </c>
      <c r="Z72" t="n">
        <v>44640</v>
      </c>
      <c r="AA72" s="70" t="n">
        <v>45416.47568287037</v>
      </c>
      <c r="AB72" s="70" t="n">
        <v>45418.475</v>
      </c>
      <c r="AC72" t="inlineStr">
        <is>
          <t>TLCA</t>
        </is>
      </c>
      <c r="AD72" t="inlineStr">
        <is>
          <t>patricio.soto@grupogtd.com</t>
        </is>
      </c>
      <c r="AF72" t="n">
        <v>2880</v>
      </c>
      <c r="AG72" t="n">
        <v>100</v>
      </c>
      <c r="AH72" t="n">
        <v>94.558691756</v>
      </c>
      <c r="AI72" t="n">
        <v>2429</v>
      </c>
    </row>
    <row r="73" ht="15.95" customHeight="1" s="79">
      <c r="A73" t="inlineStr">
        <is>
          <t>2024 987050</t>
        </is>
      </c>
      <c r="B73" t="inlineStr">
        <is>
          <t>REDBANC S.A.</t>
        </is>
      </c>
      <c r="C73" t="inlineStr">
        <is>
          <t>Customer Problem Ticket</t>
        </is>
      </c>
      <c r="E73" t="inlineStr">
        <is>
          <t>Cerrado</t>
        </is>
      </c>
      <c r="F73" t="inlineStr">
        <is>
          <t>Grupo de Soporte Terreno Telsur</t>
        </is>
      </c>
      <c r="G73" s="71" t="inlineStr">
        <is>
          <t xml:space="preserve">#DZS
Asunto: ATM 2978 sin enlace
Estimados muy buenas tardes, favor de su ayuda para generar folio para revisión de ATM 2978 que se encuentra sin enlace.
DIRECCION
UBICACION
COMUNA
REGION
TIPO LOCAL
CODIGO
Las Violetas 1292
Estación de Servicio Shell
San Pedro De La Paz
11.- VIII Region
Servicentro
CS-438953 / BPI-38356
Saludos.
Jose Parada P.-
Analista Observabilidad
+56 9 226746880
DXC Technology
Av. Apoquindo 5950, 22° floor
Las Condes, Santiago, Chile
https://apps.mypurecloud.com/directory/#/engage/admin/interactions/da9370ff-e818-4e2b-88a4-0543d051ae31
</t>
        </is>
      </c>
      <c r="J73" t="inlineStr">
        <is>
          <t>Conexión Privada #30502</t>
        </is>
      </c>
      <c r="K73" t="inlineStr">
        <is>
          <t>RedPrivDL_438953</t>
        </is>
      </c>
      <c r="L73" t="inlineStr">
        <is>
          <t>Bloqueo de equipos</t>
        </is>
      </c>
      <c r="M73" t="inlineStr">
        <is>
          <t>Equipamiento por lado de cliente</t>
        </is>
      </c>
      <c r="N73" t="inlineStr">
        <is>
          <t>Reinicio de equipamiento</t>
        </is>
      </c>
      <c r="O73" t="inlineStr">
        <is>
          <t>GTD-TELSUR</t>
        </is>
      </c>
      <c r="P73" t="inlineStr">
        <is>
          <t>FESoto@ext.grupogtd.com</t>
        </is>
      </c>
      <c r="Q73" t="inlineStr">
        <is>
          <t>ATM 2978</t>
        </is>
      </c>
      <c r="R73" t="inlineStr">
        <is>
          <t>GTD-TELSUR-Bloqueo de equipos-Reinicio de equipamiento</t>
        </is>
      </c>
      <c r="S73" t="inlineStr">
        <is>
          <t>Corporaciones</t>
        </is>
      </c>
      <c r="T73" t="inlineStr">
        <is>
          <t>Transmisión de Datos</t>
        </is>
      </c>
      <c r="U73" t="inlineStr">
        <is>
          <t>Medium</t>
        </is>
      </c>
      <c r="V73" s="70" t="n">
        <v>45415.78759259259</v>
      </c>
      <c r="X73" s="70" t="n">
        <v>45417.62459490741</v>
      </c>
      <c r="Z73" t="n">
        <v>44640</v>
      </c>
      <c r="AA73" s="70" t="n">
        <v>45415.88099537037</v>
      </c>
      <c r="AB73" s="70" t="n">
        <v>45416.46388888889</v>
      </c>
      <c r="AC73" t="inlineStr">
        <is>
          <t>CNCP</t>
        </is>
      </c>
      <c r="AD73" t="inlineStr">
        <is>
          <t>lpino@contratistasgtd.com</t>
        </is>
      </c>
      <c r="AF73" t="n">
        <v>840</v>
      </c>
      <c r="AG73" t="n">
        <v>100</v>
      </c>
      <c r="AH73" t="n">
        <v>94.074820789</v>
      </c>
      <c r="AI73" t="n">
        <v>2645</v>
      </c>
    </row>
    <row r="74" ht="15.95" customHeight="1" s="79">
      <c r="A74" t="inlineStr">
        <is>
          <t>2024 987056</t>
        </is>
      </c>
      <c r="B74" t="inlineStr">
        <is>
          <t>REDBANC S.A.</t>
        </is>
      </c>
      <c r="C74" t="inlineStr">
        <is>
          <t>Customer Problem Ticket</t>
        </is>
      </c>
      <c r="E74" t="inlineStr">
        <is>
          <t>Cerrado</t>
        </is>
      </c>
      <c r="F74" t="inlineStr">
        <is>
          <t>Grupo de Nivel 1</t>
        </is>
      </c>
      <c r="G74" s="71" t="inlineStr">
        <is>
          <t xml:space="preserve">Equipamiento #34216 se toma enlace de ref ya que la dirección indicada tiene todos los productos con activación en progreso.
ATM 2536 sin enlace
lio para revisión de ATM 2526 que se encuentra sin enlace.
 DIRECCION
UBICACION
COMUNA
REGION
TIPO LOCAL
CODIGO
avenida libertador bernardo ohiggins 5091
espacio urbano las rejas II
Estacion Central
07.- Region Metropolitana
Centro Comercial
CS-10475428 / CS-10214055 / BPI-8821946
Saludos.
Jose Parada P.-
Analista Observabilidad
+56 9 226746880
jose.parada@dxc.com
DXC Technology
Av. Apoquindo 5950, 22° floor
Las Condes, Santiago, Chile
https://apps.mypurecloud.com/directory/#/engage/admin/interactions/bbbb6d73-0f4b-4fd7-a7e3-6a33cbc10179
</t>
        </is>
      </c>
      <c r="J74" t="inlineStr">
        <is>
          <t>Equipamiento #34216</t>
        </is>
      </c>
      <c r="K74" t="inlineStr">
        <is>
          <t>EQUIPAM338503</t>
        </is>
      </c>
      <c r="L74" t="inlineStr">
        <is>
          <t>Bloqueo de servicio y/o equipo</t>
        </is>
      </c>
      <c r="M74" t="inlineStr">
        <is>
          <t>Equipo cliente y/o administrado por cliente</t>
        </is>
      </c>
      <c r="N74" t="inlineStr">
        <is>
          <t>Bloqueo en Host de destino</t>
        </is>
      </c>
      <c r="O74" t="inlineStr">
        <is>
          <t>CLIENTE</t>
        </is>
      </c>
      <c r="P74" t="inlineStr">
        <is>
          <t>patricio.soto@grupogtd.com</t>
        </is>
      </c>
      <c r="R74" t="inlineStr">
        <is>
          <t>CLIENTE-Bloqueo de servicio y/o equipo-Bloqueo en Host de destino</t>
        </is>
      </c>
      <c r="S74" t="inlineStr">
        <is>
          <t>Corporaciones</t>
        </is>
      </c>
      <c r="T74" t="inlineStr">
        <is>
          <t>TV, Video y Otros</t>
        </is>
      </c>
      <c r="U74" t="inlineStr">
        <is>
          <t>Medium</t>
        </is>
      </c>
      <c r="V74" s="70" t="n">
        <v>45415.8034375</v>
      </c>
      <c r="X74" s="70" t="n">
        <v>45417.67614583333</v>
      </c>
      <c r="Z74" t="n">
        <v>44640</v>
      </c>
      <c r="AC74" t="inlineStr">
        <is>
          <t>MNC</t>
        </is>
      </c>
      <c r="AD74" t="inlineStr">
        <is>
          <t>ccorrea@ext.grupogtd.com</t>
        </is>
      </c>
      <c r="AF74" t="n">
        <v>0</v>
      </c>
      <c r="AG74" t="n">
        <v>100</v>
      </c>
      <c r="AH74" t="n">
        <v>93.958333333</v>
      </c>
      <c r="AI74" t="n">
        <v>2697</v>
      </c>
    </row>
    <row r="75" ht="15.95" customHeight="1" s="79">
      <c r="A75" t="inlineStr">
        <is>
          <t>2024 987189</t>
        </is>
      </c>
      <c r="B75" t="inlineStr">
        <is>
          <t>REDBANC S.A.</t>
        </is>
      </c>
      <c r="C75" t="inlineStr">
        <is>
          <t>Customer Problem Ticket</t>
        </is>
      </c>
      <c r="E75" t="inlineStr">
        <is>
          <t>Cerrado</t>
        </is>
      </c>
      <c r="F75" t="inlineStr">
        <is>
          <t>Grupo de Soporte Terreno</t>
        </is>
      </c>
      <c r="G75" t="inlineStr">
        <is>
          <t>GTD-Liray	Fibra	10.10.121.65	ATM 6625	163.250.242.24	Santander	AVENIDA TOBALABA 11567	COPEC PRONTO PENALOLEN	Peñalolen	CS-3373273 / BPI-3373275</t>
        </is>
      </c>
      <c r="J75" t="inlineStr">
        <is>
          <t>Enlace MPLS FO #0003373275</t>
        </is>
      </c>
      <c r="K75" t="inlineStr">
        <is>
          <t>EnMPLSFO_010372398_6625</t>
        </is>
      </c>
      <c r="L75" t="inlineStr">
        <is>
          <t>Cable dañado, cortado o atenuado</t>
        </is>
      </c>
      <c r="M75" t="inlineStr">
        <is>
          <t>Jumper de FO</t>
        </is>
      </c>
      <c r="N75" t="inlineStr">
        <is>
          <t>se cambia elemento en nodo</t>
        </is>
      </c>
      <c r="O75" t="inlineStr">
        <is>
          <t>GTD-TELSUR</t>
        </is>
      </c>
      <c r="P75" t="inlineStr">
        <is>
          <t>mcabello@grupogtd.com</t>
        </is>
      </c>
      <c r="Q75" t="inlineStr">
        <is>
          <t>ATM 6625</t>
        </is>
      </c>
      <c r="R75" t="inlineStr">
        <is>
          <t>GTD-TELSUR-Cable dañado, cortado o atenuado-se cambia elemento en nodo</t>
        </is>
      </c>
      <c r="S75" t="inlineStr">
        <is>
          <t>Corporaciones</t>
        </is>
      </c>
      <c r="T75" t="inlineStr">
        <is>
          <t>Transmisión de Datos</t>
        </is>
      </c>
      <c r="U75" t="inlineStr">
        <is>
          <t>Medium</t>
        </is>
      </c>
      <c r="V75" s="70" t="n">
        <v>45416.53532407407</v>
      </c>
      <c r="X75" s="70" t="n">
        <v>45417.66196759259</v>
      </c>
      <c r="Z75" t="n">
        <v>44640</v>
      </c>
      <c r="AC75" t="inlineStr">
        <is>
          <t>MSC</t>
        </is>
      </c>
      <c r="AD75" t="inlineStr">
        <is>
          <t>patricio.soto@grupogtd.com</t>
        </is>
      </c>
      <c r="AF75" t="n">
        <v>0</v>
      </c>
      <c r="AG75" t="n">
        <v>100</v>
      </c>
      <c r="AH75" t="n">
        <v>96.364247312</v>
      </c>
      <c r="AI75" t="n">
        <v>1623</v>
      </c>
    </row>
    <row r="76" ht="15.95" customHeight="1" s="79">
      <c r="A76" t="inlineStr">
        <is>
          <t>2024 987258</t>
        </is>
      </c>
      <c r="B76" t="inlineStr">
        <is>
          <t>REDBANC S.A.</t>
        </is>
      </c>
      <c r="C76" t="inlineStr">
        <is>
          <t>Customer Problem Ticket</t>
        </is>
      </c>
      <c r="E76" t="inlineStr">
        <is>
          <t>Cerrado</t>
        </is>
      </c>
      <c r="F76" t="inlineStr">
        <is>
          <t>Grupo de Soporte Terreno</t>
        </is>
      </c>
      <c r="G76" t="inlineStr">
        <is>
          <t>10.172.4.110	ATM 8704	172.45.119.82	172.45.119.81	255.255.255.248 	Chile	San Luis de Macul 5171	Supermercado Mayorista 10	Macul	07.- Region Metropolitana	Supermercado	CS-10269482 / BPI-1090976</t>
        </is>
      </c>
      <c r="J76" t="inlineStr">
        <is>
          <t>Enlace MPLS FO #0001090976</t>
        </is>
      </c>
      <c r="K76" t="inlineStr">
        <is>
          <t>EnMPLSFO_010269482_2705</t>
        </is>
      </c>
      <c r="L76" t="inlineStr">
        <is>
          <t>Bloqueo de servicio y/o equipo</t>
        </is>
      </c>
      <c r="M76" t="inlineStr">
        <is>
          <t>Sube sin intervención de GTD-TELSUR</t>
        </is>
      </c>
      <c r="N76" t="inlineStr">
        <is>
          <t>sin intervención de GTD-TELSUR</t>
        </is>
      </c>
      <c r="O76" t="inlineStr">
        <is>
          <t>GTD-TELSUR</t>
        </is>
      </c>
      <c r="P76" t="inlineStr">
        <is>
          <t>mcabello@grupogtd.com</t>
        </is>
      </c>
      <c r="Q76" t="inlineStr">
        <is>
          <t>ATM 2705</t>
        </is>
      </c>
      <c r="R76" t="inlineStr">
        <is>
          <t>GTD-TELSUR-Bloqueo de servicio y/o equipo-sin intervención de GTD-TELSUR</t>
        </is>
      </c>
      <c r="S76" t="inlineStr">
        <is>
          <t>Corporaciones</t>
        </is>
      </c>
      <c r="T76" t="inlineStr">
        <is>
          <t>Transmisión de Datos</t>
        </is>
      </c>
      <c r="U76" t="inlineStr">
        <is>
          <t>Medium</t>
        </is>
      </c>
      <c r="V76" s="70" t="n">
        <v>45416.80908564815</v>
      </c>
      <c r="X76" s="70" t="n">
        <v>45417.45335648148</v>
      </c>
      <c r="Z76" t="n">
        <v>44640</v>
      </c>
      <c r="AC76" t="inlineStr">
        <is>
          <t>MSC</t>
        </is>
      </c>
      <c r="AD76" t="inlineStr">
        <is>
          <t>patricio.soto@grupogtd.com</t>
        </is>
      </c>
      <c r="AF76" t="n">
        <v>0</v>
      </c>
      <c r="AG76" t="n">
        <v>100</v>
      </c>
      <c r="AH76" t="n">
        <v>97.923387097</v>
      </c>
      <c r="AI76" t="n">
        <v>927</v>
      </c>
    </row>
    <row r="77" ht="15.95" customHeight="1" s="79">
      <c r="A77" t="inlineStr">
        <is>
          <t>2024 987301</t>
        </is>
      </c>
      <c r="B77" t="inlineStr">
        <is>
          <t>REDBANC S.A.</t>
        </is>
      </c>
      <c r="C77" t="inlineStr">
        <is>
          <t>Customer Problem Ticket</t>
        </is>
      </c>
      <c r="E77" t="inlineStr">
        <is>
          <t>Cerrado</t>
        </is>
      </c>
      <c r="F77" t="inlineStr">
        <is>
          <t>Grupo de Soporte Terreno Telsur</t>
        </is>
      </c>
      <c r="G77" s="71" t="inlineStr">
        <is>
          <t>#DZS
GTD-VSAT-Paine	Vsat	10.10.145.66	ATM 5472	163.250.107.130	163.250.107.129	Santander	Ruta 5 Sur Km 66,5 sector Poniente	Copec Pronto Mostazal Poniente I	San Francisco Mostazal	08.- VI Region	Servicentro	CS-10557300 / BPI-3718920	CISCO1941/K9	15.2(4)M7	Vsat 1 Mbps	GTD</t>
        </is>
      </c>
      <c r="J77" t="inlineStr">
        <is>
          <t>Conexión Privada #0003718920</t>
        </is>
      </c>
      <c r="K77" t="inlineStr">
        <is>
          <t>RedPriv_010557300_5472</t>
        </is>
      </c>
      <c r="L77" t="inlineStr">
        <is>
          <t>Bloqueo de equipos</t>
        </is>
      </c>
      <c r="M77" t="inlineStr">
        <is>
          <t>Equipamiento por lado de cliente</t>
        </is>
      </c>
      <c r="N77" t="inlineStr">
        <is>
          <t>Reinicio de equipamiento</t>
        </is>
      </c>
      <c r="O77" t="inlineStr">
        <is>
          <t>GTD-TELSUR</t>
        </is>
      </c>
      <c r="P77" t="inlineStr">
        <is>
          <t>FESoto@ext.grupogtd.com</t>
        </is>
      </c>
      <c r="Q77" t="inlineStr">
        <is>
          <t>ATM 5472</t>
        </is>
      </c>
      <c r="R77" t="inlineStr">
        <is>
          <t>GTD-TELSUR-Bloqueo de equipos-Reinicio de equipamiento</t>
        </is>
      </c>
      <c r="S77" t="inlineStr">
        <is>
          <t>Corporaciones</t>
        </is>
      </c>
      <c r="T77" t="inlineStr">
        <is>
          <t>Transmisión de Datos</t>
        </is>
      </c>
      <c r="U77" t="inlineStr">
        <is>
          <t>Medium</t>
        </is>
      </c>
      <c r="V77" s="70" t="n">
        <v>45417.42188657408</v>
      </c>
      <c r="X77" s="70" t="n">
        <v>45417.6768287037</v>
      </c>
      <c r="Z77" t="n">
        <v>44640</v>
      </c>
      <c r="AC77" t="inlineStr">
        <is>
          <t>RNGA</t>
        </is>
      </c>
      <c r="AD77" t="inlineStr">
        <is>
          <t>patricio.soto@grupogtd.com</t>
        </is>
      </c>
      <c r="AF77" t="n">
        <v>0</v>
      </c>
      <c r="AG77" t="n">
        <v>100</v>
      </c>
      <c r="AH77" t="n">
        <v>99.177867384</v>
      </c>
      <c r="AI77" t="n">
        <v>367</v>
      </c>
    </row>
    <row r="78" ht="15.95" customHeight="1" s="79">
      <c r="A78" t="inlineStr">
        <is>
          <t>2024 987305</t>
        </is>
      </c>
      <c r="B78" t="inlineStr">
        <is>
          <t>REDBANC S.A.</t>
        </is>
      </c>
      <c r="C78" t="inlineStr">
        <is>
          <t>Customer Problem Ticket</t>
        </is>
      </c>
      <c r="E78" t="inlineStr">
        <is>
          <t>Cerrado</t>
        </is>
      </c>
      <c r="F78" t="inlineStr">
        <is>
          <t>Grupo de Soporte Terreno Telsur</t>
        </is>
      </c>
      <c r="G78" s="71" t="inlineStr">
        <is>
          <t>#DZS
TELSUR-Paine	Fibra	10.63.1.171	ATM 4175	163.250.221.210	Chile	Beuacheff 765	Clinica Alemana	Valdivia	CS-339986 / BPI-33064</t>
        </is>
      </c>
      <c r="J78" t="inlineStr">
        <is>
          <t>Conexión Privada #30388</t>
        </is>
      </c>
      <c r="K78" t="inlineStr">
        <is>
          <t>RedPrivDL_339986</t>
        </is>
      </c>
      <c r="L78" t="inlineStr">
        <is>
          <t>Bloqueo de servicio y/o equipo</t>
        </is>
      </c>
      <c r="M78" t="inlineStr">
        <is>
          <t>Conversor o Equipo en Nodo</t>
        </is>
      </c>
      <c r="N78" t="inlineStr">
        <is>
          <t>se reinicia equipo</t>
        </is>
      </c>
      <c r="O78" t="inlineStr">
        <is>
          <t>GTD-TELSUR</t>
        </is>
      </c>
      <c r="P78" t="inlineStr">
        <is>
          <t>andrea.subiabre@grupogtd.com</t>
        </is>
      </c>
      <c r="Q78" t="inlineStr">
        <is>
          <t>ATM 4175</t>
        </is>
      </c>
      <c r="R78" t="inlineStr">
        <is>
          <t>GTD-TELSUR-Bloqueo de servicio y/o equipo-se reinicia equipo</t>
        </is>
      </c>
      <c r="S78" t="inlineStr">
        <is>
          <t>Corporaciones</t>
        </is>
      </c>
      <c r="T78" t="inlineStr">
        <is>
          <t>Transmisión de Datos</t>
        </is>
      </c>
      <c r="U78" t="inlineStr">
        <is>
          <t>Medium</t>
        </is>
      </c>
      <c r="V78" s="70" t="n">
        <v>45417.46361111111</v>
      </c>
      <c r="W78" s="70" t="n">
        <v>45418.75662037037</v>
      </c>
      <c r="X78" s="70" t="n">
        <v>45418.76059027778</v>
      </c>
      <c r="Z78" t="n">
        <v>44640</v>
      </c>
      <c r="AA78" s="70" t="n">
        <v>45417.71516203704</v>
      </c>
      <c r="AB78" s="70" t="n">
        <v>45418.375</v>
      </c>
      <c r="AC78" t="inlineStr">
        <is>
          <t>VLDV</t>
        </is>
      </c>
      <c r="AD78" t="inlineStr">
        <is>
          <t>patricio.soto@grupogtd.com</t>
        </is>
      </c>
      <c r="AF78" t="n">
        <v>951</v>
      </c>
      <c r="AG78" t="n">
        <v>95.828853047</v>
      </c>
      <c r="AH78" t="n">
        <v>95.815412186</v>
      </c>
      <c r="AI78" t="n">
        <v>1868</v>
      </c>
      <c r="AJ78" t="n">
        <v>1862</v>
      </c>
      <c r="AK78" t="n">
        <v>911</v>
      </c>
    </row>
    <row r="79" ht="15.95" customHeight="1" s="79">
      <c r="A79" t="inlineStr">
        <is>
          <t>2024 987329</t>
        </is>
      </c>
      <c r="B79" t="inlineStr">
        <is>
          <t>REDBANC S.A.</t>
        </is>
      </c>
      <c r="C79" t="inlineStr">
        <is>
          <t>Customer Problem Ticket</t>
        </is>
      </c>
      <c r="E79" t="inlineStr">
        <is>
          <t>Cerrado</t>
        </is>
      </c>
      <c r="F79" t="inlineStr">
        <is>
          <t>Grupo de Soporte Terreno Telsur</t>
        </is>
      </c>
      <c r="G79" t="inlineStr">
        <is>
          <t>GTD-VSAT-Paine	Vsat	10.10.145.66	ATM 5472	163.250.107.130	163.250.107.129	Santander	Ruta 5 Sur Km 66,5 sector Poniente	Copec Pronto Mostazal Poniente I	San Francisco Mostazal	08.- VI Region	Servicentro	CS-10557300 / BPI-3718920	CISCO1941/K9	15.2(4)M7	Vsat 1 Mbps	GTD</t>
        </is>
      </c>
      <c r="J79" t="inlineStr">
        <is>
          <t>Conexión Privada #0003718920</t>
        </is>
      </c>
      <c r="K79" t="inlineStr">
        <is>
          <t>RedPriv_010557300_5472</t>
        </is>
      </c>
      <c r="L79" t="inlineStr">
        <is>
          <t>Bloqueo de equipos</t>
        </is>
      </c>
      <c r="M79" t="inlineStr">
        <is>
          <t>Equipamiento por lado de cliente</t>
        </is>
      </c>
      <c r="N79" t="inlineStr">
        <is>
          <t>Reinicio de equipamiento</t>
        </is>
      </c>
      <c r="O79" t="inlineStr">
        <is>
          <t>GTD-TELSUR</t>
        </is>
      </c>
      <c r="P79" t="inlineStr">
        <is>
          <t>RTapia@ext.grupogtd.com</t>
        </is>
      </c>
      <c r="Q79" t="inlineStr">
        <is>
          <t>ATM 5472</t>
        </is>
      </c>
      <c r="R79" t="inlineStr">
        <is>
          <t>GTD-TELSUR-Bloqueo de equipos-Reinicio de equipamiento</t>
        </is>
      </c>
      <c r="S79" t="inlineStr">
        <is>
          <t>Corporaciones</t>
        </is>
      </c>
      <c r="T79" t="inlineStr">
        <is>
          <t>Transmisión de Datos</t>
        </is>
      </c>
      <c r="U79" t="inlineStr">
        <is>
          <t>Medium</t>
        </is>
      </c>
      <c r="V79" s="70" t="n">
        <v>45417.76234953704</v>
      </c>
      <c r="X79" s="70" t="n">
        <v>45418.62398148148</v>
      </c>
      <c r="Z79" t="n">
        <v>44640</v>
      </c>
      <c r="AC79" t="inlineStr">
        <is>
          <t>RNGA</t>
        </is>
      </c>
      <c r="AD79" t="inlineStr">
        <is>
          <t>patricio.soto@grupogtd.com</t>
        </is>
      </c>
      <c r="AF79" t="n">
        <v>0</v>
      </c>
      <c r="AG79" t="n">
        <v>100</v>
      </c>
      <c r="AH79" t="n">
        <v>97.219982079</v>
      </c>
      <c r="AI79" t="n">
        <v>1241</v>
      </c>
    </row>
    <row r="80" ht="15.95" customHeight="1" s="79">
      <c r="A80" t="inlineStr">
        <is>
          <t>2024 987522</t>
        </is>
      </c>
      <c r="B80" t="inlineStr">
        <is>
          <t>REDBANC S.A.</t>
        </is>
      </c>
      <c r="C80" t="inlineStr">
        <is>
          <t>Customer Problem Ticket</t>
        </is>
      </c>
      <c r="E80" t="inlineStr">
        <is>
          <t>Cerrado</t>
        </is>
      </c>
      <c r="F80" t="inlineStr">
        <is>
          <t>Grupo de Soporte Terreno Telsur</t>
        </is>
      </c>
      <c r="G80" s="71" t="inlineStr">
        <is>
          <t>#DZS
10.63.1.3	ATM 3053	163.250.67.98	163.250.67.97	255.255.255.248 	Credito	Martinez De Rosas894	Sucursal Credito	Panguipulli	13.- XIV Region	Sucursal	CS-D000073382 / BPI-39234</t>
        </is>
      </c>
      <c r="J80" t="inlineStr">
        <is>
          <t>Enlace MPLS-CU #39234</t>
        </is>
      </c>
      <c r="K80" t="inlineStr">
        <is>
          <t>EnMPLSCUDF_151281</t>
        </is>
      </c>
      <c r="L80" t="inlineStr">
        <is>
          <t>Bloqueo de equipos</t>
        </is>
      </c>
      <c r="M80" t="inlineStr">
        <is>
          <t>Equipamiento por lado de cliente</t>
        </is>
      </c>
      <c r="N80" t="inlineStr">
        <is>
          <t>Reinicio de equipamiento</t>
        </is>
      </c>
      <c r="O80" t="inlineStr">
        <is>
          <t>GTD-TELSUR</t>
        </is>
      </c>
      <c r="P80" t="inlineStr">
        <is>
          <t>andrea.subiabre@grupogtd.com</t>
        </is>
      </c>
      <c r="Q80" t="inlineStr">
        <is>
          <t>ATM 3053</t>
        </is>
      </c>
      <c r="R80" t="inlineStr">
        <is>
          <t>GTD-TELSUR-Bloqueo de equipos-Reinicio de equipamiento</t>
        </is>
      </c>
      <c r="S80" t="inlineStr">
        <is>
          <t>Corporaciones</t>
        </is>
      </c>
      <c r="T80" t="inlineStr">
        <is>
          <t>Transmisión de Datos</t>
        </is>
      </c>
      <c r="U80" t="inlineStr">
        <is>
          <t>Medium</t>
        </is>
      </c>
      <c r="V80" s="70" t="n">
        <v>45418.41256944444</v>
      </c>
      <c r="X80" s="70" t="n">
        <v>45418.76157407407</v>
      </c>
      <c r="Z80" t="n">
        <v>44640</v>
      </c>
      <c r="AA80" s="70" t="n">
        <v>45418.5312037037</v>
      </c>
      <c r="AB80" s="70" t="n">
        <v>45419.53055555555</v>
      </c>
      <c r="AC80" t="inlineStr">
        <is>
          <t>VLDV</t>
        </is>
      </c>
      <c r="AD80" t="inlineStr">
        <is>
          <t>patricio.soto@grupogtd.com</t>
        </is>
      </c>
      <c r="AF80" t="n">
        <v>1440</v>
      </c>
      <c r="AG80" t="n">
        <v>100</v>
      </c>
      <c r="AH80" t="n">
        <v>98.875448029</v>
      </c>
      <c r="AI80" t="n">
        <v>502</v>
      </c>
    </row>
    <row r="81" ht="15.95" customHeight="1" s="79">
      <c r="A81" t="inlineStr">
        <is>
          <t>2024 987538</t>
        </is>
      </c>
      <c r="B81" t="inlineStr">
        <is>
          <t>REDBANC S.A.</t>
        </is>
      </c>
      <c r="C81" t="inlineStr">
        <is>
          <t>Customer Problem Ticket</t>
        </is>
      </c>
      <c r="E81" t="inlineStr">
        <is>
          <t>Cerrado</t>
        </is>
      </c>
      <c r="F81" t="inlineStr">
        <is>
          <t>Grupo de Soporte Terreno Telsur</t>
        </is>
      </c>
      <c r="G81" s="71" t="inlineStr">
        <is>
          <t>#DZS
10.63.1.59	ATM 6141	163.250.67.170	163.250.67.169	255.255.255.248 	Credito	Las Encinas 111 Esquina Los Laureles	Of. Isla Teja	Valdivia	13.- XIV Region	Sucursal	CS-D000033570 / BPI-39228</t>
        </is>
      </c>
      <c r="J81" t="inlineStr">
        <is>
          <t>Enlace MPLS-CU #39228</t>
        </is>
      </c>
      <c r="K81" t="inlineStr">
        <is>
          <t>EnMPLSCUDF_151084</t>
        </is>
      </c>
      <c r="L81" t="inlineStr">
        <is>
          <t>Bloqueo de equipos</t>
        </is>
      </c>
      <c r="M81" t="inlineStr">
        <is>
          <t>Equipamiento por lado de cliente</t>
        </is>
      </c>
      <c r="N81" t="inlineStr">
        <is>
          <t>Reinicio de equipamiento</t>
        </is>
      </c>
      <c r="O81" t="inlineStr">
        <is>
          <t>GTD-TELSUR</t>
        </is>
      </c>
      <c r="P81" t="inlineStr">
        <is>
          <t>andrea.subiabre@grupogtd.com</t>
        </is>
      </c>
      <c r="Q81" t="inlineStr">
        <is>
          <t>ATM 6141</t>
        </is>
      </c>
      <c r="R81" t="inlineStr">
        <is>
          <t>GTD-TELSUR-Bloqueo de equipos-Reinicio de equipamiento</t>
        </is>
      </c>
      <c r="S81" t="inlineStr">
        <is>
          <t>Corporaciones</t>
        </is>
      </c>
      <c r="T81" t="inlineStr">
        <is>
          <t>Transmisión de Datos</t>
        </is>
      </c>
      <c r="U81" t="inlineStr">
        <is>
          <t>Medium</t>
        </is>
      </c>
      <c r="V81" s="70" t="n">
        <v>45418.41922453704</v>
      </c>
      <c r="X81" s="70" t="n">
        <v>45418.76260416667</v>
      </c>
      <c r="Z81" t="n">
        <v>44640</v>
      </c>
      <c r="AC81" t="inlineStr">
        <is>
          <t>VLDV</t>
        </is>
      </c>
      <c r="AD81" t="inlineStr">
        <is>
          <t>patricio.soto@grupogtd.com</t>
        </is>
      </c>
      <c r="AF81" t="n">
        <v>0</v>
      </c>
      <c r="AG81" t="n">
        <v>100</v>
      </c>
      <c r="AH81" t="n">
        <v>98.89112903199999</v>
      </c>
      <c r="AI81" t="n">
        <v>495</v>
      </c>
    </row>
    <row r="82" ht="15.95" customHeight="1" s="79">
      <c r="A82" t="inlineStr">
        <is>
          <t>2024 987549</t>
        </is>
      </c>
      <c r="B82" t="inlineStr">
        <is>
          <t>REDBANC S.A.</t>
        </is>
      </c>
      <c r="C82" t="inlineStr">
        <is>
          <t>Customer Problem Ticket</t>
        </is>
      </c>
      <c r="E82" t="inlineStr">
        <is>
          <t>Cerrado</t>
        </is>
      </c>
      <c r="F82" t="inlineStr">
        <is>
          <t>Grupo de Soporte Terreno</t>
        </is>
      </c>
      <c r="G82" t="inlineStr">
        <is>
          <t>10.10.112.61	ATM 3514	163.250.112.210	163.250.112.209	255.255.255.248 	Credito	Antonio Varas 3	Sucursal	Providencia	07.- Region Metropolitana	Sucursal	CS-59038 / BPI-38917</t>
        </is>
      </c>
      <c r="J82" t="inlineStr">
        <is>
          <t>Conexión Privada #33676</t>
        </is>
      </c>
      <c r="K82" t="inlineStr">
        <is>
          <t>RedPrivDL_59038</t>
        </is>
      </c>
      <c r="L82" t="inlineStr">
        <is>
          <t>Problema de energía o climatización</t>
        </is>
      </c>
      <c r="M82" t="inlineStr">
        <is>
          <t>UPS</t>
        </is>
      </c>
      <c r="N82" t="inlineStr">
        <is>
          <t>se reconecta energía</t>
        </is>
      </c>
      <c r="O82" t="inlineStr">
        <is>
          <t>CLIENTE</t>
        </is>
      </c>
      <c r="P82" t="inlineStr">
        <is>
          <t>erick.bustamante@grupogtd.com</t>
        </is>
      </c>
      <c r="Q82" t="n">
        <v>0</v>
      </c>
      <c r="R82" t="inlineStr">
        <is>
          <t>CLIENTE-Problema de energía o climatización-se reconecta energía</t>
        </is>
      </c>
      <c r="S82" t="inlineStr">
        <is>
          <t>Corporaciones</t>
        </is>
      </c>
      <c r="T82" t="inlineStr">
        <is>
          <t>Transmisión de Datos</t>
        </is>
      </c>
      <c r="U82" t="inlineStr">
        <is>
          <t>Medium</t>
        </is>
      </c>
      <c r="V82" s="70" t="n">
        <v>45418.42331018519</v>
      </c>
      <c r="X82" s="70" t="n">
        <v>45420.56847222222</v>
      </c>
      <c r="Z82" t="n">
        <v>44640</v>
      </c>
      <c r="AA82" s="70" t="n">
        <v>45419.73898148148</v>
      </c>
      <c r="AB82" s="70" t="n">
        <v>45420.29166666666</v>
      </c>
      <c r="AC82" t="inlineStr">
        <is>
          <t>MNC</t>
        </is>
      </c>
      <c r="AD82" t="inlineStr">
        <is>
          <t>patricio.soto@grupogtd.com</t>
        </is>
      </c>
      <c r="AF82" t="n">
        <v>796</v>
      </c>
      <c r="AG82" t="n">
        <v>100</v>
      </c>
      <c r="AH82" t="n">
        <v>93.080197133</v>
      </c>
      <c r="AI82" t="n">
        <v>3089</v>
      </c>
    </row>
    <row r="83" ht="15.95" customHeight="1" s="79">
      <c r="A83" t="inlineStr">
        <is>
          <t>2024 987602</t>
        </is>
      </c>
      <c r="B83" t="inlineStr">
        <is>
          <t>REDBANC S.A.</t>
        </is>
      </c>
      <c r="C83" t="inlineStr">
        <is>
          <t>Customer Problem Ticket</t>
        </is>
      </c>
      <c r="E83" t="inlineStr">
        <is>
          <t>Cerrado</t>
        </is>
      </c>
      <c r="F83" t="inlineStr">
        <is>
          <t>Grupo de Soporte Terreno</t>
        </is>
      </c>
      <c r="G83" s="71" t="inlineStr">
        <is>
          <t>intermitencia.
Estimados muy buenos días favor generar folio para revisión de enlace en ASR Paine datos.</t>
        </is>
      </c>
      <c r="J83" t="inlineStr">
        <is>
          <t>Punto a Punto Ethernet #38474</t>
        </is>
      </c>
      <c r="K83" t="inlineStr">
        <is>
          <t>P2PETH495264</t>
        </is>
      </c>
      <c r="L83" t="inlineStr">
        <is>
          <t>Cable dañado, cortado o atenuado</t>
        </is>
      </c>
      <c r="M83" t="inlineStr">
        <is>
          <t>Cable de fibra óptica</t>
        </is>
      </c>
      <c r="N83" t="inlineStr">
        <is>
          <t>cambio cruzada en D/C</t>
        </is>
      </c>
      <c r="O83" t="inlineStr">
        <is>
          <t>GTD-TELSUR</t>
        </is>
      </c>
      <c r="P83" t="inlineStr">
        <is>
          <t>rmardones@grupogtd.com</t>
        </is>
      </c>
      <c r="Q83" t="n">
        <v>0</v>
      </c>
      <c r="R83" t="inlineStr">
        <is>
          <t>GTD-TELSUR-Cable dañado, cortado o atenuado-cambio cruzada en D/C</t>
        </is>
      </c>
      <c r="S83" t="inlineStr">
        <is>
          <t>Corporaciones</t>
        </is>
      </c>
      <c r="T83" t="inlineStr">
        <is>
          <t>Transmisión de Datos</t>
        </is>
      </c>
      <c r="U83" t="inlineStr">
        <is>
          <t>Medium</t>
        </is>
      </c>
      <c r="V83" s="70" t="n">
        <v>45418.45032407407</v>
      </c>
      <c r="W83" s="70" t="n">
        <v>45418.83096064815</v>
      </c>
      <c r="X83" s="70" t="n">
        <v>45429.41311342592</v>
      </c>
      <c r="Z83" t="n">
        <v>44640</v>
      </c>
      <c r="AC83" t="inlineStr">
        <is>
          <t>MSS</t>
        </is>
      </c>
      <c r="AD83" t="inlineStr">
        <is>
          <t>patricio.soto@grupogtd.com</t>
        </is>
      </c>
      <c r="AF83" t="n">
        <v>0</v>
      </c>
      <c r="AG83" t="n">
        <v>98.772401434</v>
      </c>
      <c r="AH83" t="n">
        <v>64.637096774</v>
      </c>
      <c r="AI83" t="n">
        <v>15786</v>
      </c>
      <c r="AJ83" t="n">
        <v>548</v>
      </c>
      <c r="AK83" t="n">
        <v>548</v>
      </c>
    </row>
    <row r="84" ht="15.95" customHeight="1" s="79">
      <c r="A84" t="inlineStr">
        <is>
          <t>2024 987757</t>
        </is>
      </c>
      <c r="B84" t="inlineStr">
        <is>
          <t>REDBANC S.A.</t>
        </is>
      </c>
      <c r="C84" t="inlineStr">
        <is>
          <t>Customer Problem Ticket</t>
        </is>
      </c>
      <c r="E84" t="inlineStr">
        <is>
          <t>Cerrado</t>
        </is>
      </c>
      <c r="F84" t="inlineStr">
        <is>
          <t>Grupo de Nivel 1</t>
        </is>
      </c>
      <c r="G84" t="inlineStr">
        <is>
          <t>10.10.137.158	ATM 4730	172.45.185.226	172.45.185.225	255.255.255.248 	Credito	Ruta 9 Km 13,5 Sector Ojo Bueno	Sucursal	Punta Arenas	16.- XII Region	Sucursal	CS-465249 / BPI-32009</t>
        </is>
      </c>
      <c r="J84" t="inlineStr">
        <is>
          <t>Internet Satelital #39358</t>
        </is>
      </c>
      <c r="K84" t="inlineStr">
        <is>
          <t>INTSATELITDL_465249</t>
        </is>
      </c>
      <c r="L84" t="inlineStr">
        <is>
          <t>Bloqueo de servicio y/o equipo</t>
        </is>
      </c>
      <c r="M84" t="inlineStr">
        <is>
          <t>Equipo cliente y/o administrado por cliente</t>
        </is>
      </c>
      <c r="N84" t="inlineStr">
        <is>
          <t>Bloqueo en Host de destino</t>
        </is>
      </c>
      <c r="O84" t="inlineStr">
        <is>
          <t>CLIENTE</t>
        </is>
      </c>
      <c r="P84" t="inlineStr">
        <is>
          <t>patricio.soto@grupogtd.com</t>
        </is>
      </c>
      <c r="Q84" t="n">
        <v>117103</v>
      </c>
      <c r="R84" t="inlineStr">
        <is>
          <t>CLIENTE-Bloqueo de servicio y/o equipo-Bloqueo en Host de destino</t>
        </is>
      </c>
      <c r="S84" t="inlineStr">
        <is>
          <t>Corporaciones</t>
        </is>
      </c>
      <c r="T84" t="inlineStr">
        <is>
          <t>Internet</t>
        </is>
      </c>
      <c r="U84" t="inlineStr">
        <is>
          <t>Medium</t>
        </is>
      </c>
      <c r="V84" s="70" t="n">
        <v>45418.53219907408</v>
      </c>
      <c r="X84" s="70" t="n">
        <v>45418.62135416667</v>
      </c>
      <c r="Z84" t="n">
        <v>44640</v>
      </c>
      <c r="AC84" t="inlineStr">
        <is>
          <t>MNC</t>
        </is>
      </c>
      <c r="AD84" t="inlineStr">
        <is>
          <t>patricio.soto@grupogtd.com</t>
        </is>
      </c>
      <c r="AF84" t="n">
        <v>0</v>
      </c>
      <c r="AG84" t="n">
        <v>100</v>
      </c>
      <c r="AH84" t="n">
        <v>99.713261649</v>
      </c>
      <c r="AI84" t="n">
        <v>128</v>
      </c>
    </row>
    <row r="85" ht="15.95" customHeight="1" s="79">
      <c r="A85" t="inlineStr">
        <is>
          <t>2024 987799</t>
        </is>
      </c>
      <c r="B85" t="inlineStr">
        <is>
          <t>REDBANC S.A.</t>
        </is>
      </c>
      <c r="C85" t="inlineStr">
        <is>
          <t>Customer Problem Ticket</t>
        </is>
      </c>
      <c r="E85" t="inlineStr">
        <is>
          <t>Cerrado</t>
        </is>
      </c>
      <c r="F85" t="inlineStr">
        <is>
          <t>Grupo de Soporte Terreno</t>
        </is>
      </c>
      <c r="G85" s="71" t="inlineStr">
        <is>
          <t>Estimados muy buenas tardes favor generar folio para revisión de enlace video ASR Paine 2 el cual presento intermitencia.
CS 495257</t>
        </is>
      </c>
      <c r="J85" t="inlineStr">
        <is>
          <t>Punto a Punto Ethernet #38473</t>
        </is>
      </c>
      <c r="K85" t="inlineStr">
        <is>
          <t>P2PETH495257</t>
        </is>
      </c>
      <c r="L85" t="inlineStr">
        <is>
          <t>Cable dañado, cortado o atenuado</t>
        </is>
      </c>
      <c r="M85" t="inlineStr">
        <is>
          <t>Jumper de FO</t>
        </is>
      </c>
      <c r="N85" t="inlineStr">
        <is>
          <t>se cambia elemento en nodo</t>
        </is>
      </c>
      <c r="O85" t="inlineStr">
        <is>
          <t>GTD-TELSUR</t>
        </is>
      </c>
      <c r="P85" t="inlineStr">
        <is>
          <t>Felipe.Calfuman@grupogtd.com</t>
        </is>
      </c>
      <c r="Q85" t="n">
        <v>0</v>
      </c>
      <c r="R85" t="inlineStr">
        <is>
          <t>GTD-TELSUR-Cable dañado, cortado o atenuado-se cambia elemento en nodo</t>
        </is>
      </c>
      <c r="S85" t="inlineStr">
        <is>
          <t>Corporaciones</t>
        </is>
      </c>
      <c r="T85" t="inlineStr">
        <is>
          <t>Transmisión de Datos</t>
        </is>
      </c>
      <c r="U85" t="inlineStr">
        <is>
          <t>Medium</t>
        </is>
      </c>
      <c r="V85" s="70" t="n">
        <v>45418.56065972222</v>
      </c>
      <c r="W85" s="70" t="n">
        <v>45418.82116898148</v>
      </c>
      <c r="X85" s="70" t="n">
        <v>45419.2146412037</v>
      </c>
      <c r="Z85" t="n">
        <v>44640</v>
      </c>
      <c r="AC85" t="inlineStr">
        <is>
          <t>MSS</t>
        </is>
      </c>
      <c r="AD85" t="inlineStr">
        <is>
          <t>patricio.soto@grupogtd.com</t>
        </is>
      </c>
      <c r="AF85" t="n">
        <v>0</v>
      </c>
      <c r="AG85" t="n">
        <v>99.159946237</v>
      </c>
      <c r="AH85" t="n">
        <v>97.88978494600001</v>
      </c>
      <c r="AI85" t="n">
        <v>942</v>
      </c>
      <c r="AJ85" t="n">
        <v>375</v>
      </c>
      <c r="AK85" t="n">
        <v>375</v>
      </c>
    </row>
    <row r="86" ht="15.95" customHeight="1" s="79">
      <c r="A86" t="inlineStr">
        <is>
          <t>2024 987810</t>
        </is>
      </c>
      <c r="B86" t="inlineStr">
        <is>
          <t>REDBANC S.A.</t>
        </is>
      </c>
      <c r="C86" t="inlineStr">
        <is>
          <t>Customer Problem Ticket</t>
        </is>
      </c>
      <c r="E86" t="inlineStr">
        <is>
          <t>Cerrado</t>
        </is>
      </c>
      <c r="F86" t="inlineStr">
        <is>
          <t>Grupo de Soporte Terreno Telsur</t>
        </is>
      </c>
      <c r="G86" s="71" t="inlineStr">
        <is>
          <t>#DZS
TELSUR-Paine	Fibra	10.63.1.155	ATM 5116	163.250.220.106	Credito	Planta Futrono	Planta Colun	Valdivia	CS-D000089595 / BPI-38785</t>
        </is>
      </c>
      <c r="J86" t="inlineStr">
        <is>
          <t>Enlace MPLS-FO #38785</t>
        </is>
      </c>
      <c r="K86" t="inlineStr">
        <is>
          <t>EnMPLSFODF_339928</t>
        </is>
      </c>
      <c r="L86" t="inlineStr">
        <is>
          <t>Bloqueo de equipos</t>
        </is>
      </c>
      <c r="M86" t="inlineStr">
        <is>
          <t>Equipamiento por lado de cliente</t>
        </is>
      </c>
      <c r="N86" t="inlineStr">
        <is>
          <t>Reinicio de equipamiento</t>
        </is>
      </c>
      <c r="O86" t="inlineStr">
        <is>
          <t>GTD-TELSUR</t>
        </is>
      </c>
      <c r="P86" t="inlineStr">
        <is>
          <t>andrea.subiabre@grupogtd.com</t>
        </is>
      </c>
      <c r="Q86" t="inlineStr">
        <is>
          <t>ATM 5116</t>
        </is>
      </c>
      <c r="R86" t="inlineStr">
        <is>
          <t>GTD-TELSUR-Bloqueo de equipos-Reinicio de equipamiento</t>
        </is>
      </c>
      <c r="S86" t="inlineStr">
        <is>
          <t>Corporaciones</t>
        </is>
      </c>
      <c r="T86" t="inlineStr">
        <is>
          <t>Transmisión de Datos</t>
        </is>
      </c>
      <c r="U86" t="inlineStr">
        <is>
          <t>Medium</t>
        </is>
      </c>
      <c r="V86" s="70" t="n">
        <v>45418.56699074074</v>
      </c>
      <c r="X86" s="70" t="n">
        <v>45419.75440972222</v>
      </c>
      <c r="Z86" t="n">
        <v>44640</v>
      </c>
      <c r="AA86" s="70" t="n">
        <v>45418.78714120371</v>
      </c>
      <c r="AB86" s="70" t="n">
        <v>45419.45833333334</v>
      </c>
      <c r="AC86" t="inlineStr">
        <is>
          <t>VLDV</t>
        </is>
      </c>
      <c r="AD86" t="inlineStr">
        <is>
          <t>patricio.soto@grupogtd.com</t>
        </is>
      </c>
      <c r="AF86" t="n">
        <v>967</v>
      </c>
      <c r="AG86" t="n">
        <v>100</v>
      </c>
      <c r="AH86" t="n">
        <v>96.16935483899999</v>
      </c>
      <c r="AI86" t="n">
        <v>1710</v>
      </c>
    </row>
    <row r="87" ht="15.95" customHeight="1" s="79">
      <c r="A87" t="inlineStr">
        <is>
          <t>2024 987813</t>
        </is>
      </c>
      <c r="B87" t="inlineStr">
        <is>
          <t>REDBANC S.A.</t>
        </is>
      </c>
      <c r="C87" t="inlineStr">
        <is>
          <t>Customer Problem Ticket</t>
        </is>
      </c>
      <c r="E87" t="inlineStr">
        <is>
          <t>Cerrado</t>
        </is>
      </c>
      <c r="F87" t="inlineStr">
        <is>
          <t>Grupo de Nivel 1</t>
        </is>
      </c>
      <c r="G87" s="71" t="inlineStr">
        <is>
          <t>RV: INCIDENT REDBANC: rbc-paine-atm-gtd-cEdge-1:Interface TenGigabitEthernet0/0/3.1720 down
M
Para soportet@grupogtd.com
Cc mpalacios@redbanc.cl, czamorano@redbanc.cl, Oscar.Orellana@dxc.com, clnocrbc@dxc.com, CLNOCRBC@dxc.com, elopez@redbanc.cl, avasquez@redbanc.cl, monitoreo@netmetrix.cl, jhoan.saa@grupogtd.com
Hoy 13:06
Buenas tardes estimados, favor su apoyo en revisión de alerta presente en correo de arrastre
Saludos cordiales
--
cidimage004.png@01D6749B.2B8DE240
YUSDARI AMARILLO.
Analista de Monitoreo
Sotero del Rio N° 541 Of. 727 - Santiago
Celular: +56 9 50300887
Mail: yamarillo@netmetrix.cl
*****************************************
De: monitoreo@netmetrix.cl &lt;monitoreo@netmetrix.cl&gt;
Enviado el: lunes, 6 de mayo de 2024 12:26
Para: mhenriquez@netmetrix.cl; aespinoza@netmetrix.cl; cbarahona@netmetrix.cl; monitoreo@netmetrix.cl
Asunto: INCIDENT REDBANC: rbc-paine-atm-gtd-cEdge-1:Interface TenGigabitEthernet0/0/3.1720 down
Estimados Mesa de Soporte,
Se informa que se detecta el siguiente incidente en plataforma de monitoreo, por favor gestionar creación de ticket de Reclamo para la revision del servicio:
Notificacion de Incidente
AVENIDA PRESIDENTE PRIETO 226, PAINE
RUT:96.521.680-4
RESUMEN
Nombre host
Direccion IP
Alerta
Severidad
Fecha y Hora de Incio
CS Equipo
:rbc-paine-atm-gtd-cEdge-1
:10.113.255.3
:Interface TenGigabitEthernet0/0/3.1720 down
:Disaster
:2024.05.06 | 12:21:16
:ROUTRGEN_010344034 / FOOTELCO_010379003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https://apps.mypurecloud.com/directory/#/engage/admin/interactions/c78cb949-f189-4546-ac5f-d3a5ef03a2ff</t>
        </is>
      </c>
      <c r="J87" t="inlineStr">
        <is>
          <t>Fibra Óptica Oscura #0006052967</t>
        </is>
      </c>
      <c r="K87" t="inlineStr">
        <is>
          <t>FOOTELCO_010379003</t>
        </is>
      </c>
      <c r="L87" t="inlineStr">
        <is>
          <t>Bloqueo de servicio y/o equipo</t>
        </is>
      </c>
      <c r="M87" t="inlineStr">
        <is>
          <t>Conversor o modem en Cliente</t>
        </is>
      </c>
      <c r="N87" t="inlineStr">
        <is>
          <t>se reinicia equipo</t>
        </is>
      </c>
      <c r="O87" t="inlineStr">
        <is>
          <t>GTD-TELSUR</t>
        </is>
      </c>
      <c r="P87" t="inlineStr">
        <is>
          <t>patricio.soto@grupogtd.com</t>
        </is>
      </c>
      <c r="R87" t="inlineStr">
        <is>
          <t>GTD-TELSUR-Bloqueo de servicio y/o equipo-se reinicia equipo</t>
        </is>
      </c>
      <c r="S87" t="inlineStr">
        <is>
          <t>Corporaciones</t>
        </is>
      </c>
      <c r="T87" t="inlineStr">
        <is>
          <t>Transmisión de Datos</t>
        </is>
      </c>
      <c r="U87" t="inlineStr">
        <is>
          <t>Medium</t>
        </is>
      </c>
      <c r="V87" s="70" t="n">
        <v>45418.56949074074</v>
      </c>
      <c r="X87" s="70" t="n">
        <v>45418.60946759259</v>
      </c>
      <c r="Z87" t="n">
        <v>44640</v>
      </c>
      <c r="AC87" t="inlineStr">
        <is>
          <t>MSS</t>
        </is>
      </c>
      <c r="AD87" t="inlineStr">
        <is>
          <t>JPena@contratistasgtd.com</t>
        </is>
      </c>
      <c r="AF87" t="n">
        <v>0</v>
      </c>
      <c r="AG87" t="n">
        <v>100</v>
      </c>
      <c r="AH87" t="n">
        <v>99.87231182799999</v>
      </c>
      <c r="AI87" t="n">
        <v>57</v>
      </c>
    </row>
    <row r="88" ht="15.95" customHeight="1" s="79">
      <c r="A88" t="inlineStr">
        <is>
          <t>2024 987815</t>
        </is>
      </c>
      <c r="B88" t="inlineStr">
        <is>
          <t>REDBANC S.A.</t>
        </is>
      </c>
      <c r="C88" t="inlineStr">
        <is>
          <t>Customer Problem Ticket</t>
        </is>
      </c>
      <c r="E88" t="inlineStr">
        <is>
          <t>Cerrado</t>
        </is>
      </c>
      <c r="F88" t="inlineStr">
        <is>
          <t>Grupo de Nivel 1</t>
        </is>
      </c>
      <c r="G88" s="71" t="inlineStr">
        <is>
          <t xml:space="preserve">Estimados Mesa de Soporte,
Se informa que se detecta el siguiente incidente en plataforma de monitoreo, por favor gestionar creación de ticket de Reclamo para la revision del servicio:
Notificacion de Incidente
AVENIDA PRESIDENTE PRIETO 226, PAINE
RUT:96.521.680-4
RESUMEN
Nombre host: :rbc-paine-atm-gtd-cEdge-1
Direccion IP: :10.113.255.3
Alerta: :Interface TenGigabitEthernet0/0/3 down
Severidad: :Disaster
Fecha y Hora de Incio: :2024.05.06 | 12:21:16
CS Equipo: :ROUTRGEN_010344034 / FOOTELCO_010379003
CONTACTO PARA VALIDAR SERVICIO
Escalamiento: :Operador de Monitoreo de turno | Correo: monitoreo@netmetrix.cl
BITACORA
Registros de Actualizacion
www.netmetrix.cl
Centro de Monitoreo Netmetrix
https://apps.mypurecloud.com/directory/#/engage/admin/interactions/45f1accf-135c-4a83-8e51-d8ac38a30d69
</t>
        </is>
      </c>
      <c r="J88" t="inlineStr">
        <is>
          <t>Fibra Óptica Oscura #0006052967</t>
        </is>
      </c>
      <c r="K88" t="inlineStr">
        <is>
          <t>FOOTELCO_010379003</t>
        </is>
      </c>
      <c r="L88" t="inlineStr">
        <is>
          <t>Bloqueo de servicio y/o equipo</t>
        </is>
      </c>
      <c r="M88" t="inlineStr">
        <is>
          <t>Equipo cliente y/o administrado por cliente</t>
        </is>
      </c>
      <c r="N88" t="inlineStr">
        <is>
          <t>Bloqueo en Host de destino</t>
        </is>
      </c>
      <c r="O88" t="inlineStr">
        <is>
          <t>CLIENTE</t>
        </is>
      </c>
      <c r="P88" t="inlineStr">
        <is>
          <t>patricio.soto@grupogtd.com</t>
        </is>
      </c>
      <c r="R88" t="inlineStr">
        <is>
          <t>CLIENTE-Bloqueo de servicio y/o equipo-Bloqueo en Host de destino</t>
        </is>
      </c>
      <c r="S88" t="inlineStr">
        <is>
          <t>Corporaciones</t>
        </is>
      </c>
      <c r="T88" t="inlineStr">
        <is>
          <t>Transmisión de Datos</t>
        </is>
      </c>
      <c r="U88" t="inlineStr">
        <is>
          <t>Medium</t>
        </is>
      </c>
      <c r="V88" s="70" t="n">
        <v>45418.57135416667</v>
      </c>
      <c r="X88" s="70" t="n">
        <v>45418.60916666667</v>
      </c>
      <c r="Z88" t="n">
        <v>44640</v>
      </c>
      <c r="AC88" t="inlineStr">
        <is>
          <t>MSS</t>
        </is>
      </c>
      <c r="AD88" t="inlineStr">
        <is>
          <t>m.pena@contratistasgtd.com</t>
        </is>
      </c>
      <c r="AF88" t="n">
        <v>0</v>
      </c>
      <c r="AG88" t="n">
        <v>100</v>
      </c>
      <c r="AH88" t="n">
        <v>99.876792115</v>
      </c>
      <c r="AI88" t="n">
        <v>55</v>
      </c>
    </row>
    <row r="89" ht="15.95" customHeight="1" s="79">
      <c r="A89" t="inlineStr">
        <is>
          <t>2024 987818</t>
        </is>
      </c>
      <c r="B89" t="inlineStr">
        <is>
          <t>REDBANC S.A.</t>
        </is>
      </c>
      <c r="C89" t="inlineStr">
        <is>
          <t>Customer Problem Ticket</t>
        </is>
      </c>
      <c r="E89" t="inlineStr">
        <is>
          <t>Cerrado</t>
        </is>
      </c>
      <c r="F89" t="inlineStr">
        <is>
          <t>Grupo de Soporte Terreno</t>
        </is>
      </c>
      <c r="G89" t="inlineStr">
        <is>
          <t>GTD-Paine	Fibra	10.10.106.48	ATM 6773	163.250.125.106	Santander	Gran Avenida 8765	COPEC PUNTO GRAN AVENIDA 2	La Cisterna	CS-10372469 /BPI-3375711</t>
        </is>
      </c>
      <c r="J89" t="inlineStr">
        <is>
          <t>Enlace MPLS FO #0003375711</t>
        </is>
      </c>
      <c r="K89" t="inlineStr">
        <is>
          <t>EnMPLSFO_010372469_6773</t>
        </is>
      </c>
      <c r="L89" t="inlineStr">
        <is>
          <t>Problema de energía o climatización</t>
        </is>
      </c>
      <c r="M89" t="inlineStr">
        <is>
          <t>Router de datos</t>
        </is>
      </c>
      <c r="N89" t="inlineStr">
        <is>
          <t>se reconecta energía</t>
        </is>
      </c>
      <c r="O89" t="inlineStr">
        <is>
          <t>CLIENTE</t>
        </is>
      </c>
      <c r="P89" t="inlineStr">
        <is>
          <t>ale-fort@grupogtd.com</t>
        </is>
      </c>
      <c r="Q89" t="inlineStr">
        <is>
          <t>ATM 6773</t>
        </is>
      </c>
      <c r="R89" t="inlineStr">
        <is>
          <t>CLIENTE-Problema de energía o climatización-se reconecta energía</t>
        </is>
      </c>
      <c r="S89" t="inlineStr">
        <is>
          <t>Corporaciones</t>
        </is>
      </c>
      <c r="T89" t="inlineStr">
        <is>
          <t>Transmisión de Datos</t>
        </is>
      </c>
      <c r="U89" t="inlineStr">
        <is>
          <t>Medium</t>
        </is>
      </c>
      <c r="V89" s="70" t="n">
        <v>45418.5725</v>
      </c>
      <c r="W89" s="70" t="n">
        <v>45419.36072916666</v>
      </c>
      <c r="X89" s="70" t="n">
        <v>45421.56173611111</v>
      </c>
      <c r="Z89" t="n">
        <v>44640</v>
      </c>
      <c r="AC89" t="inlineStr">
        <is>
          <t>MSS</t>
        </is>
      </c>
      <c r="AD89" t="inlineStr">
        <is>
          <t>patricio.soto@grupogtd.com</t>
        </is>
      </c>
      <c r="AF89" t="n">
        <v>0</v>
      </c>
      <c r="AG89" t="n">
        <v>97.45743727599999</v>
      </c>
      <c r="AH89" t="n">
        <v>90.35842293899999</v>
      </c>
      <c r="AI89" t="n">
        <v>4304</v>
      </c>
      <c r="AJ89" t="n">
        <v>1135</v>
      </c>
      <c r="AK89" t="n">
        <v>1135</v>
      </c>
    </row>
    <row r="90" ht="15.95" customHeight="1" s="79">
      <c r="A90" t="inlineStr">
        <is>
          <t>2024 987820</t>
        </is>
      </c>
      <c r="B90" t="inlineStr">
        <is>
          <t>REDBANC S.A.</t>
        </is>
      </c>
      <c r="C90" t="inlineStr">
        <is>
          <t>Customer Problem Ticket</t>
        </is>
      </c>
      <c r="E90" t="inlineStr">
        <is>
          <t>Cerrado</t>
        </is>
      </c>
      <c r="F90" t="inlineStr">
        <is>
          <t>Grupo de Nivel 1</t>
        </is>
      </c>
      <c r="G90" s="71" t="inlineStr">
        <is>
          <t xml:space="preserve">Asunto: RV: INCIDENT REDBANC: rbc-paine-atm-gtd-cEdge-1:Interface TenGigabitEthernet0/0/3.1721 down
Buenas tardes estimados, favor su apoyo en revisión de alerta presente en correo de arrastre
Saludos cordiales
Yusdari Amarillo.
Analista de Monitoreo
Sotero del Rio N° 541 Of. 727 - Santiago
Celular: +56 9 50300887
Mail: yamarillo@netmetrix.cl
De: monitoreo@netmetrix.cl &lt;monitoreo@netmetrix.cl&gt; 
Enviado el: lunes, 6 de mayo de 2024 12:26
Para: mhenriquez@netmetrix.cl; aespinoza@netmetrix.cl; cbarahona@netmetrix.cl; monitoreo@netmetrix.cl
Asunto: INCIDENT REDBANC: rbc-paine-atm-gtd-cEdge-1:Interface TenGigabitEthernet0/0/3.1721 down
Estimados Mesa de Soporte,
Se informa que se detecta el siguiente incidente en plataforma de monitoreo, por favor gestionar creación de ticket de Reclamo para la revision del servicio:
Notificacion de Incidente
AVENIDA PRESIDENTE PRIETO 226, PAINE
RUT:96.521.680-4
RESUMEN
Nombre host
Direccion IP
Alerta
Severidad
Fecha y Hora de Incio
CS Equipo
:rbc-paine-atm-gtd-cEdge-1
:10.113.255.3
:Interface TenGigabitEthernet0/0/3.1721 down
:Disaster
:2024.05.06 | 12:21:16
:ROUTRGEN_010344034 / FOOTELCO_010379003
CONTACTO PARA VALIDAR SERVICIO
Escalamiento
:Operador de Monitoreo de turno | Correo: monitoreo@netmetrix.cl
BITACORA
Registros de Actualizacion
https://apps.mypurecloud.com/directory/#/engage/admin/interactions/f0733101-0942-4d40-a42f-073e9d6688a4
</t>
        </is>
      </c>
      <c r="J90" t="inlineStr">
        <is>
          <t>Equipamiento #0006928519</t>
        </is>
      </c>
      <c r="K90" t="inlineStr">
        <is>
          <t>EQUIPAM_010334147</t>
        </is>
      </c>
      <c r="L90" t="inlineStr">
        <is>
          <t>Bloqueo de servicio y/o equipo</t>
        </is>
      </c>
      <c r="M90" t="inlineStr">
        <is>
          <t>Equipo cliente y/o administrado por cliente</t>
        </is>
      </c>
      <c r="N90" t="inlineStr">
        <is>
          <t>Bloqueo en Host de destino</t>
        </is>
      </c>
      <c r="O90" t="inlineStr">
        <is>
          <t>CLIENTE</t>
        </is>
      </c>
      <c r="P90" t="inlineStr">
        <is>
          <t>patricio.soto@grupogtd.com</t>
        </is>
      </c>
      <c r="R90" t="inlineStr">
        <is>
          <t>CLIENTE-Bloqueo de servicio y/o equipo-Bloqueo en Host de destino</t>
        </is>
      </c>
      <c r="S90" t="inlineStr">
        <is>
          <t>Corporaciones</t>
        </is>
      </c>
      <c r="T90" t="inlineStr">
        <is>
          <t>TV, Video y Otros</t>
        </is>
      </c>
      <c r="U90" t="inlineStr">
        <is>
          <t>Medium</t>
        </is>
      </c>
      <c r="V90" s="70" t="n">
        <v>45418.57333333333</v>
      </c>
      <c r="X90" s="70" t="n">
        <v>45418.60284722222</v>
      </c>
      <c r="Z90" t="n">
        <v>44640</v>
      </c>
      <c r="AC90" t="inlineStr">
        <is>
          <t>MSS</t>
        </is>
      </c>
      <c r="AD90" t="inlineStr">
        <is>
          <t>lpino@contratistasgtd.com</t>
        </is>
      </c>
      <c r="AE90" t="inlineStr">
        <is>
          <t>yamarillo@netmetrix.cl</t>
        </is>
      </c>
      <c r="AF90" t="n">
        <v>0</v>
      </c>
      <c r="AG90" t="n">
        <v>100</v>
      </c>
      <c r="AH90" t="n">
        <v>99.90367383500001</v>
      </c>
      <c r="AI90" t="n">
        <v>43</v>
      </c>
    </row>
    <row r="91" ht="15.95" customHeight="1" s="79">
      <c r="A91" t="inlineStr">
        <is>
          <t>2024 987822</t>
        </is>
      </c>
      <c r="B91" t="inlineStr">
        <is>
          <t>REDBANC S.A.</t>
        </is>
      </c>
      <c r="C91" t="inlineStr">
        <is>
          <t>Customer Problem Ticket</t>
        </is>
      </c>
      <c r="E91" t="inlineStr">
        <is>
          <t>Cerrado</t>
        </is>
      </c>
      <c r="F91" t="inlineStr">
        <is>
          <t>Grupo de Nivel 1</t>
        </is>
      </c>
      <c r="G91" s="71" t="inlineStr">
        <is>
          <t>Asunto: INCIDENT REDBANC: rbc-paine-atm-gtd-cEdge-1:Interface TenGigabitEthernet0/0/3.1722 down
Estimados Mesa de Soporte,
Se informa que se detecta el siguiente incidente en plataforma de monitoreo, por favor gestionar creación de ticket de Reclamo para la revision del servicio:
Notificacion de Incidente
AVENIDA PRESIDENTE PRIETO 226, PAINE
RUT:96.521.680-4
RESUMEN
Nombre host:rbc-paine-atm-gtd-cEdge-1
Direccion IP:10.113.255.3
Alerta:Interface TenGigabitEthernet0/0/3.1722 down
Severidad:Disaster
Fecha y Hora de Incio:2024.05.06 | 12:21:16
CS Equipo:ROUTRGEN_010344034 / FOOTELCO_010379003
CONTACTO PARA VALIDAR SERVICIO
Escalamiento:Operador de Monitoreo de turno | Correo: monitoreo@netmetrix.cl
BITACORA
Registros de Actualizacion:
www.netmetrix.cl
Centro de Monitoreo Netmetrix
Este es un correo automatico, por favor no contestar a esta casilla, si desea mayor informacion del evento comunicarce a traves del mail monitoreo@netmetrix.cl
https://apps.mypurecloud.com/directory/#/engage/admin/interactions/ea0b2bf4-6a93-440c-b76f-aba3404a5e7d</t>
        </is>
      </c>
      <c r="J91" t="inlineStr">
        <is>
          <t>Fibra Óptica Oscura #0006052967</t>
        </is>
      </c>
      <c r="K91" t="inlineStr">
        <is>
          <t>FOOTELCO_010379003</t>
        </is>
      </c>
      <c r="L91" t="inlineStr">
        <is>
          <t>Bloqueo de servicio y/o equipo</t>
        </is>
      </c>
      <c r="M91" t="inlineStr">
        <is>
          <t>Equipo cliente y/o administrado por cliente</t>
        </is>
      </c>
      <c r="N91" t="inlineStr">
        <is>
          <t>Bloqueo en Host de destino</t>
        </is>
      </c>
      <c r="O91" t="inlineStr">
        <is>
          <t>CLIENTE</t>
        </is>
      </c>
      <c r="P91" t="inlineStr">
        <is>
          <t>patricio.soto@grupogtd.com</t>
        </is>
      </c>
      <c r="R91" t="inlineStr">
        <is>
          <t>CLIENTE-Bloqueo de servicio y/o equipo-Bloqueo en Host de destino</t>
        </is>
      </c>
      <c r="S91" t="inlineStr">
        <is>
          <t>Corporaciones</t>
        </is>
      </c>
      <c r="T91" t="inlineStr">
        <is>
          <t>Transmisión de Datos</t>
        </is>
      </c>
      <c r="U91" t="inlineStr">
        <is>
          <t>Medium</t>
        </is>
      </c>
      <c r="V91" s="70" t="n">
        <v>45418.57552083334</v>
      </c>
      <c r="X91" s="70" t="n">
        <v>45418.6030787037</v>
      </c>
      <c r="Z91" t="n">
        <v>44640</v>
      </c>
      <c r="AC91" t="inlineStr">
        <is>
          <t>MSS</t>
        </is>
      </c>
      <c r="AD91" t="inlineStr">
        <is>
          <t>Lbarrera@contratistasgtd.com</t>
        </is>
      </c>
      <c r="AF91" t="n">
        <v>0</v>
      </c>
      <c r="AG91" t="n">
        <v>100</v>
      </c>
      <c r="AH91" t="n">
        <v>99.91039426499999</v>
      </c>
      <c r="AI91" t="n">
        <v>40</v>
      </c>
    </row>
    <row r="92" ht="15.95" customHeight="1" s="79">
      <c r="A92" t="inlineStr">
        <is>
          <t>2024 987835</t>
        </is>
      </c>
      <c r="B92" t="inlineStr">
        <is>
          <t>REDBANC S.A.</t>
        </is>
      </c>
      <c r="C92" t="inlineStr">
        <is>
          <t>Customer Problem Ticket</t>
        </is>
      </c>
      <c r="E92" t="inlineStr">
        <is>
          <t>Cerrado</t>
        </is>
      </c>
      <c r="F92" t="inlineStr">
        <is>
          <t>Grupo de Soporte Terreno</t>
        </is>
      </c>
      <c r="G92" s="71" t="inlineStr">
        <is>
          <t xml:space="preserve">Estimados,
Favor generar Folio para revisión de enlace.
Código Servicio: ROUTRGEN_010344034 / FOOTELCO_010379003
</t>
        </is>
      </c>
      <c r="J92" t="inlineStr">
        <is>
          <t>Equipamiento #0006928519</t>
        </is>
      </c>
      <c r="K92" t="inlineStr">
        <is>
          <t>EQUIPAM_010334147</t>
        </is>
      </c>
      <c r="L92" t="inlineStr">
        <is>
          <t>Cable dañado, cortado o atenuado</t>
        </is>
      </c>
      <c r="M92" t="inlineStr">
        <is>
          <t>Cable de fibra óptica</t>
        </is>
      </c>
      <c r="N92" t="inlineStr">
        <is>
          <t>cambio cruzada en D/C</t>
        </is>
      </c>
      <c r="O92" t="inlineStr">
        <is>
          <t>GTD-TELSUR</t>
        </is>
      </c>
      <c r="P92" t="inlineStr">
        <is>
          <t>Rebeca.Jara@grupogtd.com</t>
        </is>
      </c>
      <c r="R92" t="inlineStr">
        <is>
          <t>GTD-TELSUR-Cable dañado, cortado o atenuado-cambio cruzada en D/C</t>
        </is>
      </c>
      <c r="S92" t="inlineStr">
        <is>
          <t>Corporaciones</t>
        </is>
      </c>
      <c r="T92" t="inlineStr">
        <is>
          <t>TV, Video y Otros</t>
        </is>
      </c>
      <c r="U92" t="inlineStr">
        <is>
          <t>Medium</t>
        </is>
      </c>
      <c r="V92" s="70" t="n">
        <v>45418.58890046296</v>
      </c>
      <c r="W92" s="70" t="n">
        <v>45420.65432870371</v>
      </c>
      <c r="X92" s="70" t="n">
        <v>45421.50116898148</v>
      </c>
      <c r="Z92" t="n">
        <v>44640</v>
      </c>
      <c r="AA92" s="70" t="n">
        <v>45419.7440625</v>
      </c>
      <c r="AB92" s="70" t="n">
        <v>45420.29166666666</v>
      </c>
      <c r="AC92" t="inlineStr">
        <is>
          <t>MSS</t>
        </is>
      </c>
      <c r="AD92" t="inlineStr">
        <is>
          <t>patricio.soto@grupogtd.com</t>
        </is>
      </c>
      <c r="AF92" t="n">
        <v>789</v>
      </c>
      <c r="AG92" t="n">
        <v>93.33781362000001</v>
      </c>
      <c r="AH92" t="n">
        <v>90.607078853</v>
      </c>
      <c r="AI92" t="n">
        <v>4193</v>
      </c>
      <c r="AJ92" t="n">
        <v>2974</v>
      </c>
      <c r="AK92" t="n">
        <v>2185</v>
      </c>
    </row>
    <row r="93" ht="15.95" customHeight="1" s="79">
      <c r="A93" t="inlineStr">
        <is>
          <t>2024 987841</t>
        </is>
      </c>
      <c r="B93" t="inlineStr">
        <is>
          <t>REDBANC S.A.</t>
        </is>
      </c>
      <c r="C93" t="inlineStr">
        <is>
          <t>Customer Problem Ticket</t>
        </is>
      </c>
      <c r="E93" t="inlineStr">
        <is>
          <t>Cerrado</t>
        </is>
      </c>
      <c r="F93" t="inlineStr">
        <is>
          <t>Grupo de Soporte Terreno</t>
        </is>
      </c>
      <c r="G93" s="71" t="inlineStr">
        <is>
          <t>ATM:	1747
CS-10630571 (10212104) / BPI-8793315
Dirección:	Avenida Concha y Toro 1149
Ubicación:	Espacio Urbano Puente Alto I
Región:	Región Metropolitana de Santiago
ATM 1897
CS-10474393 (10212102) / BPI-8769999</t>
        </is>
      </c>
      <c r="J93" t="inlineStr">
        <is>
          <t>Conexión Privada #0008793315</t>
        </is>
      </c>
      <c r="K93" t="inlineStr">
        <is>
          <t>RedPriv_010630571_1747</t>
        </is>
      </c>
      <c r="L93" t="inlineStr">
        <is>
          <t>Cable dañado, cortado o atenuado</t>
        </is>
      </c>
      <c r="M93" t="inlineStr">
        <is>
          <t>Cable de fibra óptica</t>
        </is>
      </c>
      <c r="N93" t="inlineStr">
        <is>
          <t>cambio cruzada en D/C</t>
        </is>
      </c>
      <c r="O93" t="inlineStr">
        <is>
          <t>GTD-TELSUR</t>
        </is>
      </c>
      <c r="P93" t="inlineStr">
        <is>
          <t>fmadariaga@grupogtd.com</t>
        </is>
      </c>
      <c r="Q93" t="inlineStr">
        <is>
          <t>ATM 1747</t>
        </is>
      </c>
      <c r="R93" t="inlineStr">
        <is>
          <t>GTD-TELSUR-Cable dañado, cortado o atenuado-cambio cruzada en D/C</t>
        </is>
      </c>
      <c r="S93" t="inlineStr">
        <is>
          <t>Corporaciones</t>
        </is>
      </c>
      <c r="T93" t="inlineStr">
        <is>
          <t>Transmisión de Datos</t>
        </is>
      </c>
      <c r="U93" t="inlineStr">
        <is>
          <t>Medium</t>
        </is>
      </c>
      <c r="V93" s="70" t="n">
        <v>45418.59354166667</v>
      </c>
      <c r="W93" s="70" t="n">
        <v>45421.72653935185</v>
      </c>
      <c r="X93" s="70" t="n">
        <v>45426.45918981481</v>
      </c>
      <c r="Z93" t="n">
        <v>44640</v>
      </c>
      <c r="AA93" s="70" t="n">
        <v>45421.46137731482</v>
      </c>
      <c r="AB93" s="70" t="n">
        <v>45421.71111111111</v>
      </c>
      <c r="AC93" t="inlineStr">
        <is>
          <t>MSC</t>
        </is>
      </c>
      <c r="AD93" t="inlineStr">
        <is>
          <t>patricio.soto@grupogtd.com</t>
        </is>
      </c>
      <c r="AF93" t="n">
        <v>360</v>
      </c>
      <c r="AG93" t="n">
        <v>89.892473118</v>
      </c>
      <c r="AH93" t="n">
        <v>74.62589605700001</v>
      </c>
      <c r="AI93" t="n">
        <v>11327</v>
      </c>
      <c r="AJ93" t="n">
        <v>4512</v>
      </c>
      <c r="AK93" t="n">
        <v>4152</v>
      </c>
    </row>
    <row r="94" ht="15.95" customHeight="1" s="79">
      <c r="A94" t="inlineStr">
        <is>
          <t>2024 987866</t>
        </is>
      </c>
      <c r="B94" t="inlineStr">
        <is>
          <t>REDBANC S.A.</t>
        </is>
      </c>
      <c r="C94" t="inlineStr">
        <is>
          <t>Customer Problem Ticket</t>
        </is>
      </c>
      <c r="E94" t="inlineStr">
        <is>
          <t>Cerrado</t>
        </is>
      </c>
      <c r="F94" t="inlineStr">
        <is>
          <t>Grupo de Soporte Terreno Telsur</t>
        </is>
      </c>
      <c r="G94" s="71" t="inlineStr">
        <is>
          <t>#DZS
10.10.137.158 ATM 4730 172.45.185.226 172.45.185.225 255.255.255.248 Credito Ruta 9 Km 13,5 Sector Ojo Bueno Sucursal Punta Arenas 16.- XII Region Sucursal CS-465249 / BPI-32009</t>
        </is>
      </c>
      <c r="J94" t="inlineStr">
        <is>
          <t>Enlace MPLS-FO #0008776743</t>
        </is>
      </c>
      <c r="K94" t="inlineStr">
        <is>
          <t>EnMPLS-FO_010474499_2585</t>
        </is>
      </c>
      <c r="L94" t="inlineStr">
        <is>
          <t>Mal funcionamiento de equipos (clima, temperatura)</t>
        </is>
      </c>
      <c r="M94" t="inlineStr">
        <is>
          <t>Equipamiento por lado de cliente</t>
        </is>
      </c>
      <c r="N94" t="inlineStr">
        <is>
          <t>Reinicio de equipamiento</t>
        </is>
      </c>
      <c r="O94" t="inlineStr">
        <is>
          <t>GTD-TELSUR</t>
        </is>
      </c>
      <c r="P94" t="inlineStr">
        <is>
          <t>FESoto@ext.grupogtd.com</t>
        </is>
      </c>
      <c r="Q94" t="inlineStr">
        <is>
          <t>ATM 2585</t>
        </is>
      </c>
      <c r="R94" t="inlineStr">
        <is>
          <t>GTD-TELSUR-Mal funcionamiento de equipos (clima, temperatura)-Reinicio de equipamiento</t>
        </is>
      </c>
      <c r="S94" t="inlineStr">
        <is>
          <t>Corporaciones</t>
        </is>
      </c>
      <c r="T94" t="inlineStr">
        <is>
          <t>Transmisión de Datos</t>
        </is>
      </c>
      <c r="U94" t="inlineStr">
        <is>
          <t>Medium</t>
        </is>
      </c>
      <c r="V94" s="70" t="n">
        <v>45418.62060185185</v>
      </c>
      <c r="W94" s="70" t="n">
        <v>45419.67271990741</v>
      </c>
      <c r="X94" s="70" t="n">
        <v>45420.41071759259</v>
      </c>
      <c r="Z94" t="n">
        <v>44640</v>
      </c>
      <c r="AA94" s="70" t="n">
        <v>45418.72065972222</v>
      </c>
      <c r="AB94" s="70" t="n">
        <v>45419.41666666666</v>
      </c>
      <c r="AC94" t="inlineStr">
        <is>
          <t>CYHQ</t>
        </is>
      </c>
      <c r="AD94" t="inlineStr">
        <is>
          <t>patricio.soto@grupogtd.com</t>
        </is>
      </c>
      <c r="AF94" t="n">
        <v>1003</v>
      </c>
      <c r="AG94" t="n">
        <v>96.606182796</v>
      </c>
      <c r="AH94" t="n">
        <v>94.22491039400001</v>
      </c>
      <c r="AI94" t="n">
        <v>2578</v>
      </c>
      <c r="AJ94" t="n">
        <v>1515</v>
      </c>
      <c r="AK94" t="n">
        <v>512</v>
      </c>
    </row>
    <row r="95" ht="15.95" customHeight="1" s="79">
      <c r="A95" t="inlineStr">
        <is>
          <t>2024 987874</t>
        </is>
      </c>
      <c r="B95" t="inlineStr">
        <is>
          <t>REDBANC S.A.</t>
        </is>
      </c>
      <c r="C95" t="inlineStr">
        <is>
          <t>Customer Problem Ticket</t>
        </is>
      </c>
      <c r="E95" t="inlineStr">
        <is>
          <t>Cerrado</t>
        </is>
      </c>
      <c r="F95" t="inlineStr">
        <is>
          <t>Grupo de Soporte Terreno Telsur</t>
        </is>
      </c>
      <c r="G95" s="71" t="inlineStr">
        <is>
          <t>#DZS
Calle Manuel Rodriguez 746	Supermercado El Trebol	Linares	09.- VII Region	Supermercado	CS-10626026 / BPI-8705614</t>
        </is>
      </c>
      <c r="J95" t="inlineStr">
        <is>
          <t>Conexión Privada #0008705614</t>
        </is>
      </c>
      <c r="K95" t="inlineStr">
        <is>
          <t>RedPriv_010626026_1186</t>
        </is>
      </c>
      <c r="L95" t="inlineStr">
        <is>
          <t>Bloqueo de servicio y/o equipo</t>
        </is>
      </c>
      <c r="M95" t="inlineStr">
        <is>
          <t>Access Point</t>
        </is>
      </c>
      <c r="N95" t="inlineStr">
        <is>
          <t>cambio de configuración</t>
        </is>
      </c>
      <c r="O95" t="inlineStr">
        <is>
          <t>GTD-TELSUR</t>
        </is>
      </c>
      <c r="P95" t="inlineStr">
        <is>
          <t>Alexis.Rodriguez@grupogtd.com</t>
        </is>
      </c>
      <c r="Q95" t="inlineStr">
        <is>
          <t>ATM 1186</t>
        </is>
      </c>
      <c r="R95" t="inlineStr">
        <is>
          <t>GTD-TELSUR-Bloqueo de servicio y/o equipo-cambio de configuración</t>
        </is>
      </c>
      <c r="S95" t="inlineStr">
        <is>
          <t>Corporaciones</t>
        </is>
      </c>
      <c r="T95" t="inlineStr">
        <is>
          <t>Transmisión de Datos</t>
        </is>
      </c>
      <c r="U95" t="inlineStr">
        <is>
          <t>Medium</t>
        </is>
      </c>
      <c r="V95" s="70" t="n">
        <v>45418.63127314814</v>
      </c>
      <c r="X95" s="70" t="n">
        <v>45419.63592592593</v>
      </c>
      <c r="Z95" t="n">
        <v>44640</v>
      </c>
      <c r="AA95" s="70" t="n">
        <v>45418.85881944445</v>
      </c>
      <c r="AB95" s="70" t="n">
        <v>45419.4</v>
      </c>
      <c r="AC95" t="inlineStr">
        <is>
          <t>TLCA</t>
        </is>
      </c>
      <c r="AD95" t="inlineStr">
        <is>
          <t>patricio.soto@grupogtd.com</t>
        </is>
      </c>
      <c r="AF95" t="n">
        <v>780</v>
      </c>
      <c r="AG95" t="n">
        <v>100</v>
      </c>
      <c r="AH95" t="n">
        <v>96.760752688</v>
      </c>
      <c r="AI95" t="n">
        <v>1446</v>
      </c>
    </row>
    <row r="96" ht="15.95" customHeight="1" s="79">
      <c r="A96" t="inlineStr">
        <is>
          <t>2024 987910</t>
        </is>
      </c>
      <c r="B96" t="inlineStr">
        <is>
          <t>REDBANC S.A.</t>
        </is>
      </c>
      <c r="C96" t="inlineStr">
        <is>
          <t>Customer Problem Ticket</t>
        </is>
      </c>
      <c r="E96" t="inlineStr">
        <is>
          <t>Cerrado</t>
        </is>
      </c>
      <c r="F96" t="inlineStr">
        <is>
          <t>Grupo de Soporte Terreno Telsur</t>
        </is>
      </c>
      <c r="G96" s="71" t="inlineStr">
        <is>
          <t>ATM 809
Enlace VSAT caído
Bco Chile	Manuel Rodriguez #3	Multicentro	Curepto	CS-10457033 / BPI-8723278 #DZS</t>
        </is>
      </c>
      <c r="J96" t="inlineStr">
        <is>
          <t>Enlace Satelital #0008723278</t>
        </is>
      </c>
      <c r="K96" t="inlineStr">
        <is>
          <t>ENSAT_010457033_809</t>
        </is>
      </c>
      <c r="L96" t="inlineStr">
        <is>
          <t>Bloqueo de servicio y/o equipo</t>
        </is>
      </c>
      <c r="M96" t="inlineStr">
        <is>
          <t>Access Point</t>
        </is>
      </c>
      <c r="N96" t="inlineStr">
        <is>
          <t>cambio de configuración</t>
        </is>
      </c>
      <c r="O96" t="inlineStr">
        <is>
          <t>GTD-TELSUR</t>
        </is>
      </c>
      <c r="P96" t="inlineStr">
        <is>
          <t>Alexis.Rodriguez@grupogtd.com</t>
        </is>
      </c>
      <c r="Q96" t="inlineStr">
        <is>
          <t>ATM 809</t>
        </is>
      </c>
      <c r="R96" t="inlineStr">
        <is>
          <t>GTD-TELSUR-Bloqueo de servicio y/o equipo-cambio de configuración</t>
        </is>
      </c>
      <c r="S96" t="inlineStr">
        <is>
          <t>Corporaciones</t>
        </is>
      </c>
      <c r="T96" t="inlineStr">
        <is>
          <t>Transmisión de Datos</t>
        </is>
      </c>
      <c r="U96" t="inlineStr">
        <is>
          <t>Medium</t>
        </is>
      </c>
      <c r="V96" s="70" t="n">
        <v>45418.65376157407</v>
      </c>
      <c r="W96" s="70" t="n">
        <v>45420.66012731481</v>
      </c>
      <c r="X96" s="70" t="n">
        <v>45420.66269675926</v>
      </c>
      <c r="Z96" t="n">
        <v>44640</v>
      </c>
      <c r="AA96" s="70" t="n">
        <v>45419.72019675926</v>
      </c>
      <c r="AB96" s="70" t="n">
        <v>45420.30277777778</v>
      </c>
      <c r="AC96" t="inlineStr">
        <is>
          <t>TLCA</t>
        </is>
      </c>
      <c r="AD96" t="inlineStr">
        <is>
          <t>carlos.aramburu@grupogtd.com</t>
        </is>
      </c>
      <c r="AF96" t="n">
        <v>839</v>
      </c>
      <c r="AG96" t="n">
        <v>93.52822580599999</v>
      </c>
      <c r="AH96" t="n">
        <v>93.519265233</v>
      </c>
      <c r="AI96" t="n">
        <v>2893</v>
      </c>
      <c r="AJ96" t="n">
        <v>2889</v>
      </c>
      <c r="AK96" t="n">
        <v>2050</v>
      </c>
    </row>
    <row r="97" ht="15.95" customHeight="1" s="79">
      <c r="A97" t="inlineStr">
        <is>
          <t>2024 987952</t>
        </is>
      </c>
      <c r="B97" t="inlineStr">
        <is>
          <t>REDBANC S.A.</t>
        </is>
      </c>
      <c r="C97" t="inlineStr">
        <is>
          <t>Customer Problem Ticket</t>
        </is>
      </c>
      <c r="E97" t="inlineStr">
        <is>
          <t>Cerrado</t>
        </is>
      </c>
      <c r="F97" t="inlineStr">
        <is>
          <t>Grupo de Nivel 1</t>
        </is>
      </c>
      <c r="G97" s="71" t="inlineStr">
        <is>
          <t xml:space="preserve">ASR GTD Liray 2 Datos  Caída enlace     
CS:         423734
</t>
        </is>
      </c>
      <c r="J97" t="inlineStr">
        <is>
          <t>Enlace MPLS FO #38957</t>
        </is>
      </c>
      <c r="K97" t="inlineStr">
        <is>
          <t>EnMPLSFODF_423734</t>
        </is>
      </c>
      <c r="L97" t="inlineStr">
        <is>
          <t>Bloqueo de servicio y/o equipo</t>
        </is>
      </c>
      <c r="M97" t="inlineStr">
        <is>
          <t>Equipo cliente y/o administrado por cliente</t>
        </is>
      </c>
      <c r="N97" t="inlineStr">
        <is>
          <t>Bloqueo en Host de destino</t>
        </is>
      </c>
      <c r="O97" t="inlineStr">
        <is>
          <t>CLIENTE</t>
        </is>
      </c>
      <c r="P97" t="inlineStr">
        <is>
          <t>Sebastian.Hernandez@grupogtd.com</t>
        </is>
      </c>
      <c r="Q97" t="n">
        <v>0</v>
      </c>
      <c r="R97" t="inlineStr">
        <is>
          <t>CLIENTE-Bloqueo de servicio y/o equipo-Bloqueo en Host de destino</t>
        </is>
      </c>
      <c r="S97" t="inlineStr">
        <is>
          <t>Corporaciones</t>
        </is>
      </c>
      <c r="T97" t="inlineStr">
        <is>
          <t>Transmisión de Datos</t>
        </is>
      </c>
      <c r="U97" t="inlineStr">
        <is>
          <t>Medium</t>
        </is>
      </c>
      <c r="V97" s="70" t="n">
        <v>45418.67569444444</v>
      </c>
      <c r="W97" s="70" t="n">
        <v>45418.88929398148</v>
      </c>
      <c r="X97" s="70" t="n">
        <v>45419.2121875</v>
      </c>
      <c r="Z97" t="n">
        <v>44640</v>
      </c>
      <c r="AC97" t="inlineStr">
        <is>
          <t>MNN</t>
        </is>
      </c>
      <c r="AD97" t="inlineStr">
        <is>
          <t>carlos.aramburu@grupogtd.com</t>
        </is>
      </c>
      <c r="AF97" t="n">
        <v>0</v>
      </c>
      <c r="AG97" t="n">
        <v>99.312275986</v>
      </c>
      <c r="AH97" t="n">
        <v>98.270609319</v>
      </c>
      <c r="AI97" t="n">
        <v>772</v>
      </c>
      <c r="AJ97" t="n">
        <v>307</v>
      </c>
      <c r="AK97" t="n">
        <v>307</v>
      </c>
    </row>
    <row r="98" ht="15.95" customHeight="1" s="79">
      <c r="A98" t="inlineStr">
        <is>
          <t>2024 987972</t>
        </is>
      </c>
      <c r="B98" t="inlineStr">
        <is>
          <t>REDBANC S.A.</t>
        </is>
      </c>
      <c r="C98" t="inlineStr">
        <is>
          <t>Customer Problem Ticket</t>
        </is>
      </c>
      <c r="E98" t="inlineStr">
        <is>
          <t>Cerrado</t>
        </is>
      </c>
      <c r="F98" t="inlineStr">
        <is>
          <t>Grupo de Nivel 1</t>
        </is>
      </c>
      <c r="G98" s="71" t="inlineStr">
        <is>
          <t>ASR Paine datos 2 que se encuentra caido.
CS: 495266</t>
        </is>
      </c>
      <c r="J98" t="inlineStr">
        <is>
          <t>Punto a Punto Ethernet #38475</t>
        </is>
      </c>
      <c r="K98" t="inlineStr">
        <is>
          <t>P2PETH495266</t>
        </is>
      </c>
      <c r="L98" t="inlineStr">
        <is>
          <t>Bloqueo de servicio y/o equipo</t>
        </is>
      </c>
      <c r="M98" t="inlineStr">
        <is>
          <t>Equipo cliente y/o administrado por cliente</t>
        </is>
      </c>
      <c r="N98" t="inlineStr">
        <is>
          <t>Bloqueo en Host de destino</t>
        </is>
      </c>
      <c r="O98" t="inlineStr">
        <is>
          <t>CLIENTE</t>
        </is>
      </c>
      <c r="P98" t="inlineStr">
        <is>
          <t>Sebastian.Hernandez@grupogtd.com</t>
        </is>
      </c>
      <c r="Q98" t="n">
        <v>0</v>
      </c>
      <c r="R98" t="inlineStr">
        <is>
          <t>CLIENTE-Bloqueo de servicio y/o equipo-Bloqueo en Host de destino</t>
        </is>
      </c>
      <c r="S98" t="inlineStr">
        <is>
          <t>Corporaciones</t>
        </is>
      </c>
      <c r="T98" t="inlineStr">
        <is>
          <t>Transmisión de Datos</t>
        </is>
      </c>
      <c r="U98" t="inlineStr">
        <is>
          <t>Medium</t>
        </is>
      </c>
      <c r="V98" s="70" t="n">
        <v>45418.68622685185</v>
      </c>
      <c r="W98" s="70" t="n">
        <v>45418.89226851852</v>
      </c>
      <c r="X98" s="70" t="n">
        <v>45419.20909722222</v>
      </c>
      <c r="Z98" t="n">
        <v>44640</v>
      </c>
      <c r="AC98" t="inlineStr">
        <is>
          <t>MSS</t>
        </is>
      </c>
      <c r="AD98" t="inlineStr">
        <is>
          <t>carlos.aramburu@grupogtd.com</t>
        </is>
      </c>
      <c r="AF98" t="n">
        <v>0</v>
      </c>
      <c r="AG98" t="n">
        <v>99.336917563</v>
      </c>
      <c r="AH98" t="n">
        <v>98.31317204299999</v>
      </c>
      <c r="AI98" t="n">
        <v>753</v>
      </c>
      <c r="AJ98" t="n">
        <v>296</v>
      </c>
      <c r="AK98" t="n">
        <v>296</v>
      </c>
    </row>
    <row r="99" ht="15.95" customHeight="1" s="79">
      <c r="A99" t="inlineStr">
        <is>
          <t>2024 988127</t>
        </is>
      </c>
      <c r="B99" t="inlineStr">
        <is>
          <t>REDBANC S.A.</t>
        </is>
      </c>
      <c r="C99" t="inlineStr">
        <is>
          <t>Customer Problem Ticket</t>
        </is>
      </c>
      <c r="E99" t="inlineStr">
        <is>
          <t>Cerrado</t>
        </is>
      </c>
      <c r="F99" t="inlineStr">
        <is>
          <t>Grupo de Soporte Terreno</t>
        </is>
      </c>
      <c r="G99" t="inlineStr">
        <is>
          <t>GTD-Paine	Fibra	10.10.131.23	ATM 4062	172.45.128.146	Chile	Avenida El Llano Subercaseaux 3519 Nivel 3	Jumbo Portal El Llano Nivel 3	San Miguel	CS-545942 / BPI-16086</t>
        </is>
      </c>
      <c r="J99" t="inlineStr">
        <is>
          <t>Conexión Privada #0000016089</t>
        </is>
      </c>
      <c r="K99" t="inlineStr">
        <is>
          <t>RedPriv_545942</t>
        </is>
      </c>
      <c r="L99" t="inlineStr">
        <is>
          <t>Cable dañado, cortado o atenuado</t>
        </is>
      </c>
      <c r="M99" t="inlineStr">
        <is>
          <t>Cable de fibra óptica</t>
        </is>
      </c>
      <c r="N99" t="inlineStr">
        <is>
          <t>cambio cruzada en D/C</t>
        </is>
      </c>
      <c r="O99" t="inlineStr">
        <is>
          <t>GTD-TELSUR</t>
        </is>
      </c>
      <c r="P99" t="inlineStr">
        <is>
          <t>ale-fort@grupogtd.com</t>
        </is>
      </c>
      <c r="Q99" t="inlineStr">
        <is>
          <t>ATM 4062</t>
        </is>
      </c>
      <c r="R99" t="inlineStr">
        <is>
          <t>GTD-TELSUR-Cable dañado, cortado o atenuado-cambio cruzada en D/C</t>
        </is>
      </c>
      <c r="S99" t="inlineStr">
        <is>
          <t>Corporaciones</t>
        </is>
      </c>
      <c r="T99" t="inlineStr">
        <is>
          <t>Transmisión de Datos</t>
        </is>
      </c>
      <c r="U99" t="inlineStr">
        <is>
          <t>Medium</t>
        </is>
      </c>
      <c r="V99" s="70" t="n">
        <v>45418.77484953704</v>
      </c>
      <c r="W99" s="70" t="n">
        <v>45420.60012731481</v>
      </c>
      <c r="X99" s="70" t="n">
        <v>45421.56193287037</v>
      </c>
      <c r="Z99" t="n">
        <v>44640</v>
      </c>
      <c r="AA99" s="70" t="n">
        <v>45419.71891203704</v>
      </c>
      <c r="AB99" s="70" t="n">
        <v>45420.29166666666</v>
      </c>
      <c r="AC99" t="inlineStr">
        <is>
          <t>MSS</t>
        </is>
      </c>
      <c r="AD99" t="inlineStr">
        <is>
          <t>patricio.soto@grupogtd.com</t>
        </is>
      </c>
      <c r="AF99" t="n">
        <v>825</v>
      </c>
      <c r="AG99" t="n">
        <v>94.110663082</v>
      </c>
      <c r="AH99" t="n">
        <v>91.008064516</v>
      </c>
      <c r="AI99" t="n">
        <v>4014</v>
      </c>
      <c r="AJ99" t="n">
        <v>2629</v>
      </c>
      <c r="AK99" t="n">
        <v>1804</v>
      </c>
    </row>
    <row r="100" ht="15.95" customHeight="1" s="79">
      <c r="A100" t="inlineStr">
        <is>
          <t>2024 988458</t>
        </is>
      </c>
      <c r="B100" t="inlineStr">
        <is>
          <t>REDBANC S.A.</t>
        </is>
      </c>
      <c r="C100" t="inlineStr">
        <is>
          <t>Customer Problem Ticket</t>
        </is>
      </c>
      <c r="E100" t="inlineStr">
        <is>
          <t>Cerrado</t>
        </is>
      </c>
      <c r="F100" t="inlineStr">
        <is>
          <t>Grupo de Nivel 1</t>
        </is>
      </c>
      <c r="G100" s="71" t="inlineStr">
        <is>
          <t xml:space="preserve">ATM	3385
Falla	enlace caido
CS:	CS-482492 / BPI-33163
IP	10.10.122.13
Direccion	Avenida Cochrane 785
Comuna	Valparaiso
Local	Sucursal
</t>
        </is>
      </c>
      <c r="J100" t="inlineStr">
        <is>
          <t>Enlace MPLS-FO #33163</t>
        </is>
      </c>
      <c r="K100" t="inlineStr">
        <is>
          <t>EnMPLSFODF_482492</t>
        </is>
      </c>
      <c r="L100" t="inlineStr">
        <is>
          <t>Problema de configuración</t>
        </is>
      </c>
      <c r="M100" t="inlineStr">
        <is>
          <t>Switch Acceso</t>
        </is>
      </c>
      <c r="N100" t="inlineStr">
        <is>
          <t>cambio de configuración de VLAN</t>
        </is>
      </c>
      <c r="O100" t="inlineStr">
        <is>
          <t>GTD-TELSUR</t>
        </is>
      </c>
      <c r="P100" t="inlineStr">
        <is>
          <t>ggonzalez@grupogtd.com</t>
        </is>
      </c>
      <c r="Q100" t="inlineStr">
        <is>
          <t>ATM 3385</t>
        </is>
      </c>
      <c r="R100" t="inlineStr">
        <is>
          <t>GTD-TELSUR-Problema de configuración-cambio de configuración de VLAN</t>
        </is>
      </c>
      <c r="S100" t="inlineStr">
        <is>
          <t>Corporaciones</t>
        </is>
      </c>
      <c r="T100" t="inlineStr">
        <is>
          <t>Transmisión de Datos</t>
        </is>
      </c>
      <c r="U100" t="inlineStr">
        <is>
          <t>Medium</t>
        </is>
      </c>
      <c r="V100" s="70" t="n">
        <v>45419.42885416667</v>
      </c>
      <c r="X100" s="70" t="n">
        <v>45419.52204861111</v>
      </c>
      <c r="Z100" t="n">
        <v>44640</v>
      </c>
      <c r="AC100" t="inlineStr">
        <is>
          <t>VALPO</t>
        </is>
      </c>
      <c r="AD100" t="inlineStr">
        <is>
          <t>ggonzalez@grupogtd.com</t>
        </is>
      </c>
      <c r="AF100" t="n">
        <v>0</v>
      </c>
      <c r="AG100" t="n">
        <v>100</v>
      </c>
      <c r="AH100" t="n">
        <v>99.699820789</v>
      </c>
      <c r="AI100" t="n">
        <v>134</v>
      </c>
    </row>
    <row r="101" ht="15.95" customHeight="1" s="79">
      <c r="A101" t="inlineStr">
        <is>
          <t>2024 988481</t>
        </is>
      </c>
      <c r="B101" t="inlineStr">
        <is>
          <t>REDBANC S.A.</t>
        </is>
      </c>
      <c r="C101" t="inlineStr">
        <is>
          <t>Customer Problem Ticket</t>
        </is>
      </c>
      <c r="E101" t="inlineStr">
        <is>
          <t>Cerrado</t>
        </is>
      </c>
      <c r="F101" t="inlineStr">
        <is>
          <t>Grupo de Soporte Terreno</t>
        </is>
      </c>
      <c r="G101" s="71" t="inlineStr">
        <is>
          <t xml:space="preserve">ATM	5670
Falla	enlace caido
CS:	CS-551757 / BPI-37813
IP	10.10.120.86
Direccion	Avenida Concha Y Toro 3854
Comuna	Puente Alto
Local	Jumbo Concha Y Toro N 1
</t>
        </is>
      </c>
      <c r="J101" t="inlineStr">
        <is>
          <t>Enlace MPLS FO #37813</t>
        </is>
      </c>
      <c r="K101" t="inlineStr">
        <is>
          <t>EnMPLSFODF_551757</t>
        </is>
      </c>
      <c r="L101" t="inlineStr">
        <is>
          <t>Cable dañado, cortado o atenuado</t>
        </is>
      </c>
      <c r="M101" t="inlineStr">
        <is>
          <t>Cable de fibra óptica</t>
        </is>
      </c>
      <c r="N101" t="inlineStr">
        <is>
          <t>cambio cruzada en D/C</t>
        </is>
      </c>
      <c r="O101" t="inlineStr">
        <is>
          <t>GTD-TELSUR</t>
        </is>
      </c>
      <c r="P101" t="inlineStr">
        <is>
          <t>ale-fort@grupogtd.com</t>
        </is>
      </c>
      <c r="Q101" t="n">
        <v>5670</v>
      </c>
      <c r="R101" t="inlineStr">
        <is>
          <t>GTD-TELSUR-Cable dañado, cortado o atenuado-cambio cruzada en D/C</t>
        </is>
      </c>
      <c r="S101" t="inlineStr">
        <is>
          <t>Corporaciones</t>
        </is>
      </c>
      <c r="T101" t="inlineStr">
        <is>
          <t>Transmisión de Datos</t>
        </is>
      </c>
      <c r="U101" t="inlineStr">
        <is>
          <t>Medium</t>
        </is>
      </c>
      <c r="V101" s="70" t="n">
        <v>45419.44184027778</v>
      </c>
      <c r="W101" s="70" t="n">
        <v>45419.64</v>
      </c>
      <c r="X101" s="70" t="n">
        <v>45419.75609953704</v>
      </c>
      <c r="Z101" t="n">
        <v>44640</v>
      </c>
      <c r="AC101" t="inlineStr">
        <is>
          <t>MSC</t>
        </is>
      </c>
      <c r="AD101" t="inlineStr">
        <is>
          <t>ggonzalez@grupogtd.com</t>
        </is>
      </c>
      <c r="AF101" t="n">
        <v>0</v>
      </c>
      <c r="AG101" t="n">
        <v>99.36155914</v>
      </c>
      <c r="AH101" t="n">
        <v>98.987455197</v>
      </c>
      <c r="AI101" t="n">
        <v>452</v>
      </c>
      <c r="AJ101" t="n">
        <v>285</v>
      </c>
      <c r="AK101" t="n">
        <v>285</v>
      </c>
    </row>
    <row r="102" ht="15.95" customHeight="1" s="79">
      <c r="A102" t="inlineStr">
        <is>
          <t>2024 988501</t>
        </is>
      </c>
      <c r="B102" t="inlineStr">
        <is>
          <t>REDBANC S.A.</t>
        </is>
      </c>
      <c r="C102" t="inlineStr">
        <is>
          <t>Customer Problem Ticket</t>
        </is>
      </c>
      <c r="E102" t="inlineStr">
        <is>
          <t>Cerrado</t>
        </is>
      </c>
      <c r="F102" t="inlineStr">
        <is>
          <t>Grupo de Soporte Terreno</t>
        </is>
      </c>
      <c r="G102" s="71" t="inlineStr">
        <is>
          <t xml:space="preserve">ATM	4090
Falla	enlace caido
CS:	CS-122029 / BPI-1117355
IP	10.172.4.162
Direccion	Av Santa Maria 6750
Comuna	Vitacura
Local	Sucursal Santa Maria Manquehue
</t>
        </is>
      </c>
      <c r="J102" t="inlineStr">
        <is>
          <t>Enlace MPLS FO #0001117355</t>
        </is>
      </c>
      <c r="K102" t="inlineStr">
        <is>
          <t>EnMPLSFO_010272493_4090</t>
        </is>
      </c>
      <c r="L102" t="inlineStr">
        <is>
          <t>Bloqueo de servicio y/o equipo</t>
        </is>
      </c>
      <c r="M102" t="inlineStr">
        <is>
          <t>Sube sin intervención de GTD-TELSUR</t>
        </is>
      </c>
      <c r="N102" t="inlineStr">
        <is>
          <t>sin intervención de GTD-TELSUR</t>
        </is>
      </c>
      <c r="O102" t="inlineStr">
        <is>
          <t>GTD-TELSUR</t>
        </is>
      </c>
      <c r="P102" t="inlineStr">
        <is>
          <t>erick.bustamante@grupogtd.com</t>
        </is>
      </c>
      <c r="Q102" t="inlineStr">
        <is>
          <t>ATM 4090</t>
        </is>
      </c>
      <c r="R102" t="inlineStr">
        <is>
          <t>GTD-TELSUR-Bloqueo de servicio y/o equipo-sin intervención de GTD-TELSUR</t>
        </is>
      </c>
      <c r="S102" t="inlineStr">
        <is>
          <t>Corporaciones</t>
        </is>
      </c>
      <c r="T102" t="inlineStr">
        <is>
          <t>Transmisión de Datos</t>
        </is>
      </c>
      <c r="U102" t="inlineStr">
        <is>
          <t>Medium</t>
        </is>
      </c>
      <c r="V102" s="70" t="n">
        <v>45419.44789351852</v>
      </c>
      <c r="X102" s="70" t="n">
        <v>45420.54841435186</v>
      </c>
      <c r="Z102" t="n">
        <v>44640</v>
      </c>
      <c r="AA102" s="70" t="n">
        <v>45419.78809027778</v>
      </c>
      <c r="AB102" s="70" t="n">
        <v>45420.29166666666</v>
      </c>
      <c r="AC102" t="inlineStr">
        <is>
          <t>MSO</t>
        </is>
      </c>
      <c r="AD102" t="inlineStr">
        <is>
          <t>ggonzalez@grupogtd.com</t>
        </is>
      </c>
      <c r="AF102" t="n">
        <v>726</v>
      </c>
      <c r="AG102" t="n">
        <v>100</v>
      </c>
      <c r="AH102" t="n">
        <v>96.44937276</v>
      </c>
      <c r="AI102" t="n">
        <v>1585</v>
      </c>
    </row>
    <row r="103" ht="15.95" customHeight="1" s="79">
      <c r="A103" t="inlineStr">
        <is>
          <t>2024 988611</t>
        </is>
      </c>
      <c r="B103" t="inlineStr">
        <is>
          <t>REDBANC S.A.</t>
        </is>
      </c>
      <c r="C103" t="inlineStr">
        <is>
          <t>Customer Problem Ticket</t>
        </is>
      </c>
      <c r="E103" t="inlineStr">
        <is>
          <t>Cerrado</t>
        </is>
      </c>
      <c r="F103" t="inlineStr">
        <is>
          <t>Grupo de Soporte Terreno Telsur</t>
        </is>
      </c>
      <c r="G103" s="71" t="inlineStr">
        <is>
          <t xml:space="preserve">ATM	8830
Falla	enlace caido
CS:	CS-10454253 / BPI-8412647
IP	10.10.107.60
Direccion	Calle El Arenal 411
Comuna	Talca
Local	Supermercado Jumbo
</t>
        </is>
      </c>
      <c r="J103" t="inlineStr">
        <is>
          <t>Enlace MPLS-FO #0008412647</t>
        </is>
      </c>
      <c r="K103" t="inlineStr">
        <is>
          <t>EnMPLS-FO_010454253_8830</t>
        </is>
      </c>
      <c r="L103" t="inlineStr">
        <is>
          <t>Cable dañado, cortado o atenuado</t>
        </is>
      </c>
      <c r="M103" t="inlineStr">
        <is>
          <t>Cable de fibra óptica</t>
        </is>
      </c>
      <c r="N103" t="inlineStr">
        <is>
          <t>se corrige empalme en cabecera en cliente</t>
        </is>
      </c>
      <c r="O103" t="inlineStr">
        <is>
          <t>GTD-TELSUR</t>
        </is>
      </c>
      <c r="P103" t="inlineStr">
        <is>
          <t>internal</t>
        </is>
      </c>
      <c r="Q103" t="inlineStr">
        <is>
          <t>ATM 8830</t>
        </is>
      </c>
      <c r="R103" t="inlineStr">
        <is>
          <t>GTD-TELSUR-Cable dañado, cortado o atenuado-se corrige empalme en cabecera en cliente</t>
        </is>
      </c>
      <c r="S103" t="inlineStr">
        <is>
          <t>Corporaciones</t>
        </is>
      </c>
      <c r="T103" t="inlineStr">
        <is>
          <t>Transmisión de Datos</t>
        </is>
      </c>
      <c r="U103" t="inlineStr">
        <is>
          <t>Medium</t>
        </is>
      </c>
      <c r="V103" s="70" t="n">
        <v>45419.48332175926</v>
      </c>
      <c r="X103" s="70" t="n">
        <v>45419.71523148148</v>
      </c>
      <c r="Z103" t="n">
        <v>44640</v>
      </c>
      <c r="AC103" t="inlineStr">
        <is>
          <t>TLCA</t>
        </is>
      </c>
      <c r="AD103" t="inlineStr">
        <is>
          <t>ggonzalez@grupogtd.com</t>
        </is>
      </c>
      <c r="AF103" t="n">
        <v>0</v>
      </c>
      <c r="AG103" t="n">
        <v>100</v>
      </c>
      <c r="AH103" t="n">
        <v>99.251792115</v>
      </c>
      <c r="AI103" t="n">
        <v>334</v>
      </c>
    </row>
    <row r="104" ht="15.95" customHeight="1" s="79">
      <c r="A104" t="inlineStr">
        <is>
          <t>2024 988706</t>
        </is>
      </c>
      <c r="B104" t="inlineStr">
        <is>
          <t>REDBANC S.A.</t>
        </is>
      </c>
      <c r="C104" t="inlineStr">
        <is>
          <t>Customer Problem Ticket</t>
        </is>
      </c>
      <c r="E104" t="inlineStr">
        <is>
          <t>Cerrado</t>
        </is>
      </c>
      <c r="F104" t="inlineStr">
        <is>
          <t>Grupo de Soporte Terreno Telsur</t>
        </is>
      </c>
      <c r="G104" s="71" t="inlineStr">
        <is>
          <t xml:space="preserve">#DZS
REDBANC: 3969_MPLS-FO_XIV_Banco-Chile_Supermercado-Puritan_Valdivia_CS-010468256 Private 1 - Down
MN
Monitoreo Netmetrix
Para soportet@grupogtd.mypurecloud.com
Cc jhoan.saa@grupogtd.com, mhenriquez@netmetrix.cl, monitoreo@netmetrix.cl
Hoy 12:15
Estimados Mesa de Soporte,
Se informa que se detecta el siguiente incidente en plataforma de monitoreo, por favor gestionar creación de ticket de Reclamo para la revisión del servicio:
¿
Notificacion de Incidente
AVENIDA PRESIDENTE PRIETO 226, PAINE
RUT:96.521.680-4
RESUMEN
Nombre host
Dirección IP
Alerta
Severidad
Fecha y Hora de Incio
CS Equipo
:3969_MPLS-FO_XIV_Banco-Chile_Supermercado-Puritan_Valdivia_CS-010468256
:10.113.20.180
:Private 1 - Down
:Warning
:2024-04-30 23:16:15
:EnMPLS-FO_010468256_3969
ROUTRGEN_010399226_3969
CONTACTO PARA VALIDAR SERVICIO
Escalamiento
:Operador de Monitoreo de turno | Correo: monitoreo@netmetrix.cl
BITACORA
Registros de Actualizacion
:
www.netmetrix.cl
https://apps.mypurecloud.com/directory/#/engage/admin/interactions/985394e2-0e3b-4308-befb-dc07632a8ac0
</t>
        </is>
      </c>
      <c r="J104" t="inlineStr">
        <is>
          <t>Enlace MPLS-FO #0008698102</t>
        </is>
      </c>
      <c r="K104" t="inlineStr">
        <is>
          <t>EnMPLS-FO_010468256_3969</t>
        </is>
      </c>
      <c r="L104" t="inlineStr">
        <is>
          <t>Bloqueo de equipos</t>
        </is>
      </c>
      <c r="M104" t="inlineStr">
        <is>
          <t>Equipamiento por lado de cliente</t>
        </is>
      </c>
      <c r="N104" t="inlineStr">
        <is>
          <t>Reinicio de equipamiento</t>
        </is>
      </c>
      <c r="O104" t="inlineStr">
        <is>
          <t>GTD-TELSUR</t>
        </is>
      </c>
      <c r="P104" t="inlineStr">
        <is>
          <t>andrea.subiabre@grupogtd.com</t>
        </is>
      </c>
      <c r="Q104" t="inlineStr">
        <is>
          <t>ATM 3969</t>
        </is>
      </c>
      <c r="R104" t="inlineStr">
        <is>
          <t>GTD-TELSUR-Bloqueo de equipos-Reinicio de equipamiento</t>
        </is>
      </c>
      <c r="S104" t="inlineStr">
        <is>
          <t>Corporaciones</t>
        </is>
      </c>
      <c r="T104" t="inlineStr">
        <is>
          <t>Transmisión de Datos</t>
        </is>
      </c>
      <c r="U104" t="inlineStr">
        <is>
          <t>Medium</t>
        </is>
      </c>
      <c r="V104" s="70" t="n">
        <v>45419.51951388889</v>
      </c>
      <c r="X104" s="70" t="n">
        <v>45420.47763888889</v>
      </c>
      <c r="Z104" t="n">
        <v>44640</v>
      </c>
      <c r="AA104" s="70" t="n">
        <v>45419.73284722222</v>
      </c>
      <c r="AB104" s="70" t="n">
        <v>45420.73263888889</v>
      </c>
      <c r="AC104" t="inlineStr">
        <is>
          <t>VLDV</t>
        </is>
      </c>
      <c r="AD104" t="inlineStr">
        <is>
          <t>JPena@contratistasgtd.com</t>
        </is>
      </c>
      <c r="AF104" t="n">
        <v>1440</v>
      </c>
      <c r="AG104" t="n">
        <v>100</v>
      </c>
      <c r="AH104" t="n">
        <v>96.91084229400001</v>
      </c>
      <c r="AI104" t="n">
        <v>1379</v>
      </c>
    </row>
    <row r="105" ht="15.95" customHeight="1" s="79">
      <c r="A105" t="inlineStr">
        <is>
          <t>2024 988726</t>
        </is>
      </c>
      <c r="B105" t="inlineStr">
        <is>
          <t>REDBANC S.A.</t>
        </is>
      </c>
      <c r="C105" t="inlineStr">
        <is>
          <t>Customer Problem Ticket</t>
        </is>
      </c>
      <c r="E105" t="inlineStr">
        <is>
          <t>Cerrado</t>
        </is>
      </c>
      <c r="F105" t="inlineStr">
        <is>
          <t>Grupo de Soporte Terreno</t>
        </is>
      </c>
      <c r="G105" s="71" t="inlineStr">
        <is>
          <t xml:space="preserve">ATM	5590
Falla	Enlace caido
CS:	CS-533047 / BPI-13932
IP	10.10.128.31
Direccion	Avenida Nueva Uno 17580
Comuna	Pudahuel
Local	Centro De Distribucion Cencosud
</t>
        </is>
      </c>
      <c r="J105" t="inlineStr">
        <is>
          <t>Enlace MPLS FO #0000013932</t>
        </is>
      </c>
      <c r="K105" t="inlineStr">
        <is>
          <t>EnMPLSFO_553047</t>
        </is>
      </c>
      <c r="L105" t="inlineStr">
        <is>
          <t>Cable dañado, cortado o atenuado</t>
        </is>
      </c>
      <c r="M105" t="inlineStr">
        <is>
          <t>Cable de fibra óptica</t>
        </is>
      </c>
      <c r="N105" t="inlineStr">
        <is>
          <t>se corrige empalme en cabecera en cliente</t>
        </is>
      </c>
      <c r="O105" t="inlineStr">
        <is>
          <t>GTD-TELSUR</t>
        </is>
      </c>
      <c r="P105" t="inlineStr">
        <is>
          <t>Romualdo.Henriquez@grupogtd.com</t>
        </is>
      </c>
      <c r="Q105" t="inlineStr">
        <is>
          <t>ATM 5590</t>
        </is>
      </c>
      <c r="R105" t="inlineStr">
        <is>
          <t>GTD-TELSUR-Cable dañado, cortado o atenuado-se corrige empalme en cabecera en cliente</t>
        </is>
      </c>
      <c r="S105" t="inlineStr">
        <is>
          <t>Corporaciones</t>
        </is>
      </c>
      <c r="T105" t="inlineStr">
        <is>
          <t>Transmisión de Datos</t>
        </is>
      </c>
      <c r="U105" t="inlineStr">
        <is>
          <t>Medium</t>
        </is>
      </c>
      <c r="V105" s="70" t="n">
        <v>45419.52907407407</v>
      </c>
      <c r="W105" s="70" t="n">
        <v>45421.58427083334</v>
      </c>
      <c r="X105" s="70" t="n">
        <v>45423.48740740741</v>
      </c>
      <c r="Z105" t="n">
        <v>44640</v>
      </c>
      <c r="AA105" s="70" t="n">
        <v>45420.84471064815</v>
      </c>
      <c r="AB105" s="70" t="n">
        <v>45421.42708333334</v>
      </c>
      <c r="AC105" t="inlineStr">
        <is>
          <t>MNC</t>
        </is>
      </c>
      <c r="AD105" t="inlineStr">
        <is>
          <t>ggonzalez@grupogtd.com</t>
        </is>
      </c>
      <c r="AF105" t="n">
        <v>839</v>
      </c>
      <c r="AG105" t="n">
        <v>93.369175627</v>
      </c>
      <c r="AH105" t="n">
        <v>87.231182796</v>
      </c>
      <c r="AI105" t="n">
        <v>5700</v>
      </c>
      <c r="AJ105" t="n">
        <v>2960</v>
      </c>
      <c r="AK105" t="n">
        <v>2121</v>
      </c>
    </row>
    <row r="106" ht="15.95" customHeight="1" s="79">
      <c r="A106" t="inlineStr">
        <is>
          <t>2024 988771</t>
        </is>
      </c>
      <c r="B106" t="inlineStr">
        <is>
          <t>REDBANC S.A.</t>
        </is>
      </c>
      <c r="C106" t="inlineStr">
        <is>
          <t>Customer Problem Ticket</t>
        </is>
      </c>
      <c r="E106" t="inlineStr">
        <is>
          <t>Cerrado</t>
        </is>
      </c>
      <c r="F106" t="inlineStr">
        <is>
          <t>Grupo de Nivel 1</t>
        </is>
      </c>
      <c r="G106" s="71" t="inlineStr">
        <is>
          <t xml:space="preserve">*** (estado en Activación pasada por punto de no retorno, también aparece estado activación en progreso, pero no me permite generar ticket)***
Notificacion de Incidente
AVENIDA PRESIDENTE PRIETO 226, PAINE
RUT:96.521.680-4
RESUMEN
Nombre host
Dirección IP
Alerta
Severidad
Fecha y Hora de Incio
CS Equipo
:2801_MPLSFO_RM_Banco-Santander_MALL_MAIPU _CS-010474829
:10.113.21.16
:Private 1 - Down
:Warning
:2024-04-25 11:11:27
:EnMPLSFO_010474829_2801
ROUTRGEN_010407319_2801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https://apps.mypurecloud.com/directory/#/engage/admin/interactions/c12ad817-15c9-4c8b-b4d8-eaeee43614d5
</t>
        </is>
      </c>
      <c r="J106" t="inlineStr">
        <is>
          <t>Enlace MPLS FO #0008803484</t>
        </is>
      </c>
      <c r="K106" t="inlineStr">
        <is>
          <t>EnMPLSFO_010474828_2808</t>
        </is>
      </c>
      <c r="L106" t="inlineStr">
        <is>
          <t>Bloqueo de equipos</t>
        </is>
      </c>
      <c r="M106" t="inlineStr">
        <is>
          <t>Equipamiento por lado de cliente</t>
        </is>
      </c>
      <c r="N106" t="inlineStr">
        <is>
          <t>Reinicio de equipamiento</t>
        </is>
      </c>
      <c r="O106" t="inlineStr">
        <is>
          <t>GTD-TELSUR</t>
        </is>
      </c>
      <c r="P106" t="inlineStr">
        <is>
          <t>jmatus@grupogtd.com</t>
        </is>
      </c>
      <c r="Q106" t="inlineStr">
        <is>
          <t>ATM 2808</t>
        </is>
      </c>
      <c r="R106" t="inlineStr">
        <is>
          <t>GTD-TELSUR-Bloqueo de equipos-Reinicio de equipamiento</t>
        </is>
      </c>
      <c r="S106" t="inlineStr">
        <is>
          <t>Corporaciones</t>
        </is>
      </c>
      <c r="T106" t="inlineStr">
        <is>
          <t>Transmisión de Datos</t>
        </is>
      </c>
      <c r="U106" t="inlineStr">
        <is>
          <t>Medium</t>
        </is>
      </c>
      <c r="V106" s="70" t="n">
        <v>45419.55295138889</v>
      </c>
      <c r="W106" s="70" t="n">
        <v>45420.17546296296</v>
      </c>
      <c r="X106" s="70" t="n">
        <v>45424.73253472222</v>
      </c>
      <c r="Z106" t="n">
        <v>44640</v>
      </c>
      <c r="AC106" t="inlineStr">
        <is>
          <t>MSS</t>
        </is>
      </c>
      <c r="AD106" t="inlineStr">
        <is>
          <t>dmessina@contratistasgtd.com</t>
        </is>
      </c>
      <c r="AF106" t="n">
        <v>0</v>
      </c>
      <c r="AG106" t="n">
        <v>97.992831541</v>
      </c>
      <c r="AH106" t="n">
        <v>83.293010753</v>
      </c>
      <c r="AI106" t="n">
        <v>7458</v>
      </c>
      <c r="AJ106" t="n">
        <v>896</v>
      </c>
      <c r="AK106" t="n">
        <v>896</v>
      </c>
    </row>
    <row r="107" ht="15.95" customHeight="1" s="79">
      <c r="A107" t="inlineStr">
        <is>
          <t>2024 988777</t>
        </is>
      </c>
      <c r="B107" t="inlineStr">
        <is>
          <t>REDBANC S.A.</t>
        </is>
      </c>
      <c r="C107" t="inlineStr">
        <is>
          <t>Customer Problem Ticket</t>
        </is>
      </c>
      <c r="E107" t="inlineStr">
        <is>
          <t>Cerrado</t>
        </is>
      </c>
      <c r="F107" t="inlineStr">
        <is>
          <t>Grupo de Nivel 1</t>
        </is>
      </c>
      <c r="G107" s="71" t="inlineStr">
        <is>
          <t>OBS: Se toma servicio de apoyo ya que no se verifica CS010477559_149 indicado por cliente.
De: monitoreo@netmetrix.cl
Enviado: martes, 7 de mayo de 2024 12:55
Para: soportet@grupogtd.com
Cc: jhoan.saa@grupogtd.com,mhenriquez@netmetrix.cl
Asunto: RE: REDBANC: 149_MPLS-FO__Banco-Chile__Valdivia_CS-010477559 Private 1 - Down
Estimada
confirmo código de servicio:
EnMPLS-FO_010477559_149
Equipo
ROUTRGEN_010417155_149
Saludos Cordiales
OBS: Se adjunta correo con más detalles.
https://apps.mypurecloud.com/directory/#/engage/admin/interactions/d6230a1f-6eee-406b-b882-8da6cd954e61</t>
        </is>
      </c>
      <c r="J107" t="inlineStr">
        <is>
          <t>Conexión Privada #3568502</t>
        </is>
      </c>
      <c r="K107" t="inlineStr">
        <is>
          <t>RedPrivOL_488100</t>
        </is>
      </c>
      <c r="L107" t="inlineStr">
        <is>
          <t>Bloqueo de equipos</t>
        </is>
      </c>
      <c r="M107" t="inlineStr">
        <is>
          <t>Equipamiento por lado de cliente</t>
        </is>
      </c>
      <c r="N107" t="inlineStr">
        <is>
          <t>Reinicio de equipamiento</t>
        </is>
      </c>
      <c r="O107" t="inlineStr">
        <is>
          <t>GTD-TELSUR</t>
        </is>
      </c>
      <c r="P107" t="inlineStr">
        <is>
          <t>jmatus@grupogtd.com</t>
        </is>
      </c>
      <c r="Q107" t="n">
        <v>0</v>
      </c>
      <c r="R107" t="inlineStr">
        <is>
          <t>GTD-TELSUR-Bloqueo de equipos-Reinicio de equipamiento</t>
        </is>
      </c>
      <c r="S107" t="inlineStr">
        <is>
          <t>Corporaciones</t>
        </is>
      </c>
      <c r="T107" t="inlineStr">
        <is>
          <t>Transmisión de Datos</t>
        </is>
      </c>
      <c r="U107" t="inlineStr">
        <is>
          <t>Medium</t>
        </is>
      </c>
      <c r="V107" s="70" t="n">
        <v>45419.55534722222</v>
      </c>
      <c r="W107" s="70" t="n">
        <v>45419.90078703704</v>
      </c>
      <c r="X107" s="70" t="n">
        <v>45424.73284722222</v>
      </c>
      <c r="Z107" t="n">
        <v>44640</v>
      </c>
      <c r="AC107" t="inlineStr">
        <is>
          <t>MSS</t>
        </is>
      </c>
      <c r="AD107" t="inlineStr">
        <is>
          <t>HArroyoD@contratistasgtd.com</t>
        </is>
      </c>
      <c r="AF107" t="n">
        <v>0</v>
      </c>
      <c r="AG107" t="n">
        <v>98.88440860199999</v>
      </c>
      <c r="AH107" t="n">
        <v>83.29749103899999</v>
      </c>
      <c r="AI107" t="n">
        <v>7456</v>
      </c>
      <c r="AJ107" t="n">
        <v>498</v>
      </c>
      <c r="AK107" t="n">
        <v>498</v>
      </c>
    </row>
    <row r="108" ht="15.95" customHeight="1" s="79">
      <c r="A108" t="inlineStr">
        <is>
          <t>2024 988786</t>
        </is>
      </c>
      <c r="B108" t="inlineStr">
        <is>
          <t>REDBANC S.A.</t>
        </is>
      </c>
      <c r="C108" t="inlineStr">
        <is>
          <t>Customer Problem Ticket</t>
        </is>
      </c>
      <c r="E108" t="inlineStr">
        <is>
          <t>Cerrado</t>
        </is>
      </c>
      <c r="F108" t="inlineStr">
        <is>
          <t>Grupo de Nivel 1</t>
        </is>
      </c>
      <c r="G108" s="71" t="inlineStr">
        <is>
          <t xml:space="preserve">**CS señalado por cliente se encuentra en activacion en progreso NCC no permite la gestion del tck se gestiona bajo la direccion**
Monitoreo Netmetrix
Para soportet@grupogtd.com
Cc jhoan.saa@grupogtd.com, mhenriquez@netmetrix.cl
Hoy 12:59
Estimada,
confirmo códigos de correo precedente.
Dirección
Pajaritos 1790, MAIPU 
PAMELA BON LEAL.
Analista de Monitoreo
Sotero del Rio N° 541 Of. 727 - Santiago
Mail: monitoreo@netmetrix.cl
*****************************************
De: monitoreo@netmetrix.cl
Enviado: martes, 7 de mayo de 2024 12:20
Para: soportet@grupogtd.com
Cc: jhoan.saa@grupogtd.com,mhenriquez@netmetrix.cl,monitoreo@netmetrix.cl
Asunto: REDBANC: 2675_MPLSFO_RM_Banco-Santander_MALL_MAIPU _CS-010474826 Private 1 - Down
Estimados Mesa de Soporte,
Se informa que se detecta el siguiente incidente en plataforma de monitoreo, por favor gestionar creación de ticket de Reclamo para la revisión del servicio:
¿
¿
Notificacion de Incidente
AVENIDA PRESIDENTE PRIETO 226, PAINE
RUT:96.521.680-4
RESUMEN
Nombre host
Dirección IP
Alerta
Severidad
Fecha y Hora de Incio
CS Equipo
:2675_MPLSFO_RM_Banco-Santander_MALL_MAIPU _CS-010474826
:10.113.21.19
:Private 1 - Down
:Warning
:2024-04-25 11:11:27
:EnMPLSFO_010474826_2675
ROUTRGEN_010407318_2675
CONTACTO PARA VALIDAR SERVICIO
Escalamiento
:Operador de Monitoreo de turno | Correo: monitoreo@netmetrix.cl
BITACORA
Registros de Actualizacion
:
www.netmetrix.cl
Centro de Monitoreo Netmetrix
https://apps.mypurecloud.com/directory/#/engage/admin/interactions/5752a9a0-99a8-4b3a-95c2-261fa82c58e6
</t>
        </is>
      </c>
      <c r="J108" t="inlineStr">
        <is>
          <t>Enlace MPLS FO #0008803484</t>
        </is>
      </c>
      <c r="K108" t="inlineStr">
        <is>
          <t>EnMPLSFO_010474828_2808</t>
        </is>
      </c>
      <c r="L108" t="inlineStr">
        <is>
          <t>Bloqueo de equipos</t>
        </is>
      </c>
      <c r="M108" t="inlineStr">
        <is>
          <t>Equipamiento por lado de cliente</t>
        </is>
      </c>
      <c r="N108" t="inlineStr">
        <is>
          <t>Reinicio de equipamiento</t>
        </is>
      </c>
      <c r="O108" t="inlineStr">
        <is>
          <t>GTD-TELSUR</t>
        </is>
      </c>
      <c r="P108" t="inlineStr">
        <is>
          <t>jmatus@grupogtd.com</t>
        </is>
      </c>
      <c r="Q108" t="inlineStr">
        <is>
          <t>ATM 2808</t>
        </is>
      </c>
      <c r="R108" t="inlineStr">
        <is>
          <t>GTD-TELSUR-Bloqueo de equipos-Reinicio de equipamiento</t>
        </is>
      </c>
      <c r="S108" t="inlineStr">
        <is>
          <t>Corporaciones</t>
        </is>
      </c>
      <c r="T108" t="inlineStr">
        <is>
          <t>Transmisión de Datos</t>
        </is>
      </c>
      <c r="U108" t="inlineStr">
        <is>
          <t>Medium</t>
        </is>
      </c>
      <c r="V108" s="70" t="n">
        <v>45419.56079861111</v>
      </c>
      <c r="W108" s="70" t="n">
        <v>45420.21967592592</v>
      </c>
      <c r="X108" s="70" t="n">
        <v>45424.73326388889</v>
      </c>
      <c r="Z108" t="n">
        <v>44640</v>
      </c>
      <c r="AC108" t="inlineStr">
        <is>
          <t>MSS</t>
        </is>
      </c>
      <c r="AD108" t="inlineStr">
        <is>
          <t>JPena@contratistasgtd.com</t>
        </is>
      </c>
      <c r="AF108" t="n">
        <v>0</v>
      </c>
      <c r="AG108" t="n">
        <v>97.87410394299999</v>
      </c>
      <c r="AH108" t="n">
        <v>83.315412186</v>
      </c>
      <c r="AI108" t="n">
        <v>7448</v>
      </c>
      <c r="AJ108" t="n">
        <v>949</v>
      </c>
      <c r="AK108" t="n">
        <v>949</v>
      </c>
    </row>
    <row r="109" ht="15.95" customHeight="1" s="79">
      <c r="A109" t="inlineStr">
        <is>
          <t>2024 988809</t>
        </is>
      </c>
      <c r="B109" t="inlineStr">
        <is>
          <t>REDBANC S.A.</t>
        </is>
      </c>
      <c r="C109" t="inlineStr">
        <is>
          <t>Customer Problem Ticket</t>
        </is>
      </c>
      <c r="E109" t="inlineStr">
        <is>
          <t>Cerrado</t>
        </is>
      </c>
      <c r="F109" t="inlineStr">
        <is>
          <t>Grupo de Nivel 1</t>
        </is>
      </c>
      <c r="G109" s="71" t="inlineStr">
        <is>
          <t xml:space="preserve">Asunto: RE: REDBANC: 2668_MPLSFO_RM_Banco-Santander_MALL_MAIPU _CS-010474827 Private 1 - Down
Estimados,
buenas tardes
Confirmo códigos de servicio 
Dirección
Pajaritos 1790, MAIPU 
PAMELA BON LEAL.
Analista de Monitoreo
Sotero del Rio N° 541 Of. 727 - Santiago
Celular: +56 229944006
Mail: monitoreo@netmetrix.cl
=======================
Asunto: REDBANC: 2668_MPLSFO_RM_Banco-Santander_MALL_MAIPU _CS-010474827 Private 1 - Down
NOTA SE TRABAJARA CON ENLACE:
Enlace MPLS FO #0008803484 UNICO VALIDO.
Estimados Mesa de Soporte,
Se informa que se detecta el siguiente incidente en plataforma de monitoreo, por favor gestionar creación de ticket de Reclamo para la revisión del servicio:
Notificacion de Incidente
AVENIDA PRESIDENTE PRIETO 226, PAINE
RUT:96.521.680-4
RESUMEN
Nombre host
Dirección IP
Alerta
Severidad
Fecha y Hora de Incio
CS Equipo
:2668_MPLSFO_RM_Banco-Santander_MALL_MAIPU _CS-010474827
:10.113.21.17
:Private 1 - Down
:Warning
:2024-04-25 11:11:25           
:EnMPLSFO_010474827_2668
ROUTRGEN_010407317_2668
CONTACTO PARA VALIDAR SERVICIO
Escalamiento
:Operador de Monitoreo de turno | Correo: monitoreo@netmetrix.cl
https://apps.mypurecloud.com/directory/#/engage/admin/interactions/90233689-3f4b-483b-8045-934d83523e97
</t>
        </is>
      </c>
      <c r="J109" t="inlineStr">
        <is>
          <t>Enlace MPLS FO #0008803484</t>
        </is>
      </c>
      <c r="K109" t="inlineStr">
        <is>
          <t>EnMPLSFO_010474828_2808</t>
        </is>
      </c>
      <c r="L109" t="inlineStr">
        <is>
          <t>Bloqueo de equipos</t>
        </is>
      </c>
      <c r="M109" t="inlineStr">
        <is>
          <t>Equipamiento por lado de cliente</t>
        </is>
      </c>
      <c r="N109" t="inlineStr">
        <is>
          <t>Reinicio de equipamiento</t>
        </is>
      </c>
      <c r="O109" t="inlineStr">
        <is>
          <t>GTD-TELSUR</t>
        </is>
      </c>
      <c r="P109" t="inlineStr">
        <is>
          <t>jmatus@grupogtd.com</t>
        </is>
      </c>
      <c r="Q109" t="inlineStr">
        <is>
          <t>ATM 2808</t>
        </is>
      </c>
      <c r="R109" t="inlineStr">
        <is>
          <t>GTD-TELSUR-Bloqueo de equipos-Reinicio de equipamiento</t>
        </is>
      </c>
      <c r="S109" t="inlineStr">
        <is>
          <t>Corporaciones</t>
        </is>
      </c>
      <c r="T109" t="inlineStr">
        <is>
          <t>Transmisión de Datos</t>
        </is>
      </c>
      <c r="U109" t="inlineStr">
        <is>
          <t>Medium</t>
        </is>
      </c>
      <c r="V109" s="70" t="n">
        <v>45419.57600694444</v>
      </c>
      <c r="W109" s="70" t="n">
        <v>45419.89197916666</v>
      </c>
      <c r="X109" s="70" t="n">
        <v>45424.73398148148</v>
      </c>
      <c r="Z109" t="n">
        <v>44640</v>
      </c>
      <c r="AC109" t="inlineStr">
        <is>
          <t>MSS</t>
        </is>
      </c>
      <c r="AD109" t="inlineStr">
        <is>
          <t>lpino@contratistasgtd.com</t>
        </is>
      </c>
      <c r="AF109" t="n">
        <v>0</v>
      </c>
      <c r="AG109" t="n">
        <v>98.980734767</v>
      </c>
      <c r="AH109" t="n">
        <v>83.362455197</v>
      </c>
      <c r="AI109" t="n">
        <v>7427</v>
      </c>
      <c r="AJ109" t="n">
        <v>455</v>
      </c>
      <c r="AK109" t="n">
        <v>455</v>
      </c>
    </row>
    <row r="110" ht="15.95" customHeight="1" s="79">
      <c r="A110" t="inlineStr">
        <is>
          <t>2024 988816</t>
        </is>
      </c>
      <c r="B110" t="inlineStr">
        <is>
          <t>REDBANC S.A.</t>
        </is>
      </c>
      <c r="C110" t="inlineStr">
        <is>
          <t>Customer Problem Ticket</t>
        </is>
      </c>
      <c r="E110" t="inlineStr">
        <is>
          <t>Cerrado</t>
        </is>
      </c>
      <c r="F110" t="inlineStr">
        <is>
          <t>Grupo de Nivel 1</t>
        </is>
      </c>
      <c r="G110" s="71" t="inlineStr">
        <is>
          <t xml:space="preserve">ATM	3110
Falla	Enlace caido
CS:	CS-10252662 / BPI-551279
IP	10.10.133.26
Direccion	Avenida Libertador Bernardo Ohiggins 3170
Comuna	Estacion Central
Local	Metrotrén Alameda II
</t>
        </is>
      </c>
      <c r="J110" t="inlineStr">
        <is>
          <t>Enlace MPLS FO #0000551279</t>
        </is>
      </c>
      <c r="K110" t="inlineStr">
        <is>
          <t>EnMPLSFO_010252662_3110</t>
        </is>
      </c>
      <c r="L110" t="inlineStr">
        <is>
          <t>Bloqueo de equipos</t>
        </is>
      </c>
      <c r="M110" t="inlineStr">
        <is>
          <t>Equipamiento por lado de cliente</t>
        </is>
      </c>
      <c r="N110" t="inlineStr">
        <is>
          <t>Reinicio de equipamiento</t>
        </is>
      </c>
      <c r="O110" t="inlineStr">
        <is>
          <t>GTD-TELSUR</t>
        </is>
      </c>
      <c r="P110" t="inlineStr">
        <is>
          <t>Sebastian.Hernandez@grupogtd.com</t>
        </is>
      </c>
      <c r="Q110" t="inlineStr">
        <is>
          <t>ATM 3110</t>
        </is>
      </c>
      <c r="R110" t="inlineStr">
        <is>
          <t>GTD-TELSUR-Bloqueo de equipos-Reinicio de equipamiento</t>
        </is>
      </c>
      <c r="S110" t="inlineStr">
        <is>
          <t>Corporaciones</t>
        </is>
      </c>
      <c r="T110" t="inlineStr">
        <is>
          <t>Transmisión de Datos</t>
        </is>
      </c>
      <c r="U110" t="inlineStr">
        <is>
          <t>Medium</t>
        </is>
      </c>
      <c r="V110" s="70" t="n">
        <v>45419.57951388889</v>
      </c>
      <c r="W110" s="70" t="n">
        <v>45420.13392361111</v>
      </c>
      <c r="X110" s="70" t="n">
        <v>45420.13550925926</v>
      </c>
      <c r="Z110" t="n">
        <v>44640</v>
      </c>
      <c r="AC110" t="inlineStr">
        <is>
          <t>MNC</t>
        </is>
      </c>
      <c r="AD110" t="inlineStr">
        <is>
          <t>ggonzalez@grupogtd.com</t>
        </is>
      </c>
      <c r="AF110" t="n">
        <v>0</v>
      </c>
      <c r="AG110" t="n">
        <v>98.21236559099999</v>
      </c>
      <c r="AH110" t="n">
        <v>98.20564516100001</v>
      </c>
      <c r="AI110" t="n">
        <v>801</v>
      </c>
      <c r="AJ110" t="n">
        <v>798</v>
      </c>
      <c r="AK110" t="n">
        <v>798</v>
      </c>
    </row>
    <row r="111" ht="15.95" customHeight="1" s="79">
      <c r="A111" t="inlineStr">
        <is>
          <t>2024 988841</t>
        </is>
      </c>
      <c r="B111" t="inlineStr">
        <is>
          <t>REDBANC S.A.</t>
        </is>
      </c>
      <c r="C111" t="inlineStr">
        <is>
          <t>Customer Problem Ticket</t>
        </is>
      </c>
      <c r="E111" t="inlineStr">
        <is>
          <t>Cerrado</t>
        </is>
      </c>
      <c r="F111" t="inlineStr">
        <is>
          <t>Grupo de Soporte Terreno Telsur</t>
        </is>
      </c>
      <c r="G111" s="71" t="inlineStr">
        <is>
          <t xml:space="preserve">#DZS
ATM	2613
Falla	Enlace caido
CS:	CS-10519559 / BPI-2888052
IP	10.10.147.222
Direccion	Calle Quintupeu 475
Comuna	Puerto Montt
Local	Petrobras Puerto Montt
</t>
        </is>
      </c>
      <c r="J111" t="inlineStr">
        <is>
          <t>Enlace Satelital #0002888052</t>
        </is>
      </c>
      <c r="K111" t="inlineStr">
        <is>
          <t>ENSAT_010286025_2613</t>
        </is>
      </c>
      <c r="L111" t="inlineStr">
        <is>
          <t>Bloqueo de equipos</t>
        </is>
      </c>
      <c r="M111" t="inlineStr">
        <is>
          <t>Equipamiento por lado de cliente</t>
        </is>
      </c>
      <c r="N111" t="inlineStr">
        <is>
          <t>Reinicio de equipamiento</t>
        </is>
      </c>
      <c r="O111" t="inlineStr">
        <is>
          <t>GTD-TELSUR</t>
        </is>
      </c>
      <c r="P111" t="inlineStr">
        <is>
          <t>DRondon@ext.grupogtd.com</t>
        </is>
      </c>
      <c r="Q111" t="inlineStr">
        <is>
          <t>ATM 2613</t>
        </is>
      </c>
      <c r="R111" t="inlineStr">
        <is>
          <t>GTD-TELSUR-Bloqueo de equipos-Reinicio de equipamiento</t>
        </is>
      </c>
      <c r="S111" t="inlineStr">
        <is>
          <t>Corporaciones</t>
        </is>
      </c>
      <c r="T111" t="inlineStr">
        <is>
          <t>Transmisión de Datos</t>
        </is>
      </c>
      <c r="U111" t="inlineStr">
        <is>
          <t>Medium</t>
        </is>
      </c>
      <c r="V111" s="70" t="n">
        <v>45419.59342592592</v>
      </c>
      <c r="X111" s="70" t="n">
        <v>45420.53925925926</v>
      </c>
      <c r="Z111" t="n">
        <v>44640</v>
      </c>
      <c r="AA111" s="70" t="n">
        <v>45419.78809027778</v>
      </c>
      <c r="AB111" s="70" t="n">
        <v>45420.45833333334</v>
      </c>
      <c r="AC111" t="inlineStr">
        <is>
          <t>PMTT</t>
        </is>
      </c>
      <c r="AD111" t="inlineStr">
        <is>
          <t>ggonzalez@grupogtd.com</t>
        </is>
      </c>
      <c r="AF111" t="n">
        <v>966</v>
      </c>
      <c r="AG111" t="n">
        <v>100</v>
      </c>
      <c r="AH111" t="n">
        <v>96.94892473100001</v>
      </c>
      <c r="AI111" t="n">
        <v>1362</v>
      </c>
    </row>
    <row r="112" ht="15.95" customHeight="1" s="79">
      <c r="A112" t="inlineStr">
        <is>
          <t>2024 988990</t>
        </is>
      </c>
      <c r="B112" t="inlineStr">
        <is>
          <t>REDBANC S.A.</t>
        </is>
      </c>
      <c r="C112" t="inlineStr">
        <is>
          <t>Customer Problem Ticket</t>
        </is>
      </c>
      <c r="E112" t="inlineStr">
        <is>
          <t>Cerrado</t>
        </is>
      </c>
      <c r="F112" t="inlineStr">
        <is>
          <t>Grupo de Nivel 1</t>
        </is>
      </c>
      <c r="G112" s="71" t="inlineStr">
        <is>
          <t xml:space="preserve">ATM	3702
Falla	Enlace caido
CS:	CS-10203059 / BPI-8683925
IP	100.72.65.27
Direccion	Av. Gladys Marín 6950
Comuna	Santiago
Local	Supermercado Unimarc
</t>
        </is>
      </c>
      <c r="J112" t="inlineStr">
        <is>
          <t>Enlace MPLS FO #0008683925</t>
        </is>
      </c>
      <c r="K112" t="inlineStr">
        <is>
          <t>EnMPLSFO_010467889_3702</t>
        </is>
      </c>
      <c r="L112" t="inlineStr">
        <is>
          <t>Bloqueo de equipos</t>
        </is>
      </c>
      <c r="M112" t="inlineStr">
        <is>
          <t>Equipamiento por lado de cliente</t>
        </is>
      </c>
      <c r="N112" t="inlineStr">
        <is>
          <t>Reinicio de equipamiento</t>
        </is>
      </c>
      <c r="O112" t="inlineStr">
        <is>
          <t>GTD-TELSUR</t>
        </is>
      </c>
      <c r="P112" t="inlineStr">
        <is>
          <t>ggonzalez@grupogtd.com</t>
        </is>
      </c>
      <c r="Q112" t="inlineStr">
        <is>
          <t>ATM 3702</t>
        </is>
      </c>
      <c r="R112" t="inlineStr">
        <is>
          <t>GTD-TELSUR-Bloqueo de equipos-Reinicio de equipamiento</t>
        </is>
      </c>
      <c r="S112" t="inlineStr">
        <is>
          <t>Corporaciones</t>
        </is>
      </c>
      <c r="T112" t="inlineStr">
        <is>
          <t>Transmisión de Datos</t>
        </is>
      </c>
      <c r="U112" t="inlineStr">
        <is>
          <t>Medium</t>
        </is>
      </c>
      <c r="V112" s="70" t="n">
        <v>45419.67107638889</v>
      </c>
      <c r="W112" s="70" t="n">
        <v>45420.19395833334</v>
      </c>
      <c r="X112" s="70" t="n">
        <v>45420.52700231481</v>
      </c>
      <c r="Z112" t="n">
        <v>44640</v>
      </c>
      <c r="AC112" t="inlineStr">
        <is>
          <t>MNC</t>
        </is>
      </c>
      <c r="AD112" t="inlineStr">
        <is>
          <t>ggonzalez@grupogtd.com</t>
        </is>
      </c>
      <c r="AF112" t="n">
        <v>0</v>
      </c>
      <c r="AG112" t="n">
        <v>98.31317204299999</v>
      </c>
      <c r="AH112" t="n">
        <v>97.24014336899999</v>
      </c>
      <c r="AI112" t="n">
        <v>1232</v>
      </c>
      <c r="AJ112" t="n">
        <v>753</v>
      </c>
      <c r="AK112" t="n">
        <v>753</v>
      </c>
    </row>
    <row r="113" ht="15.95" customHeight="1" s="79">
      <c r="A113" t="inlineStr">
        <is>
          <t>2024 989000</t>
        </is>
      </c>
      <c r="B113" t="inlineStr">
        <is>
          <t>REDBANC S.A.</t>
        </is>
      </c>
      <c r="C113" t="inlineStr">
        <is>
          <t>Customer Problem Ticket</t>
        </is>
      </c>
      <c r="E113" t="inlineStr">
        <is>
          <t>Cerrado</t>
        </is>
      </c>
      <c r="F113" t="inlineStr">
        <is>
          <t>Grupo de Soporte Terreno</t>
        </is>
      </c>
      <c r="G113" s="71" t="inlineStr">
        <is>
          <t xml:space="preserve">ATM	3390
Falla	Enlace caido
CS:	CS-10203058 / BPI-8683924
IP	100.72.65.28
Direccion	Av. Gladys Marín 6950
Comuna	Santiago
Local	Supermercado Unimarc
</t>
        </is>
      </c>
      <c r="J113" t="inlineStr">
        <is>
          <t>Enlace MPLS FO #0008683924</t>
        </is>
      </c>
      <c r="K113" t="inlineStr">
        <is>
          <t>EnMPLSFO_010467890_3390</t>
        </is>
      </c>
      <c r="L113" t="inlineStr">
        <is>
          <t>Cable dañado, cortado o atenuado</t>
        </is>
      </c>
      <c r="M113" t="inlineStr">
        <is>
          <t>Cable de fibra óptica</t>
        </is>
      </c>
      <c r="N113" t="inlineStr">
        <is>
          <t>cambio cruzada en D/C</t>
        </is>
      </c>
      <c r="O113" t="inlineStr">
        <is>
          <t>GTD-TELSUR</t>
        </is>
      </c>
      <c r="P113" t="inlineStr">
        <is>
          <t>Felipe.Calfuman@grupogtd.com</t>
        </is>
      </c>
      <c r="Q113" t="inlineStr">
        <is>
          <t>ATM 3390</t>
        </is>
      </c>
      <c r="R113" t="inlineStr">
        <is>
          <t>GTD-TELSUR-Cable dañado, cortado o atenuado-cambio cruzada en D/C</t>
        </is>
      </c>
      <c r="S113" t="inlineStr">
        <is>
          <t>Corporaciones</t>
        </is>
      </c>
      <c r="T113" t="inlineStr">
        <is>
          <t>Transmisión de Datos</t>
        </is>
      </c>
      <c r="U113" t="inlineStr">
        <is>
          <t>Medium</t>
        </is>
      </c>
      <c r="V113" s="70" t="n">
        <v>45419.67394675926</v>
      </c>
      <c r="W113" s="70" t="n">
        <v>45421.13396990741</v>
      </c>
      <c r="X113" s="70" t="n">
        <v>45421.13420138889</v>
      </c>
      <c r="Z113" t="n">
        <v>44640</v>
      </c>
      <c r="AA113" s="70" t="n">
        <v>45420.77895833334</v>
      </c>
      <c r="AB113" s="70" t="n">
        <v>45421.29166666666</v>
      </c>
      <c r="AC113" t="inlineStr">
        <is>
          <t>MNC</t>
        </is>
      </c>
      <c r="AD113" t="inlineStr">
        <is>
          <t>ggonzalez@grupogtd.com</t>
        </is>
      </c>
      <c r="AF113" t="n">
        <v>739</v>
      </c>
      <c r="AG113" t="n">
        <v>95.291218638</v>
      </c>
      <c r="AH113" t="n">
        <v>95.28897849499999</v>
      </c>
      <c r="AI113" t="n">
        <v>2103</v>
      </c>
      <c r="AJ113" t="n">
        <v>2102</v>
      </c>
      <c r="AK113" t="n">
        <v>1363</v>
      </c>
    </row>
    <row r="114" ht="15.95" customHeight="1" s="79">
      <c r="A114" t="inlineStr">
        <is>
          <t>2024 989092</t>
        </is>
      </c>
      <c r="B114" t="inlineStr">
        <is>
          <t>REDBANC S.A.</t>
        </is>
      </c>
      <c r="C114" t="inlineStr">
        <is>
          <t>Customer Problem Ticket</t>
        </is>
      </c>
      <c r="E114" t="inlineStr">
        <is>
          <t>Cerrado</t>
        </is>
      </c>
      <c r="F114" t="inlineStr">
        <is>
          <t>Grupo de Soporte Terreno</t>
        </is>
      </c>
      <c r="G114" s="71" t="inlineStr">
        <is>
          <t xml:space="preserve">Asunto: Apertura de ticket | RBC | vss-lidice Gi1/1/39 - Node Down | CS: 18475
Estimados.
Favor aperturar ticket para el siguiente enlace caido.
name
carrier
circuit id.
type
site 1
region/group
LINE_Banco Internacional_Primary
GTD
18475
Optical Fiber
Clientes RedBanc
REDBANC
Saludos.
Nicolás Gómez Córdova.
Operations Network Engineer, NDM / GNO L1
+56233225703
DXC Technology
Apoquindo 5950 Piso 21, Las Condes, Santiago, Chile
https://apps.mypurecloud.com/directory/#/engage/admin/interactions/021867a2-08cb-4920-934e-2f8dbdf2fceb
</t>
        </is>
      </c>
      <c r="J114" t="inlineStr">
        <is>
          <t>Punto a Punto Ethernet #0000455548</t>
        </is>
      </c>
      <c r="K114" t="inlineStr">
        <is>
          <t>P2PETH_18475</t>
        </is>
      </c>
      <c r="L114" t="inlineStr">
        <is>
          <t>Cable dañado, cortado o atenuado</t>
        </is>
      </c>
      <c r="M114" t="inlineStr">
        <is>
          <t>Cable de fibra óptica</t>
        </is>
      </c>
      <c r="N114" t="inlineStr">
        <is>
          <t>se corrige empalme en cabecera en cliente</t>
        </is>
      </c>
      <c r="O114" t="inlineStr">
        <is>
          <t>GTD-TELSUR</t>
        </is>
      </c>
      <c r="P114" t="inlineStr">
        <is>
          <t>erick.bustamante@grupogtd.com</t>
        </is>
      </c>
      <c r="R114" t="inlineStr">
        <is>
          <t>GTD-TELSUR-Cable dañado, cortado o atenuado-se corrige empalme en cabecera en cliente</t>
        </is>
      </c>
      <c r="S114" t="inlineStr">
        <is>
          <t>Corporaciones</t>
        </is>
      </c>
      <c r="T114" t="inlineStr">
        <is>
          <t>Transmisión de Datos</t>
        </is>
      </c>
      <c r="U114" t="inlineStr">
        <is>
          <t>Medium</t>
        </is>
      </c>
      <c r="V114" s="70" t="n">
        <v>45419.72243055556</v>
      </c>
      <c r="X114" s="70" t="n">
        <v>45420.59043981481</v>
      </c>
      <c r="Z114" t="n">
        <v>44640</v>
      </c>
      <c r="AA114" s="70" t="n">
        <v>45419.76167824074</v>
      </c>
      <c r="AB114" s="70" t="n">
        <v>45420.76111111111</v>
      </c>
      <c r="AC114" t="inlineStr">
        <is>
          <t>MNC</t>
        </is>
      </c>
      <c r="AD114" t="inlineStr">
        <is>
          <t>lpino@contratistasgtd.com</t>
        </is>
      </c>
      <c r="AF114" t="n">
        <v>1440</v>
      </c>
      <c r="AG114" t="n">
        <v>100</v>
      </c>
      <c r="AH114" t="n">
        <v>97.199820789</v>
      </c>
      <c r="AI114" t="n">
        <v>1250</v>
      </c>
    </row>
    <row r="115" ht="15.95" customHeight="1" s="79">
      <c r="A115" t="inlineStr">
        <is>
          <t>2024 989177</t>
        </is>
      </c>
      <c r="B115" t="inlineStr">
        <is>
          <t>REDBANC S.A.</t>
        </is>
      </c>
      <c r="C115" t="inlineStr">
        <is>
          <t>Customer Problem Ticket</t>
        </is>
      </c>
      <c r="E115" t="inlineStr">
        <is>
          <t>Cerrado</t>
        </is>
      </c>
      <c r="F115" t="inlineStr">
        <is>
          <t>Grupo de Nivel 1</t>
        </is>
      </c>
      <c r="G115" s="71" t="inlineStr">
        <is>
          <t xml:space="preserve">ATM	3560
Falla	Enlace caido
CS:	CS-122123 / BPI-38493
IP	10.172.5.14
Direccion	Lyon 1848 Esq Bilbao
Comuna	Providencia
Local	Farmacia Salco Brand (Loc. 190)
</t>
        </is>
      </c>
      <c r="J115" t="inlineStr">
        <is>
          <t>Enlace MPLS FO #3567041</t>
        </is>
      </c>
      <c r="K115" t="inlineStr">
        <is>
          <t>EnMPLSFODF_122123</t>
        </is>
      </c>
      <c r="L115" t="inlineStr">
        <is>
          <t>Problema de energía o climatización</t>
        </is>
      </c>
      <c r="M115" t="inlineStr">
        <is>
          <t>Router de datos</t>
        </is>
      </c>
      <c r="N115" t="inlineStr">
        <is>
          <t>se reconecta energía</t>
        </is>
      </c>
      <c r="O115" t="inlineStr">
        <is>
          <t>CLIENTE</t>
        </is>
      </c>
      <c r="P115" t="inlineStr">
        <is>
          <t>ggonzalez@grupogtd.com</t>
        </is>
      </c>
      <c r="Q115" t="inlineStr">
        <is>
          <t>ATM 3560</t>
        </is>
      </c>
      <c r="R115" t="inlineStr">
        <is>
          <t>CLIENTE-Problema de energía o climatización-se reconecta energía</t>
        </is>
      </c>
      <c r="S115" t="inlineStr">
        <is>
          <t>Corporaciones</t>
        </is>
      </c>
      <c r="T115" t="inlineStr">
        <is>
          <t>Transmisión de Datos</t>
        </is>
      </c>
      <c r="U115" t="inlineStr">
        <is>
          <t>Medium</t>
        </is>
      </c>
      <c r="V115" s="70" t="n">
        <v>45419.74976851852</v>
      </c>
      <c r="W115" s="70" t="n">
        <v>45419.97072916666</v>
      </c>
      <c r="X115" s="70" t="n">
        <v>45420.52847222222</v>
      </c>
      <c r="Z115" t="n">
        <v>44640</v>
      </c>
      <c r="AC115" t="inlineStr">
        <is>
          <t>MNC</t>
        </is>
      </c>
      <c r="AD115" t="inlineStr">
        <is>
          <t>ggonzalez@grupogtd.com</t>
        </is>
      </c>
      <c r="AF115" t="n">
        <v>0</v>
      </c>
      <c r="AG115" t="n">
        <v>99.28763440900001</v>
      </c>
      <c r="AH115" t="n">
        <v>97.48655914</v>
      </c>
      <c r="AI115" t="n">
        <v>1122</v>
      </c>
      <c r="AJ115" t="n">
        <v>318</v>
      </c>
      <c r="AK115" t="n">
        <v>318</v>
      </c>
    </row>
    <row r="116" ht="15.95" customHeight="1" s="79">
      <c r="A116" t="inlineStr">
        <is>
          <t>2024 989193</t>
        </is>
      </c>
      <c r="B116" t="inlineStr">
        <is>
          <t>REDBANC S.A.</t>
        </is>
      </c>
      <c r="C116" t="inlineStr">
        <is>
          <t>Customer Problem Ticket</t>
        </is>
      </c>
      <c r="E116" t="inlineStr">
        <is>
          <t>Cerrado</t>
        </is>
      </c>
      <c r="F116" t="inlineStr">
        <is>
          <t>Grupo de Nivel 1</t>
        </is>
      </c>
      <c r="G116" s="71" t="inlineStr">
        <is>
          <t xml:space="preserve">ATM	8374
Falla	Enlace caido
CS:	CS-341127 / BPI-38277
IP	10.172.6.214
Direccion	Sergio Livingstone Pohlhammer 943, Ex Olivos
Comuna	Independencia
Local	Facultad De Odontología Universidad De Chile
</t>
        </is>
      </c>
      <c r="J116" t="inlineStr">
        <is>
          <t>Enlace MPLS FO #38277</t>
        </is>
      </c>
      <c r="K116" t="inlineStr">
        <is>
          <t>EnMPLSFODF_341127</t>
        </is>
      </c>
      <c r="L116" t="inlineStr">
        <is>
          <t>Problema de energía o climatización</t>
        </is>
      </c>
      <c r="M116" t="inlineStr">
        <is>
          <t>Router de datos</t>
        </is>
      </c>
      <c r="N116" t="inlineStr">
        <is>
          <t>se reconecta energía</t>
        </is>
      </c>
      <c r="O116" t="inlineStr">
        <is>
          <t>CLIENTE</t>
        </is>
      </c>
      <c r="P116" t="inlineStr">
        <is>
          <t>ggonzalez@grupogtd.com</t>
        </is>
      </c>
      <c r="Q116" t="inlineStr">
        <is>
          <t>ATM 8374</t>
        </is>
      </c>
      <c r="R116" t="inlineStr">
        <is>
          <t>CLIENTE-Problema de energía o climatización-se reconecta energía</t>
        </is>
      </c>
      <c r="S116" t="inlineStr">
        <is>
          <t>Corporaciones</t>
        </is>
      </c>
      <c r="T116" t="inlineStr">
        <is>
          <t>Transmisión de Datos</t>
        </is>
      </c>
      <c r="U116" t="inlineStr">
        <is>
          <t>Medium</t>
        </is>
      </c>
      <c r="V116" s="70" t="n">
        <v>45419.75825231482</v>
      </c>
      <c r="W116" s="70" t="n">
        <v>45419.77376157408</v>
      </c>
      <c r="X116" s="70" t="n">
        <v>45420.53019675926</v>
      </c>
      <c r="Z116" t="n">
        <v>44640</v>
      </c>
      <c r="AC116" t="inlineStr">
        <is>
          <t>MNC</t>
        </is>
      </c>
      <c r="AD116" t="inlineStr">
        <is>
          <t>ggonzalez@grupogtd.com</t>
        </is>
      </c>
      <c r="AF116" t="n">
        <v>0</v>
      </c>
      <c r="AG116" t="n">
        <v>99.948476703</v>
      </c>
      <c r="AH116" t="n">
        <v>97.508960573</v>
      </c>
      <c r="AI116" t="n">
        <v>1112</v>
      </c>
      <c r="AJ116" t="n">
        <v>23</v>
      </c>
      <c r="AK116" t="n">
        <v>23</v>
      </c>
    </row>
    <row r="117" ht="15.95" customHeight="1" s="79">
      <c r="A117" t="inlineStr">
        <is>
          <t>2024 989280</t>
        </is>
      </c>
      <c r="B117" t="inlineStr">
        <is>
          <t>REDBANC S.A.</t>
        </is>
      </c>
      <c r="C117" t="inlineStr">
        <is>
          <t>Customer Problem Ticket</t>
        </is>
      </c>
      <c r="E117" t="inlineStr">
        <is>
          <t>Cerrado</t>
        </is>
      </c>
      <c r="F117" t="inlineStr">
        <is>
          <t>Grupo de Nivel 1</t>
        </is>
      </c>
      <c r="G117" s="71" t="inlineStr">
        <is>
          <t xml:space="preserve">ATM	984
Falla	Enlace caido
CS:	CS-535532 / BPI-38448
IP	10.10.142.154
Direccion	Francia 308 Sitio 25 Y 26
Comuna	Lampa
Local	Supermercado Erbi Batuco
</t>
        </is>
      </c>
      <c r="J117" t="inlineStr">
        <is>
          <t>Enlace Satelital #38448</t>
        </is>
      </c>
      <c r="K117" t="inlineStr">
        <is>
          <t>ENSATDF_535532</t>
        </is>
      </c>
      <c r="L117" t="inlineStr">
        <is>
          <t>Problema de energía o climatización</t>
        </is>
      </c>
      <c r="M117" t="inlineStr">
        <is>
          <t>Router de datos</t>
        </is>
      </c>
      <c r="N117" t="inlineStr">
        <is>
          <t>se reconecta energía</t>
        </is>
      </c>
      <c r="O117" t="inlineStr">
        <is>
          <t>CLIENTE</t>
        </is>
      </c>
      <c r="P117" t="inlineStr">
        <is>
          <t>ggonzalez@grupogtd.com</t>
        </is>
      </c>
      <c r="Q117" t="n">
        <v>984</v>
      </c>
      <c r="R117" t="inlineStr">
        <is>
          <t>CLIENTE-Problema de energía o climatización-se reconecta energía</t>
        </is>
      </c>
      <c r="S117" t="inlineStr">
        <is>
          <t>Corporaciones</t>
        </is>
      </c>
      <c r="T117" t="inlineStr">
        <is>
          <t>Transmisión de Datos</t>
        </is>
      </c>
      <c r="U117" t="inlineStr">
        <is>
          <t>Medium</t>
        </is>
      </c>
      <c r="V117" s="70" t="n">
        <v>45419.80722222223</v>
      </c>
      <c r="X117" s="70" t="n">
        <v>45421.82466435185</v>
      </c>
      <c r="Z117" t="n">
        <v>44640</v>
      </c>
      <c r="AC117" t="inlineStr">
        <is>
          <t>MNN</t>
        </is>
      </c>
      <c r="AD117" t="inlineStr">
        <is>
          <t>ggonzalez@grupogtd.com</t>
        </is>
      </c>
      <c r="AF117" t="n">
        <v>0</v>
      </c>
      <c r="AG117" t="n">
        <v>100</v>
      </c>
      <c r="AH117" t="n">
        <v>93.49238351299999</v>
      </c>
      <c r="AI117" t="n">
        <v>2905</v>
      </c>
    </row>
    <row r="118" ht="15.95" customHeight="1" s="79">
      <c r="A118" t="inlineStr">
        <is>
          <t>2024 989287</t>
        </is>
      </c>
      <c r="B118" t="inlineStr">
        <is>
          <t>REDBANC S.A.</t>
        </is>
      </c>
      <c r="C118" t="inlineStr">
        <is>
          <t>Customer Problem Ticket</t>
        </is>
      </c>
      <c r="E118" t="inlineStr">
        <is>
          <t>Cerrado</t>
        </is>
      </c>
      <c r="F118" t="inlineStr">
        <is>
          <t>Grupo de Soporte Terreno Telsur</t>
        </is>
      </c>
      <c r="G118" s="71" t="inlineStr">
        <is>
          <t xml:space="preserve">#DZS
ATM	4952
Falla	Enlace caido
CS:	CS-10320048 / BPI-3307232
IP	10.10.150.90
Direccion	Saavedra 525
Comuna	Cañete
Local	Supermercado Unimarc Cañete
</t>
        </is>
      </c>
      <c r="J118" t="inlineStr">
        <is>
          <t>Enlace Satelital #0003307232</t>
        </is>
      </c>
      <c r="K118" t="inlineStr">
        <is>
          <t xml:space="preserve">ENSAT_010320048_4952 </t>
        </is>
      </c>
      <c r="L118" t="inlineStr">
        <is>
          <t>Bloqueo de equipos</t>
        </is>
      </c>
      <c r="M118" t="inlineStr">
        <is>
          <t>Equipamiento por lado de cliente</t>
        </is>
      </c>
      <c r="N118" t="inlineStr">
        <is>
          <t>Reinicio de equipamiento</t>
        </is>
      </c>
      <c r="O118" t="inlineStr">
        <is>
          <t>GTD-TELSUR</t>
        </is>
      </c>
      <c r="P118" t="inlineStr">
        <is>
          <t>RTapia@ext.grupogtd.com</t>
        </is>
      </c>
      <c r="Q118" t="inlineStr">
        <is>
          <t xml:space="preserve">ATM 4952 </t>
        </is>
      </c>
      <c r="R118" t="inlineStr">
        <is>
          <t>GTD-TELSUR-Bloqueo de equipos-Reinicio de equipamiento</t>
        </is>
      </c>
      <c r="S118" t="inlineStr">
        <is>
          <t>Corporaciones</t>
        </is>
      </c>
      <c r="T118" t="inlineStr">
        <is>
          <t>Transmisión de Datos</t>
        </is>
      </c>
      <c r="U118" t="inlineStr">
        <is>
          <t>Medium</t>
        </is>
      </c>
      <c r="V118" s="70" t="n">
        <v>45419.81111111111</v>
      </c>
      <c r="W118" s="70" t="n">
        <v>45421.73657407407</v>
      </c>
      <c r="X118" s="70" t="n">
        <v>45422.52521990741</v>
      </c>
      <c r="Z118" t="n">
        <v>44640</v>
      </c>
      <c r="AA118" s="70" t="n">
        <v>45420.75685185185</v>
      </c>
      <c r="AB118" s="70" t="n">
        <v>45422.41666666666</v>
      </c>
      <c r="AC118" t="inlineStr">
        <is>
          <t>CNCP</t>
        </is>
      </c>
      <c r="AD118" t="inlineStr">
        <is>
          <t>ggonzalez@grupogtd.com</t>
        </is>
      </c>
      <c r="AF118" t="n">
        <v>2391</v>
      </c>
      <c r="AG118" t="n">
        <v>93.790322581</v>
      </c>
      <c r="AH118" t="n">
        <v>91.24551971299999</v>
      </c>
      <c r="AI118" t="n">
        <v>3908</v>
      </c>
      <c r="AJ118" t="n">
        <v>2772</v>
      </c>
      <c r="AK118" t="n">
        <v>381</v>
      </c>
    </row>
    <row r="119" ht="15.95" customHeight="1" s="79">
      <c r="A119" t="inlineStr">
        <is>
          <t>2024 989293</t>
        </is>
      </c>
      <c r="B119" t="inlineStr">
        <is>
          <t>REDBANC S.A.</t>
        </is>
      </c>
      <c r="C119" t="inlineStr">
        <is>
          <t>Customer Problem Ticket</t>
        </is>
      </c>
      <c r="E119" t="inlineStr">
        <is>
          <t>Cerrado</t>
        </is>
      </c>
      <c r="F119" t="inlineStr">
        <is>
          <t>Grupo de Nivel 1</t>
        </is>
      </c>
      <c r="G119" s="71" t="inlineStr">
        <is>
          <t xml:space="preserve">ATM	5730
Falla	Enlace caido
CS:	CS-368038 / BPI-38335
IP	10.10.144.42
Direccion	Carretera San Martin 607
Comuna	Los Andes
Local	Municipalidad de Rinconada
</t>
        </is>
      </c>
      <c r="J119" t="inlineStr">
        <is>
          <t>Enlace Satelital #38335</t>
        </is>
      </c>
      <c r="K119" t="inlineStr">
        <is>
          <t>ENSATDF_368038</t>
        </is>
      </c>
      <c r="L119" t="inlineStr">
        <is>
          <t>Bloqueo de equipos</t>
        </is>
      </c>
      <c r="M119" t="inlineStr">
        <is>
          <t>Equipamiento por lado de cliente</t>
        </is>
      </c>
      <c r="N119" t="inlineStr">
        <is>
          <t>Reinicio de equipamiento</t>
        </is>
      </c>
      <c r="O119" t="inlineStr">
        <is>
          <t>GTD-TELSUR</t>
        </is>
      </c>
      <c r="P119" t="inlineStr">
        <is>
          <t>ggonzalez@grupogtd.com</t>
        </is>
      </c>
      <c r="Q119" t="inlineStr">
        <is>
          <t>ATM 5730</t>
        </is>
      </c>
      <c r="R119" t="inlineStr">
        <is>
          <t>GTD-TELSUR-Bloqueo de equipos-Reinicio de equipamiento</t>
        </is>
      </c>
      <c r="S119" t="inlineStr">
        <is>
          <t>Corporaciones</t>
        </is>
      </c>
      <c r="T119" t="inlineStr">
        <is>
          <t>Transmisión de Datos</t>
        </is>
      </c>
      <c r="U119" t="inlineStr">
        <is>
          <t>Medium</t>
        </is>
      </c>
      <c r="V119" s="70" t="n">
        <v>45419.81459490741</v>
      </c>
      <c r="X119" s="70" t="n">
        <v>45420.89369212963</v>
      </c>
      <c r="Z119" t="n">
        <v>44640</v>
      </c>
      <c r="AC119" t="inlineStr">
        <is>
          <t>VALPO</t>
        </is>
      </c>
      <c r="AD119" t="inlineStr">
        <is>
          <t>ggonzalez@grupogtd.com</t>
        </is>
      </c>
      <c r="AF119" t="n">
        <v>0</v>
      </c>
      <c r="AG119" t="n">
        <v>100</v>
      </c>
      <c r="AH119" t="n">
        <v>96.521057348</v>
      </c>
      <c r="AI119" t="n">
        <v>1553</v>
      </c>
    </row>
    <row r="120" ht="15.95" customHeight="1" s="79">
      <c r="A120" t="inlineStr">
        <is>
          <t>2024 989301</t>
        </is>
      </c>
      <c r="B120" t="inlineStr">
        <is>
          <t>REDBANC S.A.</t>
        </is>
      </c>
      <c r="C120" t="inlineStr">
        <is>
          <t>Customer Problem Ticket</t>
        </is>
      </c>
      <c r="E120" t="inlineStr">
        <is>
          <t>Cerrado</t>
        </is>
      </c>
      <c r="F120" t="inlineStr">
        <is>
          <t>Grupo de Nivel 1</t>
        </is>
      </c>
      <c r="G120" s="71" t="inlineStr">
        <is>
          <t xml:space="preserve">ATM	5736
Falla	Enlace caido
CS:	CS-10359032 / BPI-3719252
IP	10.10.144.58
Direccion	Carretera General San Martin Kilometro 6 Coma 3
Comuna	Colina
Local	Pronto Copec Los Libertadores 2
</t>
        </is>
      </c>
      <c r="J120" t="inlineStr">
        <is>
          <t>Enlace Satelital #0003719252</t>
        </is>
      </c>
      <c r="K120" t="inlineStr">
        <is>
          <t>ENSAT_010359032_5736</t>
        </is>
      </c>
      <c r="L120" t="inlineStr">
        <is>
          <t>Problema de energía o climatización</t>
        </is>
      </c>
      <c r="M120" t="inlineStr">
        <is>
          <t>Router de datos</t>
        </is>
      </c>
      <c r="N120" t="inlineStr">
        <is>
          <t>se reconecta energía</t>
        </is>
      </c>
      <c r="O120" t="inlineStr">
        <is>
          <t>CLIENTE</t>
        </is>
      </c>
      <c r="P120" t="inlineStr">
        <is>
          <t>ggonzalez@grupogtd.com</t>
        </is>
      </c>
      <c r="Q120" t="inlineStr">
        <is>
          <t xml:space="preserve">ATM 5736 </t>
        </is>
      </c>
      <c r="R120" t="inlineStr">
        <is>
          <t>CLIENTE-Problema de energía o climatización-se reconecta energía</t>
        </is>
      </c>
      <c r="S120" t="inlineStr">
        <is>
          <t>Corporaciones</t>
        </is>
      </c>
      <c r="T120" t="inlineStr">
        <is>
          <t>Transmisión de Datos</t>
        </is>
      </c>
      <c r="U120" t="inlineStr">
        <is>
          <t>Medium</t>
        </is>
      </c>
      <c r="V120" s="70" t="n">
        <v>45419.81804398148</v>
      </c>
      <c r="X120" s="70" t="n">
        <v>45420.89693287037</v>
      </c>
      <c r="Z120" t="n">
        <v>44640</v>
      </c>
      <c r="AC120" t="inlineStr">
        <is>
          <t>MNN</t>
        </is>
      </c>
      <c r="AD120" t="inlineStr">
        <is>
          <t>ggonzalez@grupogtd.com</t>
        </is>
      </c>
      <c r="AF120" t="n">
        <v>0</v>
      </c>
      <c r="AG120" t="n">
        <v>100</v>
      </c>
      <c r="AH120" t="n">
        <v>96.518817204</v>
      </c>
      <c r="AI120" t="n">
        <v>1554</v>
      </c>
    </row>
    <row r="121" ht="15.95" customHeight="1" s="79">
      <c r="A121" t="inlineStr">
        <is>
          <t>2024 989306</t>
        </is>
      </c>
      <c r="B121" t="inlineStr">
        <is>
          <t>REDBANC S.A.</t>
        </is>
      </c>
      <c r="C121" t="inlineStr">
        <is>
          <t>Customer Problem Ticket</t>
        </is>
      </c>
      <c r="E121" t="inlineStr">
        <is>
          <t>Cerrado</t>
        </is>
      </c>
      <c r="F121" t="inlineStr">
        <is>
          <t>Grupo de Nivel 1</t>
        </is>
      </c>
      <c r="G121" s="71" t="inlineStr">
        <is>
          <t xml:space="preserve">ATM	5737
Falla	Enlace caido
CS:	CS-10359030 / BPI-3719224
IP	10.10.142.22
Direccion	Carretera General San Martin Kilometro 6 Coma 3
Comuna	Colina
Local	Copec Pronto Los Libertadores
</t>
        </is>
      </c>
      <c r="J121" t="inlineStr">
        <is>
          <t>Enlace Satelital #0003719224</t>
        </is>
      </c>
      <c r="K121" t="inlineStr">
        <is>
          <t>ENSAT_010359030_5737</t>
        </is>
      </c>
      <c r="L121" t="inlineStr">
        <is>
          <t>Problema de energía o climatización</t>
        </is>
      </c>
      <c r="M121" t="inlineStr">
        <is>
          <t>Router de datos</t>
        </is>
      </c>
      <c r="N121" t="inlineStr">
        <is>
          <t>se reconecta energía</t>
        </is>
      </c>
      <c r="O121" t="inlineStr">
        <is>
          <t>CLIENTE</t>
        </is>
      </c>
      <c r="P121" t="inlineStr">
        <is>
          <t>ggonzalez@grupogtd.com</t>
        </is>
      </c>
      <c r="Q121" t="inlineStr">
        <is>
          <t>ATM 5737</t>
        </is>
      </c>
      <c r="R121" t="inlineStr">
        <is>
          <t>CLIENTE-Problema de energía o climatización-se reconecta energía</t>
        </is>
      </c>
      <c r="S121" t="inlineStr">
        <is>
          <t>Corporaciones</t>
        </is>
      </c>
      <c r="T121" t="inlineStr">
        <is>
          <t>Transmisión de Datos</t>
        </is>
      </c>
      <c r="U121" t="inlineStr">
        <is>
          <t>Medium</t>
        </is>
      </c>
      <c r="V121" s="70" t="n">
        <v>45419.82015046296</v>
      </c>
      <c r="X121" s="70" t="n">
        <v>45420.89959490741</v>
      </c>
      <c r="Z121" t="n">
        <v>44640</v>
      </c>
      <c r="AC121" t="inlineStr">
        <is>
          <t>MNN</t>
        </is>
      </c>
      <c r="AD121" t="inlineStr">
        <is>
          <t>ggonzalez@grupogtd.com</t>
        </is>
      </c>
      <c r="AF121" t="n">
        <v>0</v>
      </c>
      <c r="AG121" t="n">
        <v>100</v>
      </c>
      <c r="AH121" t="n">
        <v>96.518817204</v>
      </c>
      <c r="AI121" t="n">
        <v>1554</v>
      </c>
    </row>
    <row r="122" ht="15.95" customHeight="1" s="79">
      <c r="A122" t="inlineStr">
        <is>
          <t>2024 989722</t>
        </is>
      </c>
      <c r="B122" t="inlineStr">
        <is>
          <t>REDBANC S.A.</t>
        </is>
      </c>
      <c r="C122" t="inlineStr">
        <is>
          <t>Customer Problem Ticket</t>
        </is>
      </c>
      <c r="E122" t="inlineStr">
        <is>
          <t>Cerrado</t>
        </is>
      </c>
      <c r="F122" t="inlineStr">
        <is>
          <t>Grupo de Nivel 1</t>
        </is>
      </c>
      <c r="G122" s="71" t="inlineStr">
        <is>
          <t xml:space="preserve">ATM	4542
Falla	sin enlace
CS:	CS-477668 / BPI-38384
IP	
Direccion	Av. El Bosque Norte 0137
Comuna	Las Condes
Local	Sucursal
</t>
        </is>
      </c>
      <c r="J122" t="inlineStr">
        <is>
          <t>Enlace MPLS FO #3565333</t>
        </is>
      </c>
      <c r="K122" t="inlineStr">
        <is>
          <t>EnMPLSFODF_477668</t>
        </is>
      </c>
      <c r="L122" t="inlineStr">
        <is>
          <t>Bloqueo de equipos</t>
        </is>
      </c>
      <c r="M122" t="inlineStr">
        <is>
          <t>Equipamiento por lado de cliente</t>
        </is>
      </c>
      <c r="N122" t="inlineStr">
        <is>
          <t>Reinicio de equipamiento</t>
        </is>
      </c>
      <c r="O122" t="inlineStr">
        <is>
          <t>GTD-TELSUR</t>
        </is>
      </c>
      <c r="P122" t="inlineStr">
        <is>
          <t>ggonzalez@grupogtd.com</t>
        </is>
      </c>
      <c r="Q122" t="inlineStr">
        <is>
          <t>ATM 4542</t>
        </is>
      </c>
      <c r="R122" t="inlineStr">
        <is>
          <t>GTD-TELSUR-Bloqueo de equipos-Reinicio de equipamiento</t>
        </is>
      </c>
      <c r="S122" t="inlineStr">
        <is>
          <t>Corporaciones</t>
        </is>
      </c>
      <c r="T122" t="inlineStr">
        <is>
          <t>Transmisión de Datos</t>
        </is>
      </c>
      <c r="U122" t="inlineStr">
        <is>
          <t>Medium</t>
        </is>
      </c>
      <c r="V122" s="70" t="n">
        <v>45420.46912037037</v>
      </c>
      <c r="W122" s="70" t="n">
        <v>45420.58936342593</v>
      </c>
      <c r="X122" s="70" t="n">
        <v>45420.89060185185</v>
      </c>
      <c r="Z122" t="n">
        <v>44640</v>
      </c>
      <c r="AC122" t="inlineStr">
        <is>
          <t>MSO</t>
        </is>
      </c>
      <c r="AD122" t="inlineStr">
        <is>
          <t>ggonzalez@grupogtd.com</t>
        </is>
      </c>
      <c r="AF122" t="n">
        <v>0</v>
      </c>
      <c r="AG122" t="n">
        <v>99.612455197</v>
      </c>
      <c r="AH122" t="n">
        <v>98.640232975</v>
      </c>
      <c r="AI122" t="n">
        <v>607</v>
      </c>
      <c r="AJ122" t="n">
        <v>173</v>
      </c>
      <c r="AK122" t="n">
        <v>173</v>
      </c>
    </row>
    <row r="123" ht="15.95" customHeight="1" s="79">
      <c r="A123" t="inlineStr">
        <is>
          <t>2024 989734</t>
        </is>
      </c>
      <c r="B123" t="inlineStr">
        <is>
          <t>REDBANC S.A.</t>
        </is>
      </c>
      <c r="C123" t="inlineStr">
        <is>
          <t>Customer Problem Ticket</t>
        </is>
      </c>
      <c r="E123" t="inlineStr">
        <is>
          <t>Cerrado</t>
        </is>
      </c>
      <c r="F123" t="inlineStr">
        <is>
          <t>Grupo de Soporte Terreno</t>
        </is>
      </c>
      <c r="G123" s="71" t="inlineStr">
        <is>
          <t xml:space="preserve">ATM	2165
Falla	enlace caido
CS:	CS-515261 / BPI-37756
IP	10.10.116.17
Direccion	Avenida Américo Vespucio 2880 Local 1
Comuna	Conchali
Local	Sucursal El Cortijo
</t>
        </is>
      </c>
      <c r="J123" t="inlineStr">
        <is>
          <t>Enlace MPLS FO #37756</t>
        </is>
      </c>
      <c r="K123" t="inlineStr">
        <is>
          <t>EnMPLSFODF_515261</t>
        </is>
      </c>
      <c r="L123" t="inlineStr">
        <is>
          <t>Bloqueo de servicio y/o equipo</t>
        </is>
      </c>
      <c r="M123" t="inlineStr">
        <is>
          <t>Conversor o modem en Cliente</t>
        </is>
      </c>
      <c r="N123" t="inlineStr">
        <is>
          <t>se reinicia equipo</t>
        </is>
      </c>
      <c r="O123" t="inlineStr">
        <is>
          <t>GTD-TELSUR</t>
        </is>
      </c>
      <c r="P123" t="inlineStr">
        <is>
          <t>ale-fort@grupogtd.com</t>
        </is>
      </c>
      <c r="Q123" t="n">
        <v>2165</v>
      </c>
      <c r="R123" t="inlineStr">
        <is>
          <t>GTD-TELSUR-Bloqueo de servicio y/o equipo-se reinicia equipo</t>
        </is>
      </c>
      <c r="S123" t="inlineStr">
        <is>
          <t>Corporaciones</t>
        </is>
      </c>
      <c r="T123" t="inlineStr">
        <is>
          <t>Transmisión de Datos</t>
        </is>
      </c>
      <c r="U123" t="inlineStr">
        <is>
          <t>Medium</t>
        </is>
      </c>
      <c r="V123" s="70" t="n">
        <v>45420.47210648148</v>
      </c>
      <c r="W123" s="70" t="n">
        <v>45421.51046296296</v>
      </c>
      <c r="X123" s="70" t="n">
        <v>45421.56209490741</v>
      </c>
      <c r="Z123" t="n">
        <v>44640</v>
      </c>
      <c r="AA123" s="70" t="n">
        <v>45420.71314814815</v>
      </c>
      <c r="AB123" s="70" t="n">
        <v>45421.29166666666</v>
      </c>
      <c r="AC123" t="inlineStr">
        <is>
          <t>MNP</t>
        </is>
      </c>
      <c r="AD123" t="inlineStr">
        <is>
          <t>ggonzalez@grupogtd.com</t>
        </is>
      </c>
      <c r="AF123" t="n">
        <v>834</v>
      </c>
      <c r="AG123" t="n">
        <v>96.64874552000001</v>
      </c>
      <c r="AH123" t="n">
        <v>96.48297491</v>
      </c>
      <c r="AI123" t="n">
        <v>1570</v>
      </c>
      <c r="AJ123" t="n">
        <v>1496</v>
      </c>
      <c r="AK123" t="n">
        <v>662</v>
      </c>
    </row>
    <row r="124" ht="15.95" customHeight="1" s="79">
      <c r="A124" t="inlineStr">
        <is>
          <t>2024 989757</t>
        </is>
      </c>
      <c r="B124" t="inlineStr">
        <is>
          <t>REDBANC S.A.</t>
        </is>
      </c>
      <c r="C124" t="inlineStr">
        <is>
          <t>Customer Problem Ticket</t>
        </is>
      </c>
      <c r="E124" t="inlineStr">
        <is>
          <t>Cerrado</t>
        </is>
      </c>
      <c r="F124" t="inlineStr">
        <is>
          <t>Grupo de Nivel 1</t>
        </is>
      </c>
      <c r="G124" s="71" t="inlineStr">
        <is>
          <t xml:space="preserve">ATM	8862
Falla	enlace caido
CS:	CS-147932 / BPI-39244
IP	10.172.9.78
Direccion	Av 11 De Septiembre 2357
Comuna	Providencia
Local	Oficina 11 De Septiembre
</t>
        </is>
      </c>
      <c r="J124" t="inlineStr">
        <is>
          <t>Enlace MPLS FO #39244</t>
        </is>
      </c>
      <c r="K124" t="inlineStr">
        <is>
          <t>EnMPLSFODF_147932</t>
        </is>
      </c>
      <c r="L124" t="inlineStr">
        <is>
          <t>Problema de energía o climatización</t>
        </is>
      </c>
      <c r="M124" t="inlineStr">
        <is>
          <t>Router de datos</t>
        </is>
      </c>
      <c r="N124" t="inlineStr">
        <is>
          <t>se reconecta energía</t>
        </is>
      </c>
      <c r="O124" t="inlineStr">
        <is>
          <t>CLIENTE</t>
        </is>
      </c>
      <c r="P124" t="inlineStr">
        <is>
          <t>ggonzalez@grupogtd.com</t>
        </is>
      </c>
      <c r="Q124" t="inlineStr">
        <is>
          <t>ATM 8862</t>
        </is>
      </c>
      <c r="R124" t="inlineStr">
        <is>
          <t>CLIENTE-Problema de energía o climatización-se reconecta energía</t>
        </is>
      </c>
      <c r="S124" t="inlineStr">
        <is>
          <t>Corporaciones</t>
        </is>
      </c>
      <c r="T124" t="inlineStr">
        <is>
          <t>Transmisión de Datos</t>
        </is>
      </c>
      <c r="U124" t="inlineStr">
        <is>
          <t>Medium</t>
        </is>
      </c>
      <c r="V124" s="70" t="n">
        <v>45420.48332175926</v>
      </c>
      <c r="X124" s="70" t="n">
        <v>45420.88638888889</v>
      </c>
      <c r="Z124" t="n">
        <v>44640</v>
      </c>
      <c r="AC124" t="inlineStr">
        <is>
          <t>MNC</t>
        </is>
      </c>
      <c r="AD124" t="inlineStr">
        <is>
          <t>ggonzalez@grupogtd.com</t>
        </is>
      </c>
      <c r="AF124" t="n">
        <v>0</v>
      </c>
      <c r="AG124" t="n">
        <v>100</v>
      </c>
      <c r="AH124" t="n">
        <v>98.698476703</v>
      </c>
      <c r="AI124" t="n">
        <v>581</v>
      </c>
    </row>
    <row r="125" ht="15.95" customHeight="1" s="79">
      <c r="A125" t="inlineStr">
        <is>
          <t>2024 989764</t>
        </is>
      </c>
      <c r="B125" t="inlineStr">
        <is>
          <t>REDBANC S.A.</t>
        </is>
      </c>
      <c r="C125" t="inlineStr">
        <is>
          <t>Customer Problem Ticket</t>
        </is>
      </c>
      <c r="E125" t="inlineStr">
        <is>
          <t>Cerrado</t>
        </is>
      </c>
      <c r="F125" t="inlineStr">
        <is>
          <t>Grupo de Nivel 1</t>
        </is>
      </c>
      <c r="G125" s="71" t="inlineStr">
        <is>
          <t xml:space="preserve">ATM	8770
Falla	enlace caido
CS:	CS-126978 / BPI-39007
IP	10.172.5.178 / 100.72.64.170
Direccion	Carretera General San Martin S/N El Algarrobal
Comuna	Colina
Local	Supermercado Lider
</t>
        </is>
      </c>
      <c r="J125" t="inlineStr">
        <is>
          <t>Enlace MPLS FO #39007</t>
        </is>
      </c>
      <c r="K125" t="inlineStr">
        <is>
          <t>EnMPLSFODF_126978</t>
        </is>
      </c>
      <c r="L125" t="inlineStr">
        <is>
          <t>Problema de energía o climatización</t>
        </is>
      </c>
      <c r="M125" t="inlineStr">
        <is>
          <t>Router de datos</t>
        </is>
      </c>
      <c r="N125" t="inlineStr">
        <is>
          <t>se reconecta energía</t>
        </is>
      </c>
      <c r="O125" t="inlineStr">
        <is>
          <t>CLIENTE</t>
        </is>
      </c>
      <c r="P125" t="inlineStr">
        <is>
          <t>ggonzalez@grupogtd.com</t>
        </is>
      </c>
      <c r="Q125" t="inlineStr">
        <is>
          <t>ATM 8770</t>
        </is>
      </c>
      <c r="R125" t="inlineStr">
        <is>
          <t>CLIENTE-Problema de energía o climatización-se reconecta energía</t>
        </is>
      </c>
      <c r="S125" t="inlineStr">
        <is>
          <t>Corporaciones</t>
        </is>
      </c>
      <c r="T125" t="inlineStr">
        <is>
          <t>Transmisión de Datos</t>
        </is>
      </c>
      <c r="U125" t="inlineStr">
        <is>
          <t>Medium</t>
        </is>
      </c>
      <c r="V125" s="70" t="n">
        <v>45420.4872800926</v>
      </c>
      <c r="X125" s="70" t="n">
        <v>45420.53137731482</v>
      </c>
      <c r="Z125" t="n">
        <v>44640</v>
      </c>
      <c r="AC125" t="inlineStr">
        <is>
          <t>MNN</t>
        </is>
      </c>
      <c r="AD125" t="inlineStr">
        <is>
          <t>ggonzalez@grupogtd.com</t>
        </is>
      </c>
      <c r="AF125" t="n">
        <v>0</v>
      </c>
      <c r="AG125" t="n">
        <v>100</v>
      </c>
      <c r="AH125" t="n">
        <v>99.85663082400001</v>
      </c>
      <c r="AI125" t="n">
        <v>64</v>
      </c>
    </row>
    <row r="126" ht="15.95" customHeight="1" s="79">
      <c r="A126" t="inlineStr">
        <is>
          <t>2024 989785</t>
        </is>
      </c>
      <c r="B126" t="inlineStr">
        <is>
          <t>REDBANC S.A.</t>
        </is>
      </c>
      <c r="C126" t="inlineStr">
        <is>
          <t>Customer Problem Ticket</t>
        </is>
      </c>
      <c r="E126" t="inlineStr">
        <is>
          <t>Cerrado</t>
        </is>
      </c>
      <c r="F126" t="inlineStr">
        <is>
          <t>Grupo de Soporte Terreno</t>
        </is>
      </c>
      <c r="G126" s="71" t="inlineStr">
        <is>
          <t xml:space="preserve">ATM	8704
Falla	enlace caido
CS:	CS-10269482 / BPI-1090976
IP	10.172.4.110
Direccion	San Luis de Macul 5171
Comuna	Macul
Local	Supermercado Mayorista 10
</t>
        </is>
      </c>
      <c r="J126" t="inlineStr">
        <is>
          <t>Enlace MPLS FO #0001090976</t>
        </is>
      </c>
      <c r="K126" t="inlineStr">
        <is>
          <t>EnMPLSFO_010269482_2705</t>
        </is>
      </c>
      <c r="L126" t="inlineStr">
        <is>
          <t>Cable dañado, cortado o atenuado</t>
        </is>
      </c>
      <c r="M126" t="inlineStr">
        <is>
          <t>Cable de fibra óptica</t>
        </is>
      </c>
      <c r="N126" t="inlineStr">
        <is>
          <t>cambio cruzada en D/C</t>
        </is>
      </c>
      <c r="O126" t="inlineStr">
        <is>
          <t>GTD-TELSUR</t>
        </is>
      </c>
      <c r="P126" t="inlineStr">
        <is>
          <t>fmadariaga@grupogtd.com</t>
        </is>
      </c>
      <c r="Q126" t="inlineStr">
        <is>
          <t>ATM 2705</t>
        </is>
      </c>
      <c r="R126" t="inlineStr">
        <is>
          <t>GTD-TELSUR-Cable dañado, cortado o atenuado-cambio cruzada en D/C</t>
        </is>
      </c>
      <c r="S126" t="inlineStr">
        <is>
          <t>Corporaciones</t>
        </is>
      </c>
      <c r="T126" t="inlineStr">
        <is>
          <t>Transmisión de Datos</t>
        </is>
      </c>
      <c r="U126" t="inlineStr">
        <is>
          <t>Medium</t>
        </is>
      </c>
      <c r="V126" s="70" t="n">
        <v>45420.49631944444</v>
      </c>
      <c r="W126" s="70" t="n">
        <v>45422.72060185186</v>
      </c>
      <c r="X126" s="70" t="n">
        <v>45426.45864583334</v>
      </c>
      <c r="Z126" t="n">
        <v>44640</v>
      </c>
      <c r="AA126" s="70" t="n">
        <v>45421.796875</v>
      </c>
      <c r="AB126" s="70" t="n">
        <v>45422.29652777778</v>
      </c>
      <c r="AC126" t="inlineStr">
        <is>
          <t>MSC</t>
        </is>
      </c>
      <c r="AD126" t="inlineStr">
        <is>
          <t>ggonzalez@grupogtd.com</t>
        </is>
      </c>
      <c r="AF126" t="n">
        <v>720</v>
      </c>
      <c r="AG126" t="n">
        <v>92.824820789</v>
      </c>
      <c r="AH126" t="n">
        <v>80.76612903199999</v>
      </c>
      <c r="AI126" t="n">
        <v>8586</v>
      </c>
      <c r="AJ126" t="n">
        <v>3203</v>
      </c>
      <c r="AK126" t="n">
        <v>2483</v>
      </c>
    </row>
    <row r="127" ht="15.95" customHeight="1" s="79">
      <c r="A127" t="inlineStr">
        <is>
          <t>2024 989803</t>
        </is>
      </c>
      <c r="B127" t="inlineStr">
        <is>
          <t>REDBANC S.A.</t>
        </is>
      </c>
      <c r="C127" t="inlineStr">
        <is>
          <t>Customer Problem Ticket</t>
        </is>
      </c>
      <c r="E127" t="inlineStr">
        <is>
          <t>Cerrado</t>
        </is>
      </c>
      <c r="F127" t="inlineStr">
        <is>
          <t>Grupo de Nivel 1</t>
        </is>
      </c>
      <c r="G127" s="71" t="inlineStr">
        <is>
          <t xml:space="preserve">ATM	1073
Falla	enlace caido
CS:	CS-10474033 / BPI-8942017
IP	10,172,136,126
Direccion	Calle Covadonga 273
Comuna	Petorca
Local	Supermercado Mercadona
</t>
        </is>
      </c>
      <c r="J127" t="inlineStr">
        <is>
          <t>Enlace Satelital #0008942017</t>
        </is>
      </c>
      <c r="K127" t="inlineStr">
        <is>
          <t>ENSAT_010474033_1073</t>
        </is>
      </c>
      <c r="L127" t="inlineStr">
        <is>
          <t>Problema de energía o climatización</t>
        </is>
      </c>
      <c r="M127" t="inlineStr">
        <is>
          <t>Router de datos</t>
        </is>
      </c>
      <c r="N127" t="inlineStr">
        <is>
          <t>se reconecta energía</t>
        </is>
      </c>
      <c r="O127" t="inlineStr">
        <is>
          <t>CLIENTE</t>
        </is>
      </c>
      <c r="P127" t="inlineStr">
        <is>
          <t>ggonzalez@grupogtd.com</t>
        </is>
      </c>
      <c r="Q127" t="inlineStr">
        <is>
          <t>ATM 1073</t>
        </is>
      </c>
      <c r="R127" t="inlineStr">
        <is>
          <t>CLIENTE-Problema de energía o climatización-se reconecta energía</t>
        </is>
      </c>
      <c r="S127" t="inlineStr">
        <is>
          <t>Corporaciones</t>
        </is>
      </c>
      <c r="T127" t="inlineStr">
        <is>
          <t>Transmisión de Datos</t>
        </is>
      </c>
      <c r="U127" t="inlineStr">
        <is>
          <t>Medium</t>
        </is>
      </c>
      <c r="V127" s="70" t="n">
        <v>45420.50967592592</v>
      </c>
      <c r="X127" s="70" t="n">
        <v>45420.88878472222</v>
      </c>
      <c r="Z127" t="n">
        <v>44640</v>
      </c>
      <c r="AC127" t="inlineStr">
        <is>
          <t>VALPO</t>
        </is>
      </c>
      <c r="AD127" t="inlineStr">
        <is>
          <t>ggonzalez@grupogtd.com</t>
        </is>
      </c>
      <c r="AF127" t="n">
        <v>0</v>
      </c>
      <c r="AG127" t="n">
        <v>100</v>
      </c>
      <c r="AH127" t="n">
        <v>98.77688172000001</v>
      </c>
      <c r="AI127" t="n">
        <v>546</v>
      </c>
    </row>
    <row r="128" ht="15.95" customHeight="1" s="79">
      <c r="A128" t="inlineStr">
        <is>
          <t>2024 989904</t>
        </is>
      </c>
      <c r="B128" t="inlineStr">
        <is>
          <t>REDBANC S.A.</t>
        </is>
      </c>
      <c r="C128" t="inlineStr">
        <is>
          <t>Customer Problem Ticket</t>
        </is>
      </c>
      <c r="E128" t="inlineStr">
        <is>
          <t>Cerrado</t>
        </is>
      </c>
      <c r="F128" t="inlineStr">
        <is>
          <t>Grupo de Soporte Terreno Telsur</t>
        </is>
      </c>
      <c r="G128" s="71" t="inlineStr">
        <is>
          <t xml:space="preserve">#DZS
ATM	1008
Falla	enlace caido
CS:	CS-318636 / BPI-38797
IP	10.10.114.40
Direccion	Avenida Volcán Puntiagudo N°100
Comuna	Puerto Montt
Local	Centro Comercial Paseo Paloma
</t>
        </is>
      </c>
      <c r="J128" t="inlineStr">
        <is>
          <t>Enlace MPLS-FO #38797</t>
        </is>
      </c>
      <c r="K128" t="inlineStr">
        <is>
          <t>EnMPLSFODF_318636</t>
        </is>
      </c>
      <c r="L128" t="inlineStr">
        <is>
          <t>Bloqueo de equipos</t>
        </is>
      </c>
      <c r="M128" t="inlineStr">
        <is>
          <t>Equipamiento por lado de cliente</t>
        </is>
      </c>
      <c r="N128" t="inlineStr">
        <is>
          <t>Reinicio de equipamiento</t>
        </is>
      </c>
      <c r="O128" t="inlineStr">
        <is>
          <t>GTD-TELSUR</t>
        </is>
      </c>
      <c r="P128" t="inlineStr">
        <is>
          <t>DRondon@ext.grupogtd.com</t>
        </is>
      </c>
      <c r="Q128" t="inlineStr">
        <is>
          <t>ATM 1008</t>
        </is>
      </c>
      <c r="R128" t="inlineStr">
        <is>
          <t>GTD-TELSUR-Bloqueo de equipos-Reinicio de equipamiento</t>
        </is>
      </c>
      <c r="S128" t="inlineStr">
        <is>
          <t>Corporaciones</t>
        </is>
      </c>
      <c r="T128" t="inlineStr">
        <is>
          <t>Transmisión de Datos</t>
        </is>
      </c>
      <c r="U128" t="inlineStr">
        <is>
          <t>Medium</t>
        </is>
      </c>
      <c r="V128" s="70" t="n">
        <v>45420.56995370371</v>
      </c>
      <c r="W128" s="70" t="n">
        <v>45423.43892361111</v>
      </c>
      <c r="X128" s="70" t="n">
        <v>45423.51622685185</v>
      </c>
      <c r="Z128" t="n">
        <v>44640</v>
      </c>
      <c r="AA128" s="70" t="n">
        <v>45422.37662037037</v>
      </c>
      <c r="AB128" s="70" t="n">
        <v>45423.33333333334</v>
      </c>
      <c r="AC128" t="inlineStr">
        <is>
          <t>PMTT</t>
        </is>
      </c>
      <c r="AD128" t="inlineStr">
        <is>
          <t>ggonzalez@grupogtd.com</t>
        </is>
      </c>
      <c r="AF128" t="n">
        <v>1378</v>
      </c>
      <c r="AG128" t="n">
        <v>90.743727599</v>
      </c>
      <c r="AH128" t="n">
        <v>90.495071685</v>
      </c>
      <c r="AI128" t="n">
        <v>4243</v>
      </c>
      <c r="AJ128" t="n">
        <v>4132</v>
      </c>
      <c r="AK128" t="n">
        <v>2754</v>
      </c>
    </row>
    <row r="129" ht="15.95" customHeight="1" s="79">
      <c r="A129" t="inlineStr">
        <is>
          <t>2024 989905</t>
        </is>
      </c>
      <c r="B129" t="inlineStr">
        <is>
          <t>REDBANC S.A.</t>
        </is>
      </c>
      <c r="C129" t="inlineStr">
        <is>
          <t>Customer Problem Ticket</t>
        </is>
      </c>
      <c r="E129" t="inlineStr">
        <is>
          <t>Cerrado</t>
        </is>
      </c>
      <c r="F129" t="inlineStr">
        <is>
          <t>Grupo de Soporte Terreno</t>
        </is>
      </c>
      <c r="G129" s="71" t="inlineStr">
        <is>
          <t xml:space="preserve">Apertura de ticket | RBC | rbc-indexa-cedge-1 - Node Down | CS: 18448
Estimados @soportet@grupogtd.com,
Junto con saludar, favor su apoyo generando ticket por caída del siguiente enlace:
name: LINE_Indexa S.A._Primary
carrier: GTD
circuit id.: 18448
type: Optical Fiber
site 1: Clientes RedBanc
Saludos,
Gabriel Vergara R
Operations Network Engineer, NDM / GNO L1
+56233225703
DXC Technology
Apoquindo 5950, Piso 21, Las Condes - Santiago, Chile
Las Condes, Santiago, Chile
https://apps.mypurecloud.com/directory/#/engage/admin/interactions/cfbfcc53-aa1f-4576-983a-7d551e7b6dff
</t>
        </is>
      </c>
      <c r="J129" t="inlineStr">
        <is>
          <t>Punto a Punto Ethernet #0000454845</t>
        </is>
      </c>
      <c r="K129" t="inlineStr">
        <is>
          <t>P2PETH_18448</t>
        </is>
      </c>
      <c r="L129" t="inlineStr">
        <is>
          <t>Cable dañado, cortado o atenuado</t>
        </is>
      </c>
      <c r="M129" t="inlineStr">
        <is>
          <t>Cable de fibra óptica</t>
        </is>
      </c>
      <c r="N129" t="inlineStr">
        <is>
          <t>cambio cruzada en D/C</t>
        </is>
      </c>
      <c r="O129" t="inlineStr">
        <is>
          <t>GTD-TELSUR</t>
        </is>
      </c>
      <c r="P129" t="inlineStr">
        <is>
          <t>Felipe.Calfuman@grupogtd.com</t>
        </is>
      </c>
      <c r="R129" t="inlineStr">
        <is>
          <t>GTD-TELSUR-Cable dañado, cortado o atenuado-cambio cruzada en D/C</t>
        </is>
      </c>
      <c r="S129" t="inlineStr">
        <is>
          <t>Corporaciones</t>
        </is>
      </c>
      <c r="T129" t="inlineStr">
        <is>
          <t>Transmisión de Datos</t>
        </is>
      </c>
      <c r="U129" t="inlineStr">
        <is>
          <t>Medium</t>
        </is>
      </c>
      <c r="V129" s="70" t="n">
        <v>45420.57</v>
      </c>
      <c r="X129" s="70" t="n">
        <v>45420.93658564815</v>
      </c>
      <c r="Z129" t="n">
        <v>44640</v>
      </c>
      <c r="AA129" s="70" t="n">
        <v>45420.58993055556</v>
      </c>
      <c r="AB129" s="70" t="n">
        <v>45421.58958333333</v>
      </c>
      <c r="AC129" t="inlineStr">
        <is>
          <t>MNC</t>
        </is>
      </c>
      <c r="AD129" t="inlineStr">
        <is>
          <t>m.pena@contratistasgtd.com</t>
        </is>
      </c>
      <c r="AF129" t="n">
        <v>1440</v>
      </c>
      <c r="AG129" t="n">
        <v>100</v>
      </c>
      <c r="AH129" t="n">
        <v>98.817204301</v>
      </c>
      <c r="AI129" t="n">
        <v>528</v>
      </c>
    </row>
    <row r="130" ht="15.95" customHeight="1" s="79">
      <c r="A130" t="inlineStr">
        <is>
          <t>2024 989912</t>
        </is>
      </c>
      <c r="B130" t="inlineStr">
        <is>
          <t>REDBANC S.A.</t>
        </is>
      </c>
      <c r="C130" t="inlineStr">
        <is>
          <t>Customer Problem Ticket</t>
        </is>
      </c>
      <c r="E130" t="inlineStr">
        <is>
          <t>Cerrado</t>
        </is>
      </c>
      <c r="F130" t="inlineStr">
        <is>
          <t>Grupo de Soporte Terreno</t>
        </is>
      </c>
      <c r="G130" s="71" t="inlineStr">
        <is>
          <t xml:space="preserve">Estimados,
Favor de su apoyo para apertura ticket por caída de enlace
CS: 63840
rbc-liberty-pr
GTD
CS: 63840
Optical Fiber
Clientes RedBanc
Saludos,
Gabriel Vergara R
Operations Network Engineer, NDM / GNO L1
+56233225703
DXC Technology
Apoquindo 5950, Piso 21, Las Condes - Santiago, Chile
Las Condes, Santiago, Chile
https://apps.mypurecloud.com/directory/#/engage/admin/interactions/e62e8a0a-4981-410d-a73a-1721b9f95d9b
Perfil
Saludos,
Gabriel Vergara R
Operations Network Engineer, NDM / GNO L1
+56233225703
DXC Technology
Apoquindo 5950, Piso 21, Las Condes - Santiago, Chile
Las Condes, Santiago, Chile
 </t>
        </is>
      </c>
      <c r="J130" t="inlineStr">
        <is>
          <t>Punto a Punto Ethernet #0000459043</t>
        </is>
      </c>
      <c r="K130" t="inlineStr">
        <is>
          <t>P2PETH_63840</t>
        </is>
      </c>
      <c r="L130" t="inlineStr">
        <is>
          <t>Cable dañado, cortado o atenuado</t>
        </is>
      </c>
      <c r="M130" t="inlineStr">
        <is>
          <t>Cable de fibra óptica</t>
        </is>
      </c>
      <c r="N130" t="inlineStr">
        <is>
          <t>cambio cruzada en D/C</t>
        </is>
      </c>
      <c r="O130" t="inlineStr">
        <is>
          <t>GTD-TELSUR</t>
        </is>
      </c>
      <c r="P130" t="inlineStr">
        <is>
          <t>Andres.Mancilla@grupogtd.com</t>
        </is>
      </c>
      <c r="R130" t="inlineStr">
        <is>
          <t>GTD-TELSUR-Cable dañado, cortado o atenuado-cambio cruzada en D/C</t>
        </is>
      </c>
      <c r="S130" t="inlineStr">
        <is>
          <t>Corporaciones</t>
        </is>
      </c>
      <c r="T130" t="inlineStr">
        <is>
          <t>Transmisión de Datos</t>
        </is>
      </c>
      <c r="U130" t="inlineStr">
        <is>
          <t>Medium</t>
        </is>
      </c>
      <c r="V130" s="70" t="n">
        <v>45420.57508101852</v>
      </c>
      <c r="W130" s="70" t="n">
        <v>45420.82881944445</v>
      </c>
      <c r="X130" s="70" t="n">
        <v>45422.86744212963</v>
      </c>
      <c r="Z130" t="n">
        <v>44640</v>
      </c>
      <c r="AA130" s="70" t="n">
        <v>45420.60055555555</v>
      </c>
      <c r="AB130" s="70" t="n">
        <v>45421.6</v>
      </c>
      <c r="AC130" t="inlineStr">
        <is>
          <t>MNC</t>
        </is>
      </c>
      <c r="AD130" t="inlineStr">
        <is>
          <t>m.pena@contratistasgtd.com</t>
        </is>
      </c>
      <c r="AF130" t="n">
        <v>1440</v>
      </c>
      <c r="AG130" t="n">
        <v>99.18234767</v>
      </c>
      <c r="AH130" t="n">
        <v>92.605286738</v>
      </c>
      <c r="AI130" t="n">
        <v>3301</v>
      </c>
      <c r="AJ130" t="n">
        <v>365</v>
      </c>
      <c r="AK130" t="n">
        <v>-1075</v>
      </c>
    </row>
    <row r="131" ht="15.95" customHeight="1" s="79">
      <c r="A131" t="inlineStr">
        <is>
          <t>2024 989937</t>
        </is>
      </c>
      <c r="B131" t="inlineStr">
        <is>
          <t>REDBANC S.A.</t>
        </is>
      </c>
      <c r="C131" t="inlineStr">
        <is>
          <t>Customer Problem Ticket</t>
        </is>
      </c>
      <c r="E131" t="inlineStr">
        <is>
          <t>Cerrado</t>
        </is>
      </c>
      <c r="F131" t="inlineStr">
        <is>
          <t>Grupo de Soporte Terreno</t>
        </is>
      </c>
      <c r="G131" s="71" t="inlineStr">
        <is>
          <t xml:space="preserve">ATM	423
Falla	enlace caido
CS:	PMV_010211034_423 / BPI_0008758744
IP	100.72.65.21
Direccion	Avda. Chicureo Fundo el Castillo Lote 2c-3 Loc 2
Comuna	Colina
Local	OKM Chicureo
</t>
        </is>
      </c>
      <c r="J131" t="inlineStr">
        <is>
          <t>Enlace MPLS FO #0008758744</t>
        </is>
      </c>
      <c r="K131" t="inlineStr">
        <is>
          <t>EnMPLSFO_010473227_423</t>
        </is>
      </c>
      <c r="L131" t="inlineStr">
        <is>
          <t>Bloqueo de servicio y/o equipo</t>
        </is>
      </c>
      <c r="M131" t="inlineStr">
        <is>
          <t>Sube sin intervención de GTD-TELSUR</t>
        </is>
      </c>
      <c r="N131" t="inlineStr">
        <is>
          <t>sin intervención de GTD-TELSUR</t>
        </is>
      </c>
      <c r="O131" t="inlineStr">
        <is>
          <t>GTD-TELSUR</t>
        </is>
      </c>
      <c r="P131" t="inlineStr">
        <is>
          <t>ale-fort@grupogtd.com</t>
        </is>
      </c>
      <c r="Q131" t="inlineStr">
        <is>
          <t>ATM 423</t>
        </is>
      </c>
      <c r="R131" t="inlineStr">
        <is>
          <t>GTD-TELSUR-Bloqueo de servicio y/o equipo-sin intervención de GTD-TELSUR</t>
        </is>
      </c>
      <c r="S131" t="inlineStr">
        <is>
          <t>Corporaciones</t>
        </is>
      </c>
      <c r="T131" t="inlineStr">
        <is>
          <t>Transmisión de Datos</t>
        </is>
      </c>
      <c r="U131" t="inlineStr">
        <is>
          <t>Medium</t>
        </is>
      </c>
      <c r="V131" s="70" t="n">
        <v>45420.59987268518</v>
      </c>
      <c r="W131" s="70" t="n">
        <v>45421.79527777778</v>
      </c>
      <c r="X131" s="70" t="n">
        <v>45421.79548611111</v>
      </c>
      <c r="Z131" t="n">
        <v>44640</v>
      </c>
      <c r="AA131" s="70" t="n">
        <v>45420.77424768519</v>
      </c>
      <c r="AB131" s="70" t="n">
        <v>45421.29166666666</v>
      </c>
      <c r="AC131" t="inlineStr">
        <is>
          <t>MNN</t>
        </is>
      </c>
      <c r="AD131" t="inlineStr">
        <is>
          <t>ggonzalez@grupogtd.com</t>
        </is>
      </c>
      <c r="AF131" t="n">
        <v>746</v>
      </c>
      <c r="AG131" t="n">
        <v>96.142473118</v>
      </c>
      <c r="AH131" t="n">
        <v>96.142473118</v>
      </c>
      <c r="AI131" t="n">
        <v>1722</v>
      </c>
      <c r="AJ131" t="n">
        <v>1722</v>
      </c>
      <c r="AK131" t="n">
        <v>976</v>
      </c>
    </row>
    <row r="132" ht="15.95" customHeight="1" s="79">
      <c r="A132" t="inlineStr">
        <is>
          <t>2024 989963</t>
        </is>
      </c>
      <c r="B132" t="inlineStr">
        <is>
          <t>REDBANC S.A.</t>
        </is>
      </c>
      <c r="C132" t="inlineStr">
        <is>
          <t>Customer Problem Ticket</t>
        </is>
      </c>
      <c r="E132" t="inlineStr">
        <is>
          <t>Cerrado</t>
        </is>
      </c>
      <c r="F132" t="inlineStr">
        <is>
          <t>Grupo de Nivel 1</t>
        </is>
      </c>
      <c r="G132" s="71" t="inlineStr">
        <is>
          <t xml:space="preserve">INCIDENT REDBANC: 406_MPLS-FO_V_Banco-Chile__Vina del Mar_CS-010477539:Private 1 - Down
Estimados Mesa de Soporte,
Se informa que se detecta el siguiente incidente en plataforma de monitoreo, por favor gestionar creación de ticket de Reclamo para la revision del servicio:
Notificacion de Incidente
Calle Camino Real 1901 Recreo, Viña del Mar
RUT:
RESUMEN
Nombre host
Direccion IP
Alerta
Severidad
Fecha y Hora de Incio
CS Equipo
:406_MPLS-FO_V_Banco-Chile__Vina del Mar_CS-010477539
:10.113.21.61
:Private 1 - Down
:Warning
:2024.05.08 | 14:21:27
:ROUTRGEN_010417150_406
CONTACTO PARA VALIDAR SERVICIO
Escalamiento
:Operador de Monitoreo de turno | Correo: monitoreo@netmetrix.cl
https://apps.mypurecloud.com/directory/#/engage/admin/interactions/8ff39444-1e21-4866-aa17-e99d40be54b5
</t>
        </is>
      </c>
      <c r="J132" t="inlineStr">
        <is>
          <t>Enlace MPLS-FO #0008871124</t>
        </is>
      </c>
      <c r="K132" t="inlineStr">
        <is>
          <t>EnMPLS-FO_010477539_406</t>
        </is>
      </c>
      <c r="L132" t="inlineStr">
        <is>
          <t>Problema en el ingreso del ticket</t>
        </is>
      </c>
      <c r="M132" t="inlineStr">
        <is>
          <t>Ticket</t>
        </is>
      </c>
      <c r="N132" t="inlineStr">
        <is>
          <t>ticket duplicado</t>
        </is>
      </c>
      <c r="O132" t="inlineStr">
        <is>
          <t>GTD-TELSUR</t>
        </is>
      </c>
      <c r="P132" t="inlineStr">
        <is>
          <t>ggonzalez@grupogtd.com</t>
        </is>
      </c>
      <c r="Q132" t="inlineStr">
        <is>
          <t>ATM 406</t>
        </is>
      </c>
      <c r="R132" t="inlineStr">
        <is>
          <t>GTD-TELSUR-Problema en el ingreso del ticket-ticket duplicado</t>
        </is>
      </c>
      <c r="S132" t="inlineStr">
        <is>
          <t>Corporaciones</t>
        </is>
      </c>
      <c r="T132" t="inlineStr">
        <is>
          <t>Transmisión de Datos</t>
        </is>
      </c>
      <c r="U132" t="inlineStr">
        <is>
          <t>Medium</t>
        </is>
      </c>
      <c r="V132" s="70" t="n">
        <v>45420.61969907407</v>
      </c>
      <c r="X132" s="70" t="n">
        <v>45420.90273148148</v>
      </c>
      <c r="Z132" t="n">
        <v>44640</v>
      </c>
      <c r="AC132" t="inlineStr">
        <is>
          <t>VALPO</t>
        </is>
      </c>
      <c r="AD132" t="inlineStr">
        <is>
          <t>ccorrea@ext.grupogtd.com</t>
        </is>
      </c>
      <c r="AF132" t="n">
        <v>0</v>
      </c>
      <c r="AG132" t="n">
        <v>100</v>
      </c>
      <c r="AH132" t="n">
        <v>99.088261649</v>
      </c>
      <c r="AI132" t="n">
        <v>407</v>
      </c>
    </row>
    <row r="133" ht="15.95" customHeight="1" s="79">
      <c r="A133" t="inlineStr">
        <is>
          <t>2024 990130</t>
        </is>
      </c>
      <c r="B133" t="inlineStr">
        <is>
          <t>REDBANC S.A.</t>
        </is>
      </c>
      <c r="C133" t="inlineStr">
        <is>
          <t>Customer Problem Ticket</t>
        </is>
      </c>
      <c r="E133" t="inlineStr">
        <is>
          <t>Cerrado</t>
        </is>
      </c>
      <c r="F133" t="inlineStr">
        <is>
          <t>Grupo de Nivel 1</t>
        </is>
      </c>
      <c r="G133" s="71" t="inlineStr">
        <is>
          <t>ATM 970 / Problema de ingreso a Router
10.10.146.82
Bco Santader Camino Nos Los Morros Sin Numero	San Bernardo	Patio Nos I</t>
        </is>
      </c>
      <c r="J133" t="inlineStr">
        <is>
          <t>Enlace Satelital #0000170114</t>
        </is>
      </c>
      <c r="K133" t="inlineStr">
        <is>
          <t>ENSAT_010073000_970</t>
        </is>
      </c>
      <c r="L133" t="inlineStr">
        <is>
          <t>Bloqueo de servicio y/o equipo</t>
        </is>
      </c>
      <c r="M133" t="inlineStr">
        <is>
          <t>Equipo cliente y/o administrado por cliente</t>
        </is>
      </c>
      <c r="N133" t="inlineStr">
        <is>
          <t>Bloqueo en Host de destino</t>
        </is>
      </c>
      <c r="O133" t="inlineStr">
        <is>
          <t>CLIENTE</t>
        </is>
      </c>
      <c r="P133" t="inlineStr">
        <is>
          <t>patricio.soto@grupogtd.com</t>
        </is>
      </c>
      <c r="Q133" t="inlineStr">
        <is>
          <t>ATM 970</t>
        </is>
      </c>
      <c r="R133" t="inlineStr">
        <is>
          <t>CLIENTE-Bloqueo de servicio y/o equipo-Bloqueo en Host de destino</t>
        </is>
      </c>
      <c r="S133" t="inlineStr">
        <is>
          <t>Corporaciones</t>
        </is>
      </c>
      <c r="T133" t="inlineStr">
        <is>
          <t>Transmisión de Datos</t>
        </is>
      </c>
      <c r="U133" t="inlineStr">
        <is>
          <t>Medium</t>
        </is>
      </c>
      <c r="V133" s="70" t="n">
        <v>45420.72372685185</v>
      </c>
      <c r="X133" s="70" t="n">
        <v>45421.07243055556</v>
      </c>
      <c r="Z133" t="n">
        <v>44640</v>
      </c>
      <c r="AA133" s="70" t="n">
        <v>45420.88363425926</v>
      </c>
      <c r="AB133" s="70" t="n">
        <v>45421.35763888889</v>
      </c>
      <c r="AC133" t="inlineStr">
        <is>
          <t>MSS</t>
        </is>
      </c>
      <c r="AD133" t="inlineStr">
        <is>
          <t>carlos.aramburu@grupogtd.com</t>
        </is>
      </c>
      <c r="AF133" t="n">
        <v>683</v>
      </c>
      <c r="AG133" t="n">
        <v>100</v>
      </c>
      <c r="AH133" t="n">
        <v>98.875448029</v>
      </c>
      <c r="AI133" t="n">
        <v>502</v>
      </c>
    </row>
    <row r="134" ht="15.95" customHeight="1" s="79">
      <c r="A134" t="inlineStr">
        <is>
          <t>2024 990136</t>
        </is>
      </c>
      <c r="B134" t="inlineStr">
        <is>
          <t>REDBANC S.A.</t>
        </is>
      </c>
      <c r="C134" t="inlineStr">
        <is>
          <t>Customer Problem Ticket</t>
        </is>
      </c>
      <c r="E134" t="inlineStr">
        <is>
          <t>Cerrado</t>
        </is>
      </c>
      <c r="F134" t="inlineStr">
        <is>
          <t>Grupo de Soporte Terreno</t>
        </is>
      </c>
      <c r="G134" s="71" t="inlineStr">
        <is>
          <t>ATM 1308 / Sin Enlace
Bco Bice	La Concepcion 22	Sucursal Bancaria	Providencia	07.- Region Metropolitana	Sucursal	CS-10419369</t>
        </is>
      </c>
      <c r="J134" t="inlineStr">
        <is>
          <t>Enlace MPLS FO #0006460563</t>
        </is>
      </c>
      <c r="K134" t="inlineStr">
        <is>
          <t>EnMPLSFO_010419369_1308</t>
        </is>
      </c>
      <c r="L134" t="inlineStr">
        <is>
          <t>Cable dañado, cortado o atenuado</t>
        </is>
      </c>
      <c r="M134" t="inlineStr">
        <is>
          <t>Cable de fibra óptica</t>
        </is>
      </c>
      <c r="N134" t="inlineStr">
        <is>
          <t>cambio cruzada en D/C</t>
        </is>
      </c>
      <c r="O134" t="inlineStr">
        <is>
          <t>GTD-TELSUR</t>
        </is>
      </c>
      <c r="P134" t="inlineStr">
        <is>
          <t>Felipe.Calfuman@grupogtd.com</t>
        </is>
      </c>
      <c r="Q134" t="inlineStr">
        <is>
          <t>ATM 1308</t>
        </is>
      </c>
      <c r="R134" t="inlineStr">
        <is>
          <t>GTD-TELSUR-Cable dañado, cortado o atenuado-cambio cruzada en D/C</t>
        </is>
      </c>
      <c r="S134" t="inlineStr">
        <is>
          <t>Corporaciones</t>
        </is>
      </c>
      <c r="T134" t="inlineStr">
        <is>
          <t>Transmisión de Datos</t>
        </is>
      </c>
      <c r="U134" t="inlineStr">
        <is>
          <t>Medium</t>
        </is>
      </c>
      <c r="V134" s="70" t="n">
        <v>45420.72803240741</v>
      </c>
      <c r="W134" s="70" t="n">
        <v>45421.1306712963</v>
      </c>
      <c r="X134" s="70" t="n">
        <v>45421.1322337963</v>
      </c>
      <c r="Z134" t="n">
        <v>44640</v>
      </c>
      <c r="AA134" s="70" t="n">
        <v>45420.77498842592</v>
      </c>
      <c r="AB134" s="70" t="n">
        <v>45421.29166666666</v>
      </c>
      <c r="AC134" t="inlineStr">
        <is>
          <t>MNC</t>
        </is>
      </c>
      <c r="AD134" t="inlineStr">
        <is>
          <t>carlos.aramburu@grupogtd.com</t>
        </is>
      </c>
      <c r="AF134" t="n">
        <v>745</v>
      </c>
      <c r="AG134" t="n">
        <v>98.70071684600001</v>
      </c>
      <c r="AH134" t="n">
        <v>98.696236559</v>
      </c>
      <c r="AI134" t="n">
        <v>582</v>
      </c>
      <c r="AJ134" t="n">
        <v>580</v>
      </c>
      <c r="AK134" t="n">
        <v>-165</v>
      </c>
    </row>
    <row r="135" ht="15.95" customHeight="1" s="79">
      <c r="A135" t="inlineStr">
        <is>
          <t>2024 990154</t>
        </is>
      </c>
      <c r="B135" t="inlineStr">
        <is>
          <t>REDBANC S.A.</t>
        </is>
      </c>
      <c r="C135" t="inlineStr">
        <is>
          <t>Customer Problem Ticket</t>
        </is>
      </c>
      <c r="E135" t="inlineStr">
        <is>
          <t>Cerrado</t>
        </is>
      </c>
      <c r="F135" t="inlineStr">
        <is>
          <t>Grupo de Soporte Terreno Telsur</t>
        </is>
      </c>
      <c r="G135" s="71" t="inlineStr">
        <is>
          <t>#DZS
ATM 1808
Sin enlace
10.10.103.56
Bco Santander	O'Higgins 560	Sucursal Bancaria	Concepcion	11.- VIII Region	Sucursal	CS-151882 / BPI-39243</t>
        </is>
      </c>
      <c r="J135" t="inlineStr">
        <is>
          <t>Enlace MPLS-CU #39243</t>
        </is>
      </c>
      <c r="K135" t="inlineStr">
        <is>
          <t>EnMPLSCUDF_151882</t>
        </is>
      </c>
      <c r="L135" t="inlineStr">
        <is>
          <t>Bloqueo de servicio y/o equipo</t>
        </is>
      </c>
      <c r="M135" t="inlineStr">
        <is>
          <t>DSLAM</t>
        </is>
      </c>
      <c r="N135" t="inlineStr">
        <is>
          <t>re-asignar recurso</t>
        </is>
      </c>
      <c r="O135" t="inlineStr">
        <is>
          <t>GTD-TELSUR</t>
        </is>
      </c>
      <c r="P135" t="inlineStr">
        <is>
          <t>internal</t>
        </is>
      </c>
      <c r="Q135" t="inlineStr">
        <is>
          <t>ATM 1808</t>
        </is>
      </c>
      <c r="R135" t="inlineStr">
        <is>
          <t>GTD-TELSUR-Bloqueo de servicio y/o equipo-re-asignar recurso</t>
        </is>
      </c>
      <c r="S135" t="inlineStr">
        <is>
          <t>Corporaciones</t>
        </is>
      </c>
      <c r="T135" t="inlineStr">
        <is>
          <t>Transmisión de Datos</t>
        </is>
      </c>
      <c r="U135" t="inlineStr">
        <is>
          <t>Medium</t>
        </is>
      </c>
      <c r="V135" s="70" t="n">
        <v>45420.7449537037</v>
      </c>
      <c r="X135" s="70" t="n">
        <v>45421.59623842593</v>
      </c>
      <c r="Z135" t="n">
        <v>44640</v>
      </c>
      <c r="AA135" s="70" t="n">
        <v>45420.83841435185</v>
      </c>
      <c r="AB135" s="70" t="n">
        <v>45421.37986111111</v>
      </c>
      <c r="AC135" t="inlineStr">
        <is>
          <t>CNCP</t>
        </is>
      </c>
      <c r="AD135" t="inlineStr">
        <is>
          <t>carlos.aramburu@grupogtd.com</t>
        </is>
      </c>
      <c r="AF135" t="n">
        <v>780</v>
      </c>
      <c r="AG135" t="n">
        <v>100</v>
      </c>
      <c r="AH135" t="n">
        <v>97.253584229</v>
      </c>
      <c r="AI135" t="n">
        <v>1226</v>
      </c>
    </row>
    <row r="136" ht="15.95" customHeight="1" s="79">
      <c r="A136" t="inlineStr">
        <is>
          <t>2024 990159</t>
        </is>
      </c>
      <c r="B136" t="inlineStr">
        <is>
          <t>REDBANC S.A.</t>
        </is>
      </c>
      <c r="C136" t="inlineStr">
        <is>
          <t>Customer Problem Ticket</t>
        </is>
      </c>
      <c r="E136" t="inlineStr">
        <is>
          <t>Cerrado</t>
        </is>
      </c>
      <c r="F136" t="inlineStr">
        <is>
          <t>Grupo de Nivel 1</t>
        </is>
      </c>
      <c r="G136" s="71" t="inlineStr">
        <is>
          <t>ATM Vsat 338
Sin enlace
10.10.141.62
Bco Credito	Av 26 De Diciembre 654	Municipalidad San Esteban 	San Esteban	CS-385446 / BPI-38815</t>
        </is>
      </c>
      <c r="J136" t="inlineStr">
        <is>
          <t>Enlace Satelital #38815</t>
        </is>
      </c>
      <c r="K136" t="inlineStr">
        <is>
          <t>ENSATDF_385446</t>
        </is>
      </c>
      <c r="L136" t="inlineStr">
        <is>
          <t>Falla medio de transmisión</t>
        </is>
      </c>
      <c r="M136" t="inlineStr">
        <is>
          <t>Microondas</t>
        </is>
      </c>
      <c r="N136" t="inlineStr">
        <is>
          <t>Cambio de equipo</t>
        </is>
      </c>
      <c r="O136" t="inlineStr">
        <is>
          <t>TERCEROS</t>
        </is>
      </c>
      <c r="P136" t="inlineStr">
        <is>
          <t>ggonzalez@grupogtd.com</t>
        </is>
      </c>
      <c r="Q136" t="inlineStr">
        <is>
          <t>ATM 0338</t>
        </is>
      </c>
      <c r="R136" t="inlineStr">
        <is>
          <t>TERCEROS-Falla medio de transmisión-Cambio de equipo</t>
        </is>
      </c>
      <c r="S136" t="inlineStr">
        <is>
          <t>Corporaciones</t>
        </is>
      </c>
      <c r="T136" t="inlineStr">
        <is>
          <t>Transmisión de Datos</t>
        </is>
      </c>
      <c r="U136" t="inlineStr">
        <is>
          <t>Medium</t>
        </is>
      </c>
      <c r="V136" s="70" t="n">
        <v>45420.74903935185</v>
      </c>
      <c r="W136" s="70" t="n">
        <v>45422.59664351852</v>
      </c>
      <c r="X136" s="70" t="n">
        <v>45422.62355324074</v>
      </c>
      <c r="Z136" t="n">
        <v>44640</v>
      </c>
      <c r="AA136" s="70" t="n">
        <v>45421.88706018519</v>
      </c>
      <c r="AB136" s="70" t="n">
        <v>45422.35763888889</v>
      </c>
      <c r="AC136" t="inlineStr">
        <is>
          <t>VALPO</t>
        </is>
      </c>
      <c r="AD136" t="inlineStr">
        <is>
          <t>carlos.aramburu@grupogtd.com</t>
        </is>
      </c>
      <c r="AF136" t="n">
        <v>678</v>
      </c>
      <c r="AG136" t="n">
        <v>94.03897849499999</v>
      </c>
      <c r="AH136" t="n">
        <v>93.953853047</v>
      </c>
      <c r="AI136" t="n">
        <v>2699</v>
      </c>
      <c r="AJ136" t="n">
        <v>2661</v>
      </c>
      <c r="AK136" t="n">
        <v>1983</v>
      </c>
    </row>
    <row r="137" ht="15.95" customHeight="1" s="79">
      <c r="A137" t="inlineStr">
        <is>
          <t>2024 990171</t>
        </is>
      </c>
      <c r="B137" t="inlineStr">
        <is>
          <t>REDBANC S.A.</t>
        </is>
      </c>
      <c r="C137" t="inlineStr">
        <is>
          <t>Customer Problem Ticket</t>
        </is>
      </c>
      <c r="E137" t="inlineStr">
        <is>
          <t>Cerrado</t>
        </is>
      </c>
      <c r="F137" t="inlineStr">
        <is>
          <t>Grupo de Nivel 1</t>
        </is>
      </c>
      <c r="G137" s="71" t="inlineStr">
        <is>
          <t xml:space="preserve">ATM	4252
Falla	Enlace caido
CS:	CS-10359030 / BPI-3719224
IP	10.10.127.10
Direccion	07.- Region Metropolitana
Comuna	CS-363435 / BPI-38200
Local	Centro Comercial
</t>
        </is>
      </c>
      <c r="J137" t="inlineStr">
        <is>
          <t>Enlace Satelital #0003719224</t>
        </is>
      </c>
      <c r="K137" t="inlineStr">
        <is>
          <t>ENSAT_010359030_5737</t>
        </is>
      </c>
      <c r="L137" t="inlineStr">
        <is>
          <t>Problema en el ingreso del ticket</t>
        </is>
      </c>
      <c r="M137" t="inlineStr">
        <is>
          <t>Ticket</t>
        </is>
      </c>
      <c r="N137" t="inlineStr">
        <is>
          <t>ticket duplicado</t>
        </is>
      </c>
      <c r="O137" t="inlineStr">
        <is>
          <t>GTD-TELSUR</t>
        </is>
      </c>
      <c r="P137" t="inlineStr">
        <is>
          <t>ggonzalez@grupogtd.com</t>
        </is>
      </c>
      <c r="Q137" t="inlineStr">
        <is>
          <t>ATM 5737</t>
        </is>
      </c>
      <c r="R137" t="inlineStr">
        <is>
          <t>GTD-TELSUR-Problema en el ingreso del ticket-ticket duplicado</t>
        </is>
      </c>
      <c r="S137" t="inlineStr">
        <is>
          <t>Corporaciones</t>
        </is>
      </c>
      <c r="T137" t="inlineStr">
        <is>
          <t>Transmisión de Datos</t>
        </is>
      </c>
      <c r="U137" t="inlineStr">
        <is>
          <t>Medium</t>
        </is>
      </c>
      <c r="V137" s="70" t="n">
        <v>45420.76458333333</v>
      </c>
      <c r="X137" s="70" t="n">
        <v>45420.77086805556</v>
      </c>
      <c r="Z137" t="n">
        <v>44640</v>
      </c>
      <c r="AC137" t="inlineStr">
        <is>
          <t>MNN</t>
        </is>
      </c>
      <c r="AD137" t="inlineStr">
        <is>
          <t>ggonzalez@grupogtd.com</t>
        </is>
      </c>
      <c r="AF137" t="n">
        <v>0</v>
      </c>
      <c r="AG137" t="n">
        <v>100</v>
      </c>
      <c r="AH137" t="n">
        <v>99.97983871</v>
      </c>
      <c r="AI137" t="n">
        <v>9</v>
      </c>
    </row>
    <row r="138" ht="15.95" customHeight="1" s="79">
      <c r="A138" t="inlineStr">
        <is>
          <t>2024 990176</t>
        </is>
      </c>
      <c r="B138" t="inlineStr">
        <is>
          <t>REDBANC S.A.</t>
        </is>
      </c>
      <c r="C138" t="inlineStr">
        <is>
          <t>Customer Problem Ticket</t>
        </is>
      </c>
      <c r="E138" t="inlineStr">
        <is>
          <t>Cerrado</t>
        </is>
      </c>
      <c r="F138" t="inlineStr">
        <is>
          <t>Grupo de Soporte Terreno</t>
        </is>
      </c>
      <c r="G138" s="71" t="inlineStr">
        <is>
          <t xml:space="preserve">ATM	1942
Falla	Enlace caido
CS:	CS-123223 / BPI-32729
IP	10.10.116.34
Direccion	07.- Region Metropolitana
Comuna	Santiago
Local	Sucursal
</t>
        </is>
      </c>
      <c r="J138" t="inlineStr">
        <is>
          <t>Enlace MPLS CU #32729</t>
        </is>
      </c>
      <c r="K138" t="inlineStr">
        <is>
          <t>EnMPLSCUDF_123223</t>
        </is>
      </c>
      <c r="L138" t="inlineStr">
        <is>
          <t>Cable dañado, cortado o atenuado</t>
        </is>
      </c>
      <c r="M138" t="inlineStr">
        <is>
          <t>Cable de Cobre</t>
        </is>
      </c>
      <c r="N138" t="inlineStr">
        <is>
          <t>cambio cruzada en D/C</t>
        </is>
      </c>
      <c r="O138" t="inlineStr">
        <is>
          <t>GTD-TELSUR</t>
        </is>
      </c>
      <c r="P138" t="inlineStr">
        <is>
          <t>internal</t>
        </is>
      </c>
      <c r="Q138" t="inlineStr">
        <is>
          <t>ATM 1942</t>
        </is>
      </c>
      <c r="R138" t="inlineStr">
        <is>
          <t>GTD-TELSUR-Cable dañado, cortado o atenuado-cambio cruzada en D/C</t>
        </is>
      </c>
      <c r="S138" t="inlineStr">
        <is>
          <t>Corporaciones</t>
        </is>
      </c>
      <c r="T138" t="inlineStr">
        <is>
          <t>Transmisión de Datos</t>
        </is>
      </c>
      <c r="U138" t="inlineStr">
        <is>
          <t>Medium</t>
        </is>
      </c>
      <c r="V138" s="70" t="n">
        <v>45420.76922453703</v>
      </c>
      <c r="X138" s="70" t="n">
        <v>45421.45326388889</v>
      </c>
      <c r="Z138" t="n">
        <v>44640</v>
      </c>
      <c r="AA138" s="70" t="n">
        <v>45420.83453703704</v>
      </c>
      <c r="AB138" s="70" t="n">
        <v>45421.29166666666</v>
      </c>
      <c r="AC138" t="inlineStr">
        <is>
          <t>MNC</t>
        </is>
      </c>
      <c r="AD138" t="inlineStr">
        <is>
          <t>ggonzalez@grupogtd.com</t>
        </is>
      </c>
      <c r="AF138" t="n">
        <v>659</v>
      </c>
      <c r="AG138" t="n">
        <v>100</v>
      </c>
      <c r="AH138" t="n">
        <v>97.793458781</v>
      </c>
      <c r="AI138" t="n">
        <v>985</v>
      </c>
    </row>
    <row r="139" ht="15.95" customHeight="1" s="79">
      <c r="A139" t="inlineStr">
        <is>
          <t>2024 990178</t>
        </is>
      </c>
      <c r="B139" t="inlineStr">
        <is>
          <t>REDBANC S.A.</t>
        </is>
      </c>
      <c r="C139" t="inlineStr">
        <is>
          <t>Customer Problem Ticket</t>
        </is>
      </c>
      <c r="E139" t="inlineStr">
        <is>
          <t>Cerrado</t>
        </is>
      </c>
      <c r="F139" t="inlineStr">
        <is>
          <t>Grupo de Soporte Terreno</t>
        </is>
      </c>
      <c r="G139" s="71" t="inlineStr">
        <is>
          <t xml:space="preserve">ATM	4252
Falla	Enlace caido
CS:	CS-363435 / BPI-38200
IP	10.10.127.10
Direccion	07.- Region Metropolitana
Comuna	Las Condes
Local	Centro Comercial
</t>
        </is>
      </c>
      <c r="J139" t="inlineStr">
        <is>
          <t>Enlace MPLS FO #3566725</t>
        </is>
      </c>
      <c r="K139" t="inlineStr">
        <is>
          <t>EnMPLSFODF_363435</t>
        </is>
      </c>
      <c r="L139" t="inlineStr">
        <is>
          <t>Bloqueo de servicio y/o equipo</t>
        </is>
      </c>
      <c r="M139" t="inlineStr">
        <is>
          <t>Conversor o modem en Cliente</t>
        </is>
      </c>
      <c r="N139" t="inlineStr">
        <is>
          <t>se reinicia equipo</t>
        </is>
      </c>
      <c r="O139" t="inlineStr">
        <is>
          <t>GTD-TELSUR</t>
        </is>
      </c>
      <c r="P139" t="inlineStr">
        <is>
          <t>Romualdo.Henriquez@grupogtd.com</t>
        </is>
      </c>
      <c r="Q139" t="inlineStr">
        <is>
          <t>ATM 4252</t>
        </is>
      </c>
      <c r="R139" t="inlineStr">
        <is>
          <t>GTD-TELSUR-Bloqueo de servicio y/o equipo-se reinicia equipo</t>
        </is>
      </c>
      <c r="S139" t="inlineStr">
        <is>
          <t>Corporaciones</t>
        </is>
      </c>
      <c r="T139" t="inlineStr">
        <is>
          <t>Transmisión de Datos</t>
        </is>
      </c>
      <c r="U139" t="inlineStr">
        <is>
          <t>Medium</t>
        </is>
      </c>
      <c r="V139" s="70" t="n">
        <v>45420.77289351852</v>
      </c>
      <c r="W139" s="70" t="n">
        <v>45423.55537037037</v>
      </c>
      <c r="X139" s="70" t="n">
        <v>45426.74012731481</v>
      </c>
      <c r="Z139" t="n">
        <v>44640</v>
      </c>
      <c r="AA139" s="70" t="n">
        <v>45422.7358912037</v>
      </c>
      <c r="AB139" s="70" t="n">
        <v>45423.29166666666</v>
      </c>
      <c r="AC139" t="inlineStr">
        <is>
          <t>MSO</t>
        </is>
      </c>
      <c r="AD139" t="inlineStr">
        <is>
          <t>ggonzalez@grupogtd.com</t>
        </is>
      </c>
      <c r="AF139" t="n">
        <v>801</v>
      </c>
      <c r="AG139" t="n">
        <v>91.02374552000001</v>
      </c>
      <c r="AH139" t="n">
        <v>80.750448029</v>
      </c>
      <c r="AI139" t="n">
        <v>8593</v>
      </c>
      <c r="AJ139" t="n">
        <v>4007</v>
      </c>
      <c r="AK139" t="n">
        <v>3206</v>
      </c>
    </row>
    <row r="140" ht="15.95" customHeight="1" s="79">
      <c r="A140" t="inlineStr">
        <is>
          <t>2024 990198</t>
        </is>
      </c>
      <c r="B140" t="inlineStr">
        <is>
          <t>REDBANC S.A.</t>
        </is>
      </c>
      <c r="C140" t="inlineStr">
        <is>
          <t>Customer Problem Ticket</t>
        </is>
      </c>
      <c r="E140" t="inlineStr">
        <is>
          <t>Cerrado</t>
        </is>
      </c>
      <c r="F140" t="inlineStr">
        <is>
          <t>Grupo de Soporte Terreno</t>
        </is>
      </c>
      <c r="G140" s="71" t="inlineStr">
        <is>
          <t xml:space="preserve">ATM	6677
Falla	sin enlace
CS:	CS-10373203 / BPI-3403599
IP	10.10.103.46
Direccion	Avenida España 2469
Comuna	Lampa
Local	Punto Copec Batuco
</t>
        </is>
      </c>
      <c r="J140" t="inlineStr">
        <is>
          <t>Enlace MPLS FO #0003403599</t>
        </is>
      </c>
      <c r="K140" t="inlineStr">
        <is>
          <t>EnMPLSFO_010373203_6677</t>
        </is>
      </c>
      <c r="L140" t="inlineStr">
        <is>
          <t>Cable dañado, cortado o atenuado</t>
        </is>
      </c>
      <c r="M140" t="inlineStr">
        <is>
          <t>Cable de fibra óptica</t>
        </is>
      </c>
      <c r="N140" t="inlineStr">
        <is>
          <t>cambio cruzada en D/C</t>
        </is>
      </c>
      <c r="O140" t="inlineStr">
        <is>
          <t>GTD-TELSUR</t>
        </is>
      </c>
      <c r="P140" t="inlineStr">
        <is>
          <t>Andres.Mancilla@grupogtd.com</t>
        </is>
      </c>
      <c r="Q140" t="inlineStr">
        <is>
          <t>ATM 6677</t>
        </is>
      </c>
      <c r="R140" t="inlineStr">
        <is>
          <t>GTD-TELSUR-Cable dañado, cortado o atenuado-cambio cruzada en D/C</t>
        </is>
      </c>
      <c r="S140" t="inlineStr">
        <is>
          <t>Corporaciones</t>
        </is>
      </c>
      <c r="T140" t="inlineStr">
        <is>
          <t>Transmisión de Datos</t>
        </is>
      </c>
      <c r="U140" t="inlineStr">
        <is>
          <t>Medium</t>
        </is>
      </c>
      <c r="V140" s="70" t="n">
        <v>45420.82017361111</v>
      </c>
      <c r="W140" s="70" t="n">
        <v>45422.92575231481</v>
      </c>
      <c r="X140" s="70" t="n">
        <v>45428.66994212963</v>
      </c>
      <c r="Z140" t="n">
        <v>44640</v>
      </c>
      <c r="AA140" s="70" t="n">
        <v>45422.36532407408</v>
      </c>
      <c r="AB140" s="70" t="n">
        <v>45422.75</v>
      </c>
      <c r="AC140" t="inlineStr">
        <is>
          <t>MNN</t>
        </is>
      </c>
      <c r="AD140" t="inlineStr">
        <is>
          <t>ggonzalez@grupogtd.com</t>
        </is>
      </c>
      <c r="AF140" t="n">
        <v>554</v>
      </c>
      <c r="AG140" t="n">
        <v>93.207885305</v>
      </c>
      <c r="AH140" t="n">
        <v>74.67965949800001</v>
      </c>
      <c r="AI140" t="n">
        <v>11303</v>
      </c>
      <c r="AJ140" t="n">
        <v>3032</v>
      </c>
      <c r="AK140" t="n">
        <v>2478</v>
      </c>
    </row>
    <row r="141" ht="15.95" customHeight="1" s="79">
      <c r="A141" t="inlineStr">
        <is>
          <t>2024 990203</t>
        </is>
      </c>
      <c r="B141" t="inlineStr">
        <is>
          <t>REDBANC S.A.</t>
        </is>
      </c>
      <c r="C141" t="inlineStr">
        <is>
          <t>Customer Problem Ticket</t>
        </is>
      </c>
      <c r="E141" t="inlineStr">
        <is>
          <t>Cerrado</t>
        </is>
      </c>
      <c r="F141" t="inlineStr">
        <is>
          <t>Grupo de Soporte Terreno Vina</t>
        </is>
      </c>
      <c r="G141" s="71" t="inlineStr">
        <is>
          <t xml:space="preserve">ATM:	406
Banco:	Chile
Carrier:	GTD
Dirección:	Calle Camino Real 1901 Recreo
Ubicación:	Ok Market Camino Real
Región:	V - Región de Valparaíso
IP WAN Video:	10.10.155.56
IP WAN Datos:	10.172.10.90 / 100.72.65.114
IP ATM:	172.45.147.154
Código servicio:	CS 10477539-10226051 / BPI 8871124
</t>
        </is>
      </c>
      <c r="J141" t="inlineStr">
        <is>
          <t>Enlace MPLS-FO #0008871124</t>
        </is>
      </c>
      <c r="K141" t="inlineStr">
        <is>
          <t>EnMPLS-FO_010477539_406</t>
        </is>
      </c>
      <c r="L141" t="inlineStr">
        <is>
          <t>Bloqueo de equipos</t>
        </is>
      </c>
      <c r="M141" t="inlineStr">
        <is>
          <t>Equipamiento por lado de cliente</t>
        </is>
      </c>
      <c r="N141" t="inlineStr">
        <is>
          <t>Reinicio de equipamiento</t>
        </is>
      </c>
      <c r="O141" t="inlineStr">
        <is>
          <t>GTD-TELSUR</t>
        </is>
      </c>
      <c r="P141" t="inlineStr">
        <is>
          <t>fcarreno@grupogtd.com</t>
        </is>
      </c>
      <c r="Q141" t="inlineStr">
        <is>
          <t>ATM 406</t>
        </is>
      </c>
      <c r="R141" t="inlineStr">
        <is>
          <t>GTD-TELSUR-Bloqueo de equipos-Reinicio de equipamiento</t>
        </is>
      </c>
      <c r="S141" t="inlineStr">
        <is>
          <t>Corporaciones</t>
        </is>
      </c>
      <c r="T141" t="inlineStr">
        <is>
          <t>Transmisión de Datos</t>
        </is>
      </c>
      <c r="U141" t="inlineStr">
        <is>
          <t>Medium</t>
        </is>
      </c>
      <c r="V141" s="70" t="n">
        <v>45420.82638888889</v>
      </c>
      <c r="W141" s="70" t="n">
        <v>45420.85663194444</v>
      </c>
      <c r="X141" s="70" t="n">
        <v>45421.64300925926</v>
      </c>
      <c r="Z141" t="n">
        <v>44640</v>
      </c>
      <c r="AC141" t="inlineStr">
        <is>
          <t>VALPO</t>
        </is>
      </c>
      <c r="AD141" t="inlineStr">
        <is>
          <t>ggonzalez@grupogtd.com</t>
        </is>
      </c>
      <c r="AF141" t="n">
        <v>0</v>
      </c>
      <c r="AG141" t="n">
        <v>99.90367383500001</v>
      </c>
      <c r="AH141" t="n">
        <v>97.367831541</v>
      </c>
      <c r="AI141" t="n">
        <v>1175</v>
      </c>
      <c r="AJ141" t="n">
        <v>43</v>
      </c>
      <c r="AK141" t="n">
        <v>43</v>
      </c>
    </row>
    <row r="142" ht="15.95" customHeight="1" s="79">
      <c r="A142" t="inlineStr">
        <is>
          <t>2024 990253</t>
        </is>
      </c>
      <c r="B142" t="inlineStr">
        <is>
          <t>REDBANC S.A.</t>
        </is>
      </c>
      <c r="C142" t="inlineStr">
        <is>
          <t>Customer Problem Ticket</t>
        </is>
      </c>
      <c r="E142" t="inlineStr">
        <is>
          <t>Cerrado</t>
        </is>
      </c>
      <c r="F142" t="inlineStr">
        <is>
          <t>Grupo de Nivel 1</t>
        </is>
      </c>
      <c r="G142" s="71" t="inlineStr">
        <is>
          <t>**Producto en estado Desconexión en progreso
**
 INCIDENT REDBANC: 1062_MPLSFODF_RM_Banco-Chile_SUCURSAL_Las Condes_CS-325183:ATM Down
Estimados Mesa de Soporte,
Se informa que se detecta el siguiente incidente en plataforma de monitoreo, por favor gestionar creación de ticket de Reclamo para la revision del servicio:
Notificacion de Incidente
Av Cuarto Centenario 1084, Las Condes
RUT:
RESUMEN
Nombre host
Direccion IP
Alerta
Severidad
Fecha y Hora de Incio
CS Equipo
:1062_MPLSFODF_RM_Banco-Chile_SUCURSAL_Las Condes_CS-325183
:10.113.21.15
:ATM Down
:High
:2024.05.09 | 00:11:06
:ROUTRGEN_010356154_1062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https://apps.mypurecloud.com/directory/#/engage/admin/interactions/44960bfd-cfce-497a-9236-f772851db7d0</t>
        </is>
      </c>
      <c r="J142" t="inlineStr">
        <is>
          <t>Enlace MPLS FO #39077</t>
        </is>
      </c>
      <c r="K142" t="inlineStr">
        <is>
          <t>EnMPLSFODF_325183</t>
        </is>
      </c>
      <c r="L142" t="inlineStr">
        <is>
          <t>Bloqueo de servicio y/o equipo</t>
        </is>
      </c>
      <c r="M142" t="inlineStr">
        <is>
          <t>Equipo cliente y/o administrado por cliente</t>
        </is>
      </c>
      <c r="N142" t="inlineStr">
        <is>
          <t>Bloqueo en Host de destino</t>
        </is>
      </c>
      <c r="O142" t="inlineStr">
        <is>
          <t>CLIENTE</t>
        </is>
      </c>
      <c r="P142" t="inlineStr">
        <is>
          <t>patricio.soto@grupogtd.com</t>
        </is>
      </c>
      <c r="Q142" t="inlineStr">
        <is>
          <t>ATM 1062</t>
        </is>
      </c>
      <c r="R142" t="inlineStr">
        <is>
          <t>CLIENTE-Bloqueo de servicio y/o equipo-Bloqueo en Host de destino</t>
        </is>
      </c>
      <c r="S142" t="inlineStr">
        <is>
          <t>Corporaciones</t>
        </is>
      </c>
      <c r="T142" t="inlineStr">
        <is>
          <t>Transmisión de Datos</t>
        </is>
      </c>
      <c r="U142" t="inlineStr">
        <is>
          <t>Medium</t>
        </is>
      </c>
      <c r="V142" s="70" t="n">
        <v>45421.01944444444</v>
      </c>
      <c r="X142" s="70" t="n">
        <v>45421.09815972222</v>
      </c>
      <c r="Z142" t="n">
        <v>44640</v>
      </c>
      <c r="AC142" t="inlineStr">
        <is>
          <t>MSO</t>
        </is>
      </c>
      <c r="AD142" t="inlineStr">
        <is>
          <t>amrivera@contratistasgtd.com</t>
        </is>
      </c>
      <c r="AF142" t="n">
        <v>0</v>
      </c>
      <c r="AG142" t="n">
        <v>100</v>
      </c>
      <c r="AH142" t="n">
        <v>99.746863799</v>
      </c>
      <c r="AI142" t="n">
        <v>113</v>
      </c>
    </row>
    <row r="143" ht="15.95" customHeight="1" s="79">
      <c r="A143" t="inlineStr">
        <is>
          <t>2024 990565</t>
        </is>
      </c>
      <c r="B143" t="inlineStr">
        <is>
          <t>REDBANC S.A.</t>
        </is>
      </c>
      <c r="C143" t="inlineStr">
        <is>
          <t>Customer Problem Ticket</t>
        </is>
      </c>
      <c r="E143" t="inlineStr">
        <is>
          <t>Cerrado</t>
        </is>
      </c>
      <c r="F143" t="inlineStr">
        <is>
          <t>Grupo de Soporte Terreno Iquique</t>
        </is>
      </c>
      <c r="G143" s="71" t="inlineStr">
        <is>
          <t xml:space="preserve">ATM	221
Falla	enlace caido
CS:	CS-51176 / BPI-38404
IP	10.10.104.50
Direccion	Luis Uribe 526
Comuna	Iquique
Local	Sucursal
</t>
        </is>
      </c>
      <c r="J143" t="inlineStr">
        <is>
          <t>Enlace MPLS-CU #38404</t>
        </is>
      </c>
      <c r="K143" t="inlineStr">
        <is>
          <t>EnMPLSCUDF_51176</t>
        </is>
      </c>
      <c r="L143" t="inlineStr">
        <is>
          <t>Cable dañado, cortado o atenuado</t>
        </is>
      </c>
      <c r="M143" t="inlineStr">
        <is>
          <t>Cable de fibra óptica</t>
        </is>
      </c>
      <c r="N143" t="inlineStr">
        <is>
          <t>se corrige empalme en cabecera en cliente</t>
        </is>
      </c>
      <c r="O143" t="inlineStr">
        <is>
          <t>GTD-TELSUR</t>
        </is>
      </c>
      <c r="P143" t="inlineStr">
        <is>
          <t>daniel.morales@grupogtd.com</t>
        </is>
      </c>
      <c r="Q143" t="n">
        <v>221</v>
      </c>
      <c r="R143" t="inlineStr">
        <is>
          <t>GTD-TELSUR-Cable dañado, cortado o atenuado-se corrige empalme en cabecera en cliente</t>
        </is>
      </c>
      <c r="S143" t="inlineStr">
        <is>
          <t>Corporaciones</t>
        </is>
      </c>
      <c r="T143" t="inlineStr">
        <is>
          <t>Transmisión de Datos</t>
        </is>
      </c>
      <c r="U143" t="inlineStr">
        <is>
          <t>Medium</t>
        </is>
      </c>
      <c r="V143" s="70" t="n">
        <v>45421.50599537037</v>
      </c>
      <c r="X143" s="70" t="n">
        <v>45421.91890046297</v>
      </c>
      <c r="Z143" t="n">
        <v>44640</v>
      </c>
      <c r="AC143" t="inlineStr">
        <is>
          <t>TPCA</t>
        </is>
      </c>
      <c r="AD143" t="inlineStr">
        <is>
          <t>ggonzalez@grupogtd.com</t>
        </is>
      </c>
      <c r="AF143" t="n">
        <v>0</v>
      </c>
      <c r="AG143" t="n">
        <v>100</v>
      </c>
      <c r="AH143" t="n">
        <v>98.667114695</v>
      </c>
      <c r="AI143" t="n">
        <v>595</v>
      </c>
    </row>
    <row r="144" ht="15.95" customHeight="1" s="79">
      <c r="A144" t="inlineStr">
        <is>
          <t>2024 990639</t>
        </is>
      </c>
      <c r="B144" t="inlineStr">
        <is>
          <t>REDBANC S.A.</t>
        </is>
      </c>
      <c r="C144" t="inlineStr">
        <is>
          <t>Customer Problem Ticket</t>
        </is>
      </c>
      <c r="E144" t="inlineStr">
        <is>
          <t>Cerrado</t>
        </is>
      </c>
      <c r="F144" t="inlineStr">
        <is>
          <t>Grupo de Nivel 1</t>
        </is>
      </c>
      <c r="G144" s="71" t="inlineStr">
        <is>
          <t xml:space="preserve">ATM	842
Falla	Enlace caido
CS:	CS-10469618 / CS-4G-10207022 / BPI-8730559
IP	10.172.33.30 / 100.72.80.51
Direccion	Victoria #515
Comuna	Cauquenes
Local	Centro Comercial
</t>
        </is>
      </c>
      <c r="J144" t="inlineStr">
        <is>
          <t>Enlace MPLS-FO #0008730559</t>
        </is>
      </c>
      <c r="K144" t="inlineStr">
        <is>
          <t>EnMPLS-FO_010469618_842</t>
        </is>
      </c>
      <c r="L144" t="inlineStr">
        <is>
          <t>Problema de energía o climatización</t>
        </is>
      </c>
      <c r="M144" t="inlineStr">
        <is>
          <t>Router de datos</t>
        </is>
      </c>
      <c r="N144" t="inlineStr">
        <is>
          <t>se reconecta energía</t>
        </is>
      </c>
      <c r="O144" t="inlineStr">
        <is>
          <t>CLIENTE</t>
        </is>
      </c>
      <c r="P144" t="inlineStr">
        <is>
          <t>ggonzalez@grupogtd.com</t>
        </is>
      </c>
      <c r="Q144" t="inlineStr">
        <is>
          <t>ATM 842</t>
        </is>
      </c>
      <c r="R144" t="inlineStr">
        <is>
          <t>CLIENTE-Problema de energía o climatización-se reconecta energía</t>
        </is>
      </c>
      <c r="S144" t="inlineStr">
        <is>
          <t>Corporaciones</t>
        </is>
      </c>
      <c r="T144" t="inlineStr">
        <is>
          <t>Transmisión de Datos</t>
        </is>
      </c>
      <c r="U144" t="inlineStr">
        <is>
          <t>Medium</t>
        </is>
      </c>
      <c r="V144" s="70" t="n">
        <v>45421.53623842593</v>
      </c>
      <c r="X144" s="70" t="n">
        <v>45421.81430555556</v>
      </c>
      <c r="Z144" t="n">
        <v>44640</v>
      </c>
      <c r="AC144" t="inlineStr">
        <is>
          <t>TLCA</t>
        </is>
      </c>
      <c r="AD144" t="inlineStr">
        <is>
          <t>ggonzalez@grupogtd.com</t>
        </is>
      </c>
      <c r="AF144" t="n">
        <v>0</v>
      </c>
      <c r="AG144" t="n">
        <v>100</v>
      </c>
      <c r="AH144" t="n">
        <v>99.103942652</v>
      </c>
      <c r="AI144" t="n">
        <v>400</v>
      </c>
    </row>
    <row r="145" ht="15.95" customHeight="1" s="79">
      <c r="A145" t="inlineStr">
        <is>
          <t>2024 990654</t>
        </is>
      </c>
      <c r="B145" t="inlineStr">
        <is>
          <t>REDBANC S.A.</t>
        </is>
      </c>
      <c r="C145" t="inlineStr">
        <is>
          <t>Customer Problem Ticket</t>
        </is>
      </c>
      <c r="E145" t="inlineStr">
        <is>
          <t>Cerrado</t>
        </is>
      </c>
      <c r="F145" t="inlineStr">
        <is>
          <t>Grupo de Nivel 1</t>
        </is>
      </c>
      <c r="G145" s="71" t="inlineStr">
        <is>
          <t xml:space="preserve">ATM	970
Falla	acceso telnet
CS:	CS-10073000 / BPI-170114
IP	10.10.146.82
Direccion	Camino Nos Los Morros Sin Numero
Comuna	San Bernardo
Local	Patio Nos I
</t>
        </is>
      </c>
      <c r="J145" t="inlineStr">
        <is>
          <t>Enlace Satelital #0000170114</t>
        </is>
      </c>
      <c r="K145" t="inlineStr">
        <is>
          <t>ENSAT_010073000_970</t>
        </is>
      </c>
      <c r="L145" t="inlineStr">
        <is>
          <t>Bloqueo de equipos</t>
        </is>
      </c>
      <c r="M145" t="inlineStr">
        <is>
          <t>Equipamiento por lado de cliente</t>
        </is>
      </c>
      <c r="N145" t="inlineStr">
        <is>
          <t>Reinicio de equipamiento</t>
        </is>
      </c>
      <c r="O145" t="inlineStr">
        <is>
          <t>GTD-TELSUR</t>
        </is>
      </c>
      <c r="P145" t="inlineStr">
        <is>
          <t>ggonzalez@grupogtd.com</t>
        </is>
      </c>
      <c r="Q145" t="inlineStr">
        <is>
          <t>ATM 970</t>
        </is>
      </c>
      <c r="R145" t="inlineStr">
        <is>
          <t>GTD-TELSUR-Bloqueo de equipos-Reinicio de equipamiento</t>
        </is>
      </c>
      <c r="S145" t="inlineStr">
        <is>
          <t>Corporaciones</t>
        </is>
      </c>
      <c r="T145" t="inlineStr">
        <is>
          <t>Transmisión de Datos</t>
        </is>
      </c>
      <c r="U145" t="inlineStr">
        <is>
          <t>Medium</t>
        </is>
      </c>
      <c r="V145" s="70" t="n">
        <v>45421.54701388889</v>
      </c>
      <c r="X145" s="70" t="n">
        <v>45422.47498842593</v>
      </c>
      <c r="Z145" t="n">
        <v>44640</v>
      </c>
      <c r="AA145" s="70" t="n">
        <v>45421.88575231482</v>
      </c>
      <c r="AB145" s="70" t="n">
        <v>45422.35763888889</v>
      </c>
      <c r="AC145" t="inlineStr">
        <is>
          <t>MSS</t>
        </is>
      </c>
      <c r="AD145" t="inlineStr">
        <is>
          <t>ggonzalez@grupogtd.com</t>
        </is>
      </c>
      <c r="AF145" t="n">
        <v>680</v>
      </c>
      <c r="AG145" t="n">
        <v>100</v>
      </c>
      <c r="AH145" t="n">
        <v>97.007168459</v>
      </c>
      <c r="AI145" t="n">
        <v>1336</v>
      </c>
    </row>
    <row r="146" ht="15.95" customHeight="1" s="79">
      <c r="A146" t="inlineStr">
        <is>
          <t>2024 990675</t>
        </is>
      </c>
      <c r="B146" t="inlineStr">
        <is>
          <t>REDBANC S.A.</t>
        </is>
      </c>
      <c r="C146" t="inlineStr">
        <is>
          <t>Customer Problem Ticket</t>
        </is>
      </c>
      <c r="E146" t="inlineStr">
        <is>
          <t>Cerrado</t>
        </is>
      </c>
      <c r="F146" t="inlineStr">
        <is>
          <t>Grupo de Soporte Terreno Telsur</t>
        </is>
      </c>
      <c r="G146" s="71" t="inlineStr">
        <is>
          <t xml:space="preserve">#DZS
ATM	441 - 432
Falla	tripartita
CS:	CS-352233 / BPI-31992 - CS-352244 / BPI-31731
IP	10.10.140.62 - 10.10.140.54
Direccion	Ruta 5 Sur Km 61,9 (Lado Poniente)
Comuna	San Francisco Mostazal
Local	Estación de Servicio Shell
</t>
        </is>
      </c>
      <c r="J146" t="inlineStr">
        <is>
          <t>Enlace Satelital #31992</t>
        </is>
      </c>
      <c r="K146" t="inlineStr">
        <is>
          <t>ENSATDF_352233</t>
        </is>
      </c>
      <c r="L146" t="inlineStr">
        <is>
          <t>Bloqueo de equipos</t>
        </is>
      </c>
      <c r="M146" t="inlineStr">
        <is>
          <t>Equipamiento por lado de cliente</t>
        </is>
      </c>
      <c r="N146" t="inlineStr">
        <is>
          <t>Reinicio de equipamiento</t>
        </is>
      </c>
      <c r="O146" t="inlineStr">
        <is>
          <t>GTD-TELSUR</t>
        </is>
      </c>
      <c r="P146" t="inlineStr">
        <is>
          <t>RTapia@ext.grupogtd.com</t>
        </is>
      </c>
      <c r="Q146" t="inlineStr">
        <is>
          <t>ATM 0441</t>
        </is>
      </c>
      <c r="R146" t="inlineStr">
        <is>
          <t>GTD-TELSUR-Bloqueo de equipos-Reinicio de equipamiento</t>
        </is>
      </c>
      <c r="S146" t="inlineStr">
        <is>
          <t>Corporaciones</t>
        </is>
      </c>
      <c r="T146" t="inlineStr">
        <is>
          <t>Transmisión de Datos</t>
        </is>
      </c>
      <c r="U146" t="inlineStr">
        <is>
          <t>Medium</t>
        </is>
      </c>
      <c r="V146" s="70" t="n">
        <v>45421.56018518518</v>
      </c>
      <c r="X146" s="70" t="n">
        <v>45422.74864583334</v>
      </c>
      <c r="Z146" t="n">
        <v>44640</v>
      </c>
      <c r="AA146" s="70" t="n">
        <v>45421.77202546296</v>
      </c>
      <c r="AB146" s="70" t="n">
        <v>45422.45833333334</v>
      </c>
      <c r="AC146" t="inlineStr">
        <is>
          <t>RNGA</t>
        </is>
      </c>
      <c r="AD146" t="inlineStr">
        <is>
          <t>ggonzalez@grupogtd.com</t>
        </is>
      </c>
      <c r="AF146" t="n">
        <v>989</v>
      </c>
      <c r="AG146" t="n">
        <v>100</v>
      </c>
      <c r="AH146" t="n">
        <v>96.164874552</v>
      </c>
      <c r="AI146" t="n">
        <v>1712</v>
      </c>
    </row>
    <row r="147" ht="15.95" customHeight="1" s="79">
      <c r="A147" t="inlineStr">
        <is>
          <t>2024 990675</t>
        </is>
      </c>
      <c r="B147" t="inlineStr">
        <is>
          <t>REDBANC S.A.</t>
        </is>
      </c>
      <c r="C147" t="inlineStr">
        <is>
          <t>Customer Problem Ticket</t>
        </is>
      </c>
      <c r="E147" t="inlineStr">
        <is>
          <t>Cerrado</t>
        </is>
      </c>
      <c r="F147" t="inlineStr">
        <is>
          <t>Grupo de Soporte Terreno Telsur</t>
        </is>
      </c>
      <c r="G147" s="71" t="inlineStr">
        <is>
          <t xml:space="preserve">#DZS
ATM	441 - 432
Falla	tripartita
CS:	CS-352233 / BPI-31992 - CS-352244 / BPI-31731
IP	10.10.140.62 - 10.10.140.54
Direccion	Ruta 5 Sur Km 61,9 (Lado Poniente)
Comuna	San Francisco Mostazal
Local	Estación de Servicio Shell
</t>
        </is>
      </c>
      <c r="J147" t="inlineStr">
        <is>
          <t>Enlace Satelital #31731</t>
        </is>
      </c>
      <c r="K147" t="inlineStr">
        <is>
          <t>ENSATDF_352244</t>
        </is>
      </c>
      <c r="L147" t="inlineStr">
        <is>
          <t>Bloqueo de equipos</t>
        </is>
      </c>
      <c r="M147" t="inlineStr">
        <is>
          <t>Equipamiento por lado de cliente</t>
        </is>
      </c>
      <c r="N147" t="inlineStr">
        <is>
          <t>Reinicio de equipamiento</t>
        </is>
      </c>
      <c r="O147" t="inlineStr">
        <is>
          <t>GTD-TELSUR</t>
        </is>
      </c>
      <c r="P147" t="inlineStr">
        <is>
          <t>RTapia@ext.grupogtd.com</t>
        </is>
      </c>
      <c r="Q147" t="inlineStr">
        <is>
          <t>ATM 0432</t>
        </is>
      </c>
      <c r="R147" t="inlineStr">
        <is>
          <t>GTD-TELSUR-Bloqueo de equipos-Reinicio de equipamiento</t>
        </is>
      </c>
      <c r="S147" t="inlineStr">
        <is>
          <t>Corporaciones</t>
        </is>
      </c>
      <c r="T147" t="inlineStr">
        <is>
          <t>Transmisión de Datos</t>
        </is>
      </c>
      <c r="U147" t="inlineStr">
        <is>
          <t>Medium</t>
        </is>
      </c>
      <c r="V147" s="70" t="n">
        <v>45421.56018518518</v>
      </c>
      <c r="X147" s="70" t="n">
        <v>45422.74864583334</v>
      </c>
      <c r="Z147" t="n">
        <v>44640</v>
      </c>
      <c r="AA147" s="70" t="n">
        <v>45421.77202546296</v>
      </c>
      <c r="AB147" s="70" t="n">
        <v>45422.45833333334</v>
      </c>
      <c r="AC147" t="inlineStr">
        <is>
          <t>RNGA</t>
        </is>
      </c>
      <c r="AD147" t="inlineStr">
        <is>
          <t>ggonzalez@grupogtd.com</t>
        </is>
      </c>
      <c r="AF147" t="n">
        <v>989</v>
      </c>
      <c r="AG147" t="n">
        <v>100</v>
      </c>
      <c r="AH147" t="n">
        <v>96.164874552</v>
      </c>
      <c r="AI147" t="n">
        <v>1712</v>
      </c>
    </row>
    <row r="148" ht="15.95" customHeight="1" s="79">
      <c r="A148" t="inlineStr">
        <is>
          <t>2024 990717</t>
        </is>
      </c>
      <c r="B148" t="inlineStr">
        <is>
          <t>REDBANC S.A.</t>
        </is>
      </c>
      <c r="C148" t="inlineStr">
        <is>
          <t>Customer Problem Ticket</t>
        </is>
      </c>
      <c r="E148" t="inlineStr">
        <is>
          <t>Cerrado</t>
        </is>
      </c>
      <c r="F148" t="inlineStr">
        <is>
          <t>Grupo de Soporte Terreno Telsur</t>
        </is>
      </c>
      <c r="G148" s="71" t="inlineStr">
        <is>
          <t xml:space="preserve">#DZS
ATM	5201
Falla	enlace caido
CS:	CS-10367530 / BPI-3251703
IP	10.10.117.26
Direccion	Eleuterio Ramírez 549
Comuna	Purranque
Local	Supermercado Unimarc Purranque
</t>
        </is>
      </c>
      <c r="J148" t="inlineStr">
        <is>
          <t>Enlace MPLS FO #0003251703</t>
        </is>
      </c>
      <c r="K148" t="inlineStr">
        <is>
          <t xml:space="preserve">EnMPLSFO_010367530_5201 </t>
        </is>
      </c>
      <c r="L148" t="inlineStr">
        <is>
          <t>Cable dañado, cortado o atenuado</t>
        </is>
      </c>
      <c r="M148" t="inlineStr">
        <is>
          <t>Cable de fibra óptica</t>
        </is>
      </c>
      <c r="N148" t="inlineStr">
        <is>
          <t>se corrige empalme en cabecera en cliente</t>
        </is>
      </c>
      <c r="O148" t="inlineStr">
        <is>
          <t>GTD-TELSUR</t>
        </is>
      </c>
      <c r="P148" t="inlineStr">
        <is>
          <t>Alexis.Rodriguez@grupogtd.com</t>
        </is>
      </c>
      <c r="Q148" t="inlineStr">
        <is>
          <t xml:space="preserve">ATM 5201 </t>
        </is>
      </c>
      <c r="R148" t="inlineStr">
        <is>
          <t>GTD-TELSUR-Cable dañado, cortado o atenuado-se corrige empalme en cabecera en cliente</t>
        </is>
      </c>
      <c r="S148" t="inlineStr">
        <is>
          <t>Corporaciones</t>
        </is>
      </c>
      <c r="T148" t="inlineStr">
        <is>
          <t>Transmisión de Datos</t>
        </is>
      </c>
      <c r="U148" t="inlineStr">
        <is>
          <t>Medium</t>
        </is>
      </c>
      <c r="V148" s="70" t="n">
        <v>45421.60390046296</v>
      </c>
      <c r="W148" s="70" t="n">
        <v>45422.70248842592</v>
      </c>
      <c r="X148" s="70" t="n">
        <v>45422.72662037037</v>
      </c>
      <c r="Z148" t="n">
        <v>44640</v>
      </c>
      <c r="AA148" s="70" t="n">
        <v>45421.90680555555</v>
      </c>
      <c r="AB148" s="70" t="n">
        <v>45422.45833333334</v>
      </c>
      <c r="AC148" t="inlineStr">
        <is>
          <t>OSRN</t>
        </is>
      </c>
      <c r="AD148" t="inlineStr">
        <is>
          <t>ggonzalez@grupogtd.com</t>
        </is>
      </c>
      <c r="AF148" t="n">
        <v>795</v>
      </c>
      <c r="AG148" t="n">
        <v>96.45609319</v>
      </c>
      <c r="AH148" t="n">
        <v>96.37768817200001</v>
      </c>
      <c r="AI148" t="n">
        <v>1617</v>
      </c>
      <c r="AJ148" t="n">
        <v>1582</v>
      </c>
      <c r="AK148" t="n">
        <v>787</v>
      </c>
    </row>
    <row r="149" ht="15.95" customHeight="1" s="79">
      <c r="A149" t="inlineStr">
        <is>
          <t>2024 990739</t>
        </is>
      </c>
      <c r="B149" t="inlineStr">
        <is>
          <t>REDBANC S.A.</t>
        </is>
      </c>
      <c r="C149" t="inlineStr">
        <is>
          <t>Customer Problem Ticket</t>
        </is>
      </c>
      <c r="E149" t="inlineStr">
        <is>
          <t>Cerrado</t>
        </is>
      </c>
      <c r="F149" t="inlineStr">
        <is>
          <t>Grupo de Nivel 1</t>
        </is>
      </c>
      <c r="G149" s="71" t="inlineStr">
        <is>
          <t>BPI referencial
sunto: ip wan video duplicada
Estimados GTD.
Se solicita revisar
ATM 1740 tiene ip wan video duplicada con ATM 2587, además no permite ingreso mediante CLI.
Atento a sus comentarios.
Rodolfo Navia
Technology Consultant II – Analista Observabilidad
+56 9 2 2674 6880
DXC Technology
Av. Apoquindo 5950, 22° floor
Las Condes, Santiago, Chile
Debe ser revisado por N2, según lo indicado por Cristian Castro</t>
        </is>
      </c>
      <c r="J149" t="inlineStr">
        <is>
          <t>Enlace MPLS FO #38235</t>
        </is>
      </c>
      <c r="K149" t="inlineStr">
        <is>
          <t>EnMPLSFODF_171657</t>
        </is>
      </c>
      <c r="L149" t="inlineStr">
        <is>
          <t>Problema de configuración</t>
        </is>
      </c>
      <c r="M149" t="inlineStr">
        <is>
          <t>Router de datos</t>
        </is>
      </c>
      <c r="N149" t="inlineStr">
        <is>
          <t>cambio de configuración de ruteo</t>
        </is>
      </c>
      <c r="O149" t="inlineStr">
        <is>
          <t>GTD-TELSUR</t>
        </is>
      </c>
      <c r="P149" t="inlineStr">
        <is>
          <t>ggonzalez@grupogtd.com</t>
        </is>
      </c>
      <c r="Q149" t="inlineStr">
        <is>
          <t>ATM 1326</t>
        </is>
      </c>
      <c r="R149" t="inlineStr">
        <is>
          <t>GTD-TELSUR-Problema de configuración-cambio de configuración de ruteo</t>
        </is>
      </c>
      <c r="S149" t="inlineStr">
        <is>
          <t>Corporaciones</t>
        </is>
      </c>
      <c r="T149" t="inlineStr">
        <is>
          <t>Transmisión de Datos</t>
        </is>
      </c>
      <c r="U149" t="inlineStr">
        <is>
          <t>Medium</t>
        </is>
      </c>
      <c r="V149" s="70" t="n">
        <v>45421.62890046297</v>
      </c>
      <c r="W149" s="70" t="n">
        <v>45425.86068287037</v>
      </c>
      <c r="X149" s="70" t="n">
        <v>45426.41929398148</v>
      </c>
      <c r="Z149" t="n">
        <v>44640</v>
      </c>
      <c r="AA149" s="70" t="n">
        <v>45422.84282407408</v>
      </c>
      <c r="AB149" s="70" t="n">
        <v>45425.35763888889</v>
      </c>
      <c r="AC149" t="inlineStr">
        <is>
          <t>MSO</t>
        </is>
      </c>
      <c r="AD149" t="inlineStr">
        <is>
          <t>fabarcah@grupogtd.com</t>
        </is>
      </c>
      <c r="AF149" t="n">
        <v>3622</v>
      </c>
      <c r="AG149" t="n">
        <v>86.348566308</v>
      </c>
      <c r="AH149" t="n">
        <v>84.54749103899999</v>
      </c>
      <c r="AI149" t="n">
        <v>6898</v>
      </c>
      <c r="AJ149" t="n">
        <v>6094</v>
      </c>
      <c r="AK149" t="n">
        <v>2472</v>
      </c>
    </row>
    <row r="150" ht="15.95" customHeight="1" s="79">
      <c r="A150" t="inlineStr">
        <is>
          <t>2024 990791</t>
        </is>
      </c>
      <c r="B150" t="inlineStr">
        <is>
          <t>REDBANC S.A.</t>
        </is>
      </c>
      <c r="C150" t="inlineStr">
        <is>
          <t>Customer Problem Ticket</t>
        </is>
      </c>
      <c r="E150" t="inlineStr">
        <is>
          <t>Cerrado</t>
        </is>
      </c>
      <c r="F150" t="inlineStr">
        <is>
          <t>Grupo de Soporte Terreno</t>
        </is>
      </c>
      <c r="G150" s="71" t="inlineStr">
        <is>
          <t xml:space="preserve">ATM	1752
Falla	enlace caido
CS:	CS-505131 / BPI-38406
IP	10.10.109.16
Direccion	Calle Volcán Licancabur 391
Comuna	Pudahuel
Local	Parque Industrial Lo Boza
</t>
        </is>
      </c>
      <c r="J150" t="inlineStr">
        <is>
          <t>Enlace MPLS FO #38406</t>
        </is>
      </c>
      <c r="K150" t="inlineStr">
        <is>
          <t>EnMPLSFODF_505131</t>
        </is>
      </c>
      <c r="L150" t="inlineStr">
        <is>
          <t>Problema de energía o climatización</t>
        </is>
      </c>
      <c r="M150" t="inlineStr">
        <is>
          <t>Oficina o Rack de cliente</t>
        </is>
      </c>
      <c r="N150" t="inlineStr">
        <is>
          <t>se informa a cliente GTD</t>
        </is>
      </c>
      <c r="O150" t="inlineStr">
        <is>
          <t>CLIENTE</t>
        </is>
      </c>
      <c r="P150" t="inlineStr">
        <is>
          <t>jalvarezg@grupogtd.com</t>
        </is>
      </c>
      <c r="Q150" t="n">
        <v>1752</v>
      </c>
      <c r="R150" t="inlineStr">
        <is>
          <t>CLIENTE-Problema de energía o climatización-se informa a cliente GTD</t>
        </is>
      </c>
      <c r="S150" t="inlineStr">
        <is>
          <t>Corporaciones</t>
        </is>
      </c>
      <c r="T150" t="inlineStr">
        <is>
          <t>Transmisión de Datos</t>
        </is>
      </c>
      <c r="U150" t="inlineStr">
        <is>
          <t>Medium</t>
        </is>
      </c>
      <c r="V150" s="70" t="n">
        <v>45421.66567129629</v>
      </c>
      <c r="X150" s="70" t="n">
        <v>45422.39179398148</v>
      </c>
      <c r="Z150" t="n">
        <v>44640</v>
      </c>
      <c r="AA150" s="70" t="n">
        <v>45421.85797453704</v>
      </c>
      <c r="AB150" s="70" t="n">
        <v>45422.29166666666</v>
      </c>
      <c r="AC150" t="inlineStr">
        <is>
          <t>MNC</t>
        </is>
      </c>
      <c r="AD150" t="inlineStr">
        <is>
          <t>ggonzalez@grupogtd.com</t>
        </is>
      </c>
      <c r="AF150" t="n">
        <v>625</v>
      </c>
      <c r="AG150" t="n">
        <v>100</v>
      </c>
      <c r="AH150" t="n">
        <v>97.656810036</v>
      </c>
      <c r="AI150" t="n">
        <v>1046</v>
      </c>
    </row>
    <row r="151" ht="15.95" customHeight="1" s="79">
      <c r="A151" t="inlineStr">
        <is>
          <t>2024 990802</t>
        </is>
      </c>
      <c r="B151" t="inlineStr">
        <is>
          <t>REDBANC S.A.</t>
        </is>
      </c>
      <c r="C151" t="inlineStr">
        <is>
          <t>Customer Problem Ticket</t>
        </is>
      </c>
      <c r="E151" t="inlineStr">
        <is>
          <t>Cerrado</t>
        </is>
      </c>
      <c r="F151" t="inlineStr">
        <is>
          <t>Grupo de Nivel 1</t>
        </is>
      </c>
      <c r="G151" s="71" t="inlineStr">
        <is>
          <t xml:space="preserve">ATM	6717
Falla	enlace caido
CS:	CS-10340023 / BPI-37684
IP	10.10.142.150
Direccion	Av. Alessandri 1811 Ruta E85
Comuna	San Esteban
Local	Punto Copec San Esteban
</t>
        </is>
      </c>
      <c r="J151" t="inlineStr">
        <is>
          <t>Enlace Satelital #37684</t>
        </is>
      </c>
      <c r="K151" t="inlineStr">
        <is>
          <t>ENSATDF_480814</t>
        </is>
      </c>
      <c r="L151" t="inlineStr">
        <is>
          <t>Problema de configuración</t>
        </is>
      </c>
      <c r="M151" t="inlineStr">
        <is>
          <t>Conversor o modem en Cliente</t>
        </is>
      </c>
      <c r="N151" t="inlineStr">
        <is>
          <t>cambio de configuración de velocidad física</t>
        </is>
      </c>
      <c r="O151" t="inlineStr">
        <is>
          <t>GTD-TELSUR</t>
        </is>
      </c>
      <c r="P151" t="inlineStr">
        <is>
          <t>ggonzalez@grupogtd.com</t>
        </is>
      </c>
      <c r="Q151" t="inlineStr">
        <is>
          <t>ATM 5960</t>
        </is>
      </c>
      <c r="R151" t="inlineStr">
        <is>
          <t>GTD-TELSUR-Problema de configuración-cambio de configuración de velocidad física</t>
        </is>
      </c>
      <c r="S151" t="inlineStr">
        <is>
          <t>Corporaciones</t>
        </is>
      </c>
      <c r="T151" t="inlineStr">
        <is>
          <t>Transmisión de Datos</t>
        </is>
      </c>
      <c r="U151" t="inlineStr">
        <is>
          <t>Medium</t>
        </is>
      </c>
      <c r="V151" s="70" t="n">
        <v>45421.67520833333</v>
      </c>
      <c r="X151" s="70" t="n">
        <v>45422.66883101852</v>
      </c>
      <c r="Z151" t="n">
        <v>44640</v>
      </c>
      <c r="AA151" s="70" t="n">
        <v>45422.56543981482</v>
      </c>
      <c r="AB151" s="70" t="n">
        <v>45422.60694444444</v>
      </c>
      <c r="AC151" t="inlineStr">
        <is>
          <t>VALPO</t>
        </is>
      </c>
      <c r="AD151" t="inlineStr">
        <is>
          <t>ggonzalez@grupogtd.com</t>
        </is>
      </c>
      <c r="AF151" t="n">
        <v>60</v>
      </c>
      <c r="AG151" t="n">
        <v>100</v>
      </c>
      <c r="AH151" t="n">
        <v>96.79435483899999</v>
      </c>
      <c r="AI151" t="n">
        <v>1431</v>
      </c>
    </row>
    <row r="152" ht="15.95" customHeight="1" s="79">
      <c r="A152" t="inlineStr">
        <is>
          <t>2024 990885</t>
        </is>
      </c>
      <c r="B152" t="inlineStr">
        <is>
          <t>REDBANC S.A.</t>
        </is>
      </c>
      <c r="C152" t="inlineStr">
        <is>
          <t>Customer Problem Ticket</t>
        </is>
      </c>
      <c r="E152" t="inlineStr">
        <is>
          <t>Cerrado</t>
        </is>
      </c>
      <c r="F152" t="inlineStr">
        <is>
          <t>Grupo de Nivel 1</t>
        </is>
      </c>
      <c r="G152" s="71" t="inlineStr">
        <is>
          <t xml:space="preserve">10.10.111.28
3695
Santander
Avenida Manquehue 415
Petrobras Manquehue
Vitacura
07.- Region Metropolitana
Servicentro
CS-10328943 / BPI-1537141
 </t>
        </is>
      </c>
      <c r="J152" t="inlineStr">
        <is>
          <t>Enlace MPLS FO #0001537141</t>
        </is>
      </c>
      <c r="K152" t="inlineStr">
        <is>
          <t>EnMPLSFO_010328943_3695</t>
        </is>
      </c>
      <c r="L152" t="inlineStr">
        <is>
          <t>Problema de energía o climatización</t>
        </is>
      </c>
      <c r="M152" t="inlineStr">
        <is>
          <t>Router de datos</t>
        </is>
      </c>
      <c r="N152" t="inlineStr">
        <is>
          <t>se reconecta energía</t>
        </is>
      </c>
      <c r="O152" t="inlineStr">
        <is>
          <t>CLIENTE</t>
        </is>
      </c>
      <c r="P152" t="inlineStr">
        <is>
          <t>ggonzalez@grupogtd.com</t>
        </is>
      </c>
      <c r="Q152" t="inlineStr">
        <is>
          <t>ATM 3695</t>
        </is>
      </c>
      <c r="R152" t="inlineStr">
        <is>
          <t>CLIENTE-Problema de energía o climatización-se reconecta energía</t>
        </is>
      </c>
      <c r="S152" t="inlineStr">
        <is>
          <t>Corporaciones</t>
        </is>
      </c>
      <c r="T152" t="inlineStr">
        <is>
          <t>Transmisión de Datos</t>
        </is>
      </c>
      <c r="U152" t="inlineStr">
        <is>
          <t>Medium</t>
        </is>
      </c>
      <c r="V152" s="70" t="n">
        <v>45421.72425925926</v>
      </c>
      <c r="X152" s="70" t="n">
        <v>45421.81938657408</v>
      </c>
      <c r="Z152" t="n">
        <v>44640</v>
      </c>
      <c r="AC152" t="inlineStr">
        <is>
          <t>MSO</t>
        </is>
      </c>
      <c r="AD152" t="inlineStr">
        <is>
          <t>Marcelo.Diaz@grupogtd.com</t>
        </is>
      </c>
      <c r="AF152" t="n">
        <v>0</v>
      </c>
      <c r="AG152" t="n">
        <v>100</v>
      </c>
      <c r="AH152" t="n">
        <v>99.693100358</v>
      </c>
      <c r="AI152" t="n">
        <v>137</v>
      </c>
    </row>
    <row r="153" ht="15.95" customHeight="1" s="79">
      <c r="A153" t="inlineStr">
        <is>
          <t>2024 990888</t>
        </is>
      </c>
      <c r="B153" t="inlineStr">
        <is>
          <t>REDBANC S.A.</t>
        </is>
      </c>
      <c r="C153" t="inlineStr">
        <is>
          <t>Customer Problem Ticket</t>
        </is>
      </c>
      <c r="E153" t="inlineStr">
        <is>
          <t>Cerrado</t>
        </is>
      </c>
      <c r="F153" t="inlineStr">
        <is>
          <t>Grupo de Soporte Terreno</t>
        </is>
      </c>
      <c r="G153" s="71" t="inlineStr">
        <is>
          <t xml:space="preserve">
10.172.7.150
3037
Credito
Av Apoquindo 9085
Pueblito Los Dominicos Nº 2
Las Condes
07.- Region Metropolitana
Centro Comercial
CS-337094 / BPI-39090
 </t>
        </is>
      </c>
      <c r="J153" t="inlineStr">
        <is>
          <t>Enlace MPLS FO #39090</t>
        </is>
      </c>
      <c r="K153" t="inlineStr">
        <is>
          <t>EnMPLSFODF_337094</t>
        </is>
      </c>
      <c r="L153" t="inlineStr">
        <is>
          <t>Problema de hardware</t>
        </is>
      </c>
      <c r="M153" t="inlineStr">
        <is>
          <t>Conversor o modem en Cliente</t>
        </is>
      </c>
      <c r="N153" t="inlineStr">
        <is>
          <t>cambio de tarjeta</t>
        </is>
      </c>
      <c r="O153" t="inlineStr">
        <is>
          <t>GTD-TELSUR</t>
        </is>
      </c>
      <c r="P153" t="inlineStr">
        <is>
          <t>Pedro.Uribe@grupogtd.com</t>
        </is>
      </c>
      <c r="Q153" t="inlineStr">
        <is>
          <t>ATM 3037</t>
        </is>
      </c>
      <c r="R153" t="inlineStr">
        <is>
          <t>GTD-TELSUR-Problema de hardware-cambio de tarjeta</t>
        </is>
      </c>
      <c r="S153" t="inlineStr">
        <is>
          <t>Corporaciones</t>
        </is>
      </c>
      <c r="T153" t="inlineStr">
        <is>
          <t>Transmisión de Datos</t>
        </is>
      </c>
      <c r="U153" t="inlineStr">
        <is>
          <t>Medium</t>
        </is>
      </c>
      <c r="V153" s="70" t="n">
        <v>45421.72627314815</v>
      </c>
      <c r="X153" s="70" t="n">
        <v>45422.81159722222</v>
      </c>
      <c r="Z153" t="n">
        <v>44640</v>
      </c>
      <c r="AC153" t="inlineStr">
        <is>
          <t>MSO</t>
        </is>
      </c>
      <c r="AD153" t="inlineStr">
        <is>
          <t>Marcelo.Diaz@grupogtd.com</t>
        </is>
      </c>
      <c r="AF153" t="n">
        <v>0</v>
      </c>
      <c r="AG153" t="n">
        <v>100</v>
      </c>
      <c r="AH153" t="n">
        <v>96.498655914</v>
      </c>
      <c r="AI153" t="n">
        <v>1563</v>
      </c>
    </row>
    <row r="154" ht="15.95" customHeight="1" s="79">
      <c r="A154" t="inlineStr">
        <is>
          <t>2024 990896</t>
        </is>
      </c>
      <c r="B154" t="inlineStr">
        <is>
          <t>REDBANC S.A.</t>
        </is>
      </c>
      <c r="C154" t="inlineStr">
        <is>
          <t>Customer Problem Ticket</t>
        </is>
      </c>
      <c r="E154" t="inlineStr">
        <is>
          <t>Cerrado</t>
        </is>
      </c>
      <c r="F154" t="inlineStr">
        <is>
          <t>Grupo de Nivel 1</t>
        </is>
      </c>
      <c r="G154" s="71" t="inlineStr">
        <is>
          <t xml:space="preserve">10.172.9.14
4542
Corpbanca
Av. El Bosque Norte 0137
Sucursal El Bosque Norte
Las Condes
07.- Region Metropolitana
Sucursal
CS-477668 / BPI-38384
</t>
        </is>
      </c>
      <c r="J154" t="inlineStr">
        <is>
          <t>Enlace MPLS FO #3565333</t>
        </is>
      </c>
      <c r="K154" t="inlineStr">
        <is>
          <t>EnMPLSFODF_477668</t>
        </is>
      </c>
      <c r="L154" t="inlineStr">
        <is>
          <t>Problema de energía o climatización</t>
        </is>
      </c>
      <c r="M154" t="inlineStr">
        <is>
          <t>Router de datos</t>
        </is>
      </c>
      <c r="N154" t="inlineStr">
        <is>
          <t>se reconecta energía</t>
        </is>
      </c>
      <c r="O154" t="inlineStr">
        <is>
          <t>CLIENTE</t>
        </is>
      </c>
      <c r="P154" t="inlineStr">
        <is>
          <t>ggonzalez@grupogtd.com</t>
        </is>
      </c>
      <c r="Q154" t="inlineStr">
        <is>
          <t>ATM 4542</t>
        </is>
      </c>
      <c r="R154" t="inlineStr">
        <is>
          <t>CLIENTE-Problema de energía o climatización-se reconecta energía</t>
        </is>
      </c>
      <c r="S154" t="inlineStr">
        <is>
          <t>Corporaciones</t>
        </is>
      </c>
      <c r="T154" t="inlineStr">
        <is>
          <t>Transmisión de Datos</t>
        </is>
      </c>
      <c r="U154" t="inlineStr">
        <is>
          <t>Medium</t>
        </is>
      </c>
      <c r="V154" s="70" t="n">
        <v>45421.7294675926</v>
      </c>
      <c r="X154" s="70" t="n">
        <v>45421.83166666667</v>
      </c>
      <c r="Z154" t="n">
        <v>44640</v>
      </c>
      <c r="AC154" t="inlineStr">
        <is>
          <t>MSO</t>
        </is>
      </c>
      <c r="AD154" t="inlineStr">
        <is>
          <t>Marcelo.Diaz@grupogtd.com</t>
        </is>
      </c>
      <c r="AF154" t="n">
        <v>0</v>
      </c>
      <c r="AG154" t="n">
        <v>100</v>
      </c>
      <c r="AH154" t="n">
        <v>99.670698925</v>
      </c>
      <c r="AI154" t="n">
        <v>147</v>
      </c>
    </row>
    <row r="155" ht="15.95" customHeight="1" s="79">
      <c r="A155" t="inlineStr">
        <is>
          <t>2024 990901</t>
        </is>
      </c>
      <c r="B155" t="inlineStr">
        <is>
          <t>REDBANC S.A.</t>
        </is>
      </c>
      <c r="C155" t="inlineStr">
        <is>
          <t>Customer Problem Ticket</t>
        </is>
      </c>
      <c r="E155" t="inlineStr">
        <is>
          <t>Cerrado</t>
        </is>
      </c>
      <c r="F155" t="inlineStr">
        <is>
          <t>Grupo de Soporte Terreno</t>
        </is>
      </c>
      <c r="G155" s="71" t="inlineStr">
        <is>
          <t xml:space="preserve">10.10.110.11
870
Antonio Varas 2284
OXXO Antonio Varas
Ñuñoa
07.- Region Metropolitana
Supermercado
CS-10621417 / BPI-3427468
</t>
        </is>
      </c>
      <c r="J155" t="inlineStr">
        <is>
          <t>Conexión Privada #0008627735</t>
        </is>
      </c>
      <c r="K155" t="inlineStr">
        <is>
          <t>RedPriv_010621417_870</t>
        </is>
      </c>
      <c r="L155" t="inlineStr">
        <is>
          <t>Problema de configuración</t>
        </is>
      </c>
      <c r="M155" t="inlineStr">
        <is>
          <t>Conversor o modem en Cliente</t>
        </is>
      </c>
      <c r="N155" t="inlineStr">
        <is>
          <t>cambio de configuración de velocidad física</t>
        </is>
      </c>
      <c r="O155" t="inlineStr">
        <is>
          <t>GTD-TELSUR</t>
        </is>
      </c>
      <c r="P155" t="inlineStr">
        <is>
          <t>erick.bustamante@grupogtd.com</t>
        </is>
      </c>
      <c r="Q155" t="inlineStr">
        <is>
          <t>ATM 870</t>
        </is>
      </c>
      <c r="R155" t="inlineStr">
        <is>
          <t>GTD-TELSUR-Problema de configuración-cambio de configuración de velocidad física</t>
        </is>
      </c>
      <c r="S155" t="inlineStr">
        <is>
          <t>Corporaciones</t>
        </is>
      </c>
      <c r="T155" t="inlineStr">
        <is>
          <t>Transmisión de Datos</t>
        </is>
      </c>
      <c r="U155" t="inlineStr">
        <is>
          <t>Medium</t>
        </is>
      </c>
      <c r="V155" s="70" t="n">
        <v>45421.73469907408</v>
      </c>
      <c r="W155" s="70" t="n">
        <v>45422.73915509259</v>
      </c>
      <c r="X155" s="70" t="n">
        <v>45424.78611111111</v>
      </c>
      <c r="Z155" t="n">
        <v>44640</v>
      </c>
      <c r="AC155" t="inlineStr">
        <is>
          <t>MNC</t>
        </is>
      </c>
      <c r="AD155" t="inlineStr">
        <is>
          <t>Marcelo.Diaz@grupogtd.com</t>
        </is>
      </c>
      <c r="AF155" t="n">
        <v>0</v>
      </c>
      <c r="AG155" t="n">
        <v>96.758512545</v>
      </c>
      <c r="AH155" t="n">
        <v>90.154569892</v>
      </c>
      <c r="AI155" t="n">
        <v>4395</v>
      </c>
      <c r="AJ155" t="n">
        <v>1447</v>
      </c>
      <c r="AK155" t="n">
        <v>1447</v>
      </c>
    </row>
    <row r="156" ht="15.95" customHeight="1" s="79">
      <c r="A156" t="inlineStr">
        <is>
          <t>2024 990935</t>
        </is>
      </c>
      <c r="B156" t="inlineStr">
        <is>
          <t>REDBANC S.A.</t>
        </is>
      </c>
      <c r="C156" t="inlineStr">
        <is>
          <t>Customer Problem Ticket</t>
        </is>
      </c>
      <c r="E156" t="inlineStr">
        <is>
          <t>Cerrado</t>
        </is>
      </c>
      <c r="F156" t="inlineStr">
        <is>
          <t>Grupo de Soporte Terreno</t>
        </is>
      </c>
      <c r="G156" s="71" t="inlineStr">
        <is>
          <t xml:space="preserve">Estimados GTD:
              Se solicita generar folio a la brevedad para intermitencia enlace troncal para PAINE1
Enlaces atms conmutaron a respaldo 2
ASR:      GTD Paine 1 Datos
CS:         495264
Actualmente Troncal se encuentra operativa nuevamente.
Atento a sus comentarios.
Rodolfo Navia
Technology Consultant II – Analista Observabilidad
+56 9 2 2674 6880
DXC Technology
Av. Apoquindo 5950, 22° floor
Las Condes, Santiago, Chile
</t>
        </is>
      </c>
      <c r="J156" t="inlineStr">
        <is>
          <t>Punto a Punto Ethernet #38474</t>
        </is>
      </c>
      <c r="K156" t="inlineStr">
        <is>
          <t>P2PETH495264</t>
        </is>
      </c>
      <c r="L156" t="inlineStr">
        <is>
          <t>Cable dañado, cortado o atenuado</t>
        </is>
      </c>
      <c r="M156" t="inlineStr">
        <is>
          <t>Cable de fibra óptica</t>
        </is>
      </c>
      <c r="N156" t="inlineStr">
        <is>
          <t>cambio cruzada en D/C</t>
        </is>
      </c>
      <c r="O156" t="inlineStr">
        <is>
          <t>GTD-TELSUR</t>
        </is>
      </c>
      <c r="P156" t="inlineStr">
        <is>
          <t>Romualdo.Henriquez@grupogtd.com</t>
        </is>
      </c>
      <c r="Q156" t="n">
        <v>0</v>
      </c>
      <c r="R156" t="inlineStr">
        <is>
          <t>GTD-TELSUR-Cable dañado, cortado o atenuado-cambio cruzada en D/C</t>
        </is>
      </c>
      <c r="S156" t="inlineStr">
        <is>
          <t>Corporaciones</t>
        </is>
      </c>
      <c r="T156" t="inlineStr">
        <is>
          <t>Transmisión de Datos</t>
        </is>
      </c>
      <c r="U156" t="inlineStr">
        <is>
          <t>Medium</t>
        </is>
      </c>
      <c r="V156" s="70" t="n">
        <v>45421.77697916667</v>
      </c>
      <c r="W156" s="70" t="n">
        <v>45422.40774305556</v>
      </c>
      <c r="X156" s="70" t="n">
        <v>45426.03967592592</v>
      </c>
      <c r="Z156" t="n">
        <v>44640</v>
      </c>
      <c r="AC156" t="inlineStr">
        <is>
          <t>MSS</t>
        </is>
      </c>
      <c r="AD156" t="inlineStr">
        <is>
          <t>ggonzalez@grupogtd.com</t>
        </is>
      </c>
      <c r="AF156" t="n">
        <v>0</v>
      </c>
      <c r="AG156" t="n">
        <v>97.963709677</v>
      </c>
      <c r="AH156" t="n">
        <v>86.24775985700001</v>
      </c>
      <c r="AI156" t="n">
        <v>6139</v>
      </c>
      <c r="AJ156" t="n">
        <v>909</v>
      </c>
      <c r="AK156" t="n">
        <v>909</v>
      </c>
    </row>
    <row r="157" ht="15.95" customHeight="1" s="79">
      <c r="A157" t="inlineStr">
        <is>
          <t>2024 990942</t>
        </is>
      </c>
      <c r="B157" t="inlineStr">
        <is>
          <t>REDBANC S.A.</t>
        </is>
      </c>
      <c r="C157" t="inlineStr">
        <is>
          <t>Customer Problem Ticket</t>
        </is>
      </c>
      <c r="E157" t="inlineStr">
        <is>
          <t>Cerrado</t>
        </is>
      </c>
      <c r="F157" t="inlineStr">
        <is>
          <t>Grupo de Soporte Terreno</t>
        </is>
      </c>
      <c r="G157" s="71" t="inlineStr">
        <is>
          <t>ATM	4361
Falla	enlace caido
CS:	CS-542484 / BPI-37768
IP	10.10.119.53
Direccion	Calle Almirante Latorre 310 Piso 1
Comuna	Santiago
Local	Supermercado Santa Isabel</t>
        </is>
      </c>
      <c r="J157" t="inlineStr">
        <is>
          <t>Enlace MPLS FO #37768</t>
        </is>
      </c>
      <c r="K157" t="inlineStr">
        <is>
          <t>EnMPLSFODF_542484</t>
        </is>
      </c>
      <c r="L157" t="inlineStr">
        <is>
          <t>Bloqueo de servicio y/o equipo</t>
        </is>
      </c>
      <c r="M157" t="inlineStr">
        <is>
          <t>Conversor o modem en Cliente</t>
        </is>
      </c>
      <c r="N157" t="inlineStr">
        <is>
          <t>se reinicia equipo</t>
        </is>
      </c>
      <c r="O157" t="inlineStr">
        <is>
          <t>GTD-TELSUR</t>
        </is>
      </c>
      <c r="P157" t="inlineStr">
        <is>
          <t>bvenegas@grupogtd.com</t>
        </is>
      </c>
      <c r="Q157" t="inlineStr">
        <is>
          <t>ATM 4361</t>
        </is>
      </c>
      <c r="R157" t="inlineStr">
        <is>
          <t>GTD-TELSUR-Bloqueo de servicio y/o equipo-se reinicia equipo</t>
        </is>
      </c>
      <c r="S157" t="inlineStr">
        <is>
          <t>Corporaciones</t>
        </is>
      </c>
      <c r="T157" t="inlineStr">
        <is>
          <t>Transmisión de Datos</t>
        </is>
      </c>
      <c r="U157" t="inlineStr">
        <is>
          <t>Medium</t>
        </is>
      </c>
      <c r="V157" s="70" t="n">
        <v>45421.79559027778</v>
      </c>
      <c r="W157" s="70" t="n">
        <v>45423.54424768518</v>
      </c>
      <c r="X157" s="70" t="n">
        <v>45423.77633101852</v>
      </c>
      <c r="Z157" t="n">
        <v>44640</v>
      </c>
      <c r="AA157" s="70" t="n">
        <v>45422.73983796296</v>
      </c>
      <c r="AB157" s="70" t="n">
        <v>45423.29166666666</v>
      </c>
      <c r="AC157" t="inlineStr">
        <is>
          <t>MNC</t>
        </is>
      </c>
      <c r="AD157" t="inlineStr">
        <is>
          <t>ggonzalez@grupogtd.com</t>
        </is>
      </c>
      <c r="AF157" t="n">
        <v>795</v>
      </c>
      <c r="AG157" t="n">
        <v>94.359318996</v>
      </c>
      <c r="AH157" t="n">
        <v>93.611111111</v>
      </c>
      <c r="AI157" t="n">
        <v>2852</v>
      </c>
      <c r="AJ157" t="n">
        <v>2518</v>
      </c>
      <c r="AK157" t="n">
        <v>1723</v>
      </c>
    </row>
    <row r="158" ht="15.95" customHeight="1" s="79">
      <c r="A158" t="inlineStr">
        <is>
          <t>2024 991049</t>
        </is>
      </c>
      <c r="B158" t="inlineStr">
        <is>
          <t>REDBANC S.A.</t>
        </is>
      </c>
      <c r="C158" t="inlineStr">
        <is>
          <t>Customer Problem Ticket</t>
        </is>
      </c>
      <c r="E158" t="inlineStr">
        <is>
          <t>Cerrado</t>
        </is>
      </c>
      <c r="F158" t="inlineStr">
        <is>
          <t>Grupo de Soporte Terreno</t>
        </is>
      </c>
      <c r="G158" s="71" t="inlineStr">
        <is>
          <t>ATM	6909
Falla	enlace caido
CS:	CS-94985 / BPI-38133
IP	10.172.4.26
Direccion	Av Vespucio Sur 2982
Comuna	Conchali
Local	Sucursal</t>
        </is>
      </c>
      <c r="J158" t="inlineStr">
        <is>
          <t>Enlace MPLS FO #38133</t>
        </is>
      </c>
      <c r="K158" t="inlineStr">
        <is>
          <t>EnMPLSFODF_94985</t>
        </is>
      </c>
      <c r="L158" t="inlineStr">
        <is>
          <t>Bloqueo de servicio y/o equipo</t>
        </is>
      </c>
      <c r="M158" t="inlineStr">
        <is>
          <t>Conversor o modem en Cliente</t>
        </is>
      </c>
      <c r="N158" t="inlineStr">
        <is>
          <t>se reinicia equipo</t>
        </is>
      </c>
      <c r="O158" t="inlineStr">
        <is>
          <t>GTD-TELSUR</t>
        </is>
      </c>
      <c r="P158" t="inlineStr">
        <is>
          <t>Andres.Mancilla@grupogtd.com</t>
        </is>
      </c>
      <c r="Q158" t="inlineStr">
        <is>
          <t>ATM 6909</t>
        </is>
      </c>
      <c r="R158" t="inlineStr">
        <is>
          <t>GTD-TELSUR-Bloqueo de servicio y/o equipo-se reinicia equipo</t>
        </is>
      </c>
      <c r="S158" t="inlineStr">
        <is>
          <t>Corporaciones</t>
        </is>
      </c>
      <c r="T158" t="inlineStr">
        <is>
          <t>Transmisión de Datos</t>
        </is>
      </c>
      <c r="U158" t="inlineStr">
        <is>
          <t>Medium</t>
        </is>
      </c>
      <c r="V158" s="70" t="n">
        <v>45422.37259259259</v>
      </c>
      <c r="W158" s="70" t="n">
        <v>45422.66436342592</v>
      </c>
      <c r="X158" s="70" t="n">
        <v>45422.66457175926</v>
      </c>
      <c r="Z158" t="n">
        <v>44640</v>
      </c>
      <c r="AC158" t="inlineStr">
        <is>
          <t>MNP</t>
        </is>
      </c>
      <c r="AD158" t="inlineStr">
        <is>
          <t>ggonzalez@grupogtd.com</t>
        </is>
      </c>
      <c r="AF158" t="n">
        <v>0</v>
      </c>
      <c r="AG158" t="n">
        <v>99.059139785</v>
      </c>
      <c r="AH158" t="n">
        <v>99.059139785</v>
      </c>
      <c r="AI158" t="n">
        <v>420</v>
      </c>
      <c r="AJ158" t="n">
        <v>420</v>
      </c>
      <c r="AK158" t="n">
        <v>420</v>
      </c>
    </row>
    <row r="159" ht="15.95" customHeight="1" s="79">
      <c r="A159" t="inlineStr">
        <is>
          <t>2024 991103</t>
        </is>
      </c>
      <c r="B159" t="inlineStr">
        <is>
          <t>REDBANC S.A.</t>
        </is>
      </c>
      <c r="C159" t="inlineStr">
        <is>
          <t>Customer Problem Ticket</t>
        </is>
      </c>
      <c r="E159" t="inlineStr">
        <is>
          <t>Cerrado</t>
        </is>
      </c>
      <c r="F159" t="inlineStr">
        <is>
          <t>Grupo de Nivel 1</t>
        </is>
      </c>
      <c r="G159" s="71" t="inlineStr">
        <is>
          <t xml:space="preserve">ATM	827
Falla	enlace caido
CS:	CS-10612610 / BPI-8456164
IP	10.10.128.7
Direccion	Calle Almirante Riveros 01202
Comuna	San Bernardo
Local	Supermercado Santa Isabel </t>
        </is>
      </c>
      <c r="J159" t="inlineStr">
        <is>
          <t>Enlace MPLS FO #0008456164</t>
        </is>
      </c>
      <c r="K159" t="inlineStr">
        <is>
          <t xml:space="preserve">EnMPLSFO_010456498_827 </t>
        </is>
      </c>
      <c r="L159" t="inlineStr">
        <is>
          <t>Problema de energía o climatización</t>
        </is>
      </c>
      <c r="M159" t="inlineStr">
        <is>
          <t>Router de datos</t>
        </is>
      </c>
      <c r="N159" t="inlineStr">
        <is>
          <t>se reconecta energía</t>
        </is>
      </c>
      <c r="O159" t="inlineStr">
        <is>
          <t>CLIENTE</t>
        </is>
      </c>
      <c r="P159" t="inlineStr">
        <is>
          <t>ggonzalez@grupogtd.com</t>
        </is>
      </c>
      <c r="Q159" t="inlineStr">
        <is>
          <t xml:space="preserve">ATM 827 </t>
        </is>
      </c>
      <c r="R159" t="inlineStr">
        <is>
          <t>CLIENTE-Problema de energía o climatización-se reconecta energía</t>
        </is>
      </c>
      <c r="S159" t="inlineStr">
        <is>
          <t>Corporaciones</t>
        </is>
      </c>
      <c r="T159" t="inlineStr">
        <is>
          <t>Transmisión de Datos</t>
        </is>
      </c>
      <c r="U159" t="inlineStr">
        <is>
          <t>Medium</t>
        </is>
      </c>
      <c r="V159" s="70" t="n">
        <v>45422.4115625</v>
      </c>
      <c r="X159" s="70" t="n">
        <v>45422.43743055555</v>
      </c>
      <c r="Z159" t="n">
        <v>44640</v>
      </c>
      <c r="AC159" t="inlineStr">
        <is>
          <t>MSS</t>
        </is>
      </c>
      <c r="AD159" t="inlineStr">
        <is>
          <t>ggonzalez@grupogtd.com</t>
        </is>
      </c>
      <c r="AF159" t="n">
        <v>0</v>
      </c>
      <c r="AG159" t="n">
        <v>100</v>
      </c>
      <c r="AH159" t="n">
        <v>99.917114695</v>
      </c>
      <c r="AI159" t="n">
        <v>37</v>
      </c>
    </row>
    <row r="160" ht="15.95" customHeight="1" s="79">
      <c r="A160" t="inlineStr">
        <is>
          <t>2024 991160</t>
        </is>
      </c>
      <c r="B160" t="inlineStr">
        <is>
          <t>REDBANC S.A.</t>
        </is>
      </c>
      <c r="C160" t="inlineStr">
        <is>
          <t>Customer Problem Ticket</t>
        </is>
      </c>
      <c r="E160" t="inlineStr">
        <is>
          <t>Cerrado</t>
        </is>
      </c>
      <c r="F160" t="inlineStr">
        <is>
          <t>Grupo de Nivel 1</t>
        </is>
      </c>
      <c r="G160" s="71" t="inlineStr">
        <is>
          <t>10.172.9.14
4542
Corpbanca
Av. El Bosque Norte 0137
Sucursal El Bosque Norte
Las Condes
07.- Region Metropolitana
Sucursal
CS-477668 / BPI-38384</t>
        </is>
      </c>
      <c r="J160" t="inlineStr">
        <is>
          <t>Enlace MPLS FO #3565333</t>
        </is>
      </c>
      <c r="K160" t="inlineStr">
        <is>
          <t>EnMPLSFODF_477668</t>
        </is>
      </c>
      <c r="L160" t="inlineStr">
        <is>
          <t>Bloqueo de equipos</t>
        </is>
      </c>
      <c r="M160" t="inlineStr">
        <is>
          <t>Equipamiento por lado de cliente</t>
        </is>
      </c>
      <c r="N160" t="inlineStr">
        <is>
          <t>Reinicio de equipamiento</t>
        </is>
      </c>
      <c r="O160" t="inlineStr">
        <is>
          <t>GTD-TELSUR</t>
        </is>
      </c>
      <c r="P160" t="inlineStr">
        <is>
          <t>ggonzalez@grupogtd.com</t>
        </is>
      </c>
      <c r="Q160" t="inlineStr">
        <is>
          <t>ATM 4542</t>
        </is>
      </c>
      <c r="R160" t="inlineStr">
        <is>
          <t>GTD-TELSUR-Bloqueo de equipos-Reinicio de equipamiento</t>
        </is>
      </c>
      <c r="S160" t="inlineStr">
        <is>
          <t>Corporaciones</t>
        </is>
      </c>
      <c r="T160" t="inlineStr">
        <is>
          <t>Transmisión de Datos</t>
        </is>
      </c>
      <c r="U160" t="inlineStr">
        <is>
          <t>Medium</t>
        </is>
      </c>
      <c r="V160" s="70" t="n">
        <v>45422.44584490741</v>
      </c>
      <c r="W160" s="70" t="n">
        <v>45422.84212962963</v>
      </c>
      <c r="X160" s="70" t="n">
        <v>45422.860625</v>
      </c>
      <c r="Z160" t="n">
        <v>44640</v>
      </c>
      <c r="AA160" s="70" t="n">
        <v>45422.56416666666</v>
      </c>
      <c r="AB160" s="70" t="n">
        <v>45422.66666666666</v>
      </c>
      <c r="AC160" t="inlineStr">
        <is>
          <t>MSO</t>
        </is>
      </c>
      <c r="AD160" t="inlineStr">
        <is>
          <t>ggonzalez@grupogtd.com</t>
        </is>
      </c>
      <c r="AF160" t="n">
        <v>148</v>
      </c>
      <c r="AG160" t="n">
        <v>98.72311827999999</v>
      </c>
      <c r="AH160" t="n">
        <v>98.66263440900001</v>
      </c>
      <c r="AI160" t="n">
        <v>597</v>
      </c>
      <c r="AJ160" t="n">
        <v>570</v>
      </c>
      <c r="AK160" t="n">
        <v>422</v>
      </c>
    </row>
    <row r="161" ht="15.95" customHeight="1" s="79">
      <c r="A161" t="inlineStr">
        <is>
          <t>2024 991219</t>
        </is>
      </c>
      <c r="B161" t="inlineStr">
        <is>
          <t>REDBANC S.A.</t>
        </is>
      </c>
      <c r="C161" t="inlineStr">
        <is>
          <t>Customer Problem Ticket</t>
        </is>
      </c>
      <c r="E161" t="inlineStr">
        <is>
          <t>Cancelado</t>
        </is>
      </c>
      <c r="F161" t="inlineStr">
        <is>
          <t>Grupo de Soporte Terreno Vina</t>
        </is>
      </c>
      <c r="G161" s="71" t="inlineStr">
        <is>
          <t>ATM	1074
Falla	enlace caido
CS:	CS-10230028 / BPI-8900973
IP	1007265125
Direccion	Avenida Argentina 51
Comuna	Valparaiso
Local	Portal Valparaíso</t>
        </is>
      </c>
      <c r="J161" t="inlineStr">
        <is>
          <t>Enlace MPLS-FO #0008900973</t>
        </is>
      </c>
      <c r="K161" t="inlineStr">
        <is>
          <t>EnMPLS-FO_010478271_1074</t>
        </is>
      </c>
      <c r="L161" t="inlineStr">
        <is>
          <t>Bloqueo de servicio y/o equipo</t>
        </is>
      </c>
      <c r="M161" t="inlineStr">
        <is>
          <t>Conversor o modem en Cliente</t>
        </is>
      </c>
      <c r="N161" t="inlineStr">
        <is>
          <t>se reinicia equipo</t>
        </is>
      </c>
      <c r="O161" t="inlineStr">
        <is>
          <t>GTD-TELSUR</t>
        </is>
      </c>
      <c r="Q161" t="inlineStr">
        <is>
          <t>ATM 1074</t>
        </is>
      </c>
      <c r="R161" t="inlineStr">
        <is>
          <t>GTD-TELSUR-Bloqueo de servicio y/o equipo-se reinicia equipo</t>
        </is>
      </c>
      <c r="S161" t="inlineStr">
        <is>
          <t>Corporaciones</t>
        </is>
      </c>
      <c r="T161" t="inlineStr">
        <is>
          <t>Transmisión de Datos</t>
        </is>
      </c>
      <c r="U161" t="inlineStr">
        <is>
          <t>Medium</t>
        </is>
      </c>
      <c r="V161" s="70" t="n">
        <v>45422.49789351852</v>
      </c>
      <c r="Y161" s="70" t="n">
        <v>45427.43144675926</v>
      </c>
      <c r="Z161" t="n">
        <v>44640</v>
      </c>
      <c r="AC161" t="inlineStr">
        <is>
          <t>VALPO</t>
        </is>
      </c>
      <c r="AD161" t="inlineStr">
        <is>
          <t>ggonzalez@grupogtd.com</t>
        </is>
      </c>
      <c r="AF161" t="n">
        <v>0</v>
      </c>
      <c r="AG161" t="n">
        <v>84.083781362</v>
      </c>
      <c r="AH161" t="n">
        <v>84.083781362</v>
      </c>
      <c r="AI161" t="n">
        <v>7105</v>
      </c>
      <c r="AJ161" t="n">
        <v>7105</v>
      </c>
      <c r="AK161" t="n">
        <v>7105</v>
      </c>
    </row>
    <row r="162" ht="15.95" customHeight="1" s="79">
      <c r="A162" t="inlineStr">
        <is>
          <t>2024 991246</t>
        </is>
      </c>
      <c r="B162" t="inlineStr">
        <is>
          <t>REDBANC S.A.</t>
        </is>
      </c>
      <c r="C162" t="inlineStr">
        <is>
          <t>Customer Problem Ticket</t>
        </is>
      </c>
      <c r="E162" t="inlineStr">
        <is>
          <t>Cerrado</t>
        </is>
      </c>
      <c r="F162" t="inlineStr">
        <is>
          <t>Grupo de Nivel 1</t>
        </is>
      </c>
      <c r="G162" s="71" t="inlineStr">
        <is>
          <t xml:space="preserve">ATM	827
Falla	enlace caido
CS:	CS-10612610 / BPI-8456164
IP	10.10.128.7
Direccion	Calle Almirante Riveros 01202
Comuna	San Bernardo
Local	Supermercado Santa Isabel </t>
        </is>
      </c>
      <c r="J162" t="inlineStr">
        <is>
          <t>Enlace MPLS FO #0008456164</t>
        </is>
      </c>
      <c r="K162" t="inlineStr">
        <is>
          <t xml:space="preserve">EnMPLSFO_010456498_827 </t>
        </is>
      </c>
      <c r="L162" t="inlineStr">
        <is>
          <t>Bloqueo de equipos</t>
        </is>
      </c>
      <c r="M162" t="inlineStr">
        <is>
          <t>Equipamiento por lado de cliente</t>
        </is>
      </c>
      <c r="N162" t="inlineStr">
        <is>
          <t>Reinicio de equipamiento</t>
        </is>
      </c>
      <c r="O162" t="inlineStr">
        <is>
          <t>GTD-TELSUR</t>
        </is>
      </c>
      <c r="P162" t="inlineStr">
        <is>
          <t>ggonzalez@grupogtd.com</t>
        </is>
      </c>
      <c r="Q162" t="inlineStr">
        <is>
          <t xml:space="preserve">ATM 827 </t>
        </is>
      </c>
      <c r="R162" t="inlineStr">
        <is>
          <t>GTD-TELSUR-Bloqueo de equipos-Reinicio de equipamiento</t>
        </is>
      </c>
      <c r="S162" t="inlineStr">
        <is>
          <t>Corporaciones</t>
        </is>
      </c>
      <c r="T162" t="inlineStr">
        <is>
          <t>Transmisión de Datos</t>
        </is>
      </c>
      <c r="U162" t="inlineStr">
        <is>
          <t>Medium</t>
        </is>
      </c>
      <c r="V162" s="70" t="n">
        <v>45422.52157407408</v>
      </c>
      <c r="X162" s="70" t="n">
        <v>45422.57604166667</v>
      </c>
      <c r="Z162" t="n">
        <v>44640</v>
      </c>
      <c r="AC162" t="inlineStr">
        <is>
          <t>MSS</t>
        </is>
      </c>
      <c r="AD162" t="inlineStr">
        <is>
          <t>ggonzalez@grupogtd.com</t>
        </is>
      </c>
      <c r="AF162" t="n">
        <v>0</v>
      </c>
      <c r="AG162" t="n">
        <v>100</v>
      </c>
      <c r="AH162" t="n">
        <v>99.82526881699999</v>
      </c>
      <c r="AI162" t="n">
        <v>78</v>
      </c>
    </row>
    <row r="163" ht="15.95" customHeight="1" s="79">
      <c r="A163" t="inlineStr">
        <is>
          <t>2024 991260</t>
        </is>
      </c>
      <c r="B163" t="inlineStr">
        <is>
          <t>REDBANC S.A.</t>
        </is>
      </c>
      <c r="C163" t="inlineStr">
        <is>
          <t>Customer Problem Ticket</t>
        </is>
      </c>
      <c r="E163" t="inlineStr">
        <is>
          <t>Cerrado</t>
        </is>
      </c>
      <c r="F163" t="inlineStr">
        <is>
          <t>Grupo de Nivel 1</t>
        </is>
      </c>
      <c r="G163" s="71" t="inlineStr">
        <is>
          <t>ATM:	3973
Banco:	Chile
Carrier:	GTD
Dirección:	Av. Angamos 74
Ubicación:	Easy Antofagasta
IP WAN Datos:	10.172.8.134 / 100.72.65.32
Código servicio:	CS 10467385-10203079 / BPI 8660495
INTERMITENCIA</t>
        </is>
      </c>
      <c r="J163" t="inlineStr">
        <is>
          <t>Enlace MPLS-FO #0008660495</t>
        </is>
      </c>
      <c r="K163" t="inlineStr">
        <is>
          <t>EnMPLS-FO_010467385_3973</t>
        </is>
      </c>
      <c r="L163" t="inlineStr">
        <is>
          <t>Bloqueo de equipos</t>
        </is>
      </c>
      <c r="M163" t="inlineStr">
        <is>
          <t>Equipamiento por lado de cliente</t>
        </is>
      </c>
      <c r="N163" t="inlineStr">
        <is>
          <t>Reinicio de equipamiento</t>
        </is>
      </c>
      <c r="O163" t="inlineStr">
        <is>
          <t>GTD-TELSUR</t>
        </is>
      </c>
      <c r="P163" t="inlineStr">
        <is>
          <t>ggonzalez@grupogtd.com</t>
        </is>
      </c>
      <c r="Q163" t="inlineStr">
        <is>
          <t>ATM 3973</t>
        </is>
      </c>
      <c r="R163" t="inlineStr">
        <is>
          <t>GTD-TELSUR-Bloqueo de equipos-Reinicio de equipamiento</t>
        </is>
      </c>
      <c r="S163" t="inlineStr">
        <is>
          <t>Corporaciones</t>
        </is>
      </c>
      <c r="T163" t="inlineStr">
        <is>
          <t>Transmisión de Datos</t>
        </is>
      </c>
      <c r="U163" t="inlineStr">
        <is>
          <t>Medium</t>
        </is>
      </c>
      <c r="V163" s="70" t="n">
        <v>45422.53289351852</v>
      </c>
      <c r="W163" s="70" t="n">
        <v>45423.54059027778</v>
      </c>
      <c r="X163" s="70" t="n">
        <v>45425.68326388889</v>
      </c>
      <c r="Z163" t="n">
        <v>44640</v>
      </c>
      <c r="AC163" t="inlineStr">
        <is>
          <t>ANTOF</t>
        </is>
      </c>
      <c r="AD163" t="inlineStr">
        <is>
          <t>ggonzalez@grupogtd.com</t>
        </is>
      </c>
      <c r="AF163" t="n">
        <v>0</v>
      </c>
      <c r="AG163" t="n">
        <v>96.749551971</v>
      </c>
      <c r="AH163" t="n">
        <v>89.838709677</v>
      </c>
      <c r="AI163" t="n">
        <v>4536</v>
      </c>
      <c r="AJ163" t="n">
        <v>1451</v>
      </c>
      <c r="AK163" t="n">
        <v>1451</v>
      </c>
    </row>
    <row r="164" ht="15.95" customHeight="1" s="79">
      <c r="A164" t="inlineStr">
        <is>
          <t>2024 991267</t>
        </is>
      </c>
      <c r="B164" t="inlineStr">
        <is>
          <t>REDBANC S.A.</t>
        </is>
      </c>
      <c r="C164" t="inlineStr">
        <is>
          <t>Customer Problem Ticket</t>
        </is>
      </c>
      <c r="E164" t="inlineStr">
        <is>
          <t>Cerrado</t>
        </is>
      </c>
      <c r="F164" t="inlineStr">
        <is>
          <t>Grupo de Nivel 1</t>
        </is>
      </c>
      <c r="G164" s="71" t="inlineStr">
        <is>
          <t>ATM	880
Falla	enlace caido
CS:	CS-10203043 / BPI-8661708
IP	100.72.65.18
Direccion	Américo Vespucio 1011
Comuna	Maipu
Local	Easy Maipu</t>
        </is>
      </c>
      <c r="J164" t="inlineStr">
        <is>
          <t>Enlace MPLS FO #0008661708</t>
        </is>
      </c>
      <c r="K164" t="inlineStr">
        <is>
          <t>EnMPLSFO_010467416_880</t>
        </is>
      </c>
      <c r="L164" t="inlineStr">
        <is>
          <t>Problema de energía o climatización</t>
        </is>
      </c>
      <c r="M164" t="inlineStr">
        <is>
          <t>Router de datos</t>
        </is>
      </c>
      <c r="N164" t="inlineStr">
        <is>
          <t>se reconecta energía</t>
        </is>
      </c>
      <c r="O164" t="inlineStr">
        <is>
          <t>CLIENTE</t>
        </is>
      </c>
      <c r="P164" t="inlineStr">
        <is>
          <t>ggonzalez@grupogtd.com</t>
        </is>
      </c>
      <c r="Q164" t="inlineStr">
        <is>
          <t>ATM 880</t>
        </is>
      </c>
      <c r="R164" t="inlineStr">
        <is>
          <t>CLIENTE-Problema de energía o climatización-se reconecta energía</t>
        </is>
      </c>
      <c r="S164" t="inlineStr">
        <is>
          <t>Corporaciones</t>
        </is>
      </c>
      <c r="T164" t="inlineStr">
        <is>
          <t>Transmisión de Datos</t>
        </is>
      </c>
      <c r="U164" t="inlineStr">
        <is>
          <t>Medium</t>
        </is>
      </c>
      <c r="V164" s="70" t="n">
        <v>45422.53608796297</v>
      </c>
      <c r="X164" s="70" t="n">
        <v>45422.60123842592</v>
      </c>
      <c r="Z164" t="n">
        <v>44640</v>
      </c>
      <c r="AC164" t="inlineStr">
        <is>
          <t>MSS</t>
        </is>
      </c>
      <c r="AD164" t="inlineStr">
        <is>
          <t>ggonzalez@grupogtd.com</t>
        </is>
      </c>
      <c r="AF164" t="n">
        <v>0</v>
      </c>
      <c r="AG164" t="n">
        <v>100</v>
      </c>
      <c r="AH164" t="n">
        <v>99.789426523</v>
      </c>
      <c r="AI164" t="n">
        <v>94</v>
      </c>
    </row>
    <row r="165" ht="15.95" customHeight="1" s="79">
      <c r="A165" t="inlineStr">
        <is>
          <t>2024 991277</t>
        </is>
      </c>
      <c r="B165" t="inlineStr">
        <is>
          <t>REDBANC S.A.</t>
        </is>
      </c>
      <c r="C165" t="inlineStr">
        <is>
          <t>Customer Problem Ticket</t>
        </is>
      </c>
      <c r="E165" t="inlineStr">
        <is>
          <t>Cerrado</t>
        </is>
      </c>
      <c r="F165" t="inlineStr">
        <is>
          <t>Grupo de Soporte Terreno</t>
        </is>
      </c>
      <c r="G165" s="71" t="inlineStr">
        <is>
          <t>Asunto: Apertura de ticket | RBC | rbc-paine-rbi-agg-01 - Twe1/0/32 - Intermitencias con aumento de errores CRC | CS: 393580 | Ticket GTD: Pdte
Estimado equipo GTD,
Favor su apoyo con apertura de ticket por el siguiente enlace. Enlace se encuentra con intermitencias y gran aumento de errores CRC en interfaz, además se observan potencias de recepción.
name
carrier
circuit id.
type
site 1
region/group
step
owner organization
business group
Line_rbc-paine-rbi-agg01_Twe1/0/32_a_VSS_Lidice Te1/5/4
GTD
393580
Optical Fiber
Paine
REDBANC
production
SAG
REDBANC
Evidencias de caídas: Desde las 11:36 hasta las 12:42 donde se baja administrativamente para no generar afectaciones de servicio.
VSS_LIDICE#sh logg | inc TenGigabitEthernet1/5/4              
May 10 11:36:46: %LINK-SW1-3-UPDOWN: Interface TenGigabitEthernet1/5/4, changed state to down
May 10 11:36:46: %LINEPROTO-SW1-5-UPDOWN: Line protocol on Interface TenGigabitEthernet1/5/4, changed state to down
Saludos,
Gabriel Vergara R
Operations Network Engineer, NDM / GNO L1
+56233225703
DXC Technology
Apoquindo 5950, Piso 21, Las Condes - Santiago, Chile
Las Condes, Santiago, Chile
https://apps.mypurecloud.com/directory/#/engage/admin/interactions/1907dff9-1dab-44a5-bfd2-fa0931a3a28f</t>
        </is>
      </c>
      <c r="J165" t="inlineStr">
        <is>
          <t>Punto a Punto Ethernet #38479</t>
        </is>
      </c>
      <c r="K165" t="inlineStr">
        <is>
          <t>P2PETH393580</t>
        </is>
      </c>
      <c r="L165" t="inlineStr">
        <is>
          <t>Cable dañado, cortado o atenuado</t>
        </is>
      </c>
      <c r="M165" t="inlineStr">
        <is>
          <t>Cable de fibra óptica</t>
        </is>
      </c>
      <c r="N165" t="inlineStr">
        <is>
          <t>se corrige empalme en cabecera en cliente</t>
        </is>
      </c>
      <c r="O165" t="inlineStr">
        <is>
          <t>GTD-TELSUR</t>
        </is>
      </c>
      <c r="P165" t="inlineStr">
        <is>
          <t>rmardones@grupogtd.com</t>
        </is>
      </c>
      <c r="Q165" t="n">
        <v>0</v>
      </c>
      <c r="R165" t="inlineStr">
        <is>
          <t>GTD-TELSUR-Cable dañado, cortado o atenuado-se corrige empalme en cabecera en cliente</t>
        </is>
      </c>
      <c r="S165" t="inlineStr">
        <is>
          <t>Corporaciones</t>
        </is>
      </c>
      <c r="T165" t="inlineStr">
        <is>
          <t>Transmisión de Datos</t>
        </is>
      </c>
      <c r="U165" t="inlineStr">
        <is>
          <t>Medium</t>
        </is>
      </c>
      <c r="V165" s="70" t="n">
        <v>45422.54204861111</v>
      </c>
      <c r="W165" s="70" t="n">
        <v>45423.16041666667</v>
      </c>
      <c r="X165" s="70" t="n">
        <v>45426.54422453704</v>
      </c>
      <c r="Z165" t="n">
        <v>44640</v>
      </c>
      <c r="AA165" s="70" t="n">
        <v>45422.78152777778</v>
      </c>
      <c r="AB165" s="70" t="n">
        <v>45423.78125</v>
      </c>
      <c r="AC165" t="inlineStr">
        <is>
          <t>MSS</t>
        </is>
      </c>
      <c r="AD165" t="inlineStr">
        <is>
          <t>lpino@contratistasgtd.com</t>
        </is>
      </c>
      <c r="AF165" t="n">
        <v>1440</v>
      </c>
      <c r="AG165" t="n">
        <v>98.004032258</v>
      </c>
      <c r="AH165" t="n">
        <v>87.090053763</v>
      </c>
      <c r="AI165" t="n">
        <v>5763</v>
      </c>
      <c r="AJ165" t="n">
        <v>891</v>
      </c>
      <c r="AK165" t="n">
        <v>-549</v>
      </c>
    </row>
    <row r="166" ht="15.95" customHeight="1" s="79">
      <c r="A166" t="inlineStr">
        <is>
          <t>2024 991462</t>
        </is>
      </c>
      <c r="B166" t="inlineStr">
        <is>
          <t>REDBANC S.A.</t>
        </is>
      </c>
      <c r="C166" t="inlineStr">
        <is>
          <t>Customer Problem Ticket</t>
        </is>
      </c>
      <c r="E166" t="inlineStr">
        <is>
          <t>Cerrado</t>
        </is>
      </c>
      <c r="F166" t="inlineStr">
        <is>
          <t>Grupo de Soporte Terreno</t>
        </is>
      </c>
      <c r="G166" s="71" t="inlineStr">
        <is>
          <t xml:space="preserve">Apertura de ticket | RBC | rbc-jordan-cedge-1-2 VSS Lidice Gi1/1/17 - Node Down | CS: 20480
Estimados,
Favor su apoyo con apertura de ticket por el siguiente enlace caído:
name: LINE_Jordan Chile S.A._Primary
carrier. GTD
circuit id.: 20480
type: Optical Fiber
site 1: Clientes RedBanc
region/group: REDBANC
Saludos Cordiales.
Nelson Encina M.
Operations Network Engineer, NDM / GNO L1
Work Number: +56233225703 
DXC Technology
Mariano Sanchez Fontecilla, 310 – Birmann Building 11° floor
Las Condes, Santiago, Chile
https://apps.mypurecloud.com/directory/#/engage/admin/interactions/8127882f-f79a-47d9-bd2b-fafeb9caf4ae
</t>
        </is>
      </c>
      <c r="J166" t="inlineStr">
        <is>
          <t>Punto a Punto Ethernet #0000456378</t>
        </is>
      </c>
      <c r="K166" t="inlineStr">
        <is>
          <t>P2PETH_20480</t>
        </is>
      </c>
      <c r="L166" t="inlineStr">
        <is>
          <t>Cable dañado, cortado o atenuado</t>
        </is>
      </c>
      <c r="M166" t="inlineStr">
        <is>
          <t>Cable de fibra óptica</t>
        </is>
      </c>
      <c r="N166" t="inlineStr">
        <is>
          <t>se corrige empalme en cabecera en cliente</t>
        </is>
      </c>
      <c r="O166" t="inlineStr">
        <is>
          <t>GTD-TELSUR</t>
        </is>
      </c>
      <c r="P166" t="inlineStr">
        <is>
          <t>Felipe.Calfuman@grupogtd.com</t>
        </is>
      </c>
      <c r="R166" t="inlineStr">
        <is>
          <t>GTD-TELSUR-Cable dañado, cortado o atenuado-se corrige empalme en cabecera en cliente</t>
        </is>
      </c>
      <c r="S166" t="inlineStr">
        <is>
          <t>Corporaciones</t>
        </is>
      </c>
      <c r="T166" t="inlineStr">
        <is>
          <t>Transmisión de Datos</t>
        </is>
      </c>
      <c r="U166" t="inlineStr">
        <is>
          <t>Medium</t>
        </is>
      </c>
      <c r="V166" s="70" t="n">
        <v>45422.76614583333</v>
      </c>
      <c r="W166" s="70" t="n">
        <v>45423.02061342593</v>
      </c>
      <c r="X166" s="70" t="n">
        <v>45423.02164351852</v>
      </c>
      <c r="Z166" t="n">
        <v>44640</v>
      </c>
      <c r="AA166" s="70" t="n">
        <v>45422.85625</v>
      </c>
      <c r="AB166" s="70" t="n">
        <v>45423.85555555556</v>
      </c>
      <c r="AC166" t="inlineStr">
        <is>
          <t>MNC</t>
        </is>
      </c>
      <c r="AD166" t="inlineStr">
        <is>
          <t>m.pena@contratistasgtd.com</t>
        </is>
      </c>
      <c r="AF166" t="n">
        <v>1439</v>
      </c>
      <c r="AG166" t="n">
        <v>99.180107527</v>
      </c>
      <c r="AH166" t="n">
        <v>99.17562724</v>
      </c>
      <c r="AI166" t="n">
        <v>368</v>
      </c>
      <c r="AJ166" t="n">
        <v>366</v>
      </c>
      <c r="AK166" t="n">
        <v>-1073</v>
      </c>
    </row>
    <row r="167" ht="15.95" customHeight="1" s="79">
      <c r="A167" t="inlineStr">
        <is>
          <t>2024 991463</t>
        </is>
      </c>
      <c r="B167" t="inlineStr">
        <is>
          <t>REDBANC S.A.</t>
        </is>
      </c>
      <c r="C167" t="inlineStr">
        <is>
          <t>Customer Problem Ticket</t>
        </is>
      </c>
      <c r="E167" t="inlineStr">
        <is>
          <t>Cerrado</t>
        </is>
      </c>
      <c r="F167" t="inlineStr">
        <is>
          <t>Grupo de Soporte Terreno Telsur</t>
        </is>
      </c>
      <c r="G167" s="71" t="inlineStr">
        <is>
          <t>#DZS
ATM	5628
Falla	Enlace caido
CS:	CS-10587181 / BPI-8048158
IP	10.10.123.25
Direccion	Las Araucarias 295
Comuna	Talcahuano
Local	Supermercado</t>
        </is>
      </c>
      <c r="J167" t="inlineStr">
        <is>
          <t>Conexión Privada #0008048158</t>
        </is>
      </c>
      <c r="K167" t="inlineStr">
        <is>
          <t>RedPriv_010587181_5628</t>
        </is>
      </c>
      <c r="L167" t="inlineStr">
        <is>
          <t>Bloqueo de equipos</t>
        </is>
      </c>
      <c r="M167" t="inlineStr">
        <is>
          <t>Equipamiento por lado de cliente</t>
        </is>
      </c>
      <c r="N167" t="inlineStr">
        <is>
          <t>Reinicio de equipamiento</t>
        </is>
      </c>
      <c r="O167" t="inlineStr">
        <is>
          <t>GTD-TELSUR</t>
        </is>
      </c>
      <c r="P167" t="inlineStr">
        <is>
          <t>RTapia@ext.grupogtd.com</t>
        </is>
      </c>
      <c r="Q167" t="inlineStr">
        <is>
          <t>ATM 5628</t>
        </is>
      </c>
      <c r="R167" t="inlineStr">
        <is>
          <t>GTD-TELSUR-Bloqueo de equipos-Reinicio de equipamiento</t>
        </is>
      </c>
      <c r="S167" t="inlineStr">
        <is>
          <t>Corporaciones</t>
        </is>
      </c>
      <c r="T167" t="inlineStr">
        <is>
          <t>Transmisión de Datos</t>
        </is>
      </c>
      <c r="U167" t="inlineStr">
        <is>
          <t>Medium</t>
        </is>
      </c>
      <c r="V167" s="70" t="n">
        <v>45422.76723379629</v>
      </c>
      <c r="X167" s="70" t="n">
        <v>45425.37157407407</v>
      </c>
      <c r="Z167" t="n">
        <v>44640</v>
      </c>
      <c r="AA167" s="70" t="n">
        <v>45422.97646990741</v>
      </c>
      <c r="AB167" s="70" t="n">
        <v>45423.47569444445</v>
      </c>
      <c r="AC167" t="inlineStr">
        <is>
          <t>CNCP</t>
        </is>
      </c>
      <c r="AD167" t="inlineStr">
        <is>
          <t>ggonzalez@grupogtd.com</t>
        </is>
      </c>
      <c r="AF167" t="n">
        <v>719</v>
      </c>
      <c r="AG167" t="n">
        <v>100</v>
      </c>
      <c r="AH167" t="n">
        <v>91.597222222</v>
      </c>
      <c r="AI167" t="n">
        <v>3751</v>
      </c>
    </row>
    <row r="168" ht="15.95" customHeight="1" s="79">
      <c r="A168" t="inlineStr">
        <is>
          <t>2024 991487</t>
        </is>
      </c>
      <c r="B168" t="inlineStr">
        <is>
          <t>REDBANC S.A.</t>
        </is>
      </c>
      <c r="C168" t="inlineStr">
        <is>
          <t>Customer Problem Ticket</t>
        </is>
      </c>
      <c r="E168" t="inlineStr">
        <is>
          <t>Cerrado</t>
        </is>
      </c>
      <c r="F168" t="inlineStr">
        <is>
          <t>Grupo de Nivel 1</t>
        </is>
      </c>
      <c r="G168" s="71" t="inlineStr">
        <is>
          <t>#DZS
ATM	6438
Falla	Enlace caido
CS:	CS-10346044 / BPI-3651343
IP	10.10.143.54
Direccion	Ruta H 66 G 910 camino Pelequén San Antonio
Comuna	Peumo
Local	Servicentro</t>
        </is>
      </c>
      <c r="J168" t="inlineStr">
        <is>
          <t>Enlace Satelital #0003651343</t>
        </is>
      </c>
      <c r="K168" t="inlineStr">
        <is>
          <t>ENSAT_010346044_6438</t>
        </is>
      </c>
      <c r="L168" t="inlineStr">
        <is>
          <t>Bloqueo de equipos</t>
        </is>
      </c>
      <c r="M168" t="inlineStr">
        <is>
          <t>Equipamiento por lado de cliente</t>
        </is>
      </c>
      <c r="N168" t="inlineStr">
        <is>
          <t>Reinicio de equipamiento</t>
        </is>
      </c>
      <c r="O168" t="inlineStr">
        <is>
          <t>GTD-TELSUR</t>
        </is>
      </c>
      <c r="P168" t="inlineStr">
        <is>
          <t>harold.gamonal@grupogtd.com</t>
        </is>
      </c>
      <c r="Q168" t="inlineStr">
        <is>
          <t>ATM 6438</t>
        </is>
      </c>
      <c r="R168" t="inlineStr">
        <is>
          <t>GTD-TELSUR-Bloqueo de equipos-Reinicio de equipamiento</t>
        </is>
      </c>
      <c r="S168" t="inlineStr">
        <is>
          <t>Corporaciones</t>
        </is>
      </c>
      <c r="T168" t="inlineStr">
        <is>
          <t>Transmisión de Datos</t>
        </is>
      </c>
      <c r="U168" t="inlineStr">
        <is>
          <t>Medium</t>
        </is>
      </c>
      <c r="V168" s="70" t="n">
        <v>45422.82886574074</v>
      </c>
      <c r="W168" s="70" t="n">
        <v>45422.86028935185</v>
      </c>
      <c r="X168" s="70" t="n">
        <v>45423.90138888889</v>
      </c>
      <c r="Z168" t="n">
        <v>44640</v>
      </c>
      <c r="AC168" t="inlineStr">
        <is>
          <t>RNGA</t>
        </is>
      </c>
      <c r="AD168" t="inlineStr">
        <is>
          <t>ggonzalez@grupogtd.com</t>
        </is>
      </c>
      <c r="AF168" t="n">
        <v>0</v>
      </c>
      <c r="AG168" t="n">
        <v>99.899193548</v>
      </c>
      <c r="AH168" t="n">
        <v>96.53897849499999</v>
      </c>
      <c r="AI168" t="n">
        <v>1545</v>
      </c>
      <c r="AJ168" t="n">
        <v>45</v>
      </c>
      <c r="AK168" t="n">
        <v>45</v>
      </c>
    </row>
    <row r="169" ht="15.95" customHeight="1" s="79">
      <c r="A169" t="inlineStr">
        <is>
          <t>2024 991599</t>
        </is>
      </c>
      <c r="B169" t="inlineStr">
        <is>
          <t>REDBANC S.A.</t>
        </is>
      </c>
      <c r="C169" t="inlineStr">
        <is>
          <t>Customer Problem Ticket</t>
        </is>
      </c>
      <c r="E169" t="inlineStr">
        <is>
          <t>Cerrado</t>
        </is>
      </c>
      <c r="F169" t="inlineStr">
        <is>
          <t>Grupo de Soporte Terreno</t>
        </is>
      </c>
      <c r="G169" s="71" t="inlineStr">
        <is>
          <t>GTD-Liray
Cobre
10.10.123.26
ATM 8529
172.45.103.170
Chile
Irarrazaval 4354
Supermercado Unimarc
Ñuñoa
CS-C / BPI-38106</t>
        </is>
      </c>
      <c r="J169" t="inlineStr">
        <is>
          <t>Conexión Privada #30052</t>
        </is>
      </c>
      <c r="K169" t="inlineStr">
        <is>
          <t>RedPrivDL_93698</t>
        </is>
      </c>
      <c r="L169" t="inlineStr">
        <is>
          <t>Bloqueo de servicio y/o equipo</t>
        </is>
      </c>
      <c r="M169" t="inlineStr">
        <is>
          <t>Conversor o Equipo en Nodo</t>
        </is>
      </c>
      <c r="N169" t="inlineStr">
        <is>
          <t>se reinicia equipo</t>
        </is>
      </c>
      <c r="O169" t="inlineStr">
        <is>
          <t>GTD-TELSUR</t>
        </is>
      </c>
      <c r="P169" t="inlineStr">
        <is>
          <t>Andres.Mancilla@grupogtd.com</t>
        </is>
      </c>
      <c r="Q169" t="inlineStr">
        <is>
          <t>ATM 7072</t>
        </is>
      </c>
      <c r="R169" t="inlineStr">
        <is>
          <t>GTD-TELSUR-Bloqueo de servicio y/o equipo-se reinicia equipo</t>
        </is>
      </c>
      <c r="S169" t="inlineStr">
        <is>
          <t>Corporaciones</t>
        </is>
      </c>
      <c r="T169" t="inlineStr">
        <is>
          <t>Transmisión de Datos</t>
        </is>
      </c>
      <c r="U169" t="inlineStr">
        <is>
          <t>Medium</t>
        </is>
      </c>
      <c r="V169" s="70" t="n">
        <v>45423.49972222222</v>
      </c>
      <c r="W169" s="70" t="n">
        <v>45423.73623842592</v>
      </c>
      <c r="X169" s="70" t="n">
        <v>45423.73731481482</v>
      </c>
      <c r="Z169" t="n">
        <v>44640</v>
      </c>
      <c r="AC169" t="inlineStr">
        <is>
          <t>MNC</t>
        </is>
      </c>
      <c r="AD169" t="inlineStr">
        <is>
          <t>alvaro.vasquez@grupogtd.com</t>
        </is>
      </c>
      <c r="AF169" t="n">
        <v>0</v>
      </c>
      <c r="AG169" t="n">
        <v>99.236111111</v>
      </c>
      <c r="AH169" t="n">
        <v>99.23387096800001</v>
      </c>
      <c r="AI169" t="n">
        <v>342</v>
      </c>
      <c r="AJ169" t="n">
        <v>341</v>
      </c>
      <c r="AK169" t="n">
        <v>341</v>
      </c>
    </row>
    <row r="170" ht="15.95" customHeight="1" s="79">
      <c r="A170" t="inlineStr">
        <is>
          <t>2024 991631</t>
        </is>
      </c>
      <c r="B170" t="inlineStr">
        <is>
          <t>REDBANC S.A.</t>
        </is>
      </c>
      <c r="C170" t="inlineStr">
        <is>
          <t>Customer Problem Ticket</t>
        </is>
      </c>
      <c r="E170" t="inlineStr">
        <is>
          <t>Cerrado</t>
        </is>
      </c>
      <c r="F170" t="inlineStr">
        <is>
          <t>Grupo de Nivel 1</t>
        </is>
      </c>
      <c r="G170" s="71" t="inlineStr">
        <is>
          <t>GTD-Paine
SDW-LTE
100.72.65.28
ATM 3390
172.45.135.122
172.45.135.121
Chile
Av. Gladys Marín 6950
Supermercado Unimarc
Santiago
07.- Region Metropolitana
Supermercado
CS-10203058 / BPI-8683924
C1121X-8PLTEP
17.09.03
#REF!
GTD</t>
        </is>
      </c>
      <c r="J170" t="inlineStr">
        <is>
          <t>Enlace MPLS FO #0008683924</t>
        </is>
      </c>
      <c r="K170" t="inlineStr">
        <is>
          <t>EnMPLSFO_010467890_3390</t>
        </is>
      </c>
      <c r="L170" t="inlineStr">
        <is>
          <t>Bloqueo de equipos</t>
        </is>
      </c>
      <c r="M170" t="inlineStr">
        <is>
          <t>Equipamiento por lado de cliente</t>
        </is>
      </c>
      <c r="N170" t="inlineStr">
        <is>
          <t>Reinicio de equipamiento</t>
        </is>
      </c>
      <c r="O170" t="inlineStr">
        <is>
          <t>GTD-TELSUR</t>
        </is>
      </c>
      <c r="P170" t="inlineStr">
        <is>
          <t>Sebastian.Hernandez@grupogtd.com</t>
        </is>
      </c>
      <c r="Q170" t="inlineStr">
        <is>
          <t>ATM 3390</t>
        </is>
      </c>
      <c r="R170" t="inlineStr">
        <is>
          <t>GTD-TELSUR-Bloqueo de equipos-Reinicio de equipamiento</t>
        </is>
      </c>
      <c r="S170" t="inlineStr">
        <is>
          <t>Corporaciones</t>
        </is>
      </c>
      <c r="T170" t="inlineStr">
        <is>
          <t>Transmisión de Datos</t>
        </is>
      </c>
      <c r="U170" t="inlineStr">
        <is>
          <t>Medium</t>
        </is>
      </c>
      <c r="V170" s="70" t="n">
        <v>45423.69841435185</v>
      </c>
      <c r="W170" s="70" t="n">
        <v>45423.7614699074</v>
      </c>
      <c r="X170" s="70" t="n">
        <v>45423.76284722222</v>
      </c>
      <c r="Z170" t="n">
        <v>44640</v>
      </c>
      <c r="AC170" t="inlineStr">
        <is>
          <t>MNC</t>
        </is>
      </c>
      <c r="AD170" t="inlineStr">
        <is>
          <t>alvaro.vasquez@grupogtd.com</t>
        </is>
      </c>
      <c r="AF170" t="n">
        <v>0</v>
      </c>
      <c r="AG170" t="n">
        <v>99.796146953</v>
      </c>
      <c r="AH170" t="n">
        <v>99.791666667</v>
      </c>
      <c r="AI170" t="n">
        <v>93</v>
      </c>
      <c r="AJ170" t="n">
        <v>91</v>
      </c>
      <c r="AK170" t="n">
        <v>91</v>
      </c>
    </row>
    <row r="171" ht="15.95" customHeight="1" s="79">
      <c r="A171" t="inlineStr">
        <is>
          <t>2024 991648</t>
        </is>
      </c>
      <c r="B171" t="inlineStr">
        <is>
          <t>REDBANC S.A.</t>
        </is>
      </c>
      <c r="C171" t="inlineStr">
        <is>
          <t>Customer Problem Ticket</t>
        </is>
      </c>
      <c r="E171" t="inlineStr">
        <is>
          <t>Cerrado</t>
        </is>
      </c>
      <c r="F171" t="inlineStr">
        <is>
          <t>Grupo de Soporte Terreno</t>
        </is>
      </c>
      <c r="G171" s="71" t="inlineStr">
        <is>
          <t>ATM 6651
GTD-Liray	Fibra	10.10.103.62	6651	163.250.166.218	163.250.166.217	Santander	Ruta 5 Sur Km. 27	Pronto Copec Nos	San Bernardo	07.- Region Metropolitana	Servicentro	CS-10393651 / BPI-3723899	CISCO1941/K9	15.2(4)M7	#REF!	GTDAT</t>
        </is>
      </c>
      <c r="J171" t="inlineStr">
        <is>
          <t>Enlace MPLS FO #0003723899</t>
        </is>
      </c>
      <c r="K171" t="inlineStr">
        <is>
          <t xml:space="preserve">EnMPLSFO_010393651_6651 </t>
        </is>
      </c>
      <c r="L171" t="inlineStr">
        <is>
          <t>Cable dañado, cortado o atenuado</t>
        </is>
      </c>
      <c r="M171" t="inlineStr">
        <is>
          <t>Cable de fibra óptica</t>
        </is>
      </c>
      <c r="N171" t="inlineStr">
        <is>
          <t>cambio cruzada en D/C</t>
        </is>
      </c>
      <c r="O171" t="inlineStr">
        <is>
          <t>GTD-TELSUR</t>
        </is>
      </c>
      <c r="P171" t="inlineStr">
        <is>
          <t>fmadariaga@grupogtd.com</t>
        </is>
      </c>
      <c r="Q171" t="inlineStr">
        <is>
          <t xml:space="preserve">ATM 6651 </t>
        </is>
      </c>
      <c r="R171" t="inlineStr">
        <is>
          <t>GTD-TELSUR-Cable dañado, cortado o atenuado-cambio cruzada en D/C</t>
        </is>
      </c>
      <c r="S171" t="inlineStr">
        <is>
          <t>Corporaciones</t>
        </is>
      </c>
      <c r="T171" t="inlineStr">
        <is>
          <t>Transmisión de Datos</t>
        </is>
      </c>
      <c r="U171" t="inlineStr">
        <is>
          <t>Medium</t>
        </is>
      </c>
      <c r="V171" s="70" t="n">
        <v>45423.82177083333</v>
      </c>
      <c r="X171" s="70" t="n">
        <v>45427.61818287037</v>
      </c>
      <c r="Z171" t="n">
        <v>44640</v>
      </c>
      <c r="AA171" s="70" t="n">
        <v>45424.54332175926</v>
      </c>
      <c r="AB171" s="70" t="n">
        <v>45425.29166666666</v>
      </c>
      <c r="AC171" t="inlineStr">
        <is>
          <t>MSS</t>
        </is>
      </c>
      <c r="AD171" t="inlineStr">
        <is>
          <t>Sebastian.Hernandez@grupogtd.com</t>
        </is>
      </c>
      <c r="AF171" t="n">
        <v>1078</v>
      </c>
      <c r="AG171" t="n">
        <v>100</v>
      </c>
      <c r="AH171" t="n">
        <v>87.753136201</v>
      </c>
      <c r="AI171" t="n">
        <v>5467</v>
      </c>
    </row>
    <row r="172" ht="15.95" customHeight="1" s="79">
      <c r="A172" t="inlineStr">
        <is>
          <t>2024 991672</t>
        </is>
      </c>
      <c r="B172" t="inlineStr">
        <is>
          <t>REDBANC S.A.</t>
        </is>
      </c>
      <c r="C172" t="inlineStr">
        <is>
          <t>Customer Problem Ticket</t>
        </is>
      </c>
      <c r="E172" t="inlineStr">
        <is>
          <t>Cerrado</t>
        </is>
      </c>
      <c r="F172" t="inlineStr">
        <is>
          <t>Grupo de Nivel 1</t>
        </is>
      </c>
      <c r="G172" s="71" t="inlineStr">
        <is>
          <t>Se crea ticket con producto referencial.
SDW-LTE
100.72.64.254
172.45.146.57
ATM 4040
172.45.146.58
172.45.146.63
172.45.146.57
255.255.255.248
172.45.146.0/24
100.72.64.254
10.10.155.12
Transaccional+DS222
Grp-4
Odin
Chile
Av. Salvador Gutierrez 5496
Supermercado Santa Isabel
Quinta Normal
07.- Region Metropolitana
Supermercado
CS-10625378 / BPI-8661318
C1121X-8PLTEP
17.09.03</t>
        </is>
      </c>
      <c r="H172" t="inlineStr">
        <is>
          <t>Dar de baja</t>
        </is>
      </c>
      <c r="J172" t="inlineStr">
        <is>
          <t>Enlace MPLS FO #0000232000</t>
        </is>
      </c>
      <c r="K172" t="inlineStr">
        <is>
          <t>EnMPLSFO_010208828_935</t>
        </is>
      </c>
      <c r="L172" t="inlineStr">
        <is>
          <t>Bloqueo de servicio y/o equipo</t>
        </is>
      </c>
      <c r="M172" t="inlineStr">
        <is>
          <t>Equipo cliente y/o administrado por cliente</t>
        </is>
      </c>
      <c r="N172" t="inlineStr">
        <is>
          <t>Bloqueo en Host de destino</t>
        </is>
      </c>
      <c r="O172" t="inlineStr">
        <is>
          <t>CLIENTE</t>
        </is>
      </c>
      <c r="P172" t="inlineStr">
        <is>
          <t>alvaro.vasquez@grupogtd.com</t>
        </is>
      </c>
      <c r="Q172" t="inlineStr">
        <is>
          <t>ATM 935</t>
        </is>
      </c>
      <c r="R172" t="inlineStr">
        <is>
          <t>CLIENTE-Bloqueo de servicio y/o equipo-Bloqueo en Host de destino</t>
        </is>
      </c>
      <c r="S172" t="inlineStr">
        <is>
          <t>Corporaciones</t>
        </is>
      </c>
      <c r="T172" t="inlineStr">
        <is>
          <t>Transmisión de Datos</t>
        </is>
      </c>
      <c r="U172" t="inlineStr">
        <is>
          <t>Medium</t>
        </is>
      </c>
      <c r="V172" s="70" t="n">
        <v>45424.41366898148</v>
      </c>
      <c r="X172" s="70" t="n">
        <v>45424.4253587963</v>
      </c>
      <c r="Z172" t="n">
        <v>44640</v>
      </c>
      <c r="AC172" t="inlineStr">
        <is>
          <t>MNC</t>
        </is>
      </c>
      <c r="AD172" t="inlineStr">
        <is>
          <t>alvaro.vasquez@grupogtd.com</t>
        </is>
      </c>
      <c r="AF172" t="n">
        <v>0</v>
      </c>
      <c r="AG172" t="n">
        <v>100</v>
      </c>
      <c r="AH172" t="n">
        <v>99.961917563</v>
      </c>
      <c r="AI172" t="n">
        <v>17</v>
      </c>
    </row>
    <row r="173" ht="15.95" customHeight="1" s="79">
      <c r="A173" t="inlineStr">
        <is>
          <t>2024 991686</t>
        </is>
      </c>
      <c r="B173" t="inlineStr">
        <is>
          <t>REDBANC S.A.</t>
        </is>
      </c>
      <c r="C173" t="inlineStr">
        <is>
          <t>Customer Problem Ticket</t>
        </is>
      </c>
      <c r="E173" t="inlineStr">
        <is>
          <t>Cerrado</t>
        </is>
      </c>
      <c r="F173" t="inlineStr">
        <is>
          <t>Grupo de Nivel 1</t>
        </is>
      </c>
      <c r="G173" s="71" t="inlineStr">
        <is>
          <t>GTD-Liray
Cobre
10.10.107.26
ATM 6421
163.250.126.170
Santander
Pedro Montt 2839
Terminal De Buses
Valparaiso
CS-10359304 / BPI-3113040</t>
        </is>
      </c>
      <c r="J173" t="inlineStr">
        <is>
          <t>Enlace MPLS-FO #0003113040</t>
        </is>
      </c>
      <c r="K173" t="inlineStr">
        <is>
          <t>EnMPLS-FO_010359304_6421</t>
        </is>
      </c>
      <c r="L173" t="inlineStr">
        <is>
          <t>Bloqueo de servicio y/o equipo</t>
        </is>
      </c>
      <c r="M173" t="inlineStr">
        <is>
          <t>Conversor o modem en Cliente</t>
        </is>
      </c>
      <c r="N173" t="inlineStr">
        <is>
          <t>se reinicia equipo</t>
        </is>
      </c>
      <c r="O173" t="inlineStr">
        <is>
          <t>GTD-TELSUR</t>
        </is>
      </c>
      <c r="P173" t="inlineStr">
        <is>
          <t>alvaro.vasquez@grupogtd.com</t>
        </is>
      </c>
      <c r="Q173" t="inlineStr">
        <is>
          <t>ATM 6421</t>
        </is>
      </c>
      <c r="R173" t="inlineStr">
        <is>
          <t>GTD-TELSUR-Bloqueo de servicio y/o equipo-se reinicia equipo</t>
        </is>
      </c>
      <c r="S173" t="inlineStr">
        <is>
          <t>Corporaciones</t>
        </is>
      </c>
      <c r="T173" t="inlineStr">
        <is>
          <t>Transmisión de Datos</t>
        </is>
      </c>
      <c r="U173" t="inlineStr">
        <is>
          <t>Medium</t>
        </is>
      </c>
      <c r="V173" s="70" t="n">
        <v>45424.5272337963</v>
      </c>
      <c r="W173" s="70" t="n">
        <v>45424.65921296296</v>
      </c>
      <c r="X173" s="70" t="n">
        <v>45424.70760416667</v>
      </c>
      <c r="Z173" t="n">
        <v>44640</v>
      </c>
      <c r="AC173" t="inlineStr">
        <is>
          <t>VALPO</t>
        </is>
      </c>
      <c r="AD173" t="inlineStr">
        <is>
          <t>alvaro.vasquez@grupogtd.com</t>
        </is>
      </c>
      <c r="AF173" t="n">
        <v>0</v>
      </c>
      <c r="AG173" t="n">
        <v>99.57437276</v>
      </c>
      <c r="AH173" t="n">
        <v>99.419802867</v>
      </c>
      <c r="AI173" t="n">
        <v>259</v>
      </c>
      <c r="AJ173" t="n">
        <v>190</v>
      </c>
      <c r="AK173" t="n">
        <v>190</v>
      </c>
    </row>
    <row r="174" ht="15.95" customHeight="1" s="79">
      <c r="A174" t="inlineStr">
        <is>
          <t>2024 991733</t>
        </is>
      </c>
      <c r="B174" t="inlineStr">
        <is>
          <t>REDBANC S.A.</t>
        </is>
      </c>
      <c r="C174" t="inlineStr">
        <is>
          <t>Customer Problem Ticket</t>
        </is>
      </c>
      <c r="E174" t="inlineStr">
        <is>
          <t>Cerrado</t>
        </is>
      </c>
      <c r="F174" t="inlineStr">
        <is>
          <t>Grupo de Nivel 1</t>
        </is>
      </c>
      <c r="G174" s="71" t="inlineStr">
        <is>
          <t>ATM 2844
GTD-Liray	Fibra	10.10.109.50	2844	163.250.104.122	Santander	Avenida Clotario Frente Al 7135	Metrotrén Lo Espejo IV	Lo Espejo	CS-10303800 / BPI-1367586</t>
        </is>
      </c>
      <c r="J174" t="inlineStr">
        <is>
          <t>Enlace MPLS FO #0001367586</t>
        </is>
      </c>
      <c r="K174" t="inlineStr">
        <is>
          <t>EnMPLSFO_010303800_2844</t>
        </is>
      </c>
      <c r="L174" t="inlineStr">
        <is>
          <t>Cable dañado, cortado o atenuado</t>
        </is>
      </c>
      <c r="M174" t="inlineStr">
        <is>
          <t>Cable de fibra óptica</t>
        </is>
      </c>
      <c r="N174" t="inlineStr">
        <is>
          <t>Corte de cable por vandalismo o robo</t>
        </is>
      </c>
      <c r="O174" t="inlineStr">
        <is>
          <t>TERCEROS</t>
        </is>
      </c>
      <c r="P174" t="inlineStr">
        <is>
          <t>ggonzalez@grupogtd.com</t>
        </is>
      </c>
      <c r="Q174" t="inlineStr">
        <is>
          <t>ATM 2844</t>
        </is>
      </c>
      <c r="R174" t="inlineStr">
        <is>
          <t>TERCEROS-Cable dañado, cortado o atenuado-Corte de cable por vandalismo o robo</t>
        </is>
      </c>
      <c r="S174" t="inlineStr">
        <is>
          <t>Corporaciones</t>
        </is>
      </c>
      <c r="T174" t="inlineStr">
        <is>
          <t>Transmisión de Datos</t>
        </is>
      </c>
      <c r="U174" t="inlineStr">
        <is>
          <t>Medium</t>
        </is>
      </c>
      <c r="V174" s="70" t="n">
        <v>45424.77521990741</v>
      </c>
      <c r="X174" s="70" t="n">
        <v>45425.38498842593</v>
      </c>
      <c r="Z174" t="n">
        <v>44640</v>
      </c>
      <c r="AC174" t="inlineStr">
        <is>
          <t>MSS</t>
        </is>
      </c>
      <c r="AD174" t="inlineStr">
        <is>
          <t>Sebastian.Hernandez@grupogtd.com</t>
        </is>
      </c>
      <c r="AF174" t="n">
        <v>0</v>
      </c>
      <c r="AG174" t="n">
        <v>100</v>
      </c>
      <c r="AH174" t="n">
        <v>98.033154122</v>
      </c>
      <c r="AI174" t="n">
        <v>878</v>
      </c>
    </row>
    <row r="175" ht="15.95" customHeight="1" s="79">
      <c r="A175" t="inlineStr">
        <is>
          <t>2024 991741</t>
        </is>
      </c>
      <c r="B175" t="inlineStr">
        <is>
          <t>REDBANC S.A.</t>
        </is>
      </c>
      <c r="C175" t="inlineStr">
        <is>
          <t>Customer Problem Ticket</t>
        </is>
      </c>
      <c r="D175" t="inlineStr">
        <is>
          <t>2024 991715</t>
        </is>
      </c>
      <c r="E175" t="inlineStr">
        <is>
          <t>Cerrado</t>
        </is>
      </c>
      <c r="F175" t="inlineStr">
        <is>
          <t>Grupo de Nivel 1</t>
        </is>
      </c>
      <c r="G175" s="71" t="inlineStr">
        <is>
          <t xml:space="preserve">OPERATIVO
105120 30
De: jaime.albornoz@dxc.com
Enviado: domingo, 12 de mayo de 2024 17:36
Para: soportet@grupogtd.com
Cc: gruiz@redbanc.cl,ddiaz@redbanc.cl,avasquez@redbanc.cl,furbina@redbanc.cl,CLNOCRBC@dxc.com,gno_chile@dxc.com
Asunto: apertura de ticket | RBC | C9407 Te 1/0/4 To rbc-pai-sw-agg-01[Te1/0/4] | interface down | ticket gtd pdte | cs: 146507
Buenas tardes,
Favor abrir caso por siguiente enlace caído:
name Line_c9407-h770_Te4/0/4_to_clcdxl2sagg002
carrier GTD
circuit id. 146507
type Optical Fiber
site 1 Huerfanos 770 (Redbanc)
region/group REDBANC
step production
owner organization SAG
business group REDBANC
Saludos, 
Jaime Albornoz Morales
https://apps.mypurecloud.com/directory/#/engage/admin/interactions/7544cff4-5778-4237-8cea-d507dd4c6b24
</t>
        </is>
      </c>
      <c r="J175" t="inlineStr">
        <is>
          <t>Punto a Punto Ethernet #38647</t>
        </is>
      </c>
      <c r="K175" t="inlineStr">
        <is>
          <t>P2PETH146507</t>
        </is>
      </c>
      <c r="L175" t="inlineStr">
        <is>
          <t>Bloqueo de equipos</t>
        </is>
      </c>
      <c r="M175" t="inlineStr">
        <is>
          <t>Equipamiento por lado de cliente</t>
        </is>
      </c>
      <c r="N175" t="inlineStr">
        <is>
          <t>Reinicio de equipamiento</t>
        </is>
      </c>
      <c r="O175" t="inlineStr">
        <is>
          <t>GTD-TELSUR</t>
        </is>
      </c>
      <c r="P175" t="inlineStr">
        <is>
          <t>fsilva@grupogtd.com</t>
        </is>
      </c>
      <c r="Q175" t="n">
        <v>0</v>
      </c>
      <c r="R175" t="inlineStr">
        <is>
          <t>GTD-TELSUR-Bloqueo de equipos-Reinicio de equipamiento</t>
        </is>
      </c>
      <c r="S175" t="inlineStr">
        <is>
          <t>Corporaciones</t>
        </is>
      </c>
      <c r="T175" t="inlineStr">
        <is>
          <t>Transmisión de Datos</t>
        </is>
      </c>
      <c r="U175" t="inlineStr">
        <is>
          <t>Medium</t>
        </is>
      </c>
      <c r="V175" s="70" t="n">
        <v>45424.78831018518</v>
      </c>
      <c r="W175" s="70" t="n">
        <v>45425.25326388889</v>
      </c>
      <c r="X175" s="70" t="n">
        <v>45427.61825231482</v>
      </c>
      <c r="Z175" t="n">
        <v>44640</v>
      </c>
      <c r="AC175" t="inlineStr">
        <is>
          <t>MSS</t>
        </is>
      </c>
      <c r="AD175" t="inlineStr">
        <is>
          <t>HArroyoD@contratistasgtd.com</t>
        </is>
      </c>
      <c r="AF175" t="n">
        <v>0</v>
      </c>
      <c r="AG175" t="n">
        <v>98.501344086</v>
      </c>
      <c r="AH175" t="n">
        <v>90.871415771</v>
      </c>
      <c r="AI175" t="n">
        <v>4075</v>
      </c>
      <c r="AJ175" t="n">
        <v>669</v>
      </c>
      <c r="AK175" t="n">
        <v>669</v>
      </c>
    </row>
    <row r="176" ht="15.95" customHeight="1" s="79">
      <c r="A176" t="inlineStr">
        <is>
          <t>2024 991750</t>
        </is>
      </c>
      <c r="B176" t="inlineStr">
        <is>
          <t>REDBANC S.A.</t>
        </is>
      </c>
      <c r="C176" t="inlineStr">
        <is>
          <t>Customer Problem Ticket</t>
        </is>
      </c>
      <c r="D176" t="inlineStr">
        <is>
          <t>2024 991777</t>
        </is>
      </c>
      <c r="E176" t="inlineStr">
        <is>
          <t>Cerrado</t>
        </is>
      </c>
      <c r="F176" t="inlineStr">
        <is>
          <t>Grupo de Nivel 1</t>
        </is>
      </c>
      <c r="G176" s="71" t="inlineStr">
        <is>
          <t>OPERATIVO
103677 3
*********
ATM 3119
GTD-Paine	Fibra	10.10.131.39	3119	172.45.130.34	Santander	Alcalde Carlos Valdovinos 3295	Estación Lo Valledor I	Pedro Aguirre Cerda	CS-10252684 / BPI-551557</t>
        </is>
      </c>
      <c r="J176" t="inlineStr">
        <is>
          <t>Enlace MPLS FO #0000551557</t>
        </is>
      </c>
      <c r="K176" t="inlineStr">
        <is>
          <t>EnMPLSFO_010252684_3119</t>
        </is>
      </c>
      <c r="L176" t="inlineStr">
        <is>
          <t>Corte o atenuación de cable</t>
        </is>
      </c>
      <c r="M176" t="inlineStr">
        <is>
          <t>Vandalismo/robo</t>
        </is>
      </c>
      <c r="N176" t="inlineStr">
        <is>
          <t>se repara problema de cable</t>
        </is>
      </c>
      <c r="O176" t="inlineStr">
        <is>
          <t>TERCEROS</t>
        </is>
      </c>
      <c r="P176" t="inlineStr">
        <is>
          <t>ggonzalez@grupogtd.com</t>
        </is>
      </c>
      <c r="Q176" t="inlineStr">
        <is>
          <t>ATM 3119</t>
        </is>
      </c>
      <c r="R176" t="inlineStr">
        <is>
          <t>TERCEROS-Corte o atenuación de cable-se repara problema de cable</t>
        </is>
      </c>
      <c r="S176" t="inlineStr">
        <is>
          <t>Corporaciones</t>
        </is>
      </c>
      <c r="T176" t="inlineStr">
        <is>
          <t>Transmisión de Datos</t>
        </is>
      </c>
      <c r="U176" t="inlineStr">
        <is>
          <t>Medium</t>
        </is>
      </c>
      <c r="V176" s="70" t="n">
        <v>45424.81689814815</v>
      </c>
      <c r="W176" s="70" t="n">
        <v>45425.36206018519</v>
      </c>
      <c r="X176" s="70" t="n">
        <v>45425.39131944445</v>
      </c>
      <c r="Z176" t="n">
        <v>44640</v>
      </c>
      <c r="AC176" t="inlineStr">
        <is>
          <t>MSS</t>
        </is>
      </c>
      <c r="AD176" t="inlineStr">
        <is>
          <t>Sebastian.Hernandez@grupogtd.com</t>
        </is>
      </c>
      <c r="AF176" t="n">
        <v>0</v>
      </c>
      <c r="AG176" t="n">
        <v>98.241487455</v>
      </c>
      <c r="AH176" t="n">
        <v>98.147401434</v>
      </c>
      <c r="AI176" t="n">
        <v>827</v>
      </c>
      <c r="AJ176" t="n">
        <v>785</v>
      </c>
      <c r="AK176" t="n">
        <v>785</v>
      </c>
    </row>
    <row r="177" ht="15.95" customHeight="1" s="79">
      <c r="A177" t="inlineStr">
        <is>
          <t>2024 991751</t>
        </is>
      </c>
      <c r="B177" t="inlineStr">
        <is>
          <t>REDBANC S.A.</t>
        </is>
      </c>
      <c r="C177" t="inlineStr">
        <is>
          <t>Customer Problem Ticket</t>
        </is>
      </c>
      <c r="D177" t="inlineStr">
        <is>
          <t>2024 991777</t>
        </is>
      </c>
      <c r="E177" t="inlineStr">
        <is>
          <t>Cerrado</t>
        </is>
      </c>
      <c r="F177" t="inlineStr">
        <is>
          <t>Grupo de Nivel 1</t>
        </is>
      </c>
      <c r="G177" s="71" t="inlineStr">
        <is>
          <t>OPERATIVO
103677 19
*********
ATM 3120
GTD-Paine	Fibra	10.10.131.40	3120	172.45.130.42	Santander	Alcalde Carlos Valdovinos 3295	Estación Lo Valledor II	Pedro Aguirre Cerda	CS-10252685 / BPI-551558</t>
        </is>
      </c>
      <c r="J177" t="inlineStr">
        <is>
          <t>Enlace MPLS FO #0000551558</t>
        </is>
      </c>
      <c r="K177" t="inlineStr">
        <is>
          <t>EnMPLSFO_010252685_3120</t>
        </is>
      </c>
      <c r="L177" t="inlineStr">
        <is>
          <t>Corte o atenuación de cable</t>
        </is>
      </c>
      <c r="M177" t="inlineStr">
        <is>
          <t>Vandalismo/robo</t>
        </is>
      </c>
      <c r="N177" t="inlineStr">
        <is>
          <t>se repara problema de cable</t>
        </is>
      </c>
      <c r="O177" t="inlineStr">
        <is>
          <t>TERCEROS</t>
        </is>
      </c>
      <c r="P177" t="inlineStr">
        <is>
          <t>ggonzalez@grupogtd.com</t>
        </is>
      </c>
      <c r="Q177" t="inlineStr">
        <is>
          <t>ATM 3120</t>
        </is>
      </c>
      <c r="R177" t="inlineStr">
        <is>
          <t>TERCEROS-Corte o atenuación de cable-se repara problema de cable</t>
        </is>
      </c>
      <c r="S177" t="inlineStr">
        <is>
          <t>Corporaciones</t>
        </is>
      </c>
      <c r="T177" t="inlineStr">
        <is>
          <t>Transmisión de Datos</t>
        </is>
      </c>
      <c r="U177" t="inlineStr">
        <is>
          <t>Medium</t>
        </is>
      </c>
      <c r="V177" s="70" t="n">
        <v>45424.82053240741</v>
      </c>
      <c r="W177" s="70" t="n">
        <v>45425.36207175926</v>
      </c>
      <c r="X177" s="70" t="n">
        <v>45425.39387731482</v>
      </c>
      <c r="Z177" t="n">
        <v>44640</v>
      </c>
      <c r="AC177" t="inlineStr">
        <is>
          <t>MSS</t>
        </is>
      </c>
      <c r="AD177" t="inlineStr">
        <is>
          <t>Sebastian.Hernandez@grupogtd.com</t>
        </is>
      </c>
      <c r="AF177" t="n">
        <v>0</v>
      </c>
      <c r="AG177" t="n">
        <v>98.25268817200001</v>
      </c>
      <c r="AH177" t="n">
        <v>98.149641577</v>
      </c>
      <c r="AI177" t="n">
        <v>826</v>
      </c>
      <c r="AJ177" t="n">
        <v>780</v>
      </c>
      <c r="AK177" t="n">
        <v>780</v>
      </c>
    </row>
    <row r="178" ht="15.95" customHeight="1" s="79">
      <c r="A178" t="inlineStr">
        <is>
          <t>2024 991752</t>
        </is>
      </c>
      <c r="B178" t="inlineStr">
        <is>
          <t>REDBANC S.A.</t>
        </is>
      </c>
      <c r="C178" t="inlineStr">
        <is>
          <t>Customer Problem Ticket</t>
        </is>
      </c>
      <c r="D178" t="inlineStr">
        <is>
          <t>2024 991777</t>
        </is>
      </c>
      <c r="E178" t="inlineStr">
        <is>
          <t>Cerrado</t>
        </is>
      </c>
      <c r="F178" t="inlineStr">
        <is>
          <t>Grupo de Nivel 1</t>
        </is>
      </c>
      <c r="G178" s="71" t="inlineStr">
        <is>
          <t>OPERATIVO
103677 26
*********
ATM 3122
GTD-Liray	Fibra	10.10.120.22	3122	163.250.241.41	Santander	Alcalde Carlos Valdovinos 3295	Estación Lo Valledor III	Pedro Aguirre Cerda	CS-10252686 / BPI-551559</t>
        </is>
      </c>
      <c r="J178" t="inlineStr">
        <is>
          <t>Enlace MPLS FO #0000551559</t>
        </is>
      </c>
      <c r="K178" t="inlineStr">
        <is>
          <t>EnMPLSFO_010252686_3122</t>
        </is>
      </c>
      <c r="L178" t="inlineStr">
        <is>
          <t>Corte o atenuación de cable</t>
        </is>
      </c>
      <c r="M178" t="inlineStr">
        <is>
          <t>Vandalismo/robo</t>
        </is>
      </c>
      <c r="N178" t="inlineStr">
        <is>
          <t>se repara problema de cable</t>
        </is>
      </c>
      <c r="O178" t="inlineStr">
        <is>
          <t>TERCEROS</t>
        </is>
      </c>
      <c r="P178" t="inlineStr">
        <is>
          <t>ggonzalez@grupogtd.com</t>
        </is>
      </c>
      <c r="Q178" t="inlineStr">
        <is>
          <t>ATM 3122</t>
        </is>
      </c>
      <c r="R178" t="inlineStr">
        <is>
          <t>TERCEROS-Corte o atenuación de cable-se repara problema de cable</t>
        </is>
      </c>
      <c r="S178" t="inlineStr">
        <is>
          <t>Corporaciones</t>
        </is>
      </c>
      <c r="T178" t="inlineStr">
        <is>
          <t>Transmisión de Datos</t>
        </is>
      </c>
      <c r="U178" t="inlineStr">
        <is>
          <t>Medium</t>
        </is>
      </c>
      <c r="V178" s="70" t="n">
        <v>45424.82293981482</v>
      </c>
      <c r="W178" s="70" t="n">
        <v>45425.36207175926</v>
      </c>
      <c r="X178" s="70" t="n">
        <v>45425.40753472222</v>
      </c>
      <c r="Z178" t="n">
        <v>44640</v>
      </c>
      <c r="AC178" t="inlineStr">
        <is>
          <t>MSS</t>
        </is>
      </c>
      <c r="AD178" t="inlineStr">
        <is>
          <t>Sebastian.Hernandez@grupogtd.com</t>
        </is>
      </c>
      <c r="AF178" t="n">
        <v>0</v>
      </c>
      <c r="AG178" t="n">
        <v>98.26164874600001</v>
      </c>
      <c r="AH178" t="n">
        <v>98.116039427</v>
      </c>
      <c r="AI178" t="n">
        <v>841</v>
      </c>
      <c r="AJ178" t="n">
        <v>776</v>
      </c>
      <c r="AK178" t="n">
        <v>776</v>
      </c>
    </row>
    <row r="179" ht="15.95" customHeight="1" s="79">
      <c r="A179" t="inlineStr">
        <is>
          <t>2024 991862</t>
        </is>
      </c>
      <c r="B179" t="inlineStr">
        <is>
          <t>REDBANC S.A.</t>
        </is>
      </c>
      <c r="C179" t="inlineStr">
        <is>
          <t>Customer Problem Ticket</t>
        </is>
      </c>
      <c r="E179" t="inlineStr">
        <is>
          <t>Cerrado</t>
        </is>
      </c>
      <c r="F179" t="inlineStr">
        <is>
          <t>Grupo de Nivel 1</t>
        </is>
      </c>
      <c r="G179" s="71" t="inlineStr">
        <is>
          <t xml:space="preserve">INCIDENT REDBANC: 3969_MPLS-FO_XIV_Banco-Chile_Supermercado-Puritan_Valdivia_CS-010468256:Private 1 - Down
Estimados Mesa de Soporte,
Se informa que se detecta el siguiente incidente en plataforma de monitoreo, por favor gestionar creación de ticket de Reclamo para la revisión del servicio:
Notificación de Incidente
Av. Luis Damann Asenjo 963 , Valdivia
RESUMEN
Nombre host: 3969_MPLS-FO_XIV_Banco-Chile_Supermercado-Puritan_Valdivia_CS-010468256
Dirección IP: :10.113.20.180
Alerta: :Private 1 - Down
Severidad: :Warning
Fecha y Hora de Inicio: :2024.05.13 | 01:51:05
CS Equipo: :ROUTRGEN_010399226_3969/EnMPLS-FO_010468256_3969
CONTACTO PARA VALIDAR SERVICIO
Escalamiento
:Operador de Monitoreo de turno | Correo: monitoreo@netmetrix.cl
https://apps.mypurecloud.com/directory/#/engage/admin/interactions/72811e8a-890f-4e30-ba38-9084f921058f
</t>
        </is>
      </c>
      <c r="J179" t="inlineStr">
        <is>
          <t>Enlace MPLS-FO #0008698102</t>
        </is>
      </c>
      <c r="K179" t="inlineStr">
        <is>
          <t>EnMPLS-FO_010468256_3969</t>
        </is>
      </c>
      <c r="L179" t="inlineStr">
        <is>
          <t>Problema en el ingreso del ticket</t>
        </is>
      </c>
      <c r="M179" t="inlineStr">
        <is>
          <t>Ticket</t>
        </is>
      </c>
      <c r="N179" t="inlineStr">
        <is>
          <t>ticket duplicado</t>
        </is>
      </c>
      <c r="O179" t="inlineStr">
        <is>
          <t>GTD-TELSUR</t>
        </is>
      </c>
      <c r="P179" t="inlineStr">
        <is>
          <t>ggonzalez@grupogtd.com</t>
        </is>
      </c>
      <c r="Q179" t="inlineStr">
        <is>
          <t>ATM 3969</t>
        </is>
      </c>
      <c r="R179" t="inlineStr">
        <is>
          <t>GTD-TELSUR-Problema en el ingreso del ticket-ticket duplicado</t>
        </is>
      </c>
      <c r="S179" t="inlineStr">
        <is>
          <t>Corporaciones</t>
        </is>
      </c>
      <c r="T179" t="inlineStr">
        <is>
          <t>Transmisión de Datos</t>
        </is>
      </c>
      <c r="U179" t="inlineStr">
        <is>
          <t>Medium</t>
        </is>
      </c>
      <c r="V179" s="70" t="n">
        <v>45425.37918981481</v>
      </c>
      <c r="X179" s="70" t="n">
        <v>45425.52627314815</v>
      </c>
      <c r="Z179" t="n">
        <v>44640</v>
      </c>
      <c r="AC179" t="inlineStr">
        <is>
          <t>VLDV</t>
        </is>
      </c>
      <c r="AD179" t="inlineStr">
        <is>
          <t>m.pena@contratistasgtd.com</t>
        </is>
      </c>
      <c r="AF179" t="n">
        <v>0</v>
      </c>
      <c r="AG179" t="n">
        <v>100</v>
      </c>
      <c r="AH179" t="n">
        <v>99.527329749</v>
      </c>
      <c r="AI179" t="n">
        <v>211</v>
      </c>
    </row>
    <row r="180" ht="15.95" customHeight="1" s="79">
      <c r="A180" t="inlineStr">
        <is>
          <t>2024 991932</t>
        </is>
      </c>
      <c r="B180" t="inlineStr">
        <is>
          <t>REDBANC S.A.</t>
        </is>
      </c>
      <c r="C180" t="inlineStr">
        <is>
          <t>Customer Problem Ticket</t>
        </is>
      </c>
      <c r="D180" t="inlineStr">
        <is>
          <t>2024 992319</t>
        </is>
      </c>
      <c r="E180" t="inlineStr">
        <is>
          <t>Cerrado</t>
        </is>
      </c>
      <c r="F180" t="inlineStr">
        <is>
          <t>Grupo de Nivel 1</t>
        </is>
      </c>
      <c r="G180" s="71" t="inlineStr">
        <is>
          <t>**CAÍDO**
ATM	8320
Falla	Enlace caido
CS:	CS-139835 / BPI-39212
IP	10.172.4.14
Direccion	Av Pedro Aguirre Cerda N 5500
Comuna	Cerrillos
Local	Of. Cerrillos Fach</t>
        </is>
      </c>
      <c r="J180" t="inlineStr">
        <is>
          <t>Enlace MPLS FO #39212</t>
        </is>
      </c>
      <c r="K180" t="inlineStr">
        <is>
          <t>EnMPLSFODF_139835</t>
        </is>
      </c>
      <c r="L180" t="inlineStr">
        <is>
          <t>Cable dañado, cortado o atenuado</t>
        </is>
      </c>
      <c r="M180" t="inlineStr">
        <is>
          <t>Cable de fibra óptica</t>
        </is>
      </c>
      <c r="N180" t="inlineStr">
        <is>
          <t>Corte de cable por vandalismo o robo</t>
        </is>
      </c>
      <c r="O180" t="inlineStr">
        <is>
          <t>TERCEROS</t>
        </is>
      </c>
      <c r="P180" t="inlineStr">
        <is>
          <t>ggonzalez@grupogtd.com</t>
        </is>
      </c>
      <c r="Q180" t="inlineStr">
        <is>
          <t>ATM 8320</t>
        </is>
      </c>
      <c r="R180" t="inlineStr">
        <is>
          <t>TERCEROS-Cable dañado, cortado o atenuado-Corte de cable por vandalismo o robo</t>
        </is>
      </c>
      <c r="S180" t="inlineStr">
        <is>
          <t>Corporaciones</t>
        </is>
      </c>
      <c r="T180" t="inlineStr">
        <is>
          <t>Transmisión de Datos</t>
        </is>
      </c>
      <c r="U180" t="inlineStr">
        <is>
          <t>Medium</t>
        </is>
      </c>
      <c r="V180" s="70" t="n">
        <v>45425.41025462963</v>
      </c>
      <c r="X180" s="70" t="n">
        <v>45425.7921875</v>
      </c>
      <c r="Z180" t="n">
        <v>44640</v>
      </c>
      <c r="AC180" t="inlineStr">
        <is>
          <t>MSS</t>
        </is>
      </c>
      <c r="AD180" t="inlineStr">
        <is>
          <t>ggonzalez@grupogtd.com</t>
        </is>
      </c>
      <c r="AF180" t="n">
        <v>0</v>
      </c>
      <c r="AG180" t="n">
        <v>100</v>
      </c>
      <c r="AH180" t="n">
        <v>98.767921147</v>
      </c>
      <c r="AI180" t="n">
        <v>550</v>
      </c>
    </row>
    <row r="181" ht="15.95" customHeight="1" s="79">
      <c r="A181" t="inlineStr">
        <is>
          <t>2024 991963</t>
        </is>
      </c>
      <c r="B181" t="inlineStr">
        <is>
          <t>REDBANC S.A.</t>
        </is>
      </c>
      <c r="C181" t="inlineStr">
        <is>
          <t>Customer Problem Ticket</t>
        </is>
      </c>
      <c r="E181" t="inlineStr">
        <is>
          <t>Cerrado</t>
        </is>
      </c>
      <c r="F181" t="inlineStr">
        <is>
          <t>Grupo de Soporte Terreno</t>
        </is>
      </c>
      <c r="G181" s="71" t="inlineStr">
        <is>
          <t>ATM	4542
Falla	Enlace caido
CS:	CS-477668 / BPI-38384
IP	10.172.9.14
Direccion	Av. El Bosque Norte 0137
Comuna	Las Condes
Local	Sucursal El Bosque Norte</t>
        </is>
      </c>
      <c r="J181" t="inlineStr">
        <is>
          <t>Enlace MPLS FO #3565333</t>
        </is>
      </c>
      <c r="K181" t="inlineStr">
        <is>
          <t>EnMPLSFODF_477668</t>
        </is>
      </c>
      <c r="L181" t="inlineStr">
        <is>
          <t>Bloqueo de servicio y/o equipo</t>
        </is>
      </c>
      <c r="M181" t="inlineStr">
        <is>
          <t>Conversor o modem en Cliente</t>
        </is>
      </c>
      <c r="N181" t="inlineStr">
        <is>
          <t>se reinicia equipo</t>
        </is>
      </c>
      <c r="O181" t="inlineStr">
        <is>
          <t>GTD-TELSUR</t>
        </is>
      </c>
      <c r="P181" t="inlineStr">
        <is>
          <t>Pedro.Uribe@grupogtd.com</t>
        </is>
      </c>
      <c r="Q181" t="inlineStr">
        <is>
          <t>ATM 4542</t>
        </is>
      </c>
      <c r="R181" t="inlineStr">
        <is>
          <t>GTD-TELSUR-Bloqueo de servicio y/o equipo-se reinicia equipo</t>
        </is>
      </c>
      <c r="S181" t="inlineStr">
        <is>
          <t>Corporaciones</t>
        </is>
      </c>
      <c r="T181" t="inlineStr">
        <is>
          <t>Transmisión de Datos</t>
        </is>
      </c>
      <c r="U181" t="inlineStr">
        <is>
          <t>Medium</t>
        </is>
      </c>
      <c r="V181" s="70" t="n">
        <v>45425.42520833333</v>
      </c>
      <c r="W181" s="70" t="n">
        <v>45425.62305555555</v>
      </c>
      <c r="X181" s="70" t="n">
        <v>45427.47377314815</v>
      </c>
      <c r="Z181" t="n">
        <v>44640</v>
      </c>
      <c r="AC181" t="inlineStr">
        <is>
          <t>MSO</t>
        </is>
      </c>
      <c r="AD181" t="inlineStr">
        <is>
          <t>ggonzalez@grupogtd.com</t>
        </is>
      </c>
      <c r="AF181" t="n">
        <v>0</v>
      </c>
      <c r="AG181" t="n">
        <v>99.36155914</v>
      </c>
      <c r="AH181" t="n">
        <v>93.39157706100001</v>
      </c>
      <c r="AI181" t="n">
        <v>2950</v>
      </c>
      <c r="AJ181" t="n">
        <v>285</v>
      </c>
      <c r="AK181" t="n">
        <v>285</v>
      </c>
    </row>
    <row r="182" ht="15.95" customHeight="1" s="79">
      <c r="A182" t="inlineStr">
        <is>
          <t>2024 992020</t>
        </is>
      </c>
      <c r="B182" t="inlineStr">
        <is>
          <t>REDBANC S.A.</t>
        </is>
      </c>
      <c r="C182" t="inlineStr">
        <is>
          <t>Customer Problem Ticket</t>
        </is>
      </c>
      <c r="E182" t="inlineStr">
        <is>
          <t>Cerrado</t>
        </is>
      </c>
      <c r="F182" t="inlineStr">
        <is>
          <t>Grupo de Soporte Terreno Telsur</t>
        </is>
      </c>
      <c r="G182" s="71" t="inlineStr">
        <is>
          <t xml:space="preserve">INCIDENT REDBANC: 3969_MPLS-FO_XIV_Banco-Chile_Supermercado-Puritan_Valdivia_CS-010468256:Private 1 - Down
Estimados Mesa de Soporte,
Se informa que se detecta el siguiente incidente en plataforma de monitoreo, por favor gestionar creación de ticket de Reclamo para la revisión del servicio:
Notificación de Incidente
Av. Luis Damann Asenjo 963 , Valdivia
RESUMEN
Nombre host::3969_MPLS-FO_XIV_Banco-Chile_Supermercado-Puritan_Valdivia_CS-010468256
Direccion IP: :10.113.20.180
Alerta: :Private 1 - Down
Severidad::Warning
Fecha y Hora de Inicio: :2024.05.13 | 01:51:05
CS Equipo: :ROUTRGEN_010399226_3969/EnMPLS-FO_010468256_3969
CONTACTO PARA VALIDAR SERVICIO
Escalamiento
:Operador de Monitoreo de turno | Correo: monitoreo@netmetrix.cl
Monitoreo Netmetrix
monitoreo@netmetrix.cl
https://apps.mypurecloud.com/directory/#/engage/admin/interactions/72811e8a-890f-4e30-ba38-9084f921058f
</t>
        </is>
      </c>
      <c r="J182" t="inlineStr">
        <is>
          <t>Enlace MPLS-FO #0008698102</t>
        </is>
      </c>
      <c r="K182" t="inlineStr">
        <is>
          <t>EnMPLS-FO_010468256_3969</t>
        </is>
      </c>
      <c r="L182" t="inlineStr">
        <is>
          <t>Bloqueo de equipos</t>
        </is>
      </c>
      <c r="M182" t="inlineStr">
        <is>
          <t>Equipamiento por lado de cliente</t>
        </is>
      </c>
      <c r="N182" t="inlineStr">
        <is>
          <t>Reinicio de equipamiento</t>
        </is>
      </c>
      <c r="O182" t="inlineStr">
        <is>
          <t>GTD-TELSUR</t>
        </is>
      </c>
      <c r="P182" t="inlineStr">
        <is>
          <t>andrea.subiabre@grupogtd.com</t>
        </is>
      </c>
      <c r="Q182" t="inlineStr">
        <is>
          <t>ATM 3969</t>
        </is>
      </c>
      <c r="R182" t="inlineStr">
        <is>
          <t>GTD-TELSUR-Bloqueo de equipos-Reinicio de equipamiento</t>
        </is>
      </c>
      <c r="S182" t="inlineStr">
        <is>
          <t>Corporaciones</t>
        </is>
      </c>
      <c r="T182" t="inlineStr">
        <is>
          <t>Transmisión de Datos</t>
        </is>
      </c>
      <c r="U182" t="inlineStr">
        <is>
          <t>Medium</t>
        </is>
      </c>
      <c r="V182" s="70" t="n">
        <v>45425.46123842592</v>
      </c>
      <c r="X182" s="70" t="n">
        <v>45426.61591435185</v>
      </c>
      <c r="Z182" t="n">
        <v>44640</v>
      </c>
      <c r="AC182" t="inlineStr">
        <is>
          <t>VLDV</t>
        </is>
      </c>
      <c r="AD182" t="inlineStr">
        <is>
          <t>m.pena@contratistasgtd.com</t>
        </is>
      </c>
      <c r="AF182" t="n">
        <v>0</v>
      </c>
      <c r="AG182" t="n">
        <v>100</v>
      </c>
      <c r="AH182" t="n">
        <v>96.27688172000001</v>
      </c>
      <c r="AI182" t="n">
        <v>1662</v>
      </c>
    </row>
    <row r="183" ht="15.95" customHeight="1" s="79">
      <c r="A183" t="inlineStr">
        <is>
          <t>2024 992220</t>
        </is>
      </c>
      <c r="B183" t="inlineStr">
        <is>
          <t>REDBANC S.A.</t>
        </is>
      </c>
      <c r="C183" t="inlineStr">
        <is>
          <t>Customer Problem Ticket</t>
        </is>
      </c>
      <c r="E183" t="inlineStr">
        <is>
          <t>Cerrado</t>
        </is>
      </c>
      <c r="F183" t="inlineStr">
        <is>
          <t>Grupo de Soporte Terreno Vina</t>
        </is>
      </c>
      <c r="G183" s="71" t="inlineStr">
        <is>
          <t xml:space="preserve">ATM 406 / Generar ticket
Estimados Soporet
Favor su apoyo para crear ticket con la siguiente información:
ATM
406
Falla
intermitencia
CS-10477539.
IP
10.172.10.90 / 100.72.65.114
Direccion
Calle Camino Real 1901 Recreo
Comuna
Viña del Mar
Local
Ok Market Camino Real.
INTERACCION: https://apps.mypurecloud.com/directory/#/engage/admin/interactions/b2cab58c-fadb-4c6e-9450-675f2fbc644e
</t>
        </is>
      </c>
      <c r="J183" t="inlineStr">
        <is>
          <t>Enlace MPLS-FO #0008871124</t>
        </is>
      </c>
      <c r="K183" t="inlineStr">
        <is>
          <t>EnMPLS-FO_010477539_406</t>
        </is>
      </c>
      <c r="L183" t="inlineStr">
        <is>
          <t>Bloqueo de servicio y/o equipo</t>
        </is>
      </c>
      <c r="M183" t="inlineStr">
        <is>
          <t>Conversor o Equipo en Nodo</t>
        </is>
      </c>
      <c r="N183" t="inlineStr">
        <is>
          <t>se reinicia equipo</t>
        </is>
      </c>
      <c r="O183" t="inlineStr">
        <is>
          <t>GTD-TELSUR</t>
        </is>
      </c>
      <c r="P183" t="inlineStr">
        <is>
          <t>aaron.hueitra@grupogtd.com</t>
        </is>
      </c>
      <c r="Q183" t="inlineStr">
        <is>
          <t>ATM 406</t>
        </is>
      </c>
      <c r="R183" t="inlineStr">
        <is>
          <t>GTD-TELSUR-Bloqueo de servicio y/o equipo-se reinicia equipo</t>
        </is>
      </c>
      <c r="S183" t="inlineStr">
        <is>
          <t>Corporaciones</t>
        </is>
      </c>
      <c r="T183" t="inlineStr">
        <is>
          <t>Transmisión de Datos</t>
        </is>
      </c>
      <c r="U183" t="inlineStr">
        <is>
          <t>Medium</t>
        </is>
      </c>
      <c r="V183" s="70" t="n">
        <v>45425.58311342593</v>
      </c>
      <c r="W183" s="70" t="n">
        <v>45425.76526620371</v>
      </c>
      <c r="X183" s="70" t="n">
        <v>45426.60796296296</v>
      </c>
      <c r="Z183" t="n">
        <v>44640</v>
      </c>
      <c r="AC183" t="inlineStr">
        <is>
          <t>VALPO</t>
        </is>
      </c>
      <c r="AD183" t="inlineStr">
        <is>
          <t>BBarahona@contratistasgtd.com</t>
        </is>
      </c>
      <c r="AF183" t="n">
        <v>0</v>
      </c>
      <c r="AG183" t="n">
        <v>99.413082437</v>
      </c>
      <c r="AH183" t="n">
        <v>96.69354838700001</v>
      </c>
      <c r="AI183" t="n">
        <v>1476</v>
      </c>
      <c r="AJ183" t="n">
        <v>262</v>
      </c>
      <c r="AK183" t="n">
        <v>262</v>
      </c>
    </row>
    <row r="184" ht="15.95" customHeight="1" s="79">
      <c r="A184" t="inlineStr">
        <is>
          <t>2024 992222</t>
        </is>
      </c>
      <c r="B184" t="inlineStr">
        <is>
          <t>REDBANC S.A.</t>
        </is>
      </c>
      <c r="C184" t="inlineStr">
        <is>
          <t>Customer Problem Ticket</t>
        </is>
      </c>
      <c r="E184" t="inlineStr">
        <is>
          <t>Cerrado</t>
        </is>
      </c>
      <c r="F184" t="inlineStr">
        <is>
          <t>Grupo de Nivel 1</t>
        </is>
      </c>
      <c r="G184" s="71" t="inlineStr">
        <is>
          <t xml:space="preserve">	
ATM 406 / Generar ticket
Estimados Soporet
Favor su apoyo para crear ticket con la siguiente información:
ATM
406
Falla
intermitencia
CS-.10226051
IP
10.172.10.90 / 100.72.65.114
Direccion
Calle Camino Real 1901 Recreo
Comuna
Viña del Mar
Local
Ok Market Camino Real.
INTERACCION: https://apps.mypurecloud.com/directory/#/engage/admin/interactions/b2cab58c-fadb-4c6e-9450-675f2fbc644e</t>
        </is>
      </c>
      <c r="J184" t="inlineStr">
        <is>
          <t>Producto Minimo Viable Partner #0008905775</t>
        </is>
      </c>
      <c r="K184" t="inlineStr">
        <is>
          <t>PMV_010226051_406</t>
        </is>
      </c>
      <c r="L184" t="inlineStr">
        <is>
          <t>Problema en el ingreso del ticket</t>
        </is>
      </c>
      <c r="M184" t="inlineStr">
        <is>
          <t>Ticket</t>
        </is>
      </c>
      <c r="N184" t="inlineStr">
        <is>
          <t>ticket duplicado</t>
        </is>
      </c>
      <c r="O184" t="inlineStr">
        <is>
          <t>GTD-TELSUR</t>
        </is>
      </c>
      <c r="P184" t="inlineStr">
        <is>
          <t>ggonzalez@grupogtd.com</t>
        </is>
      </c>
      <c r="Q184" t="inlineStr">
        <is>
          <t>ATM 406</t>
        </is>
      </c>
      <c r="R184" t="inlineStr">
        <is>
          <t>GTD-TELSUR-Problema en el ingreso del ticket-ticket duplicado</t>
        </is>
      </c>
      <c r="S184" t="inlineStr">
        <is>
          <t>Corporaciones</t>
        </is>
      </c>
      <c r="T184" t="inlineStr">
        <is>
          <t>TV, Video y Otros</t>
        </is>
      </c>
      <c r="U184" t="inlineStr">
        <is>
          <t>Medium</t>
        </is>
      </c>
      <c r="V184" s="70" t="n">
        <v>45425.58414351852</v>
      </c>
      <c r="X184" s="70" t="n">
        <v>45425.67041666667</v>
      </c>
      <c r="Z184" t="n">
        <v>44640</v>
      </c>
      <c r="AC184" t="inlineStr">
        <is>
          <t>VALPO</t>
        </is>
      </c>
      <c r="AD184" t="inlineStr">
        <is>
          <t>BBarahona@contratistasgtd.com</t>
        </is>
      </c>
      <c r="AF184" t="n">
        <v>0</v>
      </c>
      <c r="AG184" t="n">
        <v>100</v>
      </c>
      <c r="AH184" t="n">
        <v>99.722222222</v>
      </c>
      <c r="AI184" t="n">
        <v>124</v>
      </c>
    </row>
    <row r="185" ht="15.95" customHeight="1" s="79">
      <c r="A185" t="inlineStr">
        <is>
          <t>2024 992224</t>
        </is>
      </c>
      <c r="B185" t="inlineStr">
        <is>
          <t>REDBANC S.A.</t>
        </is>
      </c>
      <c r="C185" t="inlineStr">
        <is>
          <t>Customer Problem Ticket</t>
        </is>
      </c>
      <c r="E185" t="inlineStr">
        <is>
          <t>Cerrado</t>
        </is>
      </c>
      <c r="F185" t="inlineStr">
        <is>
          <t>Grupo de Nivel 1</t>
        </is>
      </c>
      <c r="G185" s="71" t="inlineStr">
        <is>
          <t xml:space="preserve">	
ATM 406 / Generar ticket
Estimados Soporet
Favor su apoyo para crear ticket con la siguiente información:
ATM
406
Falla
intermitencia
BPI 8871124
IP
10.172.10.90 / 100.72.65.114
Direccion
Calle Camino Real 1901 Recreo
Comuna
Viña del Mar
Local
Ok Market Camino Real.
INTERACCION: https://apps.mypurecloud.com/directory/#/engage/admin/interactions/b2cab58c-fadb-4c6e-9450-675f2fbc644e</t>
        </is>
      </c>
      <c r="J185" t="inlineStr">
        <is>
          <t>Enlace MPLS-FO #0008871124</t>
        </is>
      </c>
      <c r="K185" t="inlineStr">
        <is>
          <t>EnMPLS-FO_010477539_406</t>
        </is>
      </c>
      <c r="L185" t="inlineStr">
        <is>
          <t>Problema en el ingreso del ticket</t>
        </is>
      </c>
      <c r="M185" t="inlineStr">
        <is>
          <t>Ticket</t>
        </is>
      </c>
      <c r="N185" t="inlineStr">
        <is>
          <t>ticket duplicado</t>
        </is>
      </c>
      <c r="O185" t="inlineStr">
        <is>
          <t>GTD-TELSUR</t>
        </is>
      </c>
      <c r="P185" t="inlineStr">
        <is>
          <t>ggonzalez@grupogtd.com</t>
        </is>
      </c>
      <c r="Q185" t="inlineStr">
        <is>
          <t>ATM 406</t>
        </is>
      </c>
      <c r="R185" t="inlineStr">
        <is>
          <t>GTD-TELSUR-Problema en el ingreso del ticket-ticket duplicado</t>
        </is>
      </c>
      <c r="S185" t="inlineStr">
        <is>
          <t>Corporaciones</t>
        </is>
      </c>
      <c r="T185" t="inlineStr">
        <is>
          <t>Transmisión de Datos</t>
        </is>
      </c>
      <c r="U185" t="inlineStr">
        <is>
          <t>Medium</t>
        </is>
      </c>
      <c r="V185" s="70" t="n">
        <v>45425.58511574074</v>
      </c>
      <c r="X185" s="70" t="n">
        <v>45425.66958333334</v>
      </c>
      <c r="Z185" t="n">
        <v>44640</v>
      </c>
      <c r="AC185" t="inlineStr">
        <is>
          <t>VALPO</t>
        </is>
      </c>
      <c r="AD185" t="inlineStr">
        <is>
          <t>BBarahona@contratistasgtd.com</t>
        </is>
      </c>
      <c r="AF185" t="n">
        <v>0</v>
      </c>
      <c r="AG185" t="n">
        <v>100</v>
      </c>
      <c r="AH185" t="n">
        <v>99.72670250900001</v>
      </c>
      <c r="AI185" t="n">
        <v>122</v>
      </c>
    </row>
    <row r="186" ht="15.95" customHeight="1" s="79">
      <c r="A186" t="inlineStr">
        <is>
          <t>2024 992296</t>
        </is>
      </c>
      <c r="B186" t="inlineStr">
        <is>
          <t>REDBANC S.A.</t>
        </is>
      </c>
      <c r="C186" t="inlineStr">
        <is>
          <t>Customer Problem Ticket</t>
        </is>
      </c>
      <c r="E186" t="inlineStr">
        <is>
          <t>Cerrado</t>
        </is>
      </c>
      <c r="F186" t="inlineStr">
        <is>
          <t>Grupo de Soporte Terreno</t>
        </is>
      </c>
      <c r="G186" s="71" t="inlineStr">
        <is>
          <t>Estimado
Favor su apoyo con apertura de ticket por intermitencias presentadas en el siguiente enlace:
Enlace
Código de servicio
rbc-cdlv-rbi-agg Twe2/0/39 - SW-Lidice-Secundarios_Twe1/0/3
P2P-ETH_010406092
***SE ADJUNTA CORREO CON EVIDENCIA DE INTERMITENCIAS***
Saludos,
Gabriel Vergara R
Operations Network Engineer, NDM / GNO L1
+56233225703
DXC Technology
Apoquindo 5950, Piso 21, Las Condes - Santiago, Chile
Las Condes, Santiago, Chile
https://apps.mypurecloud.com/directory/#/engage/admin/interactions/81f200d3-fd3d-4640-82d8-40c2111def2a</t>
        </is>
      </c>
      <c r="J186" t="inlineStr">
        <is>
          <t>Enlace Punto a Punto Eth #0003777735</t>
        </is>
      </c>
      <c r="K186" t="inlineStr">
        <is>
          <t>P2P-ETH_010406092</t>
        </is>
      </c>
      <c r="L186" t="inlineStr">
        <is>
          <t>Cable dañado, cortado o atenuado</t>
        </is>
      </c>
      <c r="M186" t="inlineStr">
        <is>
          <t>Cable de fibra óptica</t>
        </is>
      </c>
      <c r="N186" t="inlineStr">
        <is>
          <t>cambio cruzada en D/C</t>
        </is>
      </c>
      <c r="O186" t="inlineStr">
        <is>
          <t>GTD-TELSUR</t>
        </is>
      </c>
      <c r="P186" t="inlineStr">
        <is>
          <t>ovasquez@grupogtd.com</t>
        </is>
      </c>
      <c r="R186" t="inlineStr">
        <is>
          <t>GTD-TELSUR-Cable dañado, cortado o atenuado-cambio cruzada en D/C</t>
        </is>
      </c>
      <c r="S186" t="inlineStr">
        <is>
          <t>Corporaciones</t>
        </is>
      </c>
      <c r="T186" t="inlineStr">
        <is>
          <t>Transmisión de Datos</t>
        </is>
      </c>
      <c r="U186" t="inlineStr">
        <is>
          <t>Medium</t>
        </is>
      </c>
      <c r="V186" s="70" t="n">
        <v>45425.64745370371</v>
      </c>
      <c r="W186" s="70" t="n">
        <v>45426.52851851852</v>
      </c>
      <c r="X186" s="70" t="n">
        <v>45427.4494212963</v>
      </c>
      <c r="Z186" t="n">
        <v>44640</v>
      </c>
      <c r="AA186" s="70" t="n">
        <v>45425.73273148148</v>
      </c>
      <c r="AB186" s="70" t="n">
        <v>45426.73263888889</v>
      </c>
      <c r="AC186" t="inlineStr">
        <is>
          <t>MNC</t>
        </is>
      </c>
      <c r="AD186" t="inlineStr">
        <is>
          <t>mjmino@contratistasgtd.com</t>
        </is>
      </c>
      <c r="AF186" t="n">
        <v>1440</v>
      </c>
      <c r="AG186" t="n">
        <v>97.15725806499999</v>
      </c>
      <c r="AH186" t="n">
        <v>94.18682795700001</v>
      </c>
      <c r="AI186" t="n">
        <v>2595</v>
      </c>
      <c r="AJ186" t="n">
        <v>1269</v>
      </c>
      <c r="AK186" t="n">
        <v>-171</v>
      </c>
    </row>
    <row r="187" ht="15.95" customHeight="1" s="79">
      <c r="A187" t="inlineStr">
        <is>
          <t>2024 992322</t>
        </is>
      </c>
      <c r="B187" t="inlineStr">
        <is>
          <t>REDBANC S.A.</t>
        </is>
      </c>
      <c r="C187" t="inlineStr">
        <is>
          <t>Customer Problem Ticket</t>
        </is>
      </c>
      <c r="E187" t="inlineStr">
        <is>
          <t>Cerrado</t>
        </is>
      </c>
      <c r="F187" t="inlineStr">
        <is>
          <t>Grupo de Nivel 1</t>
        </is>
      </c>
      <c r="G187" s="71" t="inlineStr">
        <is>
          <t>ATM	406
Falla	intermitencia
CS:	CS-10477539 / CS-4G-10226051 / BPI-8871124
IP	10.172.10.90 / 100.72.65.114
Direccion	Calle Camino Real 1901 Recreo
Comuna	Viña del Mar
Local	Ok Market Camino Real</t>
        </is>
      </c>
      <c r="J187" t="inlineStr">
        <is>
          <t>Enlace MPLS-FO #0008871124</t>
        </is>
      </c>
      <c r="K187" t="inlineStr">
        <is>
          <t>EnMPLS-FO_010477539_406</t>
        </is>
      </c>
      <c r="L187" t="inlineStr">
        <is>
          <t>Problema en el ingreso del ticket</t>
        </is>
      </c>
      <c r="M187" t="inlineStr">
        <is>
          <t>Ticket</t>
        </is>
      </c>
      <c r="N187" t="inlineStr">
        <is>
          <t>ticket duplicado</t>
        </is>
      </c>
      <c r="O187" t="inlineStr">
        <is>
          <t>GTD-TELSUR</t>
        </is>
      </c>
      <c r="P187" t="inlineStr">
        <is>
          <t>ggonzalez@grupogtd.com</t>
        </is>
      </c>
      <c r="Q187" t="inlineStr">
        <is>
          <t>ATM 406</t>
        </is>
      </c>
      <c r="R187" t="inlineStr">
        <is>
          <t>GTD-TELSUR-Problema en el ingreso del ticket-ticket duplicado</t>
        </is>
      </c>
      <c r="S187" t="inlineStr">
        <is>
          <t>Corporaciones</t>
        </is>
      </c>
      <c r="T187" t="inlineStr">
        <is>
          <t>Transmisión de Datos</t>
        </is>
      </c>
      <c r="U187" t="inlineStr">
        <is>
          <t>Medium</t>
        </is>
      </c>
      <c r="V187" s="70" t="n">
        <v>45425.66418981482</v>
      </c>
      <c r="X187" s="70" t="n">
        <v>45425.69912037037</v>
      </c>
      <c r="Z187" t="n">
        <v>44640</v>
      </c>
      <c r="AC187" t="inlineStr">
        <is>
          <t>VALPO</t>
        </is>
      </c>
      <c r="AD187" t="inlineStr">
        <is>
          <t>ggonzalez@grupogtd.com</t>
        </is>
      </c>
      <c r="AF187" t="n">
        <v>0</v>
      </c>
      <c r="AG187" t="n">
        <v>100</v>
      </c>
      <c r="AH187" t="n">
        <v>99.88799283199999</v>
      </c>
      <c r="AI187" t="n">
        <v>50</v>
      </c>
    </row>
    <row r="188" ht="15.95" customHeight="1" s="79">
      <c r="A188" t="inlineStr">
        <is>
          <t>2024 992459</t>
        </is>
      </c>
      <c r="B188" t="inlineStr">
        <is>
          <t>REDBANC S.A.</t>
        </is>
      </c>
      <c r="C188" t="inlineStr">
        <is>
          <t>Customer Problem Ticket</t>
        </is>
      </c>
      <c r="D188" t="inlineStr">
        <is>
          <t>2024 992449</t>
        </is>
      </c>
      <c r="E188" t="inlineStr">
        <is>
          <t>Cerrado</t>
        </is>
      </c>
      <c r="F188" t="inlineStr">
        <is>
          <t>Grupo de Nivel 1</t>
        </is>
      </c>
      <c r="G188" s="71" t="inlineStr">
        <is>
          <t>SE INSISTE EN VALIDACIÓN.
#DZS
303154 14
Gonzalez, Antonio
Para soportet@grupogtd.com
Cc gno_chile@dxc.com, CLNOCRBC@dxc.com, furbina@redbanc.cl, gruiz@redbanc.cl, ddiaz@redbanc.cl, avasquez@redbanc.cl
Hoy 18:32
Estimados.
Favor realizar apertura de ticket por caída del siguiente enlace:
name
carrier
circuit id.
type
site 1
region/group
step
owner organization
business group
Line_rbc-paine-rbi-agg01_Twe1/0/32_a_VSS_Lidice Te1/5/4
GTD
393580
Optical Fiber
Paine
REDBANC
production
SAG
REDBANC
Saludos.
Antonio Gonzalez Rodriguez.
Operations Network Engineer, NDM / GNO L1
T: +56 2 3322 5703
Mail: gno_chile@dxc.com
DXC Technology
Apoquindo 5950, Piso 21, Las Condes - Santiago, Chile
https://apps.mypurecloud.com/directory/#/engage/admin/interactions/1907dff9-1dab-44a5-bfd2-fa0931a3a28f</t>
        </is>
      </c>
      <c r="J188" t="inlineStr">
        <is>
          <t>Punto a Punto Ethernet #38479</t>
        </is>
      </c>
      <c r="K188" t="inlineStr">
        <is>
          <t>P2PETH393580</t>
        </is>
      </c>
      <c r="L188" t="inlineStr">
        <is>
          <t>Corte o atenuación de cable</t>
        </is>
      </c>
      <c r="M188" t="inlineStr">
        <is>
          <t>Incendio/arco electrico</t>
        </is>
      </c>
      <c r="N188" t="inlineStr">
        <is>
          <t>se repara problema de cable</t>
        </is>
      </c>
      <c r="O188" t="inlineStr">
        <is>
          <t>TERCEROS</t>
        </is>
      </c>
      <c r="P188" t="inlineStr">
        <is>
          <t>fbfarina@ext.grupogtd.com</t>
        </is>
      </c>
      <c r="Q188" t="n">
        <v>0</v>
      </c>
      <c r="R188" t="inlineStr">
        <is>
          <t>TERCEROS-Corte o atenuación de cable-se repara problema de cable</t>
        </is>
      </c>
      <c r="S188" t="inlineStr">
        <is>
          <t>Corporaciones</t>
        </is>
      </c>
      <c r="T188" t="inlineStr">
        <is>
          <t>Transmisión de Datos</t>
        </is>
      </c>
      <c r="U188" t="inlineStr">
        <is>
          <t>Medium</t>
        </is>
      </c>
      <c r="V188" s="70" t="n">
        <v>45425.77737268519</v>
      </c>
      <c r="W188" s="70" t="n">
        <v>45426.19966435185</v>
      </c>
      <c r="X188" s="70" t="n">
        <v>45428.45121527778</v>
      </c>
      <c r="Z188" t="n">
        <v>44640</v>
      </c>
      <c r="AA188" s="70" t="n">
        <v>45425.79545138889</v>
      </c>
      <c r="AB188" s="70" t="n">
        <v>45426.79513888889</v>
      </c>
      <c r="AC188" t="inlineStr">
        <is>
          <t>MSS</t>
        </is>
      </c>
      <c r="AD188" t="inlineStr">
        <is>
          <t>JPena@contratistasgtd.com</t>
        </is>
      </c>
      <c r="AF188" t="n">
        <v>1440</v>
      </c>
      <c r="AG188" t="n">
        <v>98.63799283199999</v>
      </c>
      <c r="AH188" t="n">
        <v>91.375448029</v>
      </c>
      <c r="AI188" t="n">
        <v>3850</v>
      </c>
      <c r="AJ188" t="n">
        <v>608</v>
      </c>
      <c r="AK188" t="n">
        <v>-832</v>
      </c>
    </row>
    <row r="189" ht="15.95" customHeight="1" s="79">
      <c r="A189" t="inlineStr">
        <is>
          <t>2024 992476</t>
        </is>
      </c>
      <c r="B189" t="inlineStr">
        <is>
          <t>REDBANC S.A.</t>
        </is>
      </c>
      <c r="C189" t="inlineStr">
        <is>
          <t>Customer Problem Ticket</t>
        </is>
      </c>
      <c r="D189" t="inlineStr">
        <is>
          <t>2024 992449</t>
        </is>
      </c>
      <c r="E189" t="inlineStr">
        <is>
          <t>Cerrado</t>
        </is>
      </c>
      <c r="F189" t="inlineStr">
        <is>
          <t>Grupo de Nivel 1</t>
        </is>
      </c>
      <c r="G189" s="71" t="inlineStr">
        <is>
          <t>SE INSISTE EN CADENA DE CORREO
#DZS
RV: INCIDENT REDBANC: rbc-paine-atm-gtd-cEdge-1:[HIGH] Interface TenGigabitEthernet0/0/3 down
M
Para soportet@grupogtd.com
Cc mpalacios@redbanc.cl, czamorano@redbanc.cl, Oscar.Orellana@dxc.com, clnocrbc@dxc.com, CLNOCRBC@dxc.com, elopez@redbanc.cl, avasquez@redbanc.cl, monitoreo@netmetrix.cl, jhoan.saa@grupogtd.com
Hoy 18:57
Buenas tardes estimados, se informa alerta presente en correo de arrastre
Saludos cordiales
--
cidimage004.png@01D6749B.2B8DE240
YUSDARI AMARILLO.
Analista de Monitoreo
Sotero del Rio N° 541 Of. 727 - Santiago
Celular: +56 9 50300887
Mail: yamarillo@netmetrix.cl
De: monitoreo@netmetrix.cl &lt;monitoreo@netmetrix.cl&gt;
Enviado el: lunes, 13 de mayo de 2024 18:51
Para: mhenriquez@netmetrix.cl; aespinoza@netmetrix.cl; cbarahona@netmetrix.cl; monitoreo@netmetrix.cl
Asunto: INCIDENT REDBANC: rbc-paine-atm-gtd-cEdge-1:[HIGH] Interface TenGigabitEthernet0/0/3 down
Estimados Mesa de Soporte,
Se informa que se detecta el siguiente incidente en plataforma de monitoreo, por favor gestionar creación de ticket de Reclamo para la revision del servicio:
Notificacion de Incidente
AVENIDA PRESIDENTE PRIETO 226, PAINE
RUT:96.521.680-4
RESUMEN
Nombre host
Direccion IP
Alerta
Severidad
Fecha y Hora de Incio
CS Equipo
:rbc-paine-atm-gtd-cEdge-1
:10.113.255.3
:[HIGH] Interface TenGigabitEthernet0/0/3 down
:Disaster
:2024.05.13 | 18:46:20
:ROUTRGEN_010344034 / FOOTELCO_010379003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https://apps.mypurecloud.com/directory/#/engage/admin/interactions/8e51f40e-f336-4d8b-a7ac-54c671a59588</t>
        </is>
      </c>
      <c r="J189" t="inlineStr">
        <is>
          <t>Fibra Óptica Oscura #0006052967</t>
        </is>
      </c>
      <c r="K189" t="inlineStr">
        <is>
          <t>FOOTELCO_010379003</t>
        </is>
      </c>
      <c r="L189" t="inlineStr">
        <is>
          <t>Corte o atenuación de cable</t>
        </is>
      </c>
      <c r="M189" t="inlineStr">
        <is>
          <t>Incendio/arco electrico</t>
        </is>
      </c>
      <c r="N189" t="inlineStr">
        <is>
          <t>se repara problema de cable</t>
        </is>
      </c>
      <c r="O189" t="inlineStr">
        <is>
          <t>TERCEROS</t>
        </is>
      </c>
      <c r="P189" t="inlineStr">
        <is>
          <t>fbfarina@ext.grupogtd.com</t>
        </is>
      </c>
      <c r="R189" t="inlineStr">
        <is>
          <t>TERCEROS-Corte o atenuación de cable-se repara problema de cable</t>
        </is>
      </c>
      <c r="S189" t="inlineStr">
        <is>
          <t>Corporaciones</t>
        </is>
      </c>
      <c r="T189" t="inlineStr">
        <is>
          <t>Transmisión de Datos</t>
        </is>
      </c>
      <c r="U189" t="inlineStr">
        <is>
          <t>Medium</t>
        </is>
      </c>
      <c r="V189" s="70" t="n">
        <v>45425.79353009259</v>
      </c>
      <c r="W189" s="70" t="n">
        <v>45426.1996875</v>
      </c>
      <c r="X189" s="70" t="n">
        <v>45428.72204861111</v>
      </c>
      <c r="Z189" t="n">
        <v>44640</v>
      </c>
      <c r="AC189" t="inlineStr">
        <is>
          <t>MSS</t>
        </is>
      </c>
      <c r="AD189" t="inlineStr">
        <is>
          <t>JPena@contratistasgtd.com</t>
        </is>
      </c>
      <c r="AF189" t="n">
        <v>0</v>
      </c>
      <c r="AG189" t="n">
        <v>98.689516129</v>
      </c>
      <c r="AH189" t="n">
        <v>90.553315412</v>
      </c>
      <c r="AI189" t="n">
        <v>4217</v>
      </c>
      <c r="AJ189" t="n">
        <v>585</v>
      </c>
      <c r="AK189" t="n">
        <v>585</v>
      </c>
    </row>
    <row r="190" ht="15.95" customHeight="1" s="79">
      <c r="A190" t="inlineStr">
        <is>
          <t>2024 992477</t>
        </is>
      </c>
      <c r="B190" t="inlineStr">
        <is>
          <t>REDBANC S.A.</t>
        </is>
      </c>
      <c r="C190" t="inlineStr">
        <is>
          <t>Customer Problem Ticket</t>
        </is>
      </c>
      <c r="E190" t="inlineStr">
        <is>
          <t>Cerrado</t>
        </is>
      </c>
      <c r="F190" t="inlineStr">
        <is>
          <t>Grupo de Nivel 1</t>
        </is>
      </c>
      <c r="G190" s="71" t="inlineStr">
        <is>
          <t>Estimados Mesa de Soporte,
Se informa que se detecta el siguiente incidente en plataforma de monitoreo, por favor gestionar creación de ticket de Reclamo para la revision del servicio:
NOMBRE HOST: rbc-paine-atm-gtd-cEdge-1
DIRECCION IP: 10.113.255.3
ALERTA: [HIGH] Interface TenGigabitEthernet0/0/3.1721 down
SEVERIDAD: Disaster
FECHA Y HORA DE INICIO: 2024.05.13 | 18:46:20
CS ROUTRGEN_010344034 / FOOTELCO_010379003
 //CONTACTO PARA VALIDAR SERVICIO//
ESCALAMIENTO: Operador de Monitoreo de turno | Correo: monitoreo@netmetrix.cl
INTERACCION: https://apps.mypurecloud.com/directory/#/engage/admin/interactions/6007b7c7-6024-410f-9ad6-93972fae433b</t>
        </is>
      </c>
      <c r="J190" t="inlineStr">
        <is>
          <t>Equipamiento #0006928519</t>
        </is>
      </c>
      <c r="K190" t="inlineStr">
        <is>
          <t>EQUIPAM_010334147</t>
        </is>
      </c>
      <c r="L190" t="inlineStr">
        <is>
          <t>Problema en el ingreso del ticket</t>
        </is>
      </c>
      <c r="M190" t="inlineStr">
        <is>
          <t>Ticket</t>
        </is>
      </c>
      <c r="N190" t="inlineStr">
        <is>
          <t>ticket duplicado</t>
        </is>
      </c>
      <c r="O190" t="inlineStr">
        <is>
          <t>GTD-TELSUR</t>
        </is>
      </c>
      <c r="P190" t="inlineStr">
        <is>
          <t>ggonzalez@grupogtd.com</t>
        </is>
      </c>
      <c r="R190" t="inlineStr">
        <is>
          <t>GTD-TELSUR-Problema en el ingreso del ticket-ticket duplicado</t>
        </is>
      </c>
      <c r="S190" t="inlineStr">
        <is>
          <t>Corporaciones</t>
        </is>
      </c>
      <c r="T190" t="inlineStr">
        <is>
          <t>TV, Video y Otros</t>
        </is>
      </c>
      <c r="U190" t="inlineStr">
        <is>
          <t>Medium</t>
        </is>
      </c>
      <c r="V190" s="70" t="n">
        <v>45425.79482638889</v>
      </c>
      <c r="X190" s="70" t="n">
        <v>45425.84376157408</v>
      </c>
      <c r="Z190" t="n">
        <v>44640</v>
      </c>
      <c r="AC190" t="inlineStr">
        <is>
          <t>MSS</t>
        </is>
      </c>
      <c r="AD190" t="inlineStr">
        <is>
          <t>BBarahona@contratistasgtd.com</t>
        </is>
      </c>
      <c r="AF190" t="n">
        <v>0</v>
      </c>
      <c r="AG190" t="n">
        <v>100</v>
      </c>
      <c r="AH190" t="n">
        <v>99.840949821</v>
      </c>
      <c r="AI190" t="n">
        <v>71</v>
      </c>
    </row>
    <row r="191" ht="15.95" customHeight="1" s="79">
      <c r="A191" t="inlineStr">
        <is>
          <t>2024 992478</t>
        </is>
      </c>
      <c r="B191" t="inlineStr">
        <is>
          <t>REDBANC S.A.</t>
        </is>
      </c>
      <c r="C191" t="inlineStr">
        <is>
          <t>Customer Problem Ticket</t>
        </is>
      </c>
      <c r="D191" t="inlineStr">
        <is>
          <t>2024 992449</t>
        </is>
      </c>
      <c r="E191" t="inlineStr">
        <is>
          <t>Cerrado</t>
        </is>
      </c>
      <c r="F191" t="inlineStr">
        <is>
          <t>Grupo de Nivel 1</t>
        </is>
      </c>
      <c r="G191" s="71" t="inlineStr">
        <is>
          <t xml:space="preserve">A ESPERA DE VALIDACION
CVPN y CVIDEO paine 2
Estimados
Favor vuestra ayuda para realizar revisión de ASR Paine 2 , el cual se encuentra caído.
CS: 495266
Atte.
Sergio Matias Sandoval Fleet
Technology Consultant I – Analista Observabilidad
+56 9 2 2674 6880
</t>
        </is>
      </c>
      <c r="J191" t="inlineStr">
        <is>
          <t>Punto a Punto Ethernet #38473</t>
        </is>
      </c>
      <c r="K191" t="inlineStr">
        <is>
          <t>P2PETH495257</t>
        </is>
      </c>
      <c r="L191" t="inlineStr">
        <is>
          <t>Corte o atenuación de cable</t>
        </is>
      </c>
      <c r="M191" t="inlineStr">
        <is>
          <t>Incendio/arco electrico</t>
        </is>
      </c>
      <c r="N191" t="inlineStr">
        <is>
          <t>se repara problema de cable</t>
        </is>
      </c>
      <c r="O191" t="inlineStr">
        <is>
          <t>TERCEROS</t>
        </is>
      </c>
      <c r="P191" t="inlineStr">
        <is>
          <t>ggonzalez@grupogtd.com</t>
        </is>
      </c>
      <c r="Q191" t="n">
        <v>0</v>
      </c>
      <c r="R191" t="inlineStr">
        <is>
          <t>TERCEROS-Corte o atenuación de cable-se repara problema de cable</t>
        </is>
      </c>
      <c r="S191" t="inlineStr">
        <is>
          <t>Corporaciones</t>
        </is>
      </c>
      <c r="T191" t="inlineStr">
        <is>
          <t>Transmisión de Datos</t>
        </is>
      </c>
      <c r="U191" t="inlineStr">
        <is>
          <t>Medium</t>
        </is>
      </c>
      <c r="V191" s="70" t="n">
        <v>45425.79519675926</v>
      </c>
      <c r="W191" s="70" t="n">
        <v>45426.1996875</v>
      </c>
      <c r="X191" s="70" t="n">
        <v>45426.41552083333</v>
      </c>
      <c r="Z191" t="n">
        <v>44640</v>
      </c>
      <c r="AC191" t="inlineStr">
        <is>
          <t>MSS</t>
        </is>
      </c>
      <c r="AD191" t="inlineStr">
        <is>
          <t>ggonzalez@grupogtd.com</t>
        </is>
      </c>
      <c r="AF191" t="n">
        <v>0</v>
      </c>
      <c r="AG191" t="n">
        <v>98.696236559</v>
      </c>
      <c r="AH191" t="n">
        <v>97.999551971</v>
      </c>
      <c r="AI191" t="n">
        <v>893</v>
      </c>
      <c r="AJ191" t="n">
        <v>582</v>
      </c>
      <c r="AK191" t="n">
        <v>582</v>
      </c>
    </row>
    <row r="192" ht="15.95" customHeight="1" s="79">
      <c r="A192" t="inlineStr">
        <is>
          <t>2024 992482</t>
        </is>
      </c>
      <c r="B192" t="inlineStr">
        <is>
          <t>REDBANC S.A.</t>
        </is>
      </c>
      <c r="C192" t="inlineStr">
        <is>
          <t>Customer Problem Ticket</t>
        </is>
      </c>
      <c r="D192" t="inlineStr">
        <is>
          <t>2024 992449</t>
        </is>
      </c>
      <c r="E192" t="inlineStr">
        <is>
          <t>Cerrado</t>
        </is>
      </c>
      <c r="F192" t="inlineStr">
        <is>
          <t>Grupo de Nivel 1</t>
        </is>
      </c>
      <c r="G192" s="71" t="inlineStr">
        <is>
          <t xml:space="preserve">A ESPERA DE VALIDACION
Estimados Mesa de Soporte,
Se informa que se detecta el siguiente incidente en plataforma de monitoreo, por favor gestionar creación de ticket de Reclamo para la revision del servicio:
Notificacion de Incidente
AVENIDA PRESIDENTE PRIETO 226, PAINE
RUT:96.521.680-4
RESUMEN
Nombre host
Direccion IP
Alerta
Severidad
Fecha y Hora de Incio
CS Equipo
:rbc-paine-atm-gtd-cEdge-1
:10.113.255.3
:[HIGH] Interface TenGigabitEthernet0/0/3.1722 down
:Disaster
:2024.05.13 | 18:46:20
:ROUTRGEN_010344034 / FOOTELCO_010379003
CONTACTO PARA VALIDAR SERVICIO
Escalamiento
:Operador de Monitoreo de turno | Correo: monitoreo@netmetrix.cl
BITACORA
Registros de Actualizacion
:
www.netmetrix.cl
Centro de Monitoreo Netmetrix
https://apps.mypurecloud.com/directory/#/engage/admin/interactions/d5379743-feb5-4eea-96fe-134f04c8ec66
</t>
        </is>
      </c>
      <c r="J192" t="inlineStr">
        <is>
          <t>Fibra Óptica Oscura #0006052967</t>
        </is>
      </c>
      <c r="K192" t="inlineStr">
        <is>
          <t>FOOTELCO_010379003</t>
        </is>
      </c>
      <c r="L192" t="inlineStr">
        <is>
          <t>Corte o atenuación de cable</t>
        </is>
      </c>
      <c r="M192" t="inlineStr">
        <is>
          <t>Incendio/arco electrico</t>
        </is>
      </c>
      <c r="N192" t="inlineStr">
        <is>
          <t>se repara problema de cable</t>
        </is>
      </c>
      <c r="O192" t="inlineStr">
        <is>
          <t>TERCEROS</t>
        </is>
      </c>
      <c r="P192" t="inlineStr">
        <is>
          <t>ggonzalez@grupogtd.com</t>
        </is>
      </c>
      <c r="R192" t="inlineStr">
        <is>
          <t>TERCEROS-Corte o atenuación de cable-se repara problema de cable</t>
        </is>
      </c>
      <c r="S192" t="inlineStr">
        <is>
          <t>Corporaciones</t>
        </is>
      </c>
      <c r="T192" t="inlineStr">
        <is>
          <t>Transmisión de Datos</t>
        </is>
      </c>
      <c r="U192" t="inlineStr">
        <is>
          <t>Medium</t>
        </is>
      </c>
      <c r="V192" s="70" t="n">
        <v>45425.79873842592</v>
      </c>
      <c r="W192" s="70" t="n">
        <v>45426.1996875</v>
      </c>
      <c r="X192" s="70" t="n">
        <v>45426.41649305556</v>
      </c>
      <c r="Z192" t="n">
        <v>44640</v>
      </c>
      <c r="AC192" t="inlineStr">
        <is>
          <t>MSS</t>
        </is>
      </c>
      <c r="AD192" t="inlineStr">
        <is>
          <t>dmessina@contratistasgtd.com</t>
        </is>
      </c>
      <c r="AF192" t="n">
        <v>0</v>
      </c>
      <c r="AG192" t="n">
        <v>98.70743727599999</v>
      </c>
      <c r="AH192" t="n">
        <v>98.008512545</v>
      </c>
      <c r="AI192" t="n">
        <v>889</v>
      </c>
      <c r="AJ192" t="n">
        <v>577</v>
      </c>
      <c r="AK192" t="n">
        <v>577</v>
      </c>
    </row>
    <row r="193" ht="15.95" customHeight="1" s="79">
      <c r="A193" t="inlineStr">
        <is>
          <t>2024 992547</t>
        </is>
      </c>
      <c r="B193" t="inlineStr">
        <is>
          <t>REDBANC S.A.</t>
        </is>
      </c>
      <c r="C193" t="inlineStr">
        <is>
          <t>Customer Problem Ticket</t>
        </is>
      </c>
      <c r="E193" t="inlineStr">
        <is>
          <t>Cerrado</t>
        </is>
      </c>
      <c r="F193" t="inlineStr">
        <is>
          <t>Grupo de Nivel 1</t>
        </is>
      </c>
      <c r="G193" s="71" t="inlineStr">
        <is>
          <t>Estimados @soportet@grupogtd.com
Favor su gestión con apertura de ticket por enlace el cual se encuentra con múltiples intermitencias.
name
carrier
circuit id.
type
site 1
rbc-cdlv-rbi-agg – Twe1/0/39
GTD
P2P-ETH_010406093
Optical Fiber
Clientes RedBanc
Evidencias;
Saludos.
Antonio Gonzalez Rodriguez.
Operations Network Engineer, NDM / GNO L1
T: +56 2 3322 5703
Mail: gno_chile@dxc.com
DXC Technology
Apoquindo 5950, Piso 21, Las Condes - Santiago, Chile
https://apps.mypurecloud.com/directory/#/engage/admin/interactions/8445d215-dd33-4e55-b792-9d488dfad100</t>
        </is>
      </c>
      <c r="J193" t="inlineStr">
        <is>
          <t>Enlace Punto a Punto Eth #0003777787</t>
        </is>
      </c>
      <c r="K193" t="inlineStr">
        <is>
          <t>P2P-ETH_010406093</t>
        </is>
      </c>
      <c r="L193" t="inlineStr">
        <is>
          <t>Bloqueo de equipos</t>
        </is>
      </c>
      <c r="M193" t="inlineStr">
        <is>
          <t>Equipamiento por lado de cliente</t>
        </is>
      </c>
      <c r="N193" t="inlineStr">
        <is>
          <t>Reinicio de equipamiento</t>
        </is>
      </c>
      <c r="O193" t="inlineStr">
        <is>
          <t>GTD-TELSUR</t>
        </is>
      </c>
      <c r="P193" t="inlineStr">
        <is>
          <t>vcampos@grupogtd.com</t>
        </is>
      </c>
      <c r="R193" t="inlineStr">
        <is>
          <t>GTD-TELSUR-Bloqueo de equipos-Reinicio de equipamiento</t>
        </is>
      </c>
      <c r="S193" t="inlineStr">
        <is>
          <t>Corporaciones</t>
        </is>
      </c>
      <c r="T193" t="inlineStr">
        <is>
          <t>Transmisión de Datos</t>
        </is>
      </c>
      <c r="U193" t="inlineStr">
        <is>
          <t>Medium</t>
        </is>
      </c>
      <c r="V193" s="70" t="n">
        <v>45425.95</v>
      </c>
      <c r="W193" s="70" t="n">
        <v>45426.0346875</v>
      </c>
      <c r="X193" s="70" t="n">
        <v>45442.95384259259</v>
      </c>
      <c r="Z193" t="n">
        <v>44640</v>
      </c>
      <c r="AA193" s="70" t="n">
        <v>45425.98111111111</v>
      </c>
      <c r="AB193" s="70" t="n">
        <v>45426.98055555556</v>
      </c>
      <c r="AC193" t="inlineStr">
        <is>
          <t>MNC</t>
        </is>
      </c>
      <c r="AD193" t="inlineStr">
        <is>
          <t>bbriceno@contratistasgtd.com</t>
        </is>
      </c>
      <c r="AF193" t="n">
        <v>1440</v>
      </c>
      <c r="AG193" t="n">
        <v>99.728942652</v>
      </c>
      <c r="AH193" t="n">
        <v>45.150089606</v>
      </c>
      <c r="AI193" t="n">
        <v>24485</v>
      </c>
      <c r="AJ193" t="n">
        <v>121</v>
      </c>
      <c r="AK193" t="n">
        <v>-1319</v>
      </c>
    </row>
    <row r="194" ht="15.95" customHeight="1" s="79">
      <c r="A194" t="inlineStr">
        <is>
          <t>2024 992656</t>
        </is>
      </c>
      <c r="B194" t="inlineStr">
        <is>
          <t>REDBANC S.A.</t>
        </is>
      </c>
      <c r="C194" t="inlineStr">
        <is>
          <t>Customer Problem Ticket</t>
        </is>
      </c>
      <c r="E194" t="inlineStr">
        <is>
          <t>Cerrado</t>
        </is>
      </c>
      <c r="F194" t="inlineStr">
        <is>
          <t>Grupo de Nivel 1</t>
        </is>
      </c>
      <c r="G194" s="71" t="inlineStr">
        <is>
          <t xml:space="preserve">bajar interfaz G0/1/3 del ATM 3727,
ATM	3727	
DIRECCION	Av. Arturo Prat 1656
UBICACION	Estación de servicio Time Market
COMUNA Iquique	
CODIGOCS-10327820
</t>
        </is>
      </c>
      <c r="J194" t="inlineStr">
        <is>
          <t>Enlace MPLS-FO #0001528852</t>
        </is>
      </c>
      <c r="K194" t="inlineStr">
        <is>
          <t>EnMPLS-FO_010327820_3814</t>
        </is>
      </c>
      <c r="L194" t="inlineStr">
        <is>
          <t>Problema de configuración</t>
        </is>
      </c>
      <c r="M194" t="inlineStr">
        <is>
          <t>Router de datos</t>
        </is>
      </c>
      <c r="N194" t="inlineStr">
        <is>
          <t>cambio de configuración de ruteo</t>
        </is>
      </c>
      <c r="O194" t="inlineStr">
        <is>
          <t>GTD-TELSUR</t>
        </is>
      </c>
      <c r="P194" t="inlineStr">
        <is>
          <t>ggonzalez@grupogtd.com</t>
        </is>
      </c>
      <c r="Q194" t="inlineStr">
        <is>
          <t>ATM 3814</t>
        </is>
      </c>
      <c r="R194" t="inlineStr">
        <is>
          <t>GTD-TELSUR-Problema de configuración-cambio de configuración de ruteo</t>
        </is>
      </c>
      <c r="S194" t="inlineStr">
        <is>
          <t>Corporaciones</t>
        </is>
      </c>
      <c r="T194" t="inlineStr">
        <is>
          <t>Transmisión de Datos</t>
        </is>
      </c>
      <c r="U194" t="inlineStr">
        <is>
          <t>Medium</t>
        </is>
      </c>
      <c r="V194" s="70" t="n">
        <v>45426.39224537037</v>
      </c>
      <c r="X194" s="70" t="n">
        <v>45426.44122685185</v>
      </c>
      <c r="Z194" t="n">
        <v>44640</v>
      </c>
      <c r="AC194" t="inlineStr">
        <is>
          <t>TPCA</t>
        </is>
      </c>
      <c r="AD194" t="inlineStr">
        <is>
          <t>ggonzalez@grupogtd.com</t>
        </is>
      </c>
      <c r="AF194" t="n">
        <v>0</v>
      </c>
      <c r="AG194" t="n">
        <v>100</v>
      </c>
      <c r="AH194" t="n">
        <v>99.840949821</v>
      </c>
      <c r="AI194" t="n">
        <v>71</v>
      </c>
    </row>
    <row r="195" ht="15.95" customHeight="1" s="79">
      <c r="A195" t="inlineStr">
        <is>
          <t>2024 992716</t>
        </is>
      </c>
      <c r="B195" t="inlineStr">
        <is>
          <t>REDBANC S.A.</t>
        </is>
      </c>
      <c r="C195" t="inlineStr">
        <is>
          <t>Customer Problem Ticket</t>
        </is>
      </c>
      <c r="E195" t="inlineStr">
        <is>
          <t>Cerrado</t>
        </is>
      </c>
      <c r="F195" t="inlineStr">
        <is>
          <t>Grupo de Soporte Terreno Telsur</t>
        </is>
      </c>
      <c r="G195" s="71" t="inlineStr">
        <is>
          <t>#dzs
ATM	4175
Falla	sin enlace
CS:	CS-339986 / BPI-33064
IP	
Direccion	Beuacheff 765
Comuna	Valdivia
Local	Hospital</t>
        </is>
      </c>
      <c r="J195" t="inlineStr">
        <is>
          <t>Enlace MPLS-FO #33064</t>
        </is>
      </c>
      <c r="K195" t="inlineStr">
        <is>
          <t>EnMPLSFODF_339986</t>
        </is>
      </c>
      <c r="L195" t="inlineStr">
        <is>
          <t>Bloqueo de equipos</t>
        </is>
      </c>
      <c r="M195" t="inlineStr">
        <is>
          <t>Equipamiento por lado de cliente</t>
        </is>
      </c>
      <c r="N195" t="inlineStr">
        <is>
          <t>Reinicio de equipamiento</t>
        </is>
      </c>
      <c r="O195" t="inlineStr">
        <is>
          <t>GTD-TELSUR</t>
        </is>
      </c>
      <c r="P195" t="inlineStr">
        <is>
          <t>andrea.subiabre@grupogtd.com</t>
        </is>
      </c>
      <c r="Q195" t="inlineStr">
        <is>
          <t>ATM 4175</t>
        </is>
      </c>
      <c r="R195" t="inlineStr">
        <is>
          <t>GTD-TELSUR-Bloqueo de equipos-Reinicio de equipamiento</t>
        </is>
      </c>
      <c r="S195" t="inlineStr">
        <is>
          <t>Corporaciones</t>
        </is>
      </c>
      <c r="T195" t="inlineStr">
        <is>
          <t>Transmisión de Datos</t>
        </is>
      </c>
      <c r="U195" t="inlineStr">
        <is>
          <t>Medium</t>
        </is>
      </c>
      <c r="V195" s="70" t="n">
        <v>45426.43509259259</v>
      </c>
      <c r="X195" s="70" t="n">
        <v>45427.63994212963</v>
      </c>
      <c r="Z195" t="n">
        <v>44640</v>
      </c>
      <c r="AA195" s="70" t="n">
        <v>45426.76472222222</v>
      </c>
      <c r="AB195" s="70" t="n">
        <v>45427.76458333333</v>
      </c>
      <c r="AC195" t="inlineStr">
        <is>
          <t>VLDV</t>
        </is>
      </c>
      <c r="AD195" t="inlineStr">
        <is>
          <t>ggonzalez@grupogtd.com</t>
        </is>
      </c>
      <c r="AF195" t="n">
        <v>1440</v>
      </c>
      <c r="AG195" t="n">
        <v>100</v>
      </c>
      <c r="AH195" t="n">
        <v>96.11335125399999</v>
      </c>
      <c r="AI195" t="n">
        <v>1735</v>
      </c>
    </row>
    <row r="196" ht="15.95" customHeight="1" s="79">
      <c r="A196" t="inlineStr">
        <is>
          <t>2024 992745</t>
        </is>
      </c>
      <c r="B196" t="inlineStr">
        <is>
          <t>REDBANC S.A.</t>
        </is>
      </c>
      <c r="C196" t="inlineStr">
        <is>
          <t>Customer Problem Ticket</t>
        </is>
      </c>
      <c r="E196" t="inlineStr">
        <is>
          <t>Cerrado</t>
        </is>
      </c>
      <c r="F196" t="inlineStr">
        <is>
          <t>Grupo de Nivel 1</t>
        </is>
      </c>
      <c r="G196" s="71" t="inlineStr">
        <is>
          <t xml:space="preserve">Apertura de ticket | RBC | rbc-cdlv-rbi-agg Twe1/0/39 - Interface Down | CS:
Estimados.
Favor aperturar ticket para el siguiente enlace caido.
name rbc-cdlv-rbi-agg – Twe1/0/39
carrier GTD
circuit id. P2P-ETH_010406093
type Optical Fiber
site 1 Clientes RedBanc
rbc-cdlv-rbi-agg – Twe1/0/39
Saludos.
Nicolás Gómez Córdova.
Operations Network Engineer, NDM / GNO L1
+56233225703
DXC Technology
Apoquindo 5950 Piso 21, Las Condes, Santiago, Chile
https://apps.mypurecloud.com/directory/#/engage/admin/interactions/64227871-63c9-49b2-aba3-ba030ee6c32b
</t>
        </is>
      </c>
      <c r="J196" t="inlineStr">
        <is>
          <t>Enlace Punto a Punto Eth #0003777787</t>
        </is>
      </c>
      <c r="K196" t="inlineStr">
        <is>
          <t>P2P-ETH_010406093</t>
        </is>
      </c>
      <c r="L196" t="inlineStr">
        <is>
          <t>Problema de energía o climatización</t>
        </is>
      </c>
      <c r="M196" t="inlineStr">
        <is>
          <t>Conversor o modem en Cliente</t>
        </is>
      </c>
      <c r="N196" t="inlineStr">
        <is>
          <t>se reconecta energía</t>
        </is>
      </c>
      <c r="O196" t="inlineStr">
        <is>
          <t>CLIENTE</t>
        </is>
      </c>
      <c r="P196" t="inlineStr">
        <is>
          <t>BastianJossue.Gonzalez@grupogtd.com</t>
        </is>
      </c>
      <c r="R196" t="inlineStr">
        <is>
          <t>CLIENTE-Problema de energía o climatización-se reconecta energía</t>
        </is>
      </c>
      <c r="S196" t="inlineStr">
        <is>
          <t>Corporaciones</t>
        </is>
      </c>
      <c r="T196" t="inlineStr">
        <is>
          <t>Transmisión de Datos</t>
        </is>
      </c>
      <c r="U196" t="inlineStr">
        <is>
          <t>Medium</t>
        </is>
      </c>
      <c r="V196" s="70" t="n">
        <v>45426.4506712963</v>
      </c>
      <c r="X196" s="70" t="n">
        <v>45426.54997685185</v>
      </c>
      <c r="Z196" t="n">
        <v>44640</v>
      </c>
      <c r="AA196" s="70" t="n">
        <v>45426.48270833334</v>
      </c>
      <c r="AB196" s="70" t="n">
        <v>45427.48263888889</v>
      </c>
      <c r="AC196" t="inlineStr">
        <is>
          <t>MNC</t>
        </is>
      </c>
      <c r="AD196" t="inlineStr">
        <is>
          <t>m.pena@contratistasgtd.com</t>
        </is>
      </c>
      <c r="AF196" t="n">
        <v>1440</v>
      </c>
      <c r="AG196" t="n">
        <v>100</v>
      </c>
      <c r="AH196" t="n">
        <v>99.67965949800001</v>
      </c>
      <c r="AI196" t="n">
        <v>143</v>
      </c>
    </row>
    <row r="197" ht="15.95" customHeight="1" s="79">
      <c r="A197" t="inlineStr">
        <is>
          <t>2024 992757</t>
        </is>
      </c>
      <c r="B197" t="inlineStr">
        <is>
          <t>REDBANC S.A.</t>
        </is>
      </c>
      <c r="C197" t="inlineStr">
        <is>
          <t>Customer Problem Ticket</t>
        </is>
      </c>
      <c r="E197" t="inlineStr">
        <is>
          <t>Cerrado</t>
        </is>
      </c>
      <c r="F197" t="inlineStr">
        <is>
          <t>Grupo de Soporte Terreno</t>
        </is>
      </c>
      <c r="G197" s="71" t="inlineStr">
        <is>
          <t>ATM	448
Falla	enlace caido
CS:	CS-10280357 / BPI-1156089
IP	10.10.106.44
Direccion	Avenida Santa Rosa 7668
Comuna	La Granja
Local	Supermercado Santa Isabel La Granja</t>
        </is>
      </c>
      <c r="J197" t="inlineStr">
        <is>
          <t>Enlace MPLS FO #0001156089</t>
        </is>
      </c>
      <c r="K197" t="inlineStr">
        <is>
          <t>EnMPLSFO_010280357_448</t>
        </is>
      </c>
      <c r="L197" t="inlineStr">
        <is>
          <t>Cable dañado, cortado o atenuado</t>
        </is>
      </c>
      <c r="M197" t="inlineStr">
        <is>
          <t>Cable de fibra óptica</t>
        </is>
      </c>
      <c r="N197" t="inlineStr">
        <is>
          <t>cambio cruzada en D/C</t>
        </is>
      </c>
      <c r="O197" t="inlineStr">
        <is>
          <t>GTD-TELSUR</t>
        </is>
      </c>
      <c r="P197" t="inlineStr">
        <is>
          <t>ale-fort@grupogtd.com</t>
        </is>
      </c>
      <c r="Q197" t="inlineStr">
        <is>
          <t>ATM 448</t>
        </is>
      </c>
      <c r="R197" t="inlineStr">
        <is>
          <t>GTD-TELSUR-Cable dañado, cortado o atenuado-cambio cruzada en D/C</t>
        </is>
      </c>
      <c r="S197" t="inlineStr">
        <is>
          <t>Corporaciones</t>
        </is>
      </c>
      <c r="T197" t="inlineStr">
        <is>
          <t>Transmisión de Datos</t>
        </is>
      </c>
      <c r="U197" t="inlineStr">
        <is>
          <t>Medium</t>
        </is>
      </c>
      <c r="V197" s="70" t="n">
        <v>45426.4603587963</v>
      </c>
      <c r="W197" s="70" t="n">
        <v>45426.70216435185</v>
      </c>
      <c r="X197" s="70" t="n">
        <v>45426.72380787037</v>
      </c>
      <c r="Z197" t="n">
        <v>44640</v>
      </c>
      <c r="AC197" t="inlineStr">
        <is>
          <t>MSC</t>
        </is>
      </c>
      <c r="AD197" t="inlineStr">
        <is>
          <t>ggonzalez@grupogtd.com</t>
        </is>
      </c>
      <c r="AF197" t="n">
        <v>0</v>
      </c>
      <c r="AG197" t="n">
        <v>99.218189964</v>
      </c>
      <c r="AH197" t="n">
        <v>99.14874552000001</v>
      </c>
      <c r="AI197" t="n">
        <v>380</v>
      </c>
      <c r="AJ197" t="n">
        <v>349</v>
      </c>
      <c r="AK197" t="n">
        <v>349</v>
      </c>
    </row>
    <row r="198" ht="15.95" customHeight="1" s="79">
      <c r="A198" t="inlineStr">
        <is>
          <t>2024 992775</t>
        </is>
      </c>
      <c r="B198" t="inlineStr">
        <is>
          <t>REDBANC S.A.</t>
        </is>
      </c>
      <c r="C198" t="inlineStr">
        <is>
          <t>Customer Problem Ticket</t>
        </is>
      </c>
      <c r="E198" t="inlineStr">
        <is>
          <t>Cerrado</t>
        </is>
      </c>
      <c r="F198" t="inlineStr">
        <is>
          <t>Grupo de Nivel 1</t>
        </is>
      </c>
      <c r="G198" s="71" t="inlineStr">
        <is>
          <t>Estimado,
Favor aperturar ticket para el siguiente enlace debido a que presentó una caída y saber la causa raíz de dicho evento.
name
carrier
circuit id.
type
site 1
region/group
LINE_Sinacofi _Primary
GTD
18191
Optical Fiber
Clientes RedBanc
REDBANC
Saludos.
Nicolás Gómez Córdova.
Operations Network Engineer, NDM / GNO L1
+56233225703
DXC Technology
Apoquindo 5950 Piso 21, Las Condes, Santiago, Chile
https://apps.mypurecloud.com/directory/#/engage/admin/interactions/6ab29e79-563b-4a40-bfa3-f79b960b1114</t>
        </is>
      </c>
      <c r="J198" t="inlineStr">
        <is>
          <t>Punto a Punto Ethernet #0000272302</t>
        </is>
      </c>
      <c r="K198" t="inlineStr">
        <is>
          <t>P2PETH_010167097_18191</t>
        </is>
      </c>
      <c r="L198" t="inlineStr">
        <is>
          <t>Problema de energía o climatización</t>
        </is>
      </c>
      <c r="M198" t="inlineStr">
        <is>
          <t>Conversor o modem en Cliente</t>
        </is>
      </c>
      <c r="N198" t="inlineStr">
        <is>
          <t>se reconecta energía</t>
        </is>
      </c>
      <c r="O198" t="inlineStr">
        <is>
          <t>CLIENTE</t>
        </is>
      </c>
      <c r="P198" t="inlineStr">
        <is>
          <t>BastianJossue.Gonzalez@grupogtd.com</t>
        </is>
      </c>
      <c r="R198" t="inlineStr">
        <is>
          <t>CLIENTE-Problema de energía o climatización-se reconecta energía</t>
        </is>
      </c>
      <c r="S198" t="inlineStr">
        <is>
          <t>Corporaciones</t>
        </is>
      </c>
      <c r="T198" t="inlineStr">
        <is>
          <t>Transmisión de Datos</t>
        </is>
      </c>
      <c r="U198" t="inlineStr">
        <is>
          <t>Medium</t>
        </is>
      </c>
      <c r="V198" s="70" t="n">
        <v>45426.46871527778</v>
      </c>
      <c r="X198" s="70" t="n">
        <v>45426.55237268518</v>
      </c>
      <c r="Z198" t="n">
        <v>44640</v>
      </c>
      <c r="AA198" s="70" t="n">
        <v>45426.48295138889</v>
      </c>
      <c r="AB198" s="70" t="n">
        <v>45427.48263888889</v>
      </c>
      <c r="AC198" t="inlineStr">
        <is>
          <t>MNC</t>
        </is>
      </c>
      <c r="AD198" t="inlineStr">
        <is>
          <t>KPizarro@contratistasgtd.com</t>
        </is>
      </c>
      <c r="AF198" t="n">
        <v>1440</v>
      </c>
      <c r="AG198" t="n">
        <v>100</v>
      </c>
      <c r="AH198" t="n">
        <v>99.728942652</v>
      </c>
      <c r="AI198" t="n">
        <v>121</v>
      </c>
    </row>
    <row r="199" ht="15.95" customHeight="1" s="79">
      <c r="A199" t="inlineStr">
        <is>
          <t>2024 992846</t>
        </is>
      </c>
      <c r="B199" t="inlineStr">
        <is>
          <t>REDBANC S.A.</t>
        </is>
      </c>
      <c r="C199" t="inlineStr">
        <is>
          <t>Customer Problem Ticket</t>
        </is>
      </c>
      <c r="E199" t="inlineStr">
        <is>
          <t>Cerrado</t>
        </is>
      </c>
      <c r="F199" t="inlineStr">
        <is>
          <t>Grupo de Soporte Terreno Telsur</t>
        </is>
      </c>
      <c r="G199" s="71" t="inlineStr">
        <is>
          <t>#DZS
ATM	4955
Falla	enlace caido
CS:	CS-548503 / BPI-38535
IP	10.10.102.23
Direccion	Carretera Del Cobre Eduardo Frei Montalva 750
Comuna	Rancagua
Local	Jumbo Rancagua N 3</t>
        </is>
      </c>
      <c r="J199" t="inlineStr">
        <is>
          <t>Enlace MPLS-FO #38535</t>
        </is>
      </c>
      <c r="K199" t="inlineStr">
        <is>
          <t>EnMPLSFODF_548503</t>
        </is>
      </c>
      <c r="L199" t="inlineStr">
        <is>
          <t>Bloqueo de equipos</t>
        </is>
      </c>
      <c r="M199" t="inlineStr">
        <is>
          <t>Equipamiento por lado de cliente</t>
        </is>
      </c>
      <c r="N199" t="inlineStr">
        <is>
          <t>Reinicio de equipamiento</t>
        </is>
      </c>
      <c r="O199" t="inlineStr">
        <is>
          <t>GTD-TELSUR</t>
        </is>
      </c>
      <c r="P199" t="inlineStr">
        <is>
          <t>CRomero@ext.grupogtd.com</t>
        </is>
      </c>
      <c r="Q199" t="inlineStr">
        <is>
          <t>ATM 4955</t>
        </is>
      </c>
      <c r="R199" t="inlineStr">
        <is>
          <t>GTD-TELSUR-Bloqueo de equipos-Reinicio de equipamiento</t>
        </is>
      </c>
      <c r="S199" t="inlineStr">
        <is>
          <t>Corporaciones</t>
        </is>
      </c>
      <c r="T199" t="inlineStr">
        <is>
          <t>Transmisión de Datos</t>
        </is>
      </c>
      <c r="U199" t="inlineStr">
        <is>
          <t>Medium</t>
        </is>
      </c>
      <c r="V199" s="70" t="n">
        <v>45426.5047337963</v>
      </c>
      <c r="X199" s="70" t="n">
        <v>45427.75361111111</v>
      </c>
      <c r="Z199" t="n">
        <v>44640</v>
      </c>
      <c r="AA199" s="70" t="n">
        <v>45426.6842824074</v>
      </c>
      <c r="AB199" s="70" t="n">
        <v>45427.68402777778</v>
      </c>
      <c r="AC199" t="inlineStr">
        <is>
          <t>RNGA</t>
        </is>
      </c>
      <c r="AD199" t="inlineStr">
        <is>
          <t>ggonzalez@grupogtd.com</t>
        </is>
      </c>
      <c r="AF199" t="n">
        <v>1440</v>
      </c>
      <c r="AG199" t="n">
        <v>100</v>
      </c>
      <c r="AH199" t="n">
        <v>95.969982079</v>
      </c>
      <c r="AI199" t="n">
        <v>1799</v>
      </c>
    </row>
    <row r="200" ht="15.95" customHeight="1" s="79">
      <c r="A200" t="inlineStr">
        <is>
          <t>2024 992877</t>
        </is>
      </c>
      <c r="B200" t="inlineStr">
        <is>
          <t>REDBANC S.A.</t>
        </is>
      </c>
      <c r="C200" t="inlineStr">
        <is>
          <t>Customer Problem Ticket</t>
        </is>
      </c>
      <c r="E200" t="inlineStr">
        <is>
          <t>Cerrado</t>
        </is>
      </c>
      <c r="F200" t="inlineStr">
        <is>
          <t>Grupo de Nivel 1</t>
        </is>
      </c>
      <c r="G200" s="71" t="inlineStr">
        <is>
          <t xml:space="preserve">Asunto: RE: INCIDENT REDBANC: 1747_MPLSFO_RM_Banco-Santander_MALL_PUENTE ALTO_CS-010474396:ATM Down
Estimados,
Se envia códigos de servicio:
DIRECCION
COMUNA
REGION
BANCO
SITIO
CS ENLACE
CS ROUTER
SYSTEM-IP
AVENIDA CONCHA Y TORO 1149
PUENTE ALTO
RM
Santander
MALL
EnMPLSFO_010474396_1747 NO VALIDO
ROUTRGEN_010407171_1747 NO VALIDO
10.113.21.45
MONITOREO NETMETRIX
E-mail: monitoreo@netmetrix.cl
======================
Asunto: INCIDENT REDBANC: 1747_MPLSFO_RM_Banco-Santander_MALL_PUENTE ALTO_CS-010474396:ATM Down
Estimados Mesa de Soporte,
Se informa que se detecta el siguiente incidente en plataforma de monitoreo, por favor gestionar creación de ticket de Reclamo para la revision del servicio:
Notificacion de Incidente
AVENIDA CONCHA Y TORO 1149, PUENTE ALTO
RUT:
RESUMEN
Nombre host
Direccion IP
Alerta
Severidad
Fecha y Hora de Incio
CS Equipo
:1747_MPLSFO_RM_Banco-Santander_MALL_PUENTE ALTO_CS-010474396
:10.113.21.45
:ATM Down
:High
:2024.05.14 | 11:16:34
:ROUTRGEN_010407171_1747
CONTACTO PARA VALIDAR SERVICIO
Escalamiento
:Operador de Monitoreo de turno | Correo: monitoreo@netmetrix.cl
https://apps.mypurecloud.com/directory/#/engage/admin/interactions/1b507ba9-cec7-43f8-9173-dd83b9572543
 </t>
        </is>
      </c>
      <c r="J200" t="inlineStr">
        <is>
          <t>Equipamiento #38044</t>
        </is>
      </c>
      <c r="K200" t="inlineStr">
        <is>
          <t>EQUIPAM342045</t>
        </is>
      </c>
      <c r="L200" t="inlineStr">
        <is>
          <t>Problema en el ingreso del ticket</t>
        </is>
      </c>
      <c r="M200" t="inlineStr">
        <is>
          <t>Ticket</t>
        </is>
      </c>
      <c r="N200" t="inlineStr">
        <is>
          <t>ticket duplicado</t>
        </is>
      </c>
      <c r="O200" t="inlineStr">
        <is>
          <t>GTD-TELSUR</t>
        </is>
      </c>
      <c r="P200" t="inlineStr">
        <is>
          <t>ggonzalez@grupogtd.com</t>
        </is>
      </c>
      <c r="R200" t="inlineStr">
        <is>
          <t>GTD-TELSUR-Problema en el ingreso del ticket-ticket duplicado</t>
        </is>
      </c>
      <c r="S200" t="inlineStr">
        <is>
          <t>Corporaciones</t>
        </is>
      </c>
      <c r="T200" t="inlineStr">
        <is>
          <t>TV, Video y Otros</t>
        </is>
      </c>
      <c r="U200" t="inlineStr">
        <is>
          <t>Medium</t>
        </is>
      </c>
      <c r="V200" s="70" t="n">
        <v>45426.52175925926</v>
      </c>
      <c r="X200" s="70" t="n">
        <v>45426.78739583334</v>
      </c>
      <c r="Z200" t="n">
        <v>44640</v>
      </c>
      <c r="AC200" t="inlineStr">
        <is>
          <t>MSC</t>
        </is>
      </c>
      <c r="AD200" t="inlineStr">
        <is>
          <t>lpino@contratistasgtd.com</t>
        </is>
      </c>
      <c r="AF200" t="n">
        <v>0</v>
      </c>
      <c r="AG200" t="n">
        <v>100</v>
      </c>
      <c r="AH200" t="n">
        <v>99.144265233</v>
      </c>
      <c r="AI200" t="n">
        <v>382</v>
      </c>
    </row>
    <row r="201" ht="15.95" customHeight="1" s="79">
      <c r="A201" t="inlineStr">
        <is>
          <t>2024 992943</t>
        </is>
      </c>
      <c r="B201" t="inlineStr">
        <is>
          <t>REDBANC S.A.</t>
        </is>
      </c>
      <c r="C201" t="inlineStr">
        <is>
          <t>Customer Problem Ticket</t>
        </is>
      </c>
      <c r="E201" t="inlineStr">
        <is>
          <t>Cerrado</t>
        </is>
      </c>
      <c r="F201" t="inlineStr">
        <is>
          <t>Grupo de Soporte Terreno</t>
        </is>
      </c>
      <c r="G201" s="71" t="inlineStr">
        <is>
          <t>ATM	1747
Falla	Enlace caido
CS:	CS-10630571 / CS-4G-10212104 / BPI-8793315
IP	0
Direccion	avenida concha y toro 1149
Comuna	Puente Alto
Local	espacio urbano puente alto I</t>
        </is>
      </c>
      <c r="J201" t="inlineStr">
        <is>
          <t>Conexión Privada #0008793315</t>
        </is>
      </c>
      <c r="K201" t="inlineStr">
        <is>
          <t>RedPriv_010630571_1747</t>
        </is>
      </c>
      <c r="L201" t="inlineStr">
        <is>
          <t>Cable dañado, cortado o atenuado</t>
        </is>
      </c>
      <c r="M201" t="inlineStr">
        <is>
          <t>Cable de fibra óptica</t>
        </is>
      </c>
      <c r="N201" t="inlineStr">
        <is>
          <t>cambio cruzada en D/C</t>
        </is>
      </c>
      <c r="O201" t="inlineStr">
        <is>
          <t>GTD-TELSUR</t>
        </is>
      </c>
      <c r="P201" t="inlineStr">
        <is>
          <t>ale-fort@grupogtd.com</t>
        </is>
      </c>
      <c r="Q201" t="inlineStr">
        <is>
          <t>ATM 1747</t>
        </is>
      </c>
      <c r="R201" t="inlineStr">
        <is>
          <t>GTD-TELSUR-Cable dañado, cortado o atenuado-cambio cruzada en D/C</t>
        </is>
      </c>
      <c r="S201" t="inlineStr">
        <is>
          <t>Corporaciones</t>
        </is>
      </c>
      <c r="T201" t="inlineStr">
        <is>
          <t>Transmisión de Datos</t>
        </is>
      </c>
      <c r="U201" t="inlineStr">
        <is>
          <t>Medium</t>
        </is>
      </c>
      <c r="V201" s="70" t="n">
        <v>45426.57729166667</v>
      </c>
      <c r="W201" s="70" t="n">
        <v>45428.4465162037</v>
      </c>
      <c r="X201" s="70" t="n">
        <v>45428.65385416667</v>
      </c>
      <c r="Z201" t="n">
        <v>44640</v>
      </c>
      <c r="AA201" s="70" t="n">
        <v>45427.71965277778</v>
      </c>
      <c r="AB201" s="70" t="n">
        <v>45428.29375</v>
      </c>
      <c r="AC201" t="inlineStr">
        <is>
          <t>MSC</t>
        </is>
      </c>
      <c r="AD201" t="inlineStr">
        <is>
          <t>ggonzalez@grupogtd.com</t>
        </is>
      </c>
      <c r="AF201" t="n">
        <v>827</v>
      </c>
      <c r="AG201" t="n">
        <v>93.97177419400001</v>
      </c>
      <c r="AH201" t="n">
        <v>93.301971326</v>
      </c>
      <c r="AI201" t="n">
        <v>2990</v>
      </c>
      <c r="AJ201" t="n">
        <v>2691</v>
      </c>
      <c r="AK201" t="n">
        <v>1864</v>
      </c>
    </row>
    <row r="202" ht="15.95" customHeight="1" s="79">
      <c r="A202" t="inlineStr">
        <is>
          <t>2024 992976</t>
        </is>
      </c>
      <c r="B202" t="inlineStr">
        <is>
          <t>REDBANC S.A.</t>
        </is>
      </c>
      <c r="C202" t="inlineStr">
        <is>
          <t>Customer Problem Ticket</t>
        </is>
      </c>
      <c r="E202" t="inlineStr">
        <is>
          <t>Cerrado</t>
        </is>
      </c>
      <c r="F202" t="inlineStr">
        <is>
          <t>Grupo de Nivel 1</t>
        </is>
      </c>
      <c r="G202" s="71" t="inlineStr">
        <is>
          <t>ATM	8753
Falla	enlace caido
CS:	CS-10597227 / BPI-8177248
IP	10.10.128.22
Direccion	Las Tórtolas 184 Local 5
Comuna	Viña del Mar
Local	Farmacia Bosques</t>
        </is>
      </c>
      <c r="J202" t="inlineStr">
        <is>
          <t>Enlace MPLS-FO #0008177248</t>
        </is>
      </c>
      <c r="K202" t="inlineStr">
        <is>
          <t>EnMPLS-FO_010436273_8753</t>
        </is>
      </c>
      <c r="L202" t="inlineStr">
        <is>
          <t>Bloqueo de equipos</t>
        </is>
      </c>
      <c r="M202" t="inlineStr">
        <is>
          <t>Equipamiento por lado de cliente</t>
        </is>
      </c>
      <c r="N202" t="inlineStr">
        <is>
          <t>Reinicio de equipamiento</t>
        </is>
      </c>
      <c r="O202" t="inlineStr">
        <is>
          <t>GTD-TELSUR</t>
        </is>
      </c>
      <c r="P202" t="inlineStr">
        <is>
          <t>ggonzalez@grupogtd.com</t>
        </is>
      </c>
      <c r="Q202" t="inlineStr">
        <is>
          <t>ATM 8753</t>
        </is>
      </c>
      <c r="R202" t="inlineStr">
        <is>
          <t>GTD-TELSUR-Bloqueo de equipos-Reinicio de equipamiento</t>
        </is>
      </c>
      <c r="S202" t="inlineStr">
        <is>
          <t>Corporaciones</t>
        </is>
      </c>
      <c r="T202" t="inlineStr">
        <is>
          <t>Transmisión de Datos</t>
        </is>
      </c>
      <c r="U202" t="inlineStr">
        <is>
          <t>Medium</t>
        </is>
      </c>
      <c r="V202" s="70" t="n">
        <v>45426.62539351852</v>
      </c>
      <c r="X202" s="70" t="n">
        <v>45426.7302199074</v>
      </c>
      <c r="Z202" t="n">
        <v>44640</v>
      </c>
      <c r="AC202" t="inlineStr">
        <is>
          <t>VALPO</t>
        </is>
      </c>
      <c r="AD202" t="inlineStr">
        <is>
          <t>ggonzalez@grupogtd.com</t>
        </is>
      </c>
      <c r="AF202" t="n">
        <v>0</v>
      </c>
      <c r="AG202" t="n">
        <v>100</v>
      </c>
      <c r="AH202" t="n">
        <v>99.661738351</v>
      </c>
      <c r="AI202" t="n">
        <v>151</v>
      </c>
    </row>
    <row r="203" ht="15.95" customHeight="1" s="79">
      <c r="A203" t="inlineStr">
        <is>
          <t>2024 993216</t>
        </is>
      </c>
      <c r="B203" t="inlineStr">
        <is>
          <t>REDBANC S.A.</t>
        </is>
      </c>
      <c r="C203" t="inlineStr">
        <is>
          <t>Customer Problem Ticket</t>
        </is>
      </c>
      <c r="E203" t="inlineStr">
        <is>
          <t>Cerrado</t>
        </is>
      </c>
      <c r="F203" t="inlineStr">
        <is>
          <t>Grupo de Soporte Terreno</t>
        </is>
      </c>
      <c r="G203" s="71" t="inlineStr">
        <is>
          <t xml:space="preserve">Estimados
Favor vuestra ayuda para realizar revisión de intermitencia en ASR Paine 2 Datos.
CS: 495266
Atte.
Sergio Matias Sandoval Fleet
Technology Consultant I – Analista Observabilidad
+56 9 2 2674 6880
</t>
        </is>
      </c>
      <c r="J203" t="inlineStr">
        <is>
          <t>Punto a Punto Ethernet #38475</t>
        </is>
      </c>
      <c r="K203" t="inlineStr">
        <is>
          <t>P2PETH495266</t>
        </is>
      </c>
      <c r="L203" t="inlineStr">
        <is>
          <t>Cable dañado, cortado o atenuado</t>
        </is>
      </c>
      <c r="M203" t="inlineStr">
        <is>
          <t>Jumper de FO</t>
        </is>
      </c>
      <c r="N203" t="inlineStr">
        <is>
          <t>se cambia elemento en nodo</t>
        </is>
      </c>
      <c r="O203" t="inlineStr">
        <is>
          <t>GTD-TELSUR</t>
        </is>
      </c>
      <c r="P203" t="inlineStr">
        <is>
          <t>ale-fort@grupogtd.com</t>
        </is>
      </c>
      <c r="Q203" t="n">
        <v>0</v>
      </c>
      <c r="R203" t="inlineStr">
        <is>
          <t>GTD-TELSUR-Cable dañado, cortado o atenuado-se cambia elemento en nodo</t>
        </is>
      </c>
      <c r="S203" t="inlineStr">
        <is>
          <t>Corporaciones</t>
        </is>
      </c>
      <c r="T203" t="inlineStr">
        <is>
          <t>Transmisión de Datos</t>
        </is>
      </c>
      <c r="U203" t="inlineStr">
        <is>
          <t>Medium</t>
        </is>
      </c>
      <c r="V203" s="70" t="n">
        <v>45426.73577546296</v>
      </c>
      <c r="W203" s="70" t="n">
        <v>45426.90452546296</v>
      </c>
      <c r="X203" s="70" t="n">
        <v>45427.54809027778</v>
      </c>
      <c r="Z203" t="n">
        <v>44640</v>
      </c>
      <c r="AC203" t="inlineStr">
        <is>
          <t>MSS</t>
        </is>
      </c>
      <c r="AD203" t="inlineStr">
        <is>
          <t>ggonzalez@grupogtd.com</t>
        </is>
      </c>
      <c r="AF203" t="n">
        <v>0</v>
      </c>
      <c r="AG203" t="n">
        <v>99.45564516100001</v>
      </c>
      <c r="AH203" t="n">
        <v>97.379032258</v>
      </c>
      <c r="AI203" t="n">
        <v>1170</v>
      </c>
      <c r="AJ203" t="n">
        <v>243</v>
      </c>
      <c r="AK203" t="n">
        <v>243</v>
      </c>
    </row>
    <row r="204" ht="15.95" customHeight="1" s="79">
      <c r="A204" t="inlineStr">
        <is>
          <t>2024 993222</t>
        </is>
      </c>
      <c r="B204" t="inlineStr">
        <is>
          <t>REDBANC S.A.</t>
        </is>
      </c>
      <c r="C204" t="inlineStr">
        <is>
          <t>Customer Problem Ticket</t>
        </is>
      </c>
      <c r="D204" t="inlineStr">
        <is>
          <t>2024 992988</t>
        </is>
      </c>
      <c r="E204" t="inlineStr">
        <is>
          <t>Cerrado</t>
        </is>
      </c>
      <c r="F204" t="inlineStr">
        <is>
          <t>Grupo de Nivel 1</t>
        </is>
      </c>
      <c r="G204" s="71" t="inlineStr">
        <is>
          <t>102816 5
ATM	1952
Falla	enlace caido
CS:	CS-455136 / BPI-38369
IP	10.172.4.154
Direccion	Av Libertador Bernardo Ohiggins 4860
Comuna	Estacion Central
Local	Clinica Hospital Del Profesor</t>
        </is>
      </c>
      <c r="J204" t="inlineStr">
        <is>
          <t>Enlace MPLS FO #3566731</t>
        </is>
      </c>
      <c r="K204" t="inlineStr">
        <is>
          <t>EnMPLSFODF_455136</t>
        </is>
      </c>
      <c r="L204" t="inlineStr">
        <is>
          <t>Corte o atenuación de cable</t>
        </is>
      </c>
      <c r="M204" t="inlineStr">
        <is>
          <t>Incendio/arco electrico</t>
        </is>
      </c>
      <c r="N204" t="inlineStr">
        <is>
          <t>se repara problema de cable</t>
        </is>
      </c>
      <c r="O204" t="inlineStr">
        <is>
          <t>TERCEROS</t>
        </is>
      </c>
      <c r="P204" t="inlineStr">
        <is>
          <t>ggonzalez@grupogtd.com</t>
        </is>
      </c>
      <c r="Q204" t="inlineStr">
        <is>
          <t>ATM 1952</t>
        </is>
      </c>
      <c r="R204" t="inlineStr">
        <is>
          <t>TERCEROS-Corte o atenuación de cable-se repara problema de cable</t>
        </is>
      </c>
      <c r="S204" t="inlineStr">
        <is>
          <t>Corporaciones</t>
        </is>
      </c>
      <c r="T204" t="inlineStr">
        <is>
          <t>Transmisión de Datos</t>
        </is>
      </c>
      <c r="U204" t="inlineStr">
        <is>
          <t>Medium</t>
        </is>
      </c>
      <c r="V204" s="70" t="n">
        <v>45426.73898148148</v>
      </c>
      <c r="W204" s="70" t="n">
        <v>45427.37918981481</v>
      </c>
      <c r="X204" s="70" t="n">
        <v>45427.38877314814</v>
      </c>
      <c r="Z204" t="n">
        <v>44640</v>
      </c>
      <c r="AC204" t="inlineStr">
        <is>
          <t>MNC</t>
        </is>
      </c>
      <c r="AD204" t="inlineStr">
        <is>
          <t>ggonzalez@grupogtd.com</t>
        </is>
      </c>
      <c r="AF204" t="n">
        <v>0</v>
      </c>
      <c r="AG204" t="n">
        <v>97.934587814</v>
      </c>
      <c r="AH204" t="n">
        <v>97.90546595000001</v>
      </c>
      <c r="AI204" t="n">
        <v>935</v>
      </c>
      <c r="AJ204" t="n">
        <v>922</v>
      </c>
      <c r="AK204" t="n">
        <v>922</v>
      </c>
    </row>
    <row r="205" ht="15.95" customHeight="1" s="79">
      <c r="A205" t="inlineStr">
        <is>
          <t>2024 993239</t>
        </is>
      </c>
      <c r="B205" t="inlineStr">
        <is>
          <t>REDBANC S.A.</t>
        </is>
      </c>
      <c r="C205" t="inlineStr">
        <is>
          <t>Customer Problem Ticket</t>
        </is>
      </c>
      <c r="E205" t="inlineStr">
        <is>
          <t>Cerrado</t>
        </is>
      </c>
      <c r="F205" t="inlineStr">
        <is>
          <t>Grupo de Nivel 1</t>
        </is>
      </c>
      <c r="G205" s="71" t="inlineStr">
        <is>
          <t>ATM	3900
Falla	enlace caido
CS:	CS-516687 / BPI-38873
IP	10.10.113.20
Direccion	Calle Mar Tirreno 3349
Comuna	Peñalolen
Local	Mall Paseo Quilín</t>
        </is>
      </c>
      <c r="J205" t="inlineStr">
        <is>
          <t>Enlace MPLS FO #38873</t>
        </is>
      </c>
      <c r="K205" t="inlineStr">
        <is>
          <t>EnMPLSFODF_516687</t>
        </is>
      </c>
      <c r="L205" t="inlineStr">
        <is>
          <t>Bloqueo de servicio y/o equipo</t>
        </is>
      </c>
      <c r="M205" t="inlineStr">
        <is>
          <t>Conversor o modem en Cliente</t>
        </is>
      </c>
      <c r="N205" t="inlineStr">
        <is>
          <t>se reinicia equipo</t>
        </is>
      </c>
      <c r="O205" t="inlineStr">
        <is>
          <t>GTD-TELSUR</t>
        </is>
      </c>
      <c r="P205" t="inlineStr">
        <is>
          <t>ggonzalez@grupogtd.com</t>
        </is>
      </c>
      <c r="Q205" t="n">
        <v>3900</v>
      </c>
      <c r="R205" t="inlineStr">
        <is>
          <t>GTD-TELSUR-Bloqueo de servicio y/o equipo-se reinicia equipo</t>
        </is>
      </c>
      <c r="S205" t="inlineStr">
        <is>
          <t>Corporaciones</t>
        </is>
      </c>
      <c r="T205" t="inlineStr">
        <is>
          <t>Transmisión de Datos</t>
        </is>
      </c>
      <c r="U205" t="inlineStr">
        <is>
          <t>Medium</t>
        </is>
      </c>
      <c r="V205" s="70" t="n">
        <v>45426.74585648148</v>
      </c>
      <c r="W205" s="70" t="n">
        <v>45426.78113425926</v>
      </c>
      <c r="X205" s="70" t="n">
        <v>45426.81771990741</v>
      </c>
      <c r="Z205" t="n">
        <v>44640</v>
      </c>
      <c r="AC205" t="inlineStr">
        <is>
          <t>MSC</t>
        </is>
      </c>
      <c r="AD205" t="inlineStr">
        <is>
          <t>ggonzalez@grupogtd.com</t>
        </is>
      </c>
      <c r="AF205" t="n">
        <v>0</v>
      </c>
      <c r="AG205" t="n">
        <v>99.88799283199999</v>
      </c>
      <c r="AH205" t="n">
        <v>99.769265233</v>
      </c>
      <c r="AI205" t="n">
        <v>103</v>
      </c>
      <c r="AJ205" t="n">
        <v>50</v>
      </c>
      <c r="AK205" t="n">
        <v>50</v>
      </c>
    </row>
    <row r="206" ht="15.95" customHeight="1" s="79">
      <c r="A206" t="inlineStr">
        <is>
          <t>2024 993273</t>
        </is>
      </c>
      <c r="B206" t="inlineStr">
        <is>
          <t>REDBANC S.A.</t>
        </is>
      </c>
      <c r="C206" t="inlineStr">
        <is>
          <t>Customer Problem Ticket</t>
        </is>
      </c>
      <c r="D206" t="inlineStr">
        <is>
          <t>2024 992988</t>
        </is>
      </c>
      <c r="E206" t="inlineStr">
        <is>
          <t>Cerrado</t>
        </is>
      </c>
      <c r="F206" t="inlineStr">
        <is>
          <t>Grupo de Nivel 1</t>
        </is>
      </c>
      <c r="G206" s="71" t="inlineStr">
        <is>
          <t xml:space="preserve">M 992988 || Nodo MONE
C 103224  || Filamento 28
#DZS
ATM 4320
//INCIDENT REDBANC: 4320_MPLSFODF_RM_Banco-Chile_Supermercado-Santa-Isabel_Maipu_CS-542563:Private 1 - Down//
Estimados Mesa de Soporte,
Se informa que se detecta el siguiente incidente en plataforma de monitoreo, por favor gestionar creación de ticket de Reclamo para la revision del servicio:
FECHA Y HORA DE INICIO: 2024.05.14 | 16:26:42
CS EQUIPO: ROUTRGEN_010392209_4320/EnMPLSFODF_542563
//CONTACTO PARA VALIDAR SERVICIO//
ESCALAMIENTO: Operador de Monitoreo de turno | Correo: monitoreo@netmetrix.cl
INTERACCION: https://apps.mypurecloud.com/directory/#/engage/admin/interactions/3c1cc544-53ff-4856-b857-e86118095290
</t>
        </is>
      </c>
      <c r="J206" t="inlineStr">
        <is>
          <t>Enlace MPLS FO #38440</t>
        </is>
      </c>
      <c r="K206" t="inlineStr">
        <is>
          <t>EnMPLSFODF_542563</t>
        </is>
      </c>
      <c r="L206" t="inlineStr">
        <is>
          <t>Bloqueo de servicio y/o equipo</t>
        </is>
      </c>
      <c r="M206" t="inlineStr">
        <is>
          <t>Equipo cliente y/o administrado por cliente</t>
        </is>
      </c>
      <c r="N206" t="inlineStr">
        <is>
          <t>Bloqueo en Host de destino</t>
        </is>
      </c>
      <c r="O206" t="inlineStr">
        <is>
          <t>CLIENTE</t>
        </is>
      </c>
      <c r="P206" t="inlineStr">
        <is>
          <t>patricio.soto@grupogtd.com</t>
        </is>
      </c>
      <c r="Q206" t="inlineStr">
        <is>
          <t>ATM 4320</t>
        </is>
      </c>
      <c r="R206" t="inlineStr">
        <is>
          <t>CLIENTE-Bloqueo de servicio y/o equipo-Bloqueo en Host de destino</t>
        </is>
      </c>
      <c r="S206" t="inlineStr">
        <is>
          <t>Corporaciones</t>
        </is>
      </c>
      <c r="T206" t="inlineStr">
        <is>
          <t>Transmisión de Datos</t>
        </is>
      </c>
      <c r="U206" t="inlineStr">
        <is>
          <t>Medium</t>
        </is>
      </c>
      <c r="V206" s="70" t="n">
        <v>45426.76741898148</v>
      </c>
      <c r="X206" s="70" t="n">
        <v>45427.33125</v>
      </c>
      <c r="Z206" t="n">
        <v>44640</v>
      </c>
      <c r="AC206" t="inlineStr">
        <is>
          <t>MSS</t>
        </is>
      </c>
      <c r="AD206" t="inlineStr">
        <is>
          <t>BBarahona@contratistasgtd.com</t>
        </is>
      </c>
      <c r="AF206" t="n">
        <v>0</v>
      </c>
      <c r="AG206" t="n">
        <v>100</v>
      </c>
      <c r="AH206" t="n">
        <v>98.181003584</v>
      </c>
      <c r="AI206" t="n">
        <v>812</v>
      </c>
    </row>
    <row r="207" ht="15.95" customHeight="1" s="79">
      <c r="A207" t="inlineStr">
        <is>
          <t>2024 993276</t>
        </is>
      </c>
      <c r="B207" t="inlineStr">
        <is>
          <t>REDBANC S.A.</t>
        </is>
      </c>
      <c r="C207" t="inlineStr">
        <is>
          <t>Customer Problem Ticket</t>
        </is>
      </c>
      <c r="D207" t="inlineStr">
        <is>
          <t>2024 992988</t>
        </is>
      </c>
      <c r="E207" t="inlineStr">
        <is>
          <t>Cerrado</t>
        </is>
      </c>
      <c r="F207" t="inlineStr">
        <is>
          <t>Grupo de Nivel 1</t>
        </is>
      </c>
      <c r="G207" s="71" t="inlineStr">
        <is>
          <t xml:space="preserve">#DZS
M 992988 || Estación Central 
C  105945
INCIDENT REDBANC: 4355_MPLSFO_RM_Banco-Chile_Supermercado-Santa-Isabel_Maipu_CS-542476:Private 1 - Down
Estimados Mesa de Soporte,
Se informa que se detecta el siguiente incidente en plataforma de monitoreo, por favor gestionar creación de ticket de Reclamo para la revision del servicio:
Notificacion de Incidente
Avenida Américo Vespucio Norte 51, Maipú
RUT:96.521.680-4
RESUMEN
Nombre host: :4355_MPLSFO_RM_Banco-Chile_Supermercado-Santa-Isabel_Maipu_CS-542476
Direccion IP: :10.113.20.86
Alerta :Private 1 - Down
Severidad :Warning
Fecha y Hora de Incio :2024.05.14 | 16:26:13
CS Equipo :ROUTRGEN_010392195_4355/EnMPLSFO_542476
CONTACTO PARA VALIDAR SERVICIO
Escalamiento
:Operador de Monitoreo de turno | Correo: monitoreo@netmetrix.cl
</t>
        </is>
      </c>
      <c r="J207" t="inlineStr">
        <is>
          <t>Enlace MPLS FO #0000013405</t>
        </is>
      </c>
      <c r="K207" t="inlineStr">
        <is>
          <t xml:space="preserve">EnMPLSFO_542476	</t>
        </is>
      </c>
      <c r="L207" t="inlineStr">
        <is>
          <t>Cable dañado, cortado o atenuado</t>
        </is>
      </c>
      <c r="M207" t="inlineStr">
        <is>
          <t>Cable de fibra óptica</t>
        </is>
      </c>
      <c r="N207" t="inlineStr">
        <is>
          <t>Corte de cable por incendio o arco eléctrico</t>
        </is>
      </c>
      <c r="O207" t="inlineStr">
        <is>
          <t>TERCEROS</t>
        </is>
      </c>
      <c r="P207" t="inlineStr">
        <is>
          <t>fsilva@grupogtd.com</t>
        </is>
      </c>
      <c r="Q207" t="inlineStr">
        <is>
          <t>ATM 4355</t>
        </is>
      </c>
      <c r="R207" t="inlineStr">
        <is>
          <t>TERCEROS-Cable dañado, cortado o atenuado-Corte de cable por incendio o arco eléctrico</t>
        </is>
      </c>
      <c r="S207" t="inlineStr">
        <is>
          <t>Corporaciones</t>
        </is>
      </c>
      <c r="T207" t="inlineStr">
        <is>
          <t>Transmisión de Datos</t>
        </is>
      </c>
      <c r="U207" t="inlineStr">
        <is>
          <t>Medium</t>
        </is>
      </c>
      <c r="V207" s="70" t="n">
        <v>45426.76854166666</v>
      </c>
      <c r="W207" s="70" t="n">
        <v>45427.03818287037</v>
      </c>
      <c r="X207" s="70" t="n">
        <v>45433.98427083333</v>
      </c>
      <c r="Z207" t="n">
        <v>44640</v>
      </c>
      <c r="AC207" t="inlineStr">
        <is>
          <t>MSS</t>
        </is>
      </c>
      <c r="AD207" t="inlineStr">
        <is>
          <t>m.pena@contratistasgtd.com</t>
        </is>
      </c>
      <c r="AF207" t="n">
        <v>0</v>
      </c>
      <c r="AG207" t="n">
        <v>99.130824373</v>
      </c>
      <c r="AH207" t="n">
        <v>76.722670251</v>
      </c>
      <c r="AI207" t="n">
        <v>10391</v>
      </c>
      <c r="AJ207" t="n">
        <v>388</v>
      </c>
      <c r="AK207" t="n">
        <v>388</v>
      </c>
    </row>
    <row r="208" ht="15.95" customHeight="1" s="79">
      <c r="A208" t="inlineStr">
        <is>
          <t>2024 993316</t>
        </is>
      </c>
      <c r="B208" t="inlineStr">
        <is>
          <t>REDBANC S.A.</t>
        </is>
      </c>
      <c r="C208" t="inlineStr">
        <is>
          <t>Customer Problem Ticket</t>
        </is>
      </c>
      <c r="E208" t="inlineStr">
        <is>
          <t>Cerrado</t>
        </is>
      </c>
      <c r="F208" t="inlineStr">
        <is>
          <t>Grupo de Soporte Terreno Telsur</t>
        </is>
      </c>
      <c r="G208" s="71" t="inlineStr">
        <is>
          <t>ATM	1932
Falla	enlace caido
CS:	CS-10252410 / BPI-546929
IP	10.10.131.38
Direccion	Balmaceda S/N° Esquina Eduardo Frei Montalva
Comuna	Rauco
Local	Sede Municipal de Rauco #DZS</t>
        </is>
      </c>
      <c r="J208" t="inlineStr">
        <is>
          <t>Enlace MPLS-FO #0000546929</t>
        </is>
      </c>
      <c r="K208" t="inlineStr">
        <is>
          <t>EnMPLS-FO_010252410_1932</t>
        </is>
      </c>
      <c r="L208" t="inlineStr">
        <is>
          <t>Cable dañado, cortado o atenuado</t>
        </is>
      </c>
      <c r="M208" t="inlineStr">
        <is>
          <t>Cable de fibra óptica</t>
        </is>
      </c>
      <c r="N208" t="inlineStr">
        <is>
          <t>se corrige empalme en cabecera en cliente</t>
        </is>
      </c>
      <c r="O208" t="inlineStr">
        <is>
          <t>GTD-TELSUR</t>
        </is>
      </c>
      <c r="P208" t="inlineStr">
        <is>
          <t>internal</t>
        </is>
      </c>
      <c r="Q208" t="inlineStr">
        <is>
          <t>ATM 1932</t>
        </is>
      </c>
      <c r="R208" t="inlineStr">
        <is>
          <t>GTD-TELSUR-Cable dañado, cortado o atenuado-se corrige empalme en cabecera en cliente</t>
        </is>
      </c>
      <c r="S208" t="inlineStr">
        <is>
          <t>Corporaciones</t>
        </is>
      </c>
      <c r="T208" t="inlineStr">
        <is>
          <t>Transmisión de Datos</t>
        </is>
      </c>
      <c r="U208" t="inlineStr">
        <is>
          <t>Medium</t>
        </is>
      </c>
      <c r="V208" s="70" t="n">
        <v>45426.80940972222</v>
      </c>
      <c r="X208" s="70" t="n">
        <v>45427.48172453704</v>
      </c>
      <c r="Z208" t="n">
        <v>44640</v>
      </c>
      <c r="AA208" s="70" t="n">
        <v>45426.90927083333</v>
      </c>
      <c r="AB208" s="70" t="n">
        <v>45427.45833333334</v>
      </c>
      <c r="AC208" t="inlineStr">
        <is>
          <t>TLCA</t>
        </is>
      </c>
      <c r="AD208" t="inlineStr">
        <is>
          <t>ggonzalez@grupogtd.com</t>
        </is>
      </c>
      <c r="AF208" t="n">
        <v>791</v>
      </c>
      <c r="AG208" t="n">
        <v>100</v>
      </c>
      <c r="AH208" t="n">
        <v>97.831541219</v>
      </c>
      <c r="AI208" t="n">
        <v>968</v>
      </c>
    </row>
    <row r="209" ht="15.95" customHeight="1" s="79">
      <c r="A209" t="inlineStr">
        <is>
          <t>2024 993378</t>
        </is>
      </c>
      <c r="B209" t="inlineStr">
        <is>
          <t>REDBANC S.A.</t>
        </is>
      </c>
      <c r="C209" t="inlineStr">
        <is>
          <t>Customer Problem Ticket</t>
        </is>
      </c>
      <c r="E209" t="inlineStr">
        <is>
          <t>Cerrado</t>
        </is>
      </c>
      <c r="F209" t="inlineStr">
        <is>
          <t>Grupo de Soporte Terreno</t>
        </is>
      </c>
      <c r="G209" s="71" t="inlineStr">
        <is>
          <t>AUN CAIDO
CABLE 102043 FIBRA 16
ATM	3112
Falla	sin enlace
CS:	CS-10252664 / BPI-551281
IP	10.10.104.37
Direccion	Avenida Libertador Bernardo Ohiggins 3170
Comuna	Estacion Central
Local	Metrotrén Alameda IV</t>
        </is>
      </c>
      <c r="J209" t="inlineStr">
        <is>
          <t>Enlace MPLS FO #0000551281</t>
        </is>
      </c>
      <c r="K209" t="inlineStr">
        <is>
          <t>EnMPLSFO_010252664_3112</t>
        </is>
      </c>
      <c r="L209" t="inlineStr">
        <is>
          <t>Bloqueo de servicio y/o equipo</t>
        </is>
      </c>
      <c r="M209" t="inlineStr">
        <is>
          <t>Conversor o modem en Cliente</t>
        </is>
      </c>
      <c r="N209" t="inlineStr">
        <is>
          <t>se reinicia equipo</t>
        </is>
      </c>
      <c r="O209" t="inlineStr">
        <is>
          <t>GTD-TELSUR</t>
        </is>
      </c>
      <c r="P209" t="inlineStr">
        <is>
          <t>oleiva@grupogtd.com</t>
        </is>
      </c>
      <c r="Q209" t="inlineStr">
        <is>
          <t>ATM 3112</t>
        </is>
      </c>
      <c r="R209" t="inlineStr">
        <is>
          <t>GTD-TELSUR-Bloqueo de servicio y/o equipo-se reinicia equipo</t>
        </is>
      </c>
      <c r="S209" t="inlineStr">
        <is>
          <t>Corporaciones</t>
        </is>
      </c>
      <c r="T209" t="inlineStr">
        <is>
          <t>Transmisión de Datos</t>
        </is>
      </c>
      <c r="U209" t="inlineStr">
        <is>
          <t>Medium</t>
        </is>
      </c>
      <c r="V209" s="70" t="n">
        <v>45426.90438657408</v>
      </c>
      <c r="W209" s="70" t="n">
        <v>45427.56857638889</v>
      </c>
      <c r="X209" s="70" t="n">
        <v>45427.56929398148</v>
      </c>
      <c r="Z209" t="n">
        <v>44640</v>
      </c>
      <c r="AC209" t="inlineStr">
        <is>
          <t>MNC</t>
        </is>
      </c>
      <c r="AD209" t="inlineStr">
        <is>
          <t>ggonzalez@grupogtd.com</t>
        </is>
      </c>
      <c r="AF209" t="n">
        <v>0</v>
      </c>
      <c r="AG209" t="n">
        <v>97.85842293899999</v>
      </c>
      <c r="AH209" t="n">
        <v>97.856182796</v>
      </c>
      <c r="AI209" t="n">
        <v>957</v>
      </c>
      <c r="AJ209" t="n">
        <v>956</v>
      </c>
      <c r="AK209" t="n">
        <v>956</v>
      </c>
    </row>
    <row r="210" ht="15.95" customHeight="1" s="79">
      <c r="A210" t="inlineStr">
        <is>
          <t>2024 993406</t>
        </is>
      </c>
      <c r="B210" t="inlineStr">
        <is>
          <t>REDBANC S.A.</t>
        </is>
      </c>
      <c r="C210" t="inlineStr">
        <is>
          <t>Customer Problem Ticket</t>
        </is>
      </c>
      <c r="E210" t="inlineStr">
        <is>
          <t>Cerrado</t>
        </is>
      </c>
      <c r="F210" t="inlineStr">
        <is>
          <t>Grupo de Nivel 1</t>
        </is>
      </c>
      <c r="G210" s="71" t="inlineStr">
        <is>
          <t>Estimados Mesa de Soporte,
Se informa que se detecta el siguiente incidente en plataforma de monitoreo, por favor gestionar creación de ticket de Reclamo para la revision del servicio:
Notificacion de Incidente
Av Cuarto Centenario 1084, Las Condes
RUT:
RESUMEN
Nombre host
Direccion IP
Alerta
Severidad
Fecha y Hora de Incio
CS Equipo
:1062_MPLSFODF_RM_Banco-Chile_SUCURSAL_Las Condes_CS-325183
:10.113.21.15
:ATM Down
:High
:2024.05.15 | 00:45:53
:ROUTRGEN_010356154_1062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https://apps.mypurecloud.com/directory/#/engage/admin/interactions/948ddd71-4708-4fc1-abac-ab008705bde4</t>
        </is>
      </c>
      <c r="J210" t="inlineStr">
        <is>
          <t>Enlace MPLS FO #39077</t>
        </is>
      </c>
      <c r="K210" t="inlineStr">
        <is>
          <t>EnMPLSFODF_325183</t>
        </is>
      </c>
      <c r="L210" t="inlineStr">
        <is>
          <t>Bloqueo de servicio y/o equipo</t>
        </is>
      </c>
      <c r="M210" t="inlineStr">
        <is>
          <t>Equipo cliente y/o administrado por cliente</t>
        </is>
      </c>
      <c r="N210" t="inlineStr">
        <is>
          <t>Bloqueo en Host de destino</t>
        </is>
      </c>
      <c r="O210" t="inlineStr">
        <is>
          <t>CLIENTE</t>
        </is>
      </c>
      <c r="P210" t="inlineStr">
        <is>
          <t>patricio.soto@grupogtd.com</t>
        </is>
      </c>
      <c r="Q210" t="inlineStr">
        <is>
          <t>ATM 1062</t>
        </is>
      </c>
      <c r="R210" t="inlineStr">
        <is>
          <t>CLIENTE-Bloqueo de servicio y/o equipo-Bloqueo en Host de destino</t>
        </is>
      </c>
      <c r="S210" t="inlineStr">
        <is>
          <t>Corporaciones</t>
        </is>
      </c>
      <c r="T210" t="inlineStr">
        <is>
          <t>Transmisión de Datos</t>
        </is>
      </c>
      <c r="U210" t="inlineStr">
        <is>
          <t>Medium</t>
        </is>
      </c>
      <c r="V210" s="70" t="n">
        <v>45427.075625</v>
      </c>
      <c r="X210" s="70" t="n">
        <v>45427.1203587963</v>
      </c>
      <c r="Z210" t="n">
        <v>44640</v>
      </c>
      <c r="AC210" t="inlineStr">
        <is>
          <t>MSO</t>
        </is>
      </c>
      <c r="AD210" t="inlineStr">
        <is>
          <t>amrivera@contratistasgtd.com</t>
        </is>
      </c>
      <c r="AF210" t="n">
        <v>0</v>
      </c>
      <c r="AG210" t="n">
        <v>100</v>
      </c>
      <c r="AH210" t="n">
        <v>99.854390681</v>
      </c>
      <c r="AI210" t="n">
        <v>65</v>
      </c>
    </row>
    <row r="211" ht="15.95" customHeight="1" s="79">
      <c r="A211" t="inlineStr">
        <is>
          <t>2024 993516</t>
        </is>
      </c>
      <c r="B211" t="inlineStr">
        <is>
          <t>REDBANC S.A.</t>
        </is>
      </c>
      <c r="C211" t="inlineStr">
        <is>
          <t>Customer Problem Ticket</t>
        </is>
      </c>
      <c r="E211" t="inlineStr">
        <is>
          <t>Cerrado</t>
        </is>
      </c>
      <c r="F211" t="inlineStr">
        <is>
          <t>Grupo de Nivel 1</t>
        </is>
      </c>
      <c r="G211" s="71" t="inlineStr">
        <is>
          <t>ATM	1063
Falla	Enlace intermitente
CS:	CS-10475480 / CS-4G-10219030 / BPI-8824756
IP	0
Direccion	Avenida Libertador Bernardo O’Higgins 3027
Comuna	Santiago
Local	Centro Comercial Alameda</t>
        </is>
      </c>
      <c r="J211" t="inlineStr">
        <is>
          <t>Enlace MPLS FO #0008824756</t>
        </is>
      </c>
      <c r="K211" t="inlineStr">
        <is>
          <t>EnMPLSFO_010475480_1063</t>
        </is>
      </c>
      <c r="L211" t="inlineStr">
        <is>
          <t>Bloqueo de equipos</t>
        </is>
      </c>
      <c r="M211" t="inlineStr">
        <is>
          <t>Equipamiento por lado de cliente</t>
        </is>
      </c>
      <c r="N211" t="inlineStr">
        <is>
          <t>Reinicio de equipamiento</t>
        </is>
      </c>
      <c r="O211" t="inlineStr">
        <is>
          <t>GTD-TELSUR</t>
        </is>
      </c>
      <c r="P211" t="inlineStr">
        <is>
          <t>carlos.aramburu@grupogtd.com</t>
        </is>
      </c>
      <c r="Q211" t="inlineStr">
        <is>
          <t>ATM 1063</t>
        </is>
      </c>
      <c r="R211" t="inlineStr">
        <is>
          <t>GTD-TELSUR-Bloqueo de equipos-Reinicio de equipamiento</t>
        </is>
      </c>
      <c r="S211" t="inlineStr">
        <is>
          <t>Corporaciones</t>
        </is>
      </c>
      <c r="T211" t="inlineStr">
        <is>
          <t>Transmisión de Datos</t>
        </is>
      </c>
      <c r="U211" t="inlineStr">
        <is>
          <t>Medium</t>
        </is>
      </c>
      <c r="V211" s="70" t="n">
        <v>45427.41079861111</v>
      </c>
      <c r="W211" s="70" t="n">
        <v>45427.73028935185</v>
      </c>
      <c r="X211" s="70" t="n">
        <v>45429.49508101852</v>
      </c>
      <c r="Z211" t="n">
        <v>44640</v>
      </c>
      <c r="AC211" t="inlineStr">
        <is>
          <t>MNC</t>
        </is>
      </c>
      <c r="AD211" t="inlineStr">
        <is>
          <t>ggonzalez@grupogtd.com</t>
        </is>
      </c>
      <c r="AF211" t="n">
        <v>0</v>
      </c>
      <c r="AG211" t="n">
        <v>98.96953404999999</v>
      </c>
      <c r="AH211" t="n">
        <v>93.277329749</v>
      </c>
      <c r="AI211" t="n">
        <v>3001</v>
      </c>
      <c r="AJ211" t="n">
        <v>460</v>
      </c>
      <c r="AK211" t="n">
        <v>460</v>
      </c>
    </row>
    <row r="212" ht="15.95" customHeight="1" s="79">
      <c r="A212" t="inlineStr">
        <is>
          <t>2024 993533</t>
        </is>
      </c>
      <c r="B212" t="inlineStr">
        <is>
          <t>REDBANC S.A.</t>
        </is>
      </c>
      <c r="C212" t="inlineStr">
        <is>
          <t>Customer Problem Ticket</t>
        </is>
      </c>
      <c r="E212" t="inlineStr">
        <is>
          <t>Cerrado</t>
        </is>
      </c>
      <c r="F212" t="inlineStr">
        <is>
          <t>Grupo de Nivel 1</t>
        </is>
      </c>
      <c r="G212" s="71" t="inlineStr">
        <is>
          <t>ATM	8529
Falla	intermitencia
CS:	CS-93698 / BPI-38106
IP	10.10.123.26
Direccion	Irarrazaval 4354
Comuna	Ñuñoa
Local	Supermercado Unimarc</t>
        </is>
      </c>
      <c r="J212" t="inlineStr">
        <is>
          <t>Enlace MPLS CU #38106</t>
        </is>
      </c>
      <c r="K212" t="inlineStr">
        <is>
          <t>EnMPLSCUDF_93698</t>
        </is>
      </c>
      <c r="L212" t="inlineStr">
        <is>
          <t>Problema de energía o climatización</t>
        </is>
      </c>
      <c r="M212" t="inlineStr">
        <is>
          <t>Router de datos</t>
        </is>
      </c>
      <c r="N212" t="inlineStr">
        <is>
          <t>se reconecta energía</t>
        </is>
      </c>
      <c r="O212" t="inlineStr">
        <is>
          <t>CLIENTE</t>
        </is>
      </c>
      <c r="P212" t="inlineStr">
        <is>
          <t>ggonzalez@grupogtd.com</t>
        </is>
      </c>
      <c r="Q212" t="inlineStr">
        <is>
          <t>ATM 7072</t>
        </is>
      </c>
      <c r="R212" t="inlineStr">
        <is>
          <t>CLIENTE-Problema de energía o climatización-se reconecta energía</t>
        </is>
      </c>
      <c r="S212" t="inlineStr">
        <is>
          <t>Corporaciones</t>
        </is>
      </c>
      <c r="T212" t="inlineStr">
        <is>
          <t>Transmisión de Datos</t>
        </is>
      </c>
      <c r="U212" t="inlineStr">
        <is>
          <t>Medium</t>
        </is>
      </c>
      <c r="V212" s="70" t="n">
        <v>45427.42011574074</v>
      </c>
      <c r="W212" s="70" t="n">
        <v>45427.52238425926</v>
      </c>
      <c r="X212" s="70" t="n">
        <v>45427.54715277778</v>
      </c>
      <c r="Z212" t="n">
        <v>44640</v>
      </c>
      <c r="AC212" t="inlineStr">
        <is>
          <t>MNC</t>
        </is>
      </c>
      <c r="AD212" t="inlineStr">
        <is>
          <t>ggonzalez@grupogtd.com</t>
        </is>
      </c>
      <c r="AF212" t="n">
        <v>0</v>
      </c>
      <c r="AG212" t="n">
        <v>99.668458781</v>
      </c>
      <c r="AH212" t="n">
        <v>99.590053763</v>
      </c>
      <c r="AI212" t="n">
        <v>183</v>
      </c>
      <c r="AJ212" t="n">
        <v>148</v>
      </c>
      <c r="AK212" t="n">
        <v>148</v>
      </c>
    </row>
    <row r="213" ht="15.95" customHeight="1" s="79">
      <c r="A213" t="inlineStr">
        <is>
          <t>2024 993560</t>
        </is>
      </c>
      <c r="B213" t="inlineStr">
        <is>
          <t>REDBANC S.A.</t>
        </is>
      </c>
      <c r="C213" t="inlineStr">
        <is>
          <t>Customer Problem Ticket</t>
        </is>
      </c>
      <c r="E213" t="inlineStr">
        <is>
          <t>Cerrado</t>
        </is>
      </c>
      <c r="F213" t="inlineStr">
        <is>
          <t>Grupo de Soporte Terreno Telsur</t>
        </is>
      </c>
      <c r="G213" s="71" t="inlineStr">
        <is>
          <t>ATM	445
Falla	Enlace caido
CS:	CS-472980 / BPI-31982
IP	10.10.120.96
Direccion	Vicente Perez Rosales 1609
Comuna	Temuco
Local	Teminal Rodoviario</t>
        </is>
      </c>
      <c r="J213" t="inlineStr">
        <is>
          <t>Enlace MPLS-FO #3565387</t>
        </is>
      </c>
      <c r="K213" t="inlineStr">
        <is>
          <t>EnMPLSFODF_472980</t>
        </is>
      </c>
      <c r="L213" t="inlineStr">
        <is>
          <t>Bloqueo de equipos</t>
        </is>
      </c>
      <c r="M213" t="inlineStr">
        <is>
          <t>Equipamiento por lado de cliente</t>
        </is>
      </c>
      <c r="N213" t="inlineStr">
        <is>
          <t>Reinicio de equipamiento</t>
        </is>
      </c>
      <c r="O213" t="inlineStr">
        <is>
          <t>GTD-TELSUR</t>
        </is>
      </c>
      <c r="P213" t="inlineStr">
        <is>
          <t>CRomero@ext.grupogtd.com</t>
        </is>
      </c>
      <c r="Q213" t="inlineStr">
        <is>
          <t>ATM 445</t>
        </is>
      </c>
      <c r="R213" t="inlineStr">
        <is>
          <t>GTD-TELSUR-Bloqueo de equipos-Reinicio de equipamiento</t>
        </is>
      </c>
      <c r="S213" t="inlineStr">
        <is>
          <t>Corporaciones</t>
        </is>
      </c>
      <c r="T213" t="inlineStr">
        <is>
          <t>Transmisión de Datos</t>
        </is>
      </c>
      <c r="U213" t="inlineStr">
        <is>
          <t>Medium</t>
        </is>
      </c>
      <c r="V213" s="70" t="n">
        <v>45427.43202546296</v>
      </c>
      <c r="X213" s="70" t="n">
        <v>45431.46101851852</v>
      </c>
      <c r="Z213" t="n">
        <v>44640</v>
      </c>
      <c r="AA213" s="70" t="n">
        <v>45430.42038194444</v>
      </c>
      <c r="AB213" s="70" t="n">
        <v>45432.42013888889</v>
      </c>
      <c r="AC213" t="inlineStr">
        <is>
          <t>TMCO</t>
        </is>
      </c>
      <c r="AD213" t="inlineStr">
        <is>
          <t>ggonzalez@grupogtd.com</t>
        </is>
      </c>
      <c r="AF213" t="n">
        <v>2880</v>
      </c>
      <c r="AG213" t="n">
        <v>100</v>
      </c>
      <c r="AH213" t="n">
        <v>87.004928315</v>
      </c>
      <c r="AI213" t="n">
        <v>5801</v>
      </c>
    </row>
    <row r="214" ht="15.95" customHeight="1" s="79">
      <c r="A214" t="inlineStr">
        <is>
          <t>2024 993610</t>
        </is>
      </c>
      <c r="B214" t="inlineStr">
        <is>
          <t>REDBANC S.A.</t>
        </is>
      </c>
      <c r="C214" t="inlineStr">
        <is>
          <t>Customer Problem Ticket</t>
        </is>
      </c>
      <c r="E214" t="inlineStr">
        <is>
          <t>Cerrado</t>
        </is>
      </c>
      <c r="F214" t="inlineStr">
        <is>
          <t>Grupo de Soporte Terreno Telsur</t>
        </is>
      </c>
      <c r="G214" s="71" t="inlineStr">
        <is>
          <t>ATM	3107
Falla	Enlace caido
CS:	CS-10262725 / BPI-1042346
IP	10.10.129.50
Direccion	Avenida O Higgins 201
Comuna	Curico
Local	Mall Curicó I</t>
        </is>
      </c>
      <c r="J214" t="inlineStr">
        <is>
          <t>Enlace MPLS-FO #0001042346</t>
        </is>
      </c>
      <c r="K214" t="inlineStr">
        <is>
          <t>EnMPLS-FO_010262725_3107</t>
        </is>
      </c>
      <c r="L214" t="inlineStr">
        <is>
          <t>Cable dañado, cortado o atenuado</t>
        </is>
      </c>
      <c r="M214" t="inlineStr">
        <is>
          <t>Cable de fibra óptica</t>
        </is>
      </c>
      <c r="N214" t="inlineStr">
        <is>
          <t>Corte de cable por accidente de transito</t>
        </is>
      </c>
      <c r="O214" t="inlineStr">
        <is>
          <t>TERCEROS</t>
        </is>
      </c>
      <c r="P214" t="inlineStr">
        <is>
          <t>JABarra@ext.grupogtd.com</t>
        </is>
      </c>
      <c r="Q214" t="inlineStr">
        <is>
          <t>ATM 3107</t>
        </is>
      </c>
      <c r="R214" t="inlineStr">
        <is>
          <t>TERCEROS-Cable dañado, cortado o atenuado-Corte de cable por accidente de transito</t>
        </is>
      </c>
      <c r="S214" t="inlineStr">
        <is>
          <t>Corporaciones</t>
        </is>
      </c>
      <c r="T214" t="inlineStr">
        <is>
          <t>Transmisión de Datos</t>
        </is>
      </c>
      <c r="U214" t="inlineStr">
        <is>
          <t>Medium</t>
        </is>
      </c>
      <c r="V214" s="70" t="n">
        <v>45427.45627314815</v>
      </c>
      <c r="W214" s="70" t="n">
        <v>45430.56886574074</v>
      </c>
      <c r="X214" s="70" t="n">
        <v>45430.57116898148</v>
      </c>
      <c r="Z214" t="n">
        <v>44640</v>
      </c>
      <c r="AA214" s="70" t="n">
        <v>45429.59430555555</v>
      </c>
      <c r="AB214" s="70" t="n">
        <v>45430.34444444445</v>
      </c>
      <c r="AC214" t="inlineStr">
        <is>
          <t>TLCA</t>
        </is>
      </c>
      <c r="AD214" t="inlineStr">
        <is>
          <t>ggonzalez@grupogtd.com</t>
        </is>
      </c>
      <c r="AF214" t="n">
        <v>1081</v>
      </c>
      <c r="AG214" t="n">
        <v>89.959677419</v>
      </c>
      <c r="AH214" t="n">
        <v>89.952956989</v>
      </c>
      <c r="AI214" t="n">
        <v>4485</v>
      </c>
      <c r="AJ214" t="n">
        <v>4482</v>
      </c>
      <c r="AK214" t="n">
        <v>3401</v>
      </c>
    </row>
    <row r="215" ht="15.95" customHeight="1" s="79">
      <c r="A215" t="inlineStr">
        <is>
          <t>2024 993618</t>
        </is>
      </c>
      <c r="B215" t="inlineStr">
        <is>
          <t>REDBANC S.A.</t>
        </is>
      </c>
      <c r="C215" t="inlineStr">
        <is>
          <t>Customer Problem Ticket</t>
        </is>
      </c>
      <c r="E215" t="inlineStr">
        <is>
          <t>Cerrado</t>
        </is>
      </c>
      <c r="F215" t="inlineStr">
        <is>
          <t>Grupo de Soporte Terreno</t>
        </is>
      </c>
      <c r="G215" s="71" t="inlineStr">
        <is>
          <t>ATM	1763
Falla	Enlace caido
CS:	CS-505975 / BPI-38884
IP	10.10.107.33
Direccion	Calle Covadonga 587
Comuna	San Bernardo
Local	Sucursal</t>
        </is>
      </c>
      <c r="J215" t="inlineStr">
        <is>
          <t>Enlace MPLS FO #38884</t>
        </is>
      </c>
      <c r="K215" t="inlineStr">
        <is>
          <t>EnMPLSFODF_505975</t>
        </is>
      </c>
      <c r="L215" t="inlineStr">
        <is>
          <t>Cable dañado, cortado o atenuado</t>
        </is>
      </c>
      <c r="M215" t="inlineStr">
        <is>
          <t>Cable de fibra óptica</t>
        </is>
      </c>
      <c r="N215" t="inlineStr">
        <is>
          <t>se corrige empalme en mufa</t>
        </is>
      </c>
      <c r="O215" t="inlineStr">
        <is>
          <t>GTD-TELSUR</t>
        </is>
      </c>
      <c r="P215" t="inlineStr">
        <is>
          <t>ncortes@grupogtd.com</t>
        </is>
      </c>
      <c r="Q215" t="n">
        <v>1763</v>
      </c>
      <c r="R215" t="inlineStr">
        <is>
          <t>GTD-TELSUR-Cable dañado, cortado o atenuado-se corrige empalme en mufa</t>
        </is>
      </c>
      <c r="S215" t="inlineStr">
        <is>
          <t>Corporaciones</t>
        </is>
      </c>
      <c r="T215" t="inlineStr">
        <is>
          <t>Transmisión de Datos</t>
        </is>
      </c>
      <c r="U215" t="inlineStr">
        <is>
          <t>Medium</t>
        </is>
      </c>
      <c r="V215" s="70" t="n">
        <v>45427.46103009259</v>
      </c>
      <c r="W215" s="70" t="n">
        <v>45427.93186342593</v>
      </c>
      <c r="X215" s="70" t="n">
        <v>45428.45681712963</v>
      </c>
      <c r="Z215" t="n">
        <v>44640</v>
      </c>
      <c r="AC215" t="inlineStr">
        <is>
          <t>MSS</t>
        </is>
      </c>
      <c r="AD215" t="inlineStr">
        <is>
          <t>ggonzalez@grupogtd.com</t>
        </is>
      </c>
      <c r="AF215" t="n">
        <v>0</v>
      </c>
      <c r="AG215" t="n">
        <v>98.481182796</v>
      </c>
      <c r="AH215" t="n">
        <v>96.78763440900001</v>
      </c>
      <c r="AI215" t="n">
        <v>1434</v>
      </c>
      <c r="AJ215" t="n">
        <v>678</v>
      </c>
      <c r="AK215" t="n">
        <v>678</v>
      </c>
    </row>
    <row r="216" ht="15.95" customHeight="1" s="79">
      <c r="A216" t="inlineStr">
        <is>
          <t>2024 993640</t>
        </is>
      </c>
      <c r="B216" t="inlineStr">
        <is>
          <t>REDBANC S.A.</t>
        </is>
      </c>
      <c r="C216" t="inlineStr">
        <is>
          <t>Customer Problem Ticket</t>
        </is>
      </c>
      <c r="E216" t="inlineStr">
        <is>
          <t>Cerrado</t>
        </is>
      </c>
      <c r="F216" t="inlineStr">
        <is>
          <t>Grupo de Nivel 1</t>
        </is>
      </c>
      <c r="G216" s="71" t="inlineStr">
        <is>
          <t>ATM	1850
Falla	Enlace caido
CS:	CS-339960 / BPI-33063
IP	10.65.3.195
Direccion	Illapel 10
Comuna	Puerto Montt
Local	Mall Paseo Costanera</t>
        </is>
      </c>
      <c r="J216" t="inlineStr">
        <is>
          <t>Enlace MPLS-FO #33063</t>
        </is>
      </c>
      <c r="K216" t="inlineStr">
        <is>
          <t>EnMPLSFODF_339960</t>
        </is>
      </c>
      <c r="L216" t="inlineStr">
        <is>
          <t>Problema de energía o climatización</t>
        </is>
      </c>
      <c r="M216" t="inlineStr">
        <is>
          <t>Router de datos</t>
        </is>
      </c>
      <c r="N216" t="inlineStr">
        <is>
          <t>se reconecta energía</t>
        </is>
      </c>
      <c r="O216" t="inlineStr">
        <is>
          <t>CLIENTE</t>
        </is>
      </c>
      <c r="P216" t="inlineStr">
        <is>
          <t>ggonzalez@grupogtd.com</t>
        </is>
      </c>
      <c r="Q216" t="inlineStr">
        <is>
          <t>ATM 1850</t>
        </is>
      </c>
      <c r="R216" t="inlineStr">
        <is>
          <t>CLIENTE-Problema de energía o climatización-se reconecta energía</t>
        </is>
      </c>
      <c r="S216" t="inlineStr">
        <is>
          <t>Corporaciones</t>
        </is>
      </c>
      <c r="T216" t="inlineStr">
        <is>
          <t>Transmisión de Datos</t>
        </is>
      </c>
      <c r="U216" t="inlineStr">
        <is>
          <t>Medium</t>
        </is>
      </c>
      <c r="V216" s="70" t="n">
        <v>45427.46972222222</v>
      </c>
      <c r="W216" s="70" t="n">
        <v>45427.49252314815</v>
      </c>
      <c r="X216" s="70" t="n">
        <v>45427.50623842593</v>
      </c>
      <c r="Z216" t="n">
        <v>44640</v>
      </c>
      <c r="AC216" t="inlineStr">
        <is>
          <t>PMTT</t>
        </is>
      </c>
      <c r="AD216" t="inlineStr">
        <is>
          <t>ggonzalez@grupogtd.com</t>
        </is>
      </c>
      <c r="AF216" t="n">
        <v>0</v>
      </c>
      <c r="AG216" t="n">
        <v>99.92607526899999</v>
      </c>
      <c r="AH216" t="n">
        <v>99.883512545</v>
      </c>
      <c r="AI216" t="n">
        <v>52</v>
      </c>
      <c r="AJ216" t="n">
        <v>33</v>
      </c>
      <c r="AK216" t="n">
        <v>33</v>
      </c>
    </row>
    <row r="217" ht="15.95" customHeight="1" s="79">
      <c r="A217" t="inlineStr">
        <is>
          <t>2024 993655</t>
        </is>
      </c>
      <c r="B217" t="inlineStr">
        <is>
          <t>REDBANC S.A.</t>
        </is>
      </c>
      <c r="C217" t="inlineStr">
        <is>
          <t>Customer Problem Ticket</t>
        </is>
      </c>
      <c r="E217" t="inlineStr">
        <is>
          <t>Cerrado</t>
        </is>
      </c>
      <c r="F217" t="inlineStr">
        <is>
          <t>Grupo de Nivel 1</t>
        </is>
      </c>
      <c r="G217" s="71" t="inlineStr">
        <is>
          <t xml:space="preserve">Asunto: INCIDENT REDBANC: 875_MPLSFO__Banco-Chile_Oxxo_Providencia_CS-010464223:ATM Down
Estimados Mesa de Soporte,
Se informa que se detecta el siguiente incidente en plataforma de monitoreo, por favor gestionar creación de ticket de Reclamo para la revision del servicio:
Notificacion de Incidente
Av. Jorge Matte #2645, Providencia, Providencia
RUT:
RESUMEN
Nombre host
Direccion IP
Alerta
Severidad
Fecha y Hora de Incio
CS Equipo
:875_MPLSFO__Banco-Chile_Oxxo_Providencia_CS-010464223
:10.113.20.95
:ATM Down
:High
:2024.05.15 | 11:10:27
:ROUTRGEN_010399156_875
CONTACTO PARA VALIDAR SERVICIO
Escalamiento
:Operador de Monitoreo de turno | Correo: monitoreo@netmetrix.cl
https://apps.mypurecloud.com/directory/#/engage/admin/interactions/8afa1947-a2f2-40af-a43d-040c277c8ca1
</t>
        </is>
      </c>
      <c r="J217" t="inlineStr">
        <is>
          <t>Enlace MPLS FO #0008612641</t>
        </is>
      </c>
      <c r="K217" t="inlineStr">
        <is>
          <t>EnMPLSFO_010464223_875</t>
        </is>
      </c>
      <c r="L217" t="inlineStr">
        <is>
          <t>Bloqueo de equipos</t>
        </is>
      </c>
      <c r="M217" t="inlineStr">
        <is>
          <t>Equipamiento por lado de cliente</t>
        </is>
      </c>
      <c r="N217" t="inlineStr">
        <is>
          <t>Reinicio de equipamiento</t>
        </is>
      </c>
      <c r="O217" t="inlineStr">
        <is>
          <t>GTD-TELSUR</t>
        </is>
      </c>
      <c r="P217" t="inlineStr">
        <is>
          <t>ggonzalez@grupogtd.com</t>
        </is>
      </c>
      <c r="Q217" t="inlineStr">
        <is>
          <t>ATM 875</t>
        </is>
      </c>
      <c r="R217" t="inlineStr">
        <is>
          <t>GTD-TELSUR-Bloqueo de equipos-Reinicio de equipamiento</t>
        </is>
      </c>
      <c r="S217" t="inlineStr">
        <is>
          <t>Corporaciones</t>
        </is>
      </c>
      <c r="T217" t="inlineStr">
        <is>
          <t>Transmisión de Datos</t>
        </is>
      </c>
      <c r="U217" t="inlineStr">
        <is>
          <t>Medium</t>
        </is>
      </c>
      <c r="V217" s="70" t="n">
        <v>45427.47989583333</v>
      </c>
      <c r="X217" s="70" t="n">
        <v>45427.66857638889</v>
      </c>
      <c r="Z217" t="n">
        <v>44640</v>
      </c>
      <c r="AC217" t="inlineStr">
        <is>
          <t>MNC</t>
        </is>
      </c>
      <c r="AD217" t="inlineStr">
        <is>
          <t>lpino@contratistasgtd.com</t>
        </is>
      </c>
      <c r="AF217" t="n">
        <v>0</v>
      </c>
      <c r="AG217" t="n">
        <v>100</v>
      </c>
      <c r="AH217" t="n">
        <v>99.392921147</v>
      </c>
      <c r="AI217" t="n">
        <v>271</v>
      </c>
    </row>
    <row r="218" ht="15.95" customHeight="1" s="79">
      <c r="A218" t="inlineStr">
        <is>
          <t>2024 993805</t>
        </is>
      </c>
      <c r="B218" t="inlineStr">
        <is>
          <t>REDBANC S.A.</t>
        </is>
      </c>
      <c r="C218" t="inlineStr">
        <is>
          <t>Customer Problem Ticket</t>
        </is>
      </c>
      <c r="E218" t="inlineStr">
        <is>
          <t>Cerrado</t>
        </is>
      </c>
      <c r="F218" t="inlineStr">
        <is>
          <t>Grupo de Nivel 1</t>
        </is>
      </c>
      <c r="G218" s="71" t="inlineStr">
        <is>
          <t xml:space="preserve">Estimados muy buenas tardes favor generar folio por caída de ASR Liray datos.
CS: 423734
Saludos.
Jose Parada P.-
Analista Observabilidad
+56 9 226746880
DXC Technology
Av. Apoquindo 5950, 22° floor
Las Condes, Santiago, Chile
</t>
        </is>
      </c>
      <c r="J218" t="inlineStr">
        <is>
          <t>Enlace MPLS FO #38957</t>
        </is>
      </c>
      <c r="K218" t="inlineStr">
        <is>
          <t>EnMPLSFODF_423734</t>
        </is>
      </c>
      <c r="L218" t="inlineStr">
        <is>
          <t>Bloqueo de equipos</t>
        </is>
      </c>
      <c r="M218" t="inlineStr">
        <is>
          <t>Equipamiento por lado de cliente</t>
        </is>
      </c>
      <c r="N218" t="inlineStr">
        <is>
          <t>Reinicio de equipamiento</t>
        </is>
      </c>
      <c r="O218" t="inlineStr">
        <is>
          <t>GTD-TELSUR</t>
        </is>
      </c>
      <c r="P218" t="inlineStr">
        <is>
          <t>ggonzalez@grupogtd.com</t>
        </is>
      </c>
      <c r="Q218" t="n">
        <v>0</v>
      </c>
      <c r="R218" t="inlineStr">
        <is>
          <t>GTD-TELSUR-Bloqueo de equipos-Reinicio de equipamiento</t>
        </is>
      </c>
      <c r="S218" t="inlineStr">
        <is>
          <t>Corporaciones</t>
        </is>
      </c>
      <c r="T218" t="inlineStr">
        <is>
          <t>Transmisión de Datos</t>
        </is>
      </c>
      <c r="U218" t="inlineStr">
        <is>
          <t>Medium</t>
        </is>
      </c>
      <c r="V218" s="70" t="n">
        <v>45427.59726851852</v>
      </c>
      <c r="X218" s="70" t="n">
        <v>45427.64986111111</v>
      </c>
      <c r="Z218" t="n">
        <v>44640</v>
      </c>
      <c r="AC218" t="inlineStr">
        <is>
          <t>MNN</t>
        </is>
      </c>
      <c r="AD218" t="inlineStr">
        <is>
          <t>ggonzalez@grupogtd.com</t>
        </is>
      </c>
      <c r="AF218" t="n">
        <v>0</v>
      </c>
      <c r="AG218" t="n">
        <v>100</v>
      </c>
      <c r="AH218" t="n">
        <v>99.831989247</v>
      </c>
      <c r="AI218" t="n">
        <v>75</v>
      </c>
    </row>
    <row r="219" ht="15.95" customHeight="1" s="79">
      <c r="A219" t="inlineStr">
        <is>
          <t>2024 993850</t>
        </is>
      </c>
      <c r="B219" t="inlineStr">
        <is>
          <t>REDBANC S.A.</t>
        </is>
      </c>
      <c r="C219" t="inlineStr">
        <is>
          <t>Customer Problem Ticket</t>
        </is>
      </c>
      <c r="E219" t="inlineStr">
        <is>
          <t>Cerrado</t>
        </is>
      </c>
      <c r="F219" t="inlineStr">
        <is>
          <t>Grupo de Nivel 1</t>
        </is>
      </c>
      <c r="G219" s="71" t="inlineStr">
        <is>
          <t>ATM	4644
Falla	Enlace caido
CS:	CS-485266 / BPI-38696
IP	10.10.115.33
Direccion	Av. Cristóbal Colón 300
Comuna	Talcahuano
Local	Farmacia Cruz Verde Local 102</t>
        </is>
      </c>
      <c r="J219" t="inlineStr">
        <is>
          <t>Enlace MPLS-FO #38696</t>
        </is>
      </c>
      <c r="K219" t="inlineStr">
        <is>
          <t>EnMPLSFODF_485266</t>
        </is>
      </c>
      <c r="L219" t="inlineStr">
        <is>
          <t>Problema de energía o climatización</t>
        </is>
      </c>
      <c r="M219" t="inlineStr">
        <is>
          <t>Router de datos</t>
        </is>
      </c>
      <c r="N219" t="inlineStr">
        <is>
          <t>se reconecta energía</t>
        </is>
      </c>
      <c r="O219" t="inlineStr">
        <is>
          <t>CLIENTE</t>
        </is>
      </c>
      <c r="P219" t="inlineStr">
        <is>
          <t>carlos.aramburu@grupogtd.com</t>
        </is>
      </c>
      <c r="Q219" t="n">
        <v>4644</v>
      </c>
      <c r="R219" t="inlineStr">
        <is>
          <t>CLIENTE-Problema de energía o climatización-se reconecta energía</t>
        </is>
      </c>
      <c r="S219" t="inlineStr">
        <is>
          <t>Corporaciones</t>
        </is>
      </c>
      <c r="T219" t="inlineStr">
        <is>
          <t>Transmisión de Datos</t>
        </is>
      </c>
      <c r="U219" t="inlineStr">
        <is>
          <t>Medium</t>
        </is>
      </c>
      <c r="V219" s="70" t="n">
        <v>45427.64309027778</v>
      </c>
      <c r="W219" s="70" t="n">
        <v>45427.67755787037</v>
      </c>
      <c r="X219" s="70" t="n">
        <v>45427.73167824074</v>
      </c>
      <c r="Z219" t="n">
        <v>44640</v>
      </c>
      <c r="AC219" t="inlineStr">
        <is>
          <t>CNCP</t>
        </is>
      </c>
      <c r="AD219" t="inlineStr">
        <is>
          <t>ggonzalez@grupogtd.com</t>
        </is>
      </c>
      <c r="AF219" t="n">
        <v>0</v>
      </c>
      <c r="AG219" t="n">
        <v>99.890232975</v>
      </c>
      <c r="AH219" t="n">
        <v>99.715501792</v>
      </c>
      <c r="AI219" t="n">
        <v>127</v>
      </c>
      <c r="AJ219" t="n">
        <v>49</v>
      </c>
      <c r="AK219" t="n">
        <v>49</v>
      </c>
    </row>
    <row r="220" ht="15.95" customHeight="1" s="79">
      <c r="A220" t="inlineStr">
        <is>
          <t>2024 993869</t>
        </is>
      </c>
      <c r="B220" t="inlineStr">
        <is>
          <t>REDBANC S.A.</t>
        </is>
      </c>
      <c r="C220" t="inlineStr">
        <is>
          <t>Customer Problem Ticket</t>
        </is>
      </c>
      <c r="E220" t="inlineStr">
        <is>
          <t>Cerrado</t>
        </is>
      </c>
      <c r="F220" t="inlineStr">
        <is>
          <t>Grupo de Nivel 1</t>
        </is>
      </c>
      <c r="G220" s="71" t="inlineStr">
        <is>
          <t>ATM	5349
Falla	Enlace caido
CS:	CS-539184 / BPI-38622
IP	10.10.113.15
Direccion	Avenida Cristóbal Colon 396
Comuna	Talcahuano
Local	Farmacia Cruz Verde Local 358</t>
        </is>
      </c>
      <c r="J220" t="inlineStr">
        <is>
          <t>Enlace MPLS-FO #38622</t>
        </is>
      </c>
      <c r="K220" t="inlineStr">
        <is>
          <t>EnMPLSFODF_539184</t>
        </is>
      </c>
      <c r="L220" t="inlineStr">
        <is>
          <t>Problema de energía o climatización</t>
        </is>
      </c>
      <c r="M220" t="inlineStr">
        <is>
          <t>Router de datos</t>
        </is>
      </c>
      <c r="N220" t="inlineStr">
        <is>
          <t>se reconecta energía</t>
        </is>
      </c>
      <c r="O220" t="inlineStr">
        <is>
          <t>CLIENTE</t>
        </is>
      </c>
      <c r="P220" t="inlineStr">
        <is>
          <t>carlos.aramburu@grupogtd.com</t>
        </is>
      </c>
      <c r="Q220" t="n">
        <v>5349</v>
      </c>
      <c r="R220" t="inlineStr">
        <is>
          <t>CLIENTE-Problema de energía o climatización-se reconecta energía</t>
        </is>
      </c>
      <c r="S220" t="inlineStr">
        <is>
          <t>Corporaciones</t>
        </is>
      </c>
      <c r="T220" t="inlineStr">
        <is>
          <t>Transmisión de Datos</t>
        </is>
      </c>
      <c r="U220" t="inlineStr">
        <is>
          <t>Medium</t>
        </is>
      </c>
      <c r="V220" s="70" t="n">
        <v>45427.6609375</v>
      </c>
      <c r="W220" s="70" t="n">
        <v>45427.67980324074</v>
      </c>
      <c r="X220" s="70" t="n">
        <v>45427.73111111111</v>
      </c>
      <c r="Z220" t="n">
        <v>44640</v>
      </c>
      <c r="AC220" t="inlineStr">
        <is>
          <t>CNCP</t>
        </is>
      </c>
      <c r="AD220" t="inlineStr">
        <is>
          <t>ggonzalez@grupogtd.com</t>
        </is>
      </c>
      <c r="AF220" t="n">
        <v>0</v>
      </c>
      <c r="AG220" t="n">
        <v>99.939516129</v>
      </c>
      <c r="AH220" t="n">
        <v>99.77374552000001</v>
      </c>
      <c r="AI220" t="n">
        <v>101</v>
      </c>
      <c r="AJ220" t="n">
        <v>27</v>
      </c>
      <c r="AK220" t="n">
        <v>27</v>
      </c>
    </row>
    <row r="221" ht="15.95" customHeight="1" s="79">
      <c r="A221" t="inlineStr">
        <is>
          <t>2024 993873</t>
        </is>
      </c>
      <c r="B221" t="inlineStr">
        <is>
          <t>REDBANC S.A.</t>
        </is>
      </c>
      <c r="C221" t="inlineStr">
        <is>
          <t>Customer Problem Ticket</t>
        </is>
      </c>
      <c r="D221" t="inlineStr">
        <is>
          <t>2024 994004</t>
        </is>
      </c>
      <c r="E221" t="inlineStr">
        <is>
          <t>Cerrado</t>
        </is>
      </c>
      <c r="F221" t="inlineStr">
        <is>
          <t>Grupo de Nivel 1</t>
        </is>
      </c>
      <c r="G221" s="71" t="inlineStr">
        <is>
          <t xml:space="preserve">	
### Espera de validación ###
ATM	937
Falla	Enlace caido
CS:	CS-492963 / BPI-38415
IP	10.10.123.40
Direccion	Calle Manuel Montt 65
Comuna	Providencia
Local	Workcafe Manuel Montt</t>
        </is>
      </c>
      <c r="J221" t="inlineStr">
        <is>
          <t>Enlace MPLS FO #38415</t>
        </is>
      </c>
      <c r="K221" t="inlineStr">
        <is>
          <t>EnMPLSFODF_492963</t>
        </is>
      </c>
      <c r="L221" t="inlineStr">
        <is>
          <t>Cable dañado, cortado o atenuado</t>
        </is>
      </c>
      <c r="M221" t="inlineStr">
        <is>
          <t>Cable de fibra óptica</t>
        </is>
      </c>
      <c r="N221" t="inlineStr">
        <is>
          <t>Corte de cable por trabajo de terceros</t>
        </is>
      </c>
      <c r="O221" t="inlineStr">
        <is>
          <t>TERCEROS</t>
        </is>
      </c>
      <c r="P221" t="inlineStr">
        <is>
          <t>ggonzalez@grupogtd.com</t>
        </is>
      </c>
      <c r="Q221" t="n">
        <v>937</v>
      </c>
      <c r="R221" t="inlineStr">
        <is>
          <t>TERCEROS-Cable dañado, cortado o atenuado-Corte de cable por trabajo de terceros</t>
        </is>
      </c>
      <c r="S221" t="inlineStr">
        <is>
          <t>Corporaciones</t>
        </is>
      </c>
      <c r="T221" t="inlineStr">
        <is>
          <t>Transmisión de Datos</t>
        </is>
      </c>
      <c r="U221" t="inlineStr">
        <is>
          <t>Medium</t>
        </is>
      </c>
      <c r="V221" s="70" t="n">
        <v>45427.66326388889</v>
      </c>
      <c r="W221" s="70" t="n">
        <v>45427.91087962963</v>
      </c>
      <c r="X221" s="70" t="n">
        <v>45428.38694444444</v>
      </c>
      <c r="Z221" t="n">
        <v>44640</v>
      </c>
      <c r="AC221" t="inlineStr">
        <is>
          <t>MNC</t>
        </is>
      </c>
      <c r="AD221" t="inlineStr">
        <is>
          <t>ggonzalez@grupogtd.com</t>
        </is>
      </c>
      <c r="AF221" t="n">
        <v>0</v>
      </c>
      <c r="AG221" t="n">
        <v>99.20250896100001</v>
      </c>
      <c r="AH221" t="n">
        <v>97.66577060900001</v>
      </c>
      <c r="AI221" t="n">
        <v>1042</v>
      </c>
      <c r="AJ221" t="n">
        <v>356</v>
      </c>
      <c r="AK221" t="n">
        <v>356</v>
      </c>
    </row>
    <row r="222" ht="15.95" customHeight="1" s="79">
      <c r="A222" t="inlineStr">
        <is>
          <t>2024 993878</t>
        </is>
      </c>
      <c r="B222" t="inlineStr">
        <is>
          <t>REDBANC S.A.</t>
        </is>
      </c>
      <c r="C222" t="inlineStr">
        <is>
          <t>Customer Problem Ticket</t>
        </is>
      </c>
      <c r="D222" t="inlineStr">
        <is>
          <t>2024 994004</t>
        </is>
      </c>
      <c r="E222" t="inlineStr">
        <is>
          <t>Cerrado</t>
        </is>
      </c>
      <c r="F222" t="inlineStr">
        <is>
          <t>Grupo de Nivel 1</t>
        </is>
      </c>
      <c r="G222" s="71" t="inlineStr">
        <is>
          <t>### Espera de validación ###
ATM	934
Falla	Enlace caido
CS:	CS-492960 / BPI-37714
IP	10.10.116.37
Direccion	Calle Manuel Montt 65
Comuna	Providencia
Local	Workcafe Manuel Montt</t>
        </is>
      </c>
      <c r="J222" t="inlineStr">
        <is>
          <t>Enlace MPLS FO #37714</t>
        </is>
      </c>
      <c r="K222" t="inlineStr">
        <is>
          <t>EnMPLSFODF_492959</t>
        </is>
      </c>
      <c r="L222" t="inlineStr">
        <is>
          <t>Cable dañado, cortado o atenuado</t>
        </is>
      </c>
      <c r="M222" t="inlineStr">
        <is>
          <t>Cable de fibra óptica</t>
        </is>
      </c>
      <c r="N222" t="inlineStr">
        <is>
          <t>Corte de cable por trabajo de terceros</t>
        </is>
      </c>
      <c r="O222" t="inlineStr">
        <is>
          <t>TERCEROS</t>
        </is>
      </c>
      <c r="P222" t="inlineStr">
        <is>
          <t>ggonzalez@grupogtd.com</t>
        </is>
      </c>
      <c r="Q222" t="n">
        <v>934</v>
      </c>
      <c r="R222" t="inlineStr">
        <is>
          <t>TERCEROS-Cable dañado, cortado o atenuado-Corte de cable por trabajo de terceros</t>
        </is>
      </c>
      <c r="S222" t="inlineStr">
        <is>
          <t>Corporaciones</t>
        </is>
      </c>
      <c r="T222" t="inlineStr">
        <is>
          <t>Transmisión de Datos</t>
        </is>
      </c>
      <c r="U222" t="inlineStr">
        <is>
          <t>Medium</t>
        </is>
      </c>
      <c r="V222" s="70" t="n">
        <v>45427.6658912037</v>
      </c>
      <c r="W222" s="70" t="n">
        <v>45427.91065972222</v>
      </c>
      <c r="X222" s="70" t="n">
        <v>45428.38930555555</v>
      </c>
      <c r="Z222" t="n">
        <v>44640</v>
      </c>
      <c r="AC222" t="inlineStr">
        <is>
          <t>MNC</t>
        </is>
      </c>
      <c r="AD222" t="inlineStr">
        <is>
          <t>ggonzalez@grupogtd.com</t>
        </is>
      </c>
      <c r="AF222" t="n">
        <v>0</v>
      </c>
      <c r="AG222" t="n">
        <v>99.20922939099999</v>
      </c>
      <c r="AH222" t="n">
        <v>97.66577060900001</v>
      </c>
      <c r="AI222" t="n">
        <v>1042</v>
      </c>
      <c r="AJ222" t="n">
        <v>353</v>
      </c>
      <c r="AK222" t="n">
        <v>353</v>
      </c>
    </row>
    <row r="223" ht="15.95" customHeight="1" s="79">
      <c r="A223" t="inlineStr">
        <is>
          <t>2024 993948</t>
        </is>
      </c>
      <c r="B223" t="inlineStr">
        <is>
          <t>REDBANC S.A.</t>
        </is>
      </c>
      <c r="C223" t="inlineStr">
        <is>
          <t>Customer Problem Ticket</t>
        </is>
      </c>
      <c r="E223" t="inlineStr">
        <is>
          <t>Cerrado</t>
        </is>
      </c>
      <c r="F223" t="inlineStr">
        <is>
          <t>Grupo de Soporte Terreno Telsur</t>
        </is>
      </c>
      <c r="G223" s="71" t="inlineStr">
        <is>
          <t>ATM 1922
10.10.146.218
Intermitencias
Recinto Muelle S/N Lirquén	Puerto Lirquen	Penco	11.- VIII Region	Institucion Publica	CS-10258002 / BPI-1529460 #DZS</t>
        </is>
      </c>
      <c r="J223" t="inlineStr">
        <is>
          <t>Enlace Satelital #0001529460</t>
        </is>
      </c>
      <c r="K223" t="inlineStr">
        <is>
          <t>ENSAT_010258002_1922</t>
        </is>
      </c>
      <c r="L223" t="inlineStr">
        <is>
          <t>Bloqueo de servicio y/o equipo</t>
        </is>
      </c>
      <c r="M223" t="inlineStr">
        <is>
          <t>Conversor o modem en Cliente</t>
        </is>
      </c>
      <c r="N223" t="inlineStr">
        <is>
          <t>se reinicia equipo</t>
        </is>
      </c>
      <c r="O223" t="inlineStr">
        <is>
          <t>GTD-TELSUR</t>
        </is>
      </c>
      <c r="P223" t="inlineStr">
        <is>
          <t>internal</t>
        </is>
      </c>
      <c r="Q223" t="inlineStr">
        <is>
          <t>ATM 1922</t>
        </is>
      </c>
      <c r="R223" t="inlineStr">
        <is>
          <t>GTD-TELSUR-Bloqueo de servicio y/o equipo-se reinicia equipo</t>
        </is>
      </c>
      <c r="S223" t="inlineStr">
        <is>
          <t>Corporaciones</t>
        </is>
      </c>
      <c r="T223" t="inlineStr">
        <is>
          <t>Transmisión de Datos</t>
        </is>
      </c>
      <c r="U223" t="inlineStr">
        <is>
          <t>Medium</t>
        </is>
      </c>
      <c r="V223" s="70" t="n">
        <v>45427.71861111111</v>
      </c>
      <c r="X223" s="70" t="n">
        <v>45429.69083333333</v>
      </c>
      <c r="Z223" t="n">
        <v>44640</v>
      </c>
      <c r="AA223" s="70" t="n">
        <v>45428.80091435185</v>
      </c>
      <c r="AB223" s="70" t="n">
        <v>45429.38055555556</v>
      </c>
      <c r="AC223" t="inlineStr">
        <is>
          <t>CNCP</t>
        </is>
      </c>
      <c r="AD223" t="inlineStr">
        <is>
          <t>carlos.aramburu@grupogtd.com</t>
        </is>
      </c>
      <c r="AF223" t="n">
        <v>835</v>
      </c>
      <c r="AG223" t="n">
        <v>100</v>
      </c>
      <c r="AH223" t="n">
        <v>93.63799283199999</v>
      </c>
      <c r="AI223" t="n">
        <v>2840</v>
      </c>
    </row>
    <row r="224" ht="15.95" customHeight="1" s="79">
      <c r="A224" t="inlineStr">
        <is>
          <t>2024 994017</t>
        </is>
      </c>
      <c r="B224" t="inlineStr">
        <is>
          <t>REDBANC S.A.</t>
        </is>
      </c>
      <c r="C224" t="inlineStr">
        <is>
          <t>Customer Problem Ticket</t>
        </is>
      </c>
      <c r="E224" t="inlineStr">
        <is>
          <t>Cerrado</t>
        </is>
      </c>
      <c r="F224" t="inlineStr">
        <is>
          <t>Grupo de Soporte Terreno Telsur</t>
        </is>
      </c>
      <c r="G224" s="71" t="inlineStr">
        <is>
          <t>#DZS
ATM 2783 // Puerto g0/0/3
Calle Chacabuco 1356 Hijuela 3a	Universidad De Concepción	Concepcion	11.- VIII Region	Universidad	CS-475653 / BPI-31983</t>
        </is>
      </c>
      <c r="J224" t="inlineStr">
        <is>
          <t>Enlace MPLS-FO #31983</t>
        </is>
      </c>
      <c r="K224" t="inlineStr">
        <is>
          <t>EnMPLSFODF_475653</t>
        </is>
      </c>
      <c r="L224" t="inlineStr">
        <is>
          <t>Bloqueo de servicio y/o equipo</t>
        </is>
      </c>
      <c r="M224" t="inlineStr">
        <is>
          <t>Switch de datos L2</t>
        </is>
      </c>
      <c r="N224" t="inlineStr">
        <is>
          <t>se reinicia equipo</t>
        </is>
      </c>
      <c r="O224" t="inlineStr">
        <is>
          <t>GTD-TELSUR</t>
        </is>
      </c>
      <c r="P224" t="inlineStr">
        <is>
          <t>internal</t>
        </is>
      </c>
      <c r="Q224" t="inlineStr">
        <is>
          <t>ATM 2783</t>
        </is>
      </c>
      <c r="R224" t="inlineStr">
        <is>
          <t>GTD-TELSUR-Bloqueo de servicio y/o equipo-se reinicia equipo</t>
        </is>
      </c>
      <c r="S224" t="inlineStr">
        <is>
          <t>Corporaciones</t>
        </is>
      </c>
      <c r="T224" t="inlineStr">
        <is>
          <t>Transmisión de Datos</t>
        </is>
      </c>
      <c r="U224" t="inlineStr">
        <is>
          <t>Medium</t>
        </is>
      </c>
      <c r="V224" s="70" t="n">
        <v>45427.82146990741</v>
      </c>
      <c r="X224" s="70" t="n">
        <v>45428.77494212963</v>
      </c>
      <c r="Z224" t="n">
        <v>44640</v>
      </c>
      <c r="AC224" t="inlineStr">
        <is>
          <t>CNCP</t>
        </is>
      </c>
      <c r="AD224" t="inlineStr">
        <is>
          <t>Sebastian.Hernandez@grupogtd.com</t>
        </is>
      </c>
      <c r="AF224" t="n">
        <v>0</v>
      </c>
      <c r="AG224" t="n">
        <v>100</v>
      </c>
      <c r="AH224" t="n">
        <v>96.92428315399999</v>
      </c>
      <c r="AI224" t="n">
        <v>1373</v>
      </c>
    </row>
    <row r="225" ht="15.95" customHeight="1" s="79">
      <c r="A225" t="inlineStr">
        <is>
          <t>2024 994163</t>
        </is>
      </c>
      <c r="B225" t="inlineStr">
        <is>
          <t>REDBANC S.A.</t>
        </is>
      </c>
      <c r="C225" t="inlineStr">
        <is>
          <t>Customer Problem Ticket</t>
        </is>
      </c>
      <c r="E225" t="inlineStr">
        <is>
          <t>Cerrado</t>
        </is>
      </c>
      <c r="F225" t="inlineStr">
        <is>
          <t>Grupo de Nivel 1</t>
        </is>
      </c>
      <c r="G225" s="71" t="inlineStr">
        <is>
          <t>ATM	892
Falla	intermitencia
CS:	CS-10476018 / CS-4G-10221043 / BPI-8844384
IP	0
Direccion	Avenida pedro montt 2585
Comuna	Valparaiso
Local	Supermercado mayorista 10</t>
        </is>
      </c>
      <c r="J225" t="inlineStr">
        <is>
          <t>Enlace MPLS-FO #0008844384</t>
        </is>
      </c>
      <c r="K225" t="inlineStr">
        <is>
          <t>EnMPLS-FO_010476018_892</t>
        </is>
      </c>
      <c r="L225" t="inlineStr">
        <is>
          <t>Bloqueo de equipos</t>
        </is>
      </c>
      <c r="M225" t="inlineStr">
        <is>
          <t>Equipamiento por lado de cliente</t>
        </is>
      </c>
      <c r="N225" t="inlineStr">
        <is>
          <t>Reinicio de equipamiento</t>
        </is>
      </c>
      <c r="O225" t="inlineStr">
        <is>
          <t>GTD-TELSUR</t>
        </is>
      </c>
      <c r="P225" t="inlineStr">
        <is>
          <t>vcampos@grupogtd.com</t>
        </is>
      </c>
      <c r="Q225" t="inlineStr">
        <is>
          <t>ATM 892</t>
        </is>
      </c>
      <c r="R225" t="inlineStr">
        <is>
          <t>GTD-TELSUR-Bloqueo de equipos-Reinicio de equipamiento</t>
        </is>
      </c>
      <c r="S225" t="inlineStr">
        <is>
          <t>Corporaciones</t>
        </is>
      </c>
      <c r="T225" t="inlineStr">
        <is>
          <t>Transmisión de Datos</t>
        </is>
      </c>
      <c r="U225" t="inlineStr">
        <is>
          <t>Medium</t>
        </is>
      </c>
      <c r="V225" s="70" t="n">
        <v>45428.38084490741</v>
      </c>
      <c r="W225" s="70" t="n">
        <v>45428.64128472222</v>
      </c>
      <c r="X225" s="70" t="n">
        <v>45442.95537037037</v>
      </c>
      <c r="Z225" t="n">
        <v>44640</v>
      </c>
      <c r="AC225" t="inlineStr">
        <is>
          <t>VALPO</t>
        </is>
      </c>
      <c r="AD225" t="inlineStr">
        <is>
          <t>ggonzalez@grupogtd.com</t>
        </is>
      </c>
      <c r="AF225" t="n">
        <v>0</v>
      </c>
      <c r="AG225" t="n">
        <v>99.159946237</v>
      </c>
      <c r="AH225" t="n">
        <v>52.986111111</v>
      </c>
      <c r="AI225" t="n">
        <v>20987</v>
      </c>
      <c r="AJ225" t="n">
        <v>375</v>
      </c>
      <c r="AK225" t="n">
        <v>375</v>
      </c>
    </row>
    <row r="226" ht="15.95" customHeight="1" s="79">
      <c r="A226" t="inlineStr">
        <is>
          <t>2024 994203</t>
        </is>
      </c>
      <c r="B226" t="inlineStr">
        <is>
          <t>REDBANC S.A.</t>
        </is>
      </c>
      <c r="C226" t="inlineStr">
        <is>
          <t>Customer Problem Ticket</t>
        </is>
      </c>
      <c r="D226" t="inlineStr">
        <is>
          <t>2024 994626</t>
        </is>
      </c>
      <c r="E226" t="inlineStr">
        <is>
          <t>Cerrado</t>
        </is>
      </c>
      <c r="F226" t="inlineStr">
        <is>
          <t>Grupo de Nivel 1</t>
        </is>
      </c>
      <c r="G226" s="71" t="inlineStr">
        <is>
          <t>OPERATIVO
302645 f25
ATM	3113
Falla	enlace caido
CS:	CS-10254355 / BPI-959215
IP	10.10.133.27
Direccion	Calle Arturo Prat 495
Comuna	San Bernardo
Local	Metrotrén San Bernardo I</t>
        </is>
      </c>
      <c r="J226" t="inlineStr">
        <is>
          <t>Enlace MPLS FO #0000959215</t>
        </is>
      </c>
      <c r="K226" t="inlineStr">
        <is>
          <t>EnMPLSFO_010254355_3113</t>
        </is>
      </c>
      <c r="L226" t="inlineStr">
        <is>
          <t>Corte o atenuación de cable</t>
        </is>
      </c>
      <c r="M226" t="inlineStr">
        <is>
          <t>Trabajos de terceros</t>
        </is>
      </c>
      <c r="N226" t="inlineStr">
        <is>
          <t>se repara problema de cable</t>
        </is>
      </c>
      <c r="O226" t="inlineStr">
        <is>
          <t>TERCEROS</t>
        </is>
      </c>
      <c r="P226" t="inlineStr">
        <is>
          <t>fsilva@grupogtd.com</t>
        </is>
      </c>
      <c r="Q226" t="inlineStr">
        <is>
          <t>ATM 3113</t>
        </is>
      </c>
      <c r="R226" t="inlineStr">
        <is>
          <t>TERCEROS-Corte o atenuación de cable-se repara problema de cable</t>
        </is>
      </c>
      <c r="S226" t="inlineStr">
        <is>
          <t>Corporaciones</t>
        </is>
      </c>
      <c r="T226" t="inlineStr">
        <is>
          <t>Transmisión de Datos</t>
        </is>
      </c>
      <c r="U226" t="inlineStr">
        <is>
          <t>Medium</t>
        </is>
      </c>
      <c r="V226" s="70" t="n">
        <v>45428.42630787037</v>
      </c>
      <c r="W226" s="70" t="n">
        <v>45428.93896990741</v>
      </c>
      <c r="X226" s="70" t="n">
        <v>45434.92769675926</v>
      </c>
      <c r="Z226" t="n">
        <v>44640</v>
      </c>
      <c r="AC226" t="inlineStr">
        <is>
          <t>MSS</t>
        </is>
      </c>
      <c r="AD226" t="inlineStr">
        <is>
          <t>ggonzalez@grupogtd.com</t>
        </is>
      </c>
      <c r="AF226" t="n">
        <v>0</v>
      </c>
      <c r="AG226" t="n">
        <v>98.34453404999999</v>
      </c>
      <c r="AH226" t="n">
        <v>79.027777778</v>
      </c>
      <c r="AI226" t="n">
        <v>9362</v>
      </c>
      <c r="AJ226" t="n">
        <v>739</v>
      </c>
      <c r="AK226" t="n">
        <v>739</v>
      </c>
    </row>
    <row r="227" ht="15.95" customHeight="1" s="79">
      <c r="A227" t="inlineStr">
        <is>
          <t>2024 994237</t>
        </is>
      </c>
      <c r="B227" t="inlineStr">
        <is>
          <t>REDBANC S.A.</t>
        </is>
      </c>
      <c r="C227" t="inlineStr">
        <is>
          <t>Customer Problem Ticket</t>
        </is>
      </c>
      <c r="E227" t="inlineStr">
        <is>
          <t>Cerrado</t>
        </is>
      </c>
      <c r="F227" t="inlineStr">
        <is>
          <t>Grupo de Soporte Terreno Telsur</t>
        </is>
      </c>
      <c r="G227" s="71" t="inlineStr">
        <is>
          <t>ATM	842
Falla	enlace caido
CS:	CS-10469618 / CS-4G-10207022 / BPI-8730559
IP	10.172.33.30 / 100.72.80.51
Direccion	Victoria #515
Comuna	Cauquenes
Local	Multicentro</t>
        </is>
      </c>
      <c r="J227" t="inlineStr">
        <is>
          <t>Enlace MPLS-FO #0008730559</t>
        </is>
      </c>
      <c r="K227" t="inlineStr">
        <is>
          <t>EnMPLS-FO_010469618_842</t>
        </is>
      </c>
      <c r="L227" t="inlineStr">
        <is>
          <t>Bloqueo de servicio y/o equipo</t>
        </is>
      </c>
      <c r="M227" t="inlineStr">
        <is>
          <t>Access Point</t>
        </is>
      </c>
      <c r="N227" t="inlineStr">
        <is>
          <t>cambio de configuración</t>
        </is>
      </c>
      <c r="O227" t="inlineStr">
        <is>
          <t>GTD-TELSUR</t>
        </is>
      </c>
      <c r="P227" t="inlineStr">
        <is>
          <t>Alexis.Rodriguez@grupogtd.com</t>
        </is>
      </c>
      <c r="Q227" t="inlineStr">
        <is>
          <t>ATM 842</t>
        </is>
      </c>
      <c r="R227" t="inlineStr">
        <is>
          <t>GTD-TELSUR-Bloqueo de servicio y/o equipo-cambio de configuración</t>
        </is>
      </c>
      <c r="S227" t="inlineStr">
        <is>
          <t>Corporaciones</t>
        </is>
      </c>
      <c r="T227" t="inlineStr">
        <is>
          <t>Transmisión de Datos</t>
        </is>
      </c>
      <c r="U227" t="inlineStr">
        <is>
          <t>Medium</t>
        </is>
      </c>
      <c r="V227" s="70" t="n">
        <v>45428.44679398148</v>
      </c>
      <c r="X227" s="70" t="n">
        <v>45429.6112037037</v>
      </c>
      <c r="Z227" t="n">
        <v>44640</v>
      </c>
      <c r="AC227" t="inlineStr">
        <is>
          <t>TLCA</t>
        </is>
      </c>
      <c r="AD227" t="inlineStr">
        <is>
          <t>ggonzalez@grupogtd.com</t>
        </is>
      </c>
      <c r="AF227" t="n">
        <v>0</v>
      </c>
      <c r="AG227" t="n">
        <v>100</v>
      </c>
      <c r="AH227" t="n">
        <v>96.24327957</v>
      </c>
      <c r="AI227" t="n">
        <v>1677</v>
      </c>
    </row>
    <row r="228" ht="15.95" customHeight="1" s="79">
      <c r="A228" t="inlineStr">
        <is>
          <t>2024 994247</t>
        </is>
      </c>
      <c r="B228" t="inlineStr">
        <is>
          <t>REDBANC S.A.</t>
        </is>
      </c>
      <c r="C228" t="inlineStr">
        <is>
          <t>Customer Problem Ticket</t>
        </is>
      </c>
      <c r="E228" t="inlineStr">
        <is>
          <t>Cerrado</t>
        </is>
      </c>
      <c r="F228" t="inlineStr">
        <is>
          <t>Grupo de Soporte Terreno</t>
        </is>
      </c>
      <c r="G228" s="71" t="inlineStr">
        <is>
          <t>ATM	3116
Falla	enlace caido
CS:	CS-10254353 / BPI-959216
IP	10.10.109.22
Direccion	Calle Arturo Prat 495
Comuna	San Bernardo
Local	Metrotrén San Bernardo II</t>
        </is>
      </c>
      <c r="J228" t="inlineStr">
        <is>
          <t>Enlace MPLS FO #0000959216</t>
        </is>
      </c>
      <c r="K228" t="inlineStr">
        <is>
          <t>EnMPLSFO_010254353_3116</t>
        </is>
      </c>
      <c r="L228" t="inlineStr">
        <is>
          <t>Cable dañado, cortado o atenuado</t>
        </is>
      </c>
      <c r="M228" t="inlineStr">
        <is>
          <t>Cable de fibra óptica</t>
        </is>
      </c>
      <c r="N228" t="inlineStr">
        <is>
          <t>cambio cruzada en D/C</t>
        </is>
      </c>
      <c r="O228" t="inlineStr">
        <is>
          <t>GTD-TELSUR</t>
        </is>
      </c>
      <c r="P228" t="inlineStr">
        <is>
          <t>fmadariaga@grupogtd.com</t>
        </is>
      </c>
      <c r="Q228" t="inlineStr">
        <is>
          <t>ATM 3116</t>
        </is>
      </c>
      <c r="R228" t="inlineStr">
        <is>
          <t>GTD-TELSUR-Cable dañado, cortado o atenuado-cambio cruzada en D/C</t>
        </is>
      </c>
      <c r="S228" t="inlineStr">
        <is>
          <t>Corporaciones</t>
        </is>
      </c>
      <c r="T228" t="inlineStr">
        <is>
          <t>Transmisión de Datos</t>
        </is>
      </c>
      <c r="U228" t="inlineStr">
        <is>
          <t>Medium</t>
        </is>
      </c>
      <c r="V228" s="70" t="n">
        <v>45428.45178240741</v>
      </c>
      <c r="W228" s="70" t="n">
        <v>45435.40997685185</v>
      </c>
      <c r="X228" s="70" t="n">
        <v>45443.52074074074</v>
      </c>
      <c r="Z228" t="n">
        <v>44640</v>
      </c>
      <c r="AA228" s="70" t="n">
        <v>45434.69766203704</v>
      </c>
      <c r="AB228" s="70" t="n">
        <v>45435.29583333333</v>
      </c>
      <c r="AC228" t="inlineStr">
        <is>
          <t>MSS</t>
        </is>
      </c>
      <c r="AD228" t="inlineStr">
        <is>
          <t>ggonzalez@grupogtd.com</t>
        </is>
      </c>
      <c r="AF228" t="n">
        <v>862</v>
      </c>
      <c r="AG228" t="n">
        <v>77.553763441</v>
      </c>
      <c r="AH228" t="n">
        <v>51.391129032</v>
      </c>
      <c r="AI228" t="n">
        <v>21699</v>
      </c>
      <c r="AJ228" t="n">
        <v>10020</v>
      </c>
      <c r="AK228" t="n">
        <v>9158</v>
      </c>
    </row>
    <row r="229" ht="15.95" customHeight="1" s="79">
      <c r="A229" t="inlineStr">
        <is>
          <t>2024 994308</t>
        </is>
      </c>
      <c r="B229" t="inlineStr">
        <is>
          <t>REDBANC S.A.</t>
        </is>
      </c>
      <c r="C229" t="inlineStr">
        <is>
          <t>Customer Problem Ticket</t>
        </is>
      </c>
      <c r="E229" t="inlineStr">
        <is>
          <t>Cancelado</t>
        </is>
      </c>
      <c r="F229" t="inlineStr">
        <is>
          <t>Grupo de Nivel 1</t>
        </is>
      </c>
      <c r="G229" t="inlineStr">
        <is>
          <t>ticket</t>
        </is>
      </c>
      <c r="J229" t="inlineStr">
        <is>
          <t>Enlace MPLS FO #38926</t>
        </is>
      </c>
      <c r="K229" t="inlineStr">
        <is>
          <t>EnMPLSFODF_530842</t>
        </is>
      </c>
      <c r="Q229" t="n">
        <v>234</v>
      </c>
      <c r="S229" t="inlineStr">
        <is>
          <t>Corporaciones</t>
        </is>
      </c>
      <c r="T229" t="inlineStr">
        <is>
          <t>Transmisión de Datos</t>
        </is>
      </c>
      <c r="U229" t="inlineStr">
        <is>
          <t>Medium</t>
        </is>
      </c>
      <c r="V229" s="70" t="n">
        <v>45428.48231481481</v>
      </c>
      <c r="Y229" s="70" t="n">
        <v>45428.49130787037</v>
      </c>
      <c r="Z229" t="n">
        <v>44640</v>
      </c>
      <c r="AC229" t="inlineStr">
        <is>
          <t>MNC</t>
        </is>
      </c>
      <c r="AD229" t="inlineStr">
        <is>
          <t>user_cpm</t>
        </is>
      </c>
      <c r="AE229" t="inlineStr">
        <is>
          <t>sgonzalez@grupogtd.com</t>
        </is>
      </c>
      <c r="AF229" t="n">
        <v>0</v>
      </c>
      <c r="AG229" t="n">
        <v>99.970878136</v>
      </c>
      <c r="AH229" t="n">
        <v>99.970878136</v>
      </c>
      <c r="AI229" t="n">
        <v>13</v>
      </c>
      <c r="AJ229" t="n">
        <v>13</v>
      </c>
      <c r="AK229" t="n">
        <v>13</v>
      </c>
    </row>
    <row r="230" ht="15.95" customHeight="1" s="79">
      <c r="A230" t="inlineStr">
        <is>
          <t>2024 994383</t>
        </is>
      </c>
      <c r="B230" t="inlineStr">
        <is>
          <t>REDBANC S.A.</t>
        </is>
      </c>
      <c r="C230" t="inlineStr">
        <is>
          <t>Customer Problem Ticket</t>
        </is>
      </c>
      <c r="E230" t="inlineStr">
        <is>
          <t>Cerrado</t>
        </is>
      </c>
      <c r="F230" t="inlineStr">
        <is>
          <t>Grupo de Soporte Terreno Telsur</t>
        </is>
      </c>
      <c r="G230" s="71" t="inlineStr">
        <is>
          <t>ATM	4931
Falla	enlace caido
CS:	CS-10589285 / BPI-8047921
IP	10.10.123.31
Direccion	Avenida Luis Cruz Martinez 2016
Comuna	Molina
Local	Supermercado Unimarc</t>
        </is>
      </c>
      <c r="J230" t="inlineStr">
        <is>
          <t>Enlace MPLS-FO #0008047921</t>
        </is>
      </c>
      <c r="K230" t="inlineStr">
        <is>
          <t>EnMPLS-FO_010427279_4931</t>
        </is>
      </c>
      <c r="L230" t="inlineStr">
        <is>
          <t>Cable dañado, cortado o atenuado</t>
        </is>
      </c>
      <c r="M230" t="inlineStr">
        <is>
          <t>Cable de fibra óptica</t>
        </is>
      </c>
      <c r="N230" t="inlineStr">
        <is>
          <t>cambio cruzada en D/C</t>
        </is>
      </c>
      <c r="O230" t="inlineStr">
        <is>
          <t>GTD-TELSUR</t>
        </is>
      </c>
      <c r="P230" t="inlineStr">
        <is>
          <t>internal</t>
        </is>
      </c>
      <c r="Q230" t="inlineStr">
        <is>
          <t>ATM 4931</t>
        </is>
      </c>
      <c r="R230" t="inlineStr">
        <is>
          <t>GTD-TELSUR-Cable dañado, cortado o atenuado-cambio cruzada en D/C</t>
        </is>
      </c>
      <c r="S230" t="inlineStr">
        <is>
          <t>Corporaciones</t>
        </is>
      </c>
      <c r="T230" t="inlineStr">
        <is>
          <t>Transmisión de Datos</t>
        </is>
      </c>
      <c r="U230" t="inlineStr">
        <is>
          <t>Medium</t>
        </is>
      </c>
      <c r="V230" s="70" t="n">
        <v>45428.53055555555</v>
      </c>
      <c r="X230" s="70" t="n">
        <v>45429.4987962963</v>
      </c>
      <c r="Z230" t="n">
        <v>44640</v>
      </c>
      <c r="AA230" s="70" t="n">
        <v>45428.62793981482</v>
      </c>
      <c r="AB230" s="70" t="n">
        <v>45429.29513888889</v>
      </c>
      <c r="AC230" t="inlineStr">
        <is>
          <t>TLCA</t>
        </is>
      </c>
      <c r="AD230" t="inlineStr">
        <is>
          <t>ggonzalez@grupogtd.com</t>
        </is>
      </c>
      <c r="AF230" t="n">
        <v>961</v>
      </c>
      <c r="AG230" t="n">
        <v>100</v>
      </c>
      <c r="AH230" t="n">
        <v>96.87724014299999</v>
      </c>
      <c r="AI230" t="n">
        <v>1394</v>
      </c>
    </row>
    <row r="231" ht="15.95" customHeight="1" s="79">
      <c r="A231" t="inlineStr">
        <is>
          <t>2024 994434</t>
        </is>
      </c>
      <c r="B231" t="inlineStr">
        <is>
          <t>REDBANC S.A.</t>
        </is>
      </c>
      <c r="C231" t="inlineStr">
        <is>
          <t>Customer Problem Ticket</t>
        </is>
      </c>
      <c r="E231" t="inlineStr">
        <is>
          <t>Cerrado</t>
        </is>
      </c>
      <c r="F231" t="inlineStr">
        <is>
          <t>Grupo de Nivel 1</t>
        </is>
      </c>
      <c r="G231" s="71" t="inlineStr">
        <is>
          <t xml:space="preserve">ATM 6717
Sin enlace
10.10.142.150
bco Santander	Av. Alessandri 1811 Ruta E85	Punto Copec San Esteban	San Esteban	CS-10340023 / BPI-37684
</t>
        </is>
      </c>
      <c r="J231" t="inlineStr">
        <is>
          <t>Enlace Satelital #0003545981</t>
        </is>
      </c>
      <c r="K231" t="inlineStr">
        <is>
          <t>ENSAT_010340023_6717</t>
        </is>
      </c>
      <c r="L231" t="inlineStr">
        <is>
          <t>Bloqueo de servicio y/o equipo</t>
        </is>
      </c>
      <c r="M231" t="inlineStr">
        <is>
          <t>Conversor o modem en Cliente</t>
        </is>
      </c>
      <c r="N231" t="inlineStr">
        <is>
          <t>se reinicia equipo</t>
        </is>
      </c>
      <c r="O231" t="inlineStr">
        <is>
          <t>GTD-TELSUR</t>
        </is>
      </c>
      <c r="P231" t="inlineStr">
        <is>
          <t>ggonzalez@grupogtd.com</t>
        </is>
      </c>
      <c r="Q231" t="inlineStr">
        <is>
          <t>ATM 6717</t>
        </is>
      </c>
      <c r="R231" t="inlineStr">
        <is>
          <t>GTD-TELSUR-Bloqueo de servicio y/o equipo-se reinicia equipo</t>
        </is>
      </c>
      <c r="S231" t="inlineStr">
        <is>
          <t>Corporaciones</t>
        </is>
      </c>
      <c r="T231" t="inlineStr">
        <is>
          <t>Transmisión de Datos</t>
        </is>
      </c>
      <c r="U231" t="inlineStr">
        <is>
          <t>Medium</t>
        </is>
      </c>
      <c r="V231" s="70" t="n">
        <v>45428.56188657408</v>
      </c>
      <c r="X231" s="70" t="n">
        <v>45428.7343287037</v>
      </c>
      <c r="Z231" t="n">
        <v>44640</v>
      </c>
      <c r="AC231" t="inlineStr">
        <is>
          <t>VALPO</t>
        </is>
      </c>
      <c r="AD231" t="inlineStr">
        <is>
          <t>carlos.aramburu@grupogtd.com</t>
        </is>
      </c>
      <c r="AF231" t="n">
        <v>0</v>
      </c>
      <c r="AG231" t="n">
        <v>100</v>
      </c>
      <c r="AH231" t="n">
        <v>99.444444444</v>
      </c>
      <c r="AI231" t="n">
        <v>248</v>
      </c>
    </row>
    <row r="232" ht="15.95" customHeight="1" s="79">
      <c r="A232" t="inlineStr">
        <is>
          <t>2024 994460</t>
        </is>
      </c>
      <c r="B232" t="inlineStr">
        <is>
          <t>REDBANC S.A.</t>
        </is>
      </c>
      <c r="C232" t="inlineStr">
        <is>
          <t>Customer Problem Ticket</t>
        </is>
      </c>
      <c r="E232" t="inlineStr">
        <is>
          <t>Cerrado</t>
        </is>
      </c>
      <c r="F232" t="inlineStr">
        <is>
          <t>Grupo de Nivel 1</t>
        </is>
      </c>
      <c r="G232" s="71" t="inlineStr">
        <is>
          <t>Fwd: INCIDENT REDBANC: 3578_MPLSFODF_RM_Banco-Credito_Sucursal_Santiago_CS-398031:Private 1 - Down
MN
Monitoreo Netmetrix
Para soportet@grupogtd.com
Cc mpalacios@redbanc.cl, czamorano@redbanc.cl, Oscar.Orellana@dxc.com, clnocrbc@dxc.com, elopez@redbanc.cl, avasquez@redbanc.cl, jhoan.saa@grupogtd.com
Hoy 14:09
Estimados Mesa de Soporte,
Se informa que se detecta el siguiente incidente en plataforma de monitoreo, por favor gestionar creación de ticket de Reclamo para la revision del servicio:
Notificacion de Incidente
Nataniel Cox 27, Santiago
RUT:96.521.680-4
RESUMEN
Nombre host
Direccion IP
Alerta
Severidad
Fecha y Hora de Incio
CS Equipo
:3578_MPLSFODF_RM_Banco-Credito_Sucursal_Santiago_CS-398031
:10.113.20.8
:Private 1 - Down
:Warning
:2024.05.16 | 13:36:23
:ROUTRGEN_010392330_3578/EnMPLSFODF_398031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https://apps.mypurecloud.com/directory/#/engage/admin/interactions/b39bfe4b-6a6a-402e-8caf-83741952f89f</t>
        </is>
      </c>
      <c r="J232" t="inlineStr">
        <is>
          <t>Enlace MPLS FO #38668</t>
        </is>
      </c>
      <c r="K232" t="inlineStr">
        <is>
          <t>EnMPLSFODF_398031</t>
        </is>
      </c>
      <c r="L232" t="inlineStr">
        <is>
          <t>Problema en el ingreso del ticket</t>
        </is>
      </c>
      <c r="M232" t="inlineStr">
        <is>
          <t>Ticket</t>
        </is>
      </c>
      <c r="N232" t="inlineStr">
        <is>
          <t>ticket duplicado</t>
        </is>
      </c>
      <c r="O232" t="inlineStr">
        <is>
          <t>GTD-TELSUR</t>
        </is>
      </c>
      <c r="P232" t="inlineStr">
        <is>
          <t>ggonzalez@grupogtd.com</t>
        </is>
      </c>
      <c r="Q232" t="inlineStr">
        <is>
          <t>ATM 3578</t>
        </is>
      </c>
      <c r="R232" t="inlineStr">
        <is>
          <t>GTD-TELSUR-Problema en el ingreso del ticket-ticket duplicado</t>
        </is>
      </c>
      <c r="S232" t="inlineStr">
        <is>
          <t>Corporaciones</t>
        </is>
      </c>
      <c r="T232" t="inlineStr">
        <is>
          <t>Transmisión de Datos</t>
        </is>
      </c>
      <c r="U232" t="inlineStr">
        <is>
          <t>Medium</t>
        </is>
      </c>
      <c r="V232" s="70" t="n">
        <v>45428.59599537037</v>
      </c>
      <c r="X232" s="70" t="n">
        <v>45428.6328125</v>
      </c>
      <c r="Z232" t="n">
        <v>44640</v>
      </c>
      <c r="AC232" t="inlineStr">
        <is>
          <t>MNC</t>
        </is>
      </c>
      <c r="AD232" t="inlineStr">
        <is>
          <t>JPena@contratistasgtd.com</t>
        </is>
      </c>
      <c r="AF232" t="n">
        <v>0</v>
      </c>
      <c r="AG232" t="n">
        <v>100</v>
      </c>
      <c r="AH232" t="n">
        <v>99.881272401</v>
      </c>
      <c r="AI232" t="n">
        <v>53</v>
      </c>
    </row>
    <row r="233" ht="15.95" customHeight="1" s="79">
      <c r="A233" t="inlineStr">
        <is>
          <t>2024 994685</t>
        </is>
      </c>
      <c r="B233" t="inlineStr">
        <is>
          <t>REDBANC S.A.</t>
        </is>
      </c>
      <c r="C233" t="inlineStr">
        <is>
          <t>Customer Problem Ticket</t>
        </is>
      </c>
      <c r="E233" t="inlineStr">
        <is>
          <t>Cerrado</t>
        </is>
      </c>
      <c r="F233" t="inlineStr">
        <is>
          <t>Grupo de Nivel 1</t>
        </is>
      </c>
      <c r="G233" s="71" t="inlineStr">
        <is>
          <t xml:space="preserve">Estimados,
Junto con saludarlos, favor de su apoyo dado que se presentó desconexión de 48 Enlaces.
ATM	IP WAN	Hora Inicio desconexión	Hora Fin desconexión	Dirección	Comuna	Región	Tipo de Local	Local	Código de Servicio	Carrier	Modulo
6935	10.10.126.55	16-05-2024 18:40 	16-05-2024 18:40 	Av Valparaíso 193	Viña Del Mar	05 V REGION	SUCURSAL BANCARIA ( FERIADO )	OFICINA VINA DEL MAR	CS-010418346 / BPI-6343210	GTD	GTD-Paine
8603	10.10.112.54	16-05-2024 18:40 	16-05-2024 18:40 	1 Poniente 1075	Talca	07 VII REGION	SUCURSAL BANCARIA	SUCURSAL TALCA	CS-10215170 / BPI-281988	GTD	GTD-Paine
4287	10.172.6.86	16-05-2024 18:40 	16-05-2024 18:40 	Avenida Ecuador 5455	Lo Prado	13 REGION METROPOLITANA	SUPERMERCADO	SUPERMERCADO SANTA ISABEL	CS-541120 / BPI-38427	GTD	GTD-Paine
</t>
        </is>
      </c>
      <c r="J233" t="inlineStr">
        <is>
          <t>Enlace MPLS-FO #0000281988</t>
        </is>
      </c>
      <c r="K233" t="inlineStr">
        <is>
          <t>EnMPLS-FO_010215170_8603</t>
        </is>
      </c>
      <c r="L233" t="inlineStr">
        <is>
          <t>Bloqueo de equipos</t>
        </is>
      </c>
      <c r="M233" t="inlineStr">
        <is>
          <t>Equipamiento por lado de cliente</t>
        </is>
      </c>
      <c r="N233" t="inlineStr">
        <is>
          <t>Reinicio de equipamiento</t>
        </is>
      </c>
      <c r="O233" t="inlineStr">
        <is>
          <t>GTD-TELSUR</t>
        </is>
      </c>
      <c r="P233" t="inlineStr">
        <is>
          <t>CarolinaAndrea.Sanchez@grupogtd.com</t>
        </is>
      </c>
      <c r="Q233" t="inlineStr">
        <is>
          <t>ATM 8603</t>
        </is>
      </c>
      <c r="R233" t="inlineStr">
        <is>
          <t>GTD-TELSUR-Bloqueo de equipos-Reinicio de equipamiento</t>
        </is>
      </c>
      <c r="S233" t="inlineStr">
        <is>
          <t>Corporaciones</t>
        </is>
      </c>
      <c r="T233" t="inlineStr">
        <is>
          <t>Transmisión de Datos</t>
        </is>
      </c>
      <c r="U233" t="inlineStr">
        <is>
          <t>Medium</t>
        </is>
      </c>
      <c r="V233" s="70" t="n">
        <v>45428.81353009259</v>
      </c>
      <c r="W233" s="70" t="n">
        <v>45429.71930555555</v>
      </c>
      <c r="X233" s="70" t="n">
        <v>45430.65037037037</v>
      </c>
      <c r="Z233" t="n">
        <v>44640</v>
      </c>
      <c r="AC233" t="inlineStr">
        <is>
          <t>TLCA</t>
        </is>
      </c>
      <c r="AD233" t="inlineStr">
        <is>
          <t>Sebastian.Hernandez@grupogtd.com</t>
        </is>
      </c>
      <c r="AF233" t="n">
        <v>0</v>
      </c>
      <c r="AG233" t="n">
        <v>97.078853047</v>
      </c>
      <c r="AH233" t="n">
        <v>94.074820789</v>
      </c>
      <c r="AI233" t="n">
        <v>2645</v>
      </c>
      <c r="AJ233" t="n">
        <v>1304</v>
      </c>
      <c r="AK233" t="n">
        <v>1304</v>
      </c>
    </row>
    <row r="234" ht="15.95" customHeight="1" s="79">
      <c r="A234" t="inlineStr">
        <is>
          <t>2024 994687</t>
        </is>
      </c>
      <c r="B234" t="inlineStr">
        <is>
          <t>REDBANC S.A.</t>
        </is>
      </c>
      <c r="C234" t="inlineStr">
        <is>
          <t>Customer Problem Ticket</t>
        </is>
      </c>
      <c r="E234" t="inlineStr">
        <is>
          <t>Cerrado</t>
        </is>
      </c>
      <c r="F234" t="inlineStr">
        <is>
          <t>Grupo de Nivel 1</t>
        </is>
      </c>
      <c r="G234" s="71" t="inlineStr">
        <is>
          <t>ATM 1732
10.10.105.46	1732	163.250.121.90	163.250.121.89	255.255.255.248 	Santander	Calle Arturo Prat 495	Metrotrén San Bernardo IV	San Bernardo	07.- Region Metropolitana	Estacion de Metrotren	CS-10303802 / BPI-1367606</t>
        </is>
      </c>
      <c r="J234" t="inlineStr">
        <is>
          <t>Enlace MPLS FO #0001367606</t>
        </is>
      </c>
      <c r="K234" t="inlineStr">
        <is>
          <t>EnMPLSFO_010303802_1732</t>
        </is>
      </c>
      <c r="L234" t="inlineStr">
        <is>
          <t>Bloqueo de equipos</t>
        </is>
      </c>
      <c r="M234" t="inlineStr">
        <is>
          <t>Equipamiento por lado de cliente</t>
        </is>
      </c>
      <c r="N234" t="inlineStr">
        <is>
          <t>Reinicio de equipamiento</t>
        </is>
      </c>
      <c r="O234" t="inlineStr">
        <is>
          <t>GTD-TELSUR</t>
        </is>
      </c>
      <c r="P234" t="inlineStr">
        <is>
          <t>Sebastian.Hernandez@grupogtd.com</t>
        </is>
      </c>
      <c r="Q234" t="inlineStr">
        <is>
          <t>ATM 1732</t>
        </is>
      </c>
      <c r="R234" t="inlineStr">
        <is>
          <t>GTD-TELSUR-Bloqueo de equipos-Reinicio de equipamiento</t>
        </is>
      </c>
      <c r="S234" t="inlineStr">
        <is>
          <t>Corporaciones</t>
        </is>
      </c>
      <c r="T234" t="inlineStr">
        <is>
          <t>Transmisión de Datos</t>
        </is>
      </c>
      <c r="U234" t="inlineStr">
        <is>
          <t>Medium</t>
        </is>
      </c>
      <c r="V234" s="70" t="n">
        <v>45428.8157175926</v>
      </c>
      <c r="W234" s="70" t="n">
        <v>45428.88393518519</v>
      </c>
      <c r="X234" s="70" t="n">
        <v>45437.87826388889</v>
      </c>
      <c r="Z234" t="n">
        <v>44640</v>
      </c>
      <c r="AC234" t="inlineStr">
        <is>
          <t>MSS</t>
        </is>
      </c>
      <c r="AD234" t="inlineStr">
        <is>
          <t>Sebastian.Hernandez@grupogtd.com</t>
        </is>
      </c>
      <c r="AF234" t="n">
        <v>0</v>
      </c>
      <c r="AG234" t="n">
        <v>99.78046595000001</v>
      </c>
      <c r="AH234" t="n">
        <v>70.76612903199999</v>
      </c>
      <c r="AI234" t="n">
        <v>13050</v>
      </c>
      <c r="AJ234" t="n">
        <v>98</v>
      </c>
      <c r="AK234" t="n">
        <v>98</v>
      </c>
    </row>
    <row r="235" ht="15.95" customHeight="1" s="79">
      <c r="A235" t="inlineStr">
        <is>
          <t>2024 994690</t>
        </is>
      </c>
      <c r="B235" t="inlineStr">
        <is>
          <t>REDBANC S.A.</t>
        </is>
      </c>
      <c r="C235" t="inlineStr">
        <is>
          <t>Customer Problem Ticket</t>
        </is>
      </c>
      <c r="E235" t="inlineStr">
        <is>
          <t>Cerrado</t>
        </is>
      </c>
      <c r="F235" t="inlineStr">
        <is>
          <t>Grupo de Nivel 1</t>
        </is>
      </c>
      <c r="G235" s="71" t="inlineStr">
        <is>
          <t>ATM 3118
10.10.115.48	3118	163.250.102.106	163.250.102.105	255.255.255.248 	Santander	Calle Arturo Prat 495	Metrotrén San Bernardo III	San Bernardo	07.- Region Metropolitana	Estacion de Metrotren	CS-10254354 / BPI-959217</t>
        </is>
      </c>
      <c r="J235" t="inlineStr">
        <is>
          <t>Enlace MPLS FO #0000959217</t>
        </is>
      </c>
      <c r="K235" t="inlineStr">
        <is>
          <t>EnMPLSFO_010254354_3118</t>
        </is>
      </c>
      <c r="L235" t="inlineStr">
        <is>
          <t>Bloqueo de equipos</t>
        </is>
      </c>
      <c r="M235" t="inlineStr">
        <is>
          <t>Equipamiento por lado de cliente</t>
        </is>
      </c>
      <c r="N235" t="inlineStr">
        <is>
          <t>Reinicio de equipamiento</t>
        </is>
      </c>
      <c r="O235" t="inlineStr">
        <is>
          <t>GTD-TELSUR</t>
        </is>
      </c>
      <c r="P235" t="inlineStr">
        <is>
          <t>Sebastian.Hernandez@grupogtd.com</t>
        </is>
      </c>
      <c r="Q235" t="inlineStr">
        <is>
          <t>ATM 3118</t>
        </is>
      </c>
      <c r="R235" t="inlineStr">
        <is>
          <t>GTD-TELSUR-Bloqueo de equipos-Reinicio de equipamiento</t>
        </is>
      </c>
      <c r="S235" t="inlineStr">
        <is>
          <t>Corporaciones</t>
        </is>
      </c>
      <c r="T235" t="inlineStr">
        <is>
          <t>Transmisión de Datos</t>
        </is>
      </c>
      <c r="U235" t="inlineStr">
        <is>
          <t>Medium</t>
        </is>
      </c>
      <c r="V235" s="70" t="n">
        <v>45428.81752314815</v>
      </c>
      <c r="W235" s="70" t="n">
        <v>45428.88383101852</v>
      </c>
      <c r="X235" s="70" t="n">
        <v>45437.88025462963</v>
      </c>
      <c r="Z235" t="n">
        <v>44640</v>
      </c>
      <c r="AC235" t="inlineStr">
        <is>
          <t>MSS</t>
        </is>
      </c>
      <c r="AD235" t="inlineStr">
        <is>
          <t>Sebastian.Hernandez@grupogtd.com</t>
        </is>
      </c>
      <c r="AF235" t="n">
        <v>0</v>
      </c>
      <c r="AG235" t="n">
        <v>99.78718637999999</v>
      </c>
      <c r="AH235" t="n">
        <v>70.76612903199999</v>
      </c>
      <c r="AI235" t="n">
        <v>13050</v>
      </c>
      <c r="AJ235" t="n">
        <v>95</v>
      </c>
      <c r="AK235" t="n">
        <v>95</v>
      </c>
    </row>
    <row r="236" ht="15.95" customHeight="1" s="79">
      <c r="A236" t="inlineStr">
        <is>
          <t>2024 994727</t>
        </is>
      </c>
      <c r="B236" t="inlineStr">
        <is>
          <t>REDBANC S.A.</t>
        </is>
      </c>
      <c r="C236" t="inlineStr">
        <is>
          <t>Customer Problem Ticket</t>
        </is>
      </c>
      <c r="E236" t="inlineStr">
        <is>
          <t>Cerrado</t>
        </is>
      </c>
      <c r="F236" t="inlineStr">
        <is>
          <t>Grupo de Soporte Terreno</t>
        </is>
      </c>
      <c r="G236" s="71" t="inlineStr">
        <is>
          <t>Apertura de ticket | RBC |rbc-cdlv-rbi-agg Twe2/0/39 - SW-Lidice-Secundarios_Twe1/0/3 Intermitencias | CS: P2P-ETH_010406092
VG
Vergara, Gabriel
Para soportet@grupogtd.com
Cc gno_chile@dxc.com, furbina@redbanc.cl, ddiaz@redbanc.cl, avasquez@redbanc.cl, gruiz@redbanc.cl
Hoy 20:55
Estimado
Favor su apoyo con apertura de ticket por intermitencias presentadas en el siguiente enlace:
Enlace
Código de servicio
rbc-cdlv-rbi-agg Twe2/0/39 - SW-Lidice-Secundarios_Twe1/0/3
P2P-ETH_010406092
May 16 18:00:44.046 UTC: %LINEPROTO-5-UPDOWN: Line protocol on Interface TwentyFiveGigE2/0/39, changed state to down
May 16 18:00:45.052 UTC: %LINK-3-UPDOWN: Interface TwentyFiveGigE2/0/39, changed state to down
May 16 18:00:48.405 UTC: %LINK-3-UPDOWN: Interface TwentyFiveGigE2/0/39, changed state to up
May 16 18:00:49.405 UTC: %LINEPROTO-5-UPDOWN: Line protocol on Interface TwentyFiveGigE2/0/39, changed state to up
May 16 18:08:34.642 UTC: %LINEPROTO-5-UPDOWN: Line protocol on Interface TwentyFiveGigE2/0/39, changed state to down
May 16 18:08:35.649 UTC: %LINK-3-UPDOWN: Interface TwentyFiveGigE2/0/39, changed state to down
May 16 18:08:42.488 UTC: %LINK-3-UPDOWN: Interface TwentyFiveGigE2/0/39, changed state to up
May 16 18:08:43.487 UTC: %LINEPROTO-5-UPDOWN: Line protocol on Interface TwentyFiveGigE2/0/39, changed state to up
May 16 20:17:54.535 UTC: %LINEPROTO-5-UPDOWN: Line protocol on Interface TwentyFiveGigE2/0/39, changed state to down
May 16 20:17:55.543 UTC: %LINK-3-UPDOWN: Interface TwentyFiveGigE2/0/39, changed state to down
May 16 20:18:49.575 UTC: %LINK-3-UPDOWN: Interface TwentyFiveGigE2/0/39, changed state to up
May 16 20:18:50.576 UTC: %LINEPROTO-5-UPDOWN: Line protocol on Interface TwentyFiveGigE2/0/39, changed state to up
Saludos,
Gabriel Vergara R
Operations Network Engineer, NDM / GNO L1
+56233225703
DXC Technology
Apoquindo 5950, Piso 21, Las Condes - Santiago, Chile
Las Condes, Santiago, Chile
https://apps.mypurecloud.com/directory/#/engage/admin/interactions/7735566e-f843-4f56-a421-e264d0559446</t>
        </is>
      </c>
      <c r="J236" t="inlineStr">
        <is>
          <t>Enlace Punto a Punto Eth #0003777735</t>
        </is>
      </c>
      <c r="K236" t="inlineStr">
        <is>
          <t>P2P-ETH_010406092</t>
        </is>
      </c>
      <c r="L236" t="inlineStr">
        <is>
          <t>Cable dañado, cortado o atenuado</t>
        </is>
      </c>
      <c r="M236" t="inlineStr">
        <is>
          <t>Jumper de FO</t>
        </is>
      </c>
      <c r="N236" t="inlineStr">
        <is>
          <t>se cambia elemento en cliente</t>
        </is>
      </c>
      <c r="O236" t="inlineStr">
        <is>
          <t>GTD-TELSUR</t>
        </is>
      </c>
      <c r="P236" t="inlineStr">
        <is>
          <t>jalvarezg@grupogtd.com</t>
        </is>
      </c>
      <c r="R236" t="inlineStr">
        <is>
          <t>GTD-TELSUR-Cable dañado, cortado o atenuado-se cambia elemento en cliente</t>
        </is>
      </c>
      <c r="S236" t="inlineStr">
        <is>
          <t>Corporaciones</t>
        </is>
      </c>
      <c r="T236" t="inlineStr">
        <is>
          <t>Transmisión de Datos</t>
        </is>
      </c>
      <c r="U236" t="inlineStr">
        <is>
          <t>Medium</t>
        </is>
      </c>
      <c r="V236" s="70" t="n">
        <v>45428.87399305555</v>
      </c>
      <c r="W236" s="70" t="n">
        <v>45429.44023148148</v>
      </c>
      <c r="X236" s="70" t="n">
        <v>45429.85512731481</v>
      </c>
      <c r="Z236" t="n">
        <v>44640</v>
      </c>
      <c r="AA236" s="70" t="n">
        <v>45429.1890162037</v>
      </c>
      <c r="AB236" s="70" t="n">
        <v>45429.29166666666</v>
      </c>
      <c r="AC236" t="inlineStr">
        <is>
          <t>MNC</t>
        </is>
      </c>
      <c r="AD236" t="inlineStr">
        <is>
          <t>Eagusti@contratistasgtd.com</t>
        </is>
      </c>
      <c r="AF236" t="n">
        <v>148</v>
      </c>
      <c r="AG236" t="n">
        <v>98.17428315399999</v>
      </c>
      <c r="AH236" t="n">
        <v>96.834677419</v>
      </c>
      <c r="AI236" t="n">
        <v>1413</v>
      </c>
      <c r="AJ236" t="n">
        <v>815</v>
      </c>
      <c r="AK236" t="n">
        <v>667</v>
      </c>
    </row>
    <row r="237" ht="15.95" customHeight="1" s="79">
      <c r="A237" t="inlineStr">
        <is>
          <t>2024 994796</t>
        </is>
      </c>
      <c r="B237" t="inlineStr">
        <is>
          <t>REDBANC S.A.</t>
        </is>
      </c>
      <c r="C237" t="inlineStr">
        <is>
          <t>Customer Problem Ticket</t>
        </is>
      </c>
      <c r="D237" t="inlineStr">
        <is>
          <t>2024 994707</t>
        </is>
      </c>
      <c r="E237" t="inlineStr">
        <is>
          <t>Cerrado</t>
        </is>
      </c>
      <c r="F237" t="inlineStr">
        <is>
          <t>Grupo de Nivel 1</t>
        </is>
      </c>
      <c r="G237" s="71" t="inlineStr">
        <is>
          <t>C 105552  F 32
Estimados @soportet@grupogtd.com
Favor realizar apertura de ticket por caída del siguiente enlace:
name
carrier
circuit id.
type
site 1
region/group
Line_rbc-paine-rbi-agg01_Twe1/0/32_a_VSS_Lidice
GTD
393580
Optical Fiber
Paine
REDBANC
Saludos.
Carlos Castro Rojas.
Operations Network Engineer, NDM / GNO L1
+56 23 3225703
Mail: gno_chile@dxc.com
DXC Technology
Apoquindo 5950, Piso 21, Las Condes - Santiago, Chile
https://apps.mypurecloud.com/directory/#/engage/admin/interactions/1907dff9-1dab-44a5-bfd2-fa0931a3a28f</t>
        </is>
      </c>
      <c r="J237" t="inlineStr">
        <is>
          <t>Punto a Punto Ethernet #38479</t>
        </is>
      </c>
      <c r="K237" t="inlineStr">
        <is>
          <t>P2PETH393580</t>
        </is>
      </c>
      <c r="L237" t="inlineStr">
        <is>
          <t>Bloqueo de servicio y/o equipo</t>
        </is>
      </c>
      <c r="M237" t="inlineStr">
        <is>
          <t>Equipo cliente y/o administrado por cliente</t>
        </is>
      </c>
      <c r="N237" t="inlineStr">
        <is>
          <t>Bloqueo en Host de destino</t>
        </is>
      </c>
      <c r="O237" t="inlineStr">
        <is>
          <t>CLIENTE</t>
        </is>
      </c>
      <c r="P237" t="inlineStr">
        <is>
          <t>fsilva@grupogtd.com</t>
        </is>
      </c>
      <c r="Q237" t="n">
        <v>0</v>
      </c>
      <c r="R237" t="inlineStr">
        <is>
          <t>CLIENTE-Bloqueo de servicio y/o equipo-Bloqueo en Host de destino</t>
        </is>
      </c>
      <c r="S237" t="inlineStr">
        <is>
          <t>Corporaciones</t>
        </is>
      </c>
      <c r="T237" t="inlineStr">
        <is>
          <t>Transmisión de Datos</t>
        </is>
      </c>
      <c r="U237" t="inlineStr">
        <is>
          <t>Medium</t>
        </is>
      </c>
      <c r="V237" s="70" t="n">
        <v>45429.05886574074</v>
      </c>
      <c r="W237" s="70" t="n">
        <v>45429.1821412037</v>
      </c>
      <c r="X237" s="70" t="n">
        <v>45434.92744212963</v>
      </c>
      <c r="Z237" t="n">
        <v>44640</v>
      </c>
      <c r="AC237" t="inlineStr">
        <is>
          <t>MSS</t>
        </is>
      </c>
      <c r="AD237" t="inlineStr">
        <is>
          <t>amrivera@contratistasgtd.com</t>
        </is>
      </c>
      <c r="AF237" t="n">
        <v>0</v>
      </c>
      <c r="AG237" t="n">
        <v>99.60125447999999</v>
      </c>
      <c r="AH237" t="n">
        <v>81.06854838700001</v>
      </c>
      <c r="AI237" t="n">
        <v>8451</v>
      </c>
      <c r="AJ237" t="n">
        <v>178</v>
      </c>
      <c r="AK237" t="n">
        <v>178</v>
      </c>
    </row>
    <row r="238" ht="15.95" customHeight="1" s="79">
      <c r="A238" t="inlineStr">
        <is>
          <t>2024 994998</t>
        </is>
      </c>
      <c r="B238" t="inlineStr">
        <is>
          <t>REDBANC S.A.</t>
        </is>
      </c>
      <c r="C238" t="inlineStr">
        <is>
          <t>Customer Problem Ticket</t>
        </is>
      </c>
      <c r="D238" t="inlineStr">
        <is>
          <t>2024 995060</t>
        </is>
      </c>
      <c r="E238" t="inlineStr">
        <is>
          <t>Cerrado</t>
        </is>
      </c>
      <c r="F238" t="inlineStr">
        <is>
          <t>Grupo de Nivel 1</t>
        </is>
      </c>
      <c r="G238" s="71" t="inlineStr">
        <is>
          <t>303135   f27
ATM 6611
sin enlace
10.10.130.52
SAN JOSE DE MAIPO	13 REGION METROPOLITANA	SERVICENTRO	PUNTO COPEC SAN JOSE DE MAIPO	CS-10547207 / BPI-3363753</t>
        </is>
      </c>
      <c r="J238" t="inlineStr">
        <is>
          <t>Conexión Privada #0003509378</t>
        </is>
      </c>
      <c r="K238" t="inlineStr">
        <is>
          <t>RedPriv_010547207_6611</t>
        </is>
      </c>
      <c r="L238" t="inlineStr">
        <is>
          <t>Bloqueo de equipos</t>
        </is>
      </c>
      <c r="M238" t="inlineStr">
        <is>
          <t>Equipamiento por lado de cliente</t>
        </is>
      </c>
      <c r="N238" t="inlineStr">
        <is>
          <t>Reinicio de equipamiento</t>
        </is>
      </c>
      <c r="O238" t="inlineStr">
        <is>
          <t>GTD-TELSUR</t>
        </is>
      </c>
      <c r="P238" t="inlineStr">
        <is>
          <t>carlos.aramburu@grupogtd.com</t>
        </is>
      </c>
      <c r="Q238" t="inlineStr">
        <is>
          <t>ATM 6611</t>
        </is>
      </c>
      <c r="R238" t="inlineStr">
        <is>
          <t>GTD-TELSUR-Bloqueo de equipos-Reinicio de equipamiento</t>
        </is>
      </c>
      <c r="S238" t="inlineStr">
        <is>
          <t>Corporaciones</t>
        </is>
      </c>
      <c r="T238" t="inlineStr">
        <is>
          <t>Transmisión de Datos</t>
        </is>
      </c>
      <c r="U238" t="inlineStr">
        <is>
          <t>Medium</t>
        </is>
      </c>
      <c r="V238" s="70" t="n">
        <v>45429.44831018519</v>
      </c>
      <c r="W238" s="70" t="n">
        <v>45429.67746527777</v>
      </c>
      <c r="X238" s="70" t="n">
        <v>45432.4189699074</v>
      </c>
      <c r="Z238" t="n">
        <v>44640</v>
      </c>
      <c r="AC238" t="inlineStr">
        <is>
          <t>MSC</t>
        </is>
      </c>
      <c r="AD238" t="inlineStr">
        <is>
          <t>carlos.aramburu@grupogtd.com</t>
        </is>
      </c>
      <c r="AF238" t="n">
        <v>0</v>
      </c>
      <c r="AG238" t="n">
        <v>99.260752688</v>
      </c>
      <c r="AH238" t="n">
        <v>90.416666667</v>
      </c>
      <c r="AI238" t="n">
        <v>4278</v>
      </c>
      <c r="AJ238" t="n">
        <v>330</v>
      </c>
      <c r="AK238" t="n">
        <v>330</v>
      </c>
    </row>
    <row r="239" ht="15.95" customHeight="1" s="79">
      <c r="A239" t="inlineStr">
        <is>
          <t>2024 995057</t>
        </is>
      </c>
      <c r="B239" t="inlineStr">
        <is>
          <t>REDBANC S.A.</t>
        </is>
      </c>
      <c r="C239" t="inlineStr">
        <is>
          <t>Customer Problem Ticket</t>
        </is>
      </c>
      <c r="E239" t="inlineStr">
        <is>
          <t>Cerrado</t>
        </is>
      </c>
      <c r="F239" t="inlineStr">
        <is>
          <t>Grupo de Soporte Terreno Telsur</t>
        </is>
      </c>
      <c r="G239" s="71" t="inlineStr">
        <is>
          <t>#DZS
PRODUCTO REFERENCIAL.
ATM 1170 que se encuentra sin enlace.
Calle Aníbal Pinto 360 , local 2	Oxxo Inmaculada	Concepcion	11.- VIII Region	Supermercado	CS-10233024 / BPI-842245</t>
        </is>
      </c>
      <c r="H239" t="inlineStr">
        <is>
          <t>Dar de baja</t>
        </is>
      </c>
      <c r="J239" t="inlineStr">
        <is>
          <t>Enlace MPLS-CU #39691</t>
        </is>
      </c>
      <c r="K239" t="inlineStr">
        <is>
          <t>EnMPLSCUDF_44789</t>
        </is>
      </c>
      <c r="L239" t="inlineStr">
        <is>
          <t>Bloqueo de equipos</t>
        </is>
      </c>
      <c r="M239" t="inlineStr">
        <is>
          <t>Equipamiento por lado de cliente</t>
        </is>
      </c>
      <c r="N239" t="inlineStr">
        <is>
          <t>Reinicio de equipamiento</t>
        </is>
      </c>
      <c r="O239" t="inlineStr">
        <is>
          <t>GTD-TELSUR</t>
        </is>
      </c>
      <c r="P239" t="inlineStr">
        <is>
          <t>luis.arcos@grupogtd.com</t>
        </is>
      </c>
      <c r="Q239" t="n">
        <v>158</v>
      </c>
      <c r="R239" t="inlineStr">
        <is>
          <t>GTD-TELSUR-Bloqueo de equipos-Reinicio de equipamiento</t>
        </is>
      </c>
      <c r="S239" t="inlineStr">
        <is>
          <t>Corporaciones</t>
        </is>
      </c>
      <c r="T239" t="inlineStr">
        <is>
          <t>Transmisión de Datos</t>
        </is>
      </c>
      <c r="U239" t="inlineStr">
        <is>
          <t>Medium</t>
        </is>
      </c>
      <c r="V239" s="70" t="n">
        <v>45429.48412037037</v>
      </c>
      <c r="X239" s="70" t="n">
        <v>45429.64472222222</v>
      </c>
      <c r="Z239" t="n">
        <v>44640</v>
      </c>
      <c r="AC239" t="inlineStr">
        <is>
          <t>CNCP</t>
        </is>
      </c>
      <c r="AD239" t="inlineStr">
        <is>
          <t>carlos.aramburu@grupogtd.com</t>
        </is>
      </c>
      <c r="AF239" t="n">
        <v>0</v>
      </c>
      <c r="AG239" t="n">
        <v>100</v>
      </c>
      <c r="AH239" t="n">
        <v>99.482526882</v>
      </c>
      <c r="AI239" t="n">
        <v>231</v>
      </c>
    </row>
    <row r="240" ht="15.95" customHeight="1" s="79">
      <c r="A240" t="inlineStr">
        <is>
          <t>2024 995082</t>
        </is>
      </c>
      <c r="B240" t="inlineStr">
        <is>
          <t>REDBANC S.A.</t>
        </is>
      </c>
      <c r="C240" t="inlineStr">
        <is>
          <t>Customer Problem Ticket</t>
        </is>
      </c>
      <c r="E240" t="inlineStr">
        <is>
          <t>Cerrado</t>
        </is>
      </c>
      <c r="F240" t="inlineStr">
        <is>
          <t>Grupo de Soporte Terreno</t>
        </is>
      </c>
      <c r="G240" s="71" t="inlineStr">
        <is>
          <t>Apertura de ticket | RBC | c9407-h770 - Connection Down | CS: 146507
GC
Gomez Cordova, Nicolas Mauricio
Para soportet@grupogtd.com
Cc gno_chile@dxc.com, furbina@redbanc.cl, ddiaz@redbanc.cl, avasquez@redbanc.cl, CLNOCRBC@dxc.com
Hoy 11:33
Estimados.
Favor aperturar ticket para el siguiente enlace.
name
carrier
circuit id.
type
site 1
region/group
Line_c9407-h770_Te4/0/4_to_clcdxl2sagg002
GTD
146507
Optical Fiber
Huerfanos 770 (Redbanc)
REDBANC
Saludos.
Nicolás Gómez Córdova.
Operations Network Engineer, NDM / GNO L1
+56233225703
DXC Technology
Apoquindo 5950 Piso 21, Las Condes, Santiago, Chile
https://apps.mypurecloud.com/directory/#/engage/admin/interactions/f76b57f1-24c9-41d5-a3e2-90e680b307b2</t>
        </is>
      </c>
      <c r="J240" t="inlineStr">
        <is>
          <t>Punto a Punto Ethernet #38647</t>
        </is>
      </c>
      <c r="K240" t="inlineStr">
        <is>
          <t>P2PETH146507</t>
        </is>
      </c>
      <c r="L240" t="inlineStr">
        <is>
          <t>Cable dañado, cortado o atenuado</t>
        </is>
      </c>
      <c r="M240" t="inlineStr">
        <is>
          <t>Cable de fibra óptica</t>
        </is>
      </c>
      <c r="N240" t="inlineStr">
        <is>
          <t>cambio cruzada en D/C</t>
        </is>
      </c>
      <c r="O240" t="inlineStr">
        <is>
          <t>GTD-TELSUR</t>
        </is>
      </c>
      <c r="P240" t="inlineStr">
        <is>
          <t>mcabello@grupogtd.com</t>
        </is>
      </c>
      <c r="Q240" t="n">
        <v>0</v>
      </c>
      <c r="R240" t="inlineStr">
        <is>
          <t>GTD-TELSUR-Cable dañado, cortado o atenuado-cambio cruzada en D/C</t>
        </is>
      </c>
      <c r="S240" t="inlineStr">
        <is>
          <t>Corporaciones</t>
        </is>
      </c>
      <c r="T240" t="inlineStr">
        <is>
          <t>Transmisión de Datos</t>
        </is>
      </c>
      <c r="U240" t="inlineStr">
        <is>
          <t>Medium</t>
        </is>
      </c>
      <c r="V240" s="70" t="n">
        <v>45429.49601851852</v>
      </c>
      <c r="W240" s="70" t="n">
        <v>45430.55976851852</v>
      </c>
      <c r="X240" s="70" t="n">
        <v>45430.7634375</v>
      </c>
      <c r="Z240" t="n">
        <v>44640</v>
      </c>
      <c r="AA240" s="70" t="n">
        <v>45430.17840277778</v>
      </c>
      <c r="AB240" s="70" t="n">
        <v>45430.29166666666</v>
      </c>
      <c r="AC240" t="inlineStr">
        <is>
          <t>MSS</t>
        </is>
      </c>
      <c r="AD240" t="inlineStr">
        <is>
          <t>JPena@contratistasgtd.com</t>
        </is>
      </c>
      <c r="AF240" t="n">
        <v>164</v>
      </c>
      <c r="AG240" t="n">
        <v>96.568100358</v>
      </c>
      <c r="AH240" t="n">
        <v>95.911738351</v>
      </c>
      <c r="AI240" t="n">
        <v>1825</v>
      </c>
      <c r="AJ240" t="n">
        <v>1532</v>
      </c>
      <c r="AK240" t="n">
        <v>1368</v>
      </c>
    </row>
    <row r="241" ht="15.95" customHeight="1" s="79">
      <c r="A241" t="inlineStr">
        <is>
          <t>2024 995142</t>
        </is>
      </c>
      <c r="B241" t="inlineStr">
        <is>
          <t>REDBANC S.A.</t>
        </is>
      </c>
      <c r="C241" t="inlineStr">
        <is>
          <t>Customer Problem Ticket</t>
        </is>
      </c>
      <c r="E241" t="inlineStr">
        <is>
          <t>Cerrado</t>
        </is>
      </c>
      <c r="F241" t="inlineStr">
        <is>
          <t>Grupo de Nivel 1</t>
        </is>
      </c>
      <c r="G241" s="71" t="inlineStr">
        <is>
          <t xml:space="preserve">*** único cs que estaba activo***
Estimados Mesa de Soporte,
Se informa que se detecta el siguiente incidente en plataforma de monitoreo, por favor gestionar creación de ticket de Reclamo para la revision del servicio:
Notificacion de Incidente
AVENIDA CONCHA Y TORO 1149, PUENTE ALTO
RUT:96.521.680-4
RESUMEN
Nombre host
Direccion IP
Alerta
Severidad
Fecha y Hora de Incio
CS Equipo
:1747_MPLSFO_RM_Banco-Santander_MALL_PUENTE ALTO_CS-010474396
:10.113.21.45
:ATM Down
:High
:2024.05.17 | 11:51:38
:ROUTRGEN_010407171_1747
CONTACTO PARA VALIDAR SERVICIO
Escalamiento
:Operador de Monitoreo de turno | Correo: monitoreo@netmetrix.cl
BITACORA
Registros de Actualizacion
:
www.netmetrix.cl	Centro de Monitoreo Netmetrix
https://apps.mypurecloud.com/directory/#/engage/admin/interactions/15d2d886-4b61-427c-849c-7ff926a3c827
</t>
        </is>
      </c>
      <c r="J241" t="inlineStr">
        <is>
          <t>Equipamiento #38044</t>
        </is>
      </c>
      <c r="K241" t="inlineStr">
        <is>
          <t>EQUIPAM342045</t>
        </is>
      </c>
      <c r="L241" t="inlineStr">
        <is>
          <t>Bloqueo de servicio y/o equipo</t>
        </is>
      </c>
      <c r="M241" t="inlineStr">
        <is>
          <t>Conversor o modem en Cliente</t>
        </is>
      </c>
      <c r="N241" t="inlineStr">
        <is>
          <t>se reinicia equipo</t>
        </is>
      </c>
      <c r="O241" t="inlineStr">
        <is>
          <t>GTD-TELSUR</t>
        </is>
      </c>
      <c r="P241" t="inlineStr">
        <is>
          <t>Marcelo.Diaz@grupogtd.com</t>
        </is>
      </c>
      <c r="R241" t="inlineStr">
        <is>
          <t>GTD-TELSUR-Bloqueo de servicio y/o equipo-se reinicia equipo</t>
        </is>
      </c>
      <c r="S241" t="inlineStr">
        <is>
          <t>Corporaciones</t>
        </is>
      </c>
      <c r="T241" t="inlineStr">
        <is>
          <t>TV, Video y Otros</t>
        </is>
      </c>
      <c r="U241" t="inlineStr">
        <is>
          <t>Medium</t>
        </is>
      </c>
      <c r="V241" s="70" t="n">
        <v>45429.52416666667</v>
      </c>
      <c r="X241" s="70" t="n">
        <v>45429.64612268518</v>
      </c>
      <c r="Z241" t="n">
        <v>44640</v>
      </c>
      <c r="AC241" t="inlineStr">
        <is>
          <t>MSC</t>
        </is>
      </c>
      <c r="AD241" t="inlineStr">
        <is>
          <t>dmessina@contratistasgtd.com</t>
        </is>
      </c>
      <c r="AF241" t="n">
        <v>0</v>
      </c>
      <c r="AG241" t="n">
        <v>100</v>
      </c>
      <c r="AH241" t="n">
        <v>99.605734767</v>
      </c>
      <c r="AI241" t="n">
        <v>176</v>
      </c>
    </row>
    <row r="242" ht="15.95" customHeight="1" s="79">
      <c r="A242" t="inlineStr">
        <is>
          <t>2024 995172</t>
        </is>
      </c>
      <c r="B242" t="inlineStr">
        <is>
          <t>REDBANC S.A.</t>
        </is>
      </c>
      <c r="C242" t="inlineStr">
        <is>
          <t>Customer Problem Ticket</t>
        </is>
      </c>
      <c r="E242" t="inlineStr">
        <is>
          <t>Cerrado</t>
        </is>
      </c>
      <c r="F242" t="inlineStr">
        <is>
          <t>Grupo de Nivel 1</t>
        </is>
      </c>
      <c r="G242" t="inlineStr">
        <is>
          <t>ticket</t>
        </is>
      </c>
      <c r="J242" t="inlineStr">
        <is>
          <t>Enlace MPLS FO #38926</t>
        </is>
      </c>
      <c r="K242" t="inlineStr">
        <is>
          <t>EnMPLSFODF_530842</t>
        </is>
      </c>
      <c r="L242" t="inlineStr">
        <is>
          <t>Bloqueo de equipos</t>
        </is>
      </c>
      <c r="M242" t="inlineStr">
        <is>
          <t>Equipamiento por lado de cliente</t>
        </is>
      </c>
      <c r="N242" t="inlineStr">
        <is>
          <t>Reinicio de equipamiento</t>
        </is>
      </c>
      <c r="O242" t="inlineStr">
        <is>
          <t>GTD-TELSUR</t>
        </is>
      </c>
      <c r="P242" t="inlineStr">
        <is>
          <t>carlos.aramburu@grupogtd.com</t>
        </is>
      </c>
      <c r="Q242" t="n">
        <v>234</v>
      </c>
      <c r="R242" t="inlineStr">
        <is>
          <t>GTD-TELSUR-Bloqueo de equipos-Reinicio de equipamiento</t>
        </is>
      </c>
      <c r="S242" t="inlineStr">
        <is>
          <t>Corporaciones</t>
        </is>
      </c>
      <c r="T242" t="inlineStr">
        <is>
          <t>Transmisión de Datos</t>
        </is>
      </c>
      <c r="U242" t="inlineStr">
        <is>
          <t>Medium</t>
        </is>
      </c>
      <c r="V242" s="70" t="n">
        <v>45429.53940972222</v>
      </c>
      <c r="X242" s="70" t="n">
        <v>45429.55582175926</v>
      </c>
      <c r="Z242" t="n">
        <v>44640</v>
      </c>
      <c r="AC242" t="inlineStr">
        <is>
          <t>MNC</t>
        </is>
      </c>
      <c r="AD242" t="inlineStr">
        <is>
          <t>user_cpm</t>
        </is>
      </c>
      <c r="AE242" t="inlineStr">
        <is>
          <t>sgonzalez@grupogtd.com</t>
        </is>
      </c>
      <c r="AF242" t="n">
        <v>0</v>
      </c>
      <c r="AG242" t="n">
        <v>100</v>
      </c>
      <c r="AH242" t="n">
        <v>99.946236559</v>
      </c>
      <c r="AI242" t="n">
        <v>24</v>
      </c>
    </row>
    <row r="243" ht="15.95" customHeight="1" s="79">
      <c r="A243" t="inlineStr">
        <is>
          <t>2024 995209</t>
        </is>
      </c>
      <c r="B243" t="inlineStr">
        <is>
          <t>REDBANC S.A.</t>
        </is>
      </c>
      <c r="C243" t="inlineStr">
        <is>
          <t>Customer Problem Ticket</t>
        </is>
      </c>
      <c r="E243" t="inlineStr">
        <is>
          <t>Cerrado</t>
        </is>
      </c>
      <c r="F243" t="inlineStr">
        <is>
          <t>Grupo de Nivel 1</t>
        </is>
      </c>
      <c r="G243" t="inlineStr">
        <is>
          <t>atm 3902</t>
        </is>
      </c>
      <c r="J243" t="inlineStr">
        <is>
          <t>Enlace MPLS-FO #0008661973</t>
        </is>
      </c>
      <c r="K243" t="inlineStr">
        <is>
          <t>EnMPLS-FO_010467427_3902</t>
        </is>
      </c>
      <c r="L243" t="inlineStr">
        <is>
          <t>Bloqueo de equipos</t>
        </is>
      </c>
      <c r="M243" t="inlineStr">
        <is>
          <t>Equipamiento por lado de cliente</t>
        </is>
      </c>
      <c r="N243" t="inlineStr">
        <is>
          <t>Reinicio de equipamiento</t>
        </is>
      </c>
      <c r="O243" t="inlineStr">
        <is>
          <t>GTD-TELSUR</t>
        </is>
      </c>
      <c r="P243" t="inlineStr">
        <is>
          <t>carlos.aramburu@grupogtd.com</t>
        </is>
      </c>
      <c r="Q243" t="inlineStr">
        <is>
          <t>ATM 3902</t>
        </is>
      </c>
      <c r="R243" t="inlineStr">
        <is>
          <t>GTD-TELSUR-Bloqueo de equipos-Reinicio de equipamiento</t>
        </is>
      </c>
      <c r="S243" t="inlineStr">
        <is>
          <t>Corporaciones</t>
        </is>
      </c>
      <c r="T243" t="inlineStr">
        <is>
          <t>Transmisión de Datos</t>
        </is>
      </c>
      <c r="U243" t="inlineStr">
        <is>
          <t>Medium</t>
        </is>
      </c>
      <c r="V243" s="70" t="n">
        <v>45429.55818287037</v>
      </c>
      <c r="X243" s="70" t="n">
        <v>45429.56030092593</v>
      </c>
      <c r="Z243" t="n">
        <v>44640</v>
      </c>
      <c r="AC243" t="inlineStr">
        <is>
          <t>TLCA</t>
        </is>
      </c>
      <c r="AD243" t="inlineStr">
        <is>
          <t>dcampos@grupogtd.com</t>
        </is>
      </c>
      <c r="AF243" t="n">
        <v>0</v>
      </c>
      <c r="AG243" t="n">
        <v>100</v>
      </c>
      <c r="AH243" t="n">
        <v>99.99327957</v>
      </c>
      <c r="AI243" t="n">
        <v>3</v>
      </c>
    </row>
    <row r="244" ht="15.95" customHeight="1" s="79">
      <c r="A244" t="inlineStr">
        <is>
          <t>2024 995217</t>
        </is>
      </c>
      <c r="B244" t="inlineStr">
        <is>
          <t>REDBANC S.A.</t>
        </is>
      </c>
      <c r="C244" t="inlineStr">
        <is>
          <t>Customer Problem Ticket</t>
        </is>
      </c>
      <c r="E244" t="inlineStr">
        <is>
          <t>Cerrado</t>
        </is>
      </c>
      <c r="F244" t="inlineStr">
        <is>
          <t>Grupo de Nivel 1</t>
        </is>
      </c>
      <c r="G244" s="71" t="inlineStr">
        <is>
          <t>ATM 401
sin enlace
10.10.150.222
bco Chile	Avenida Alessandri 1609	Portal San Esteban	San Esteban	CS-10306023 / BPI-3142498</t>
        </is>
      </c>
      <c r="J244" t="inlineStr">
        <is>
          <t>Enlace Satelital #0003142498</t>
        </is>
      </c>
      <c r="K244" t="inlineStr">
        <is>
          <t>ENSAT_010306023_401</t>
        </is>
      </c>
      <c r="L244" t="inlineStr">
        <is>
          <t>Bloqueo de servicio y/o equipo</t>
        </is>
      </c>
      <c r="M244" t="inlineStr">
        <is>
          <t>Equipo cliente y/o administrado por cliente</t>
        </is>
      </c>
      <c r="N244" t="inlineStr">
        <is>
          <t>Bloqueo en Host de destino</t>
        </is>
      </c>
      <c r="O244" t="inlineStr">
        <is>
          <t>CLIENTE</t>
        </is>
      </c>
      <c r="P244" t="inlineStr">
        <is>
          <t>patricio.soto@grupogtd.com</t>
        </is>
      </c>
      <c r="Q244" t="inlineStr">
        <is>
          <t>ATM 401</t>
        </is>
      </c>
      <c r="R244" t="inlineStr">
        <is>
          <t>CLIENTE-Bloqueo de servicio y/o equipo-Bloqueo en Host de destino</t>
        </is>
      </c>
      <c r="S244" t="inlineStr">
        <is>
          <t>Corporaciones</t>
        </is>
      </c>
      <c r="T244" t="inlineStr">
        <is>
          <t>Transmisión de Datos</t>
        </is>
      </c>
      <c r="U244" t="inlineStr">
        <is>
          <t>Medium</t>
        </is>
      </c>
      <c r="V244" s="70" t="n">
        <v>45429.56744212963</v>
      </c>
      <c r="X244" s="70" t="n">
        <v>45430.55215277777</v>
      </c>
      <c r="Z244" t="n">
        <v>44640</v>
      </c>
      <c r="AA244" s="70" t="n">
        <v>45430.0121412037</v>
      </c>
      <c r="AB244" s="70" t="n">
        <v>45430.45833333334</v>
      </c>
      <c r="AD244" t="inlineStr">
        <is>
          <t>carlos.aramburu@grupogtd.com</t>
        </is>
      </c>
      <c r="AF244" t="n">
        <v>643</v>
      </c>
      <c r="AG244" t="n">
        <v>100</v>
      </c>
      <c r="AH244" t="n">
        <v>96.823476703</v>
      </c>
      <c r="AI244" t="n">
        <v>1418</v>
      </c>
    </row>
    <row r="245" ht="15.95" customHeight="1" s="79">
      <c r="A245" t="inlineStr">
        <is>
          <t>2024 995222</t>
        </is>
      </c>
      <c r="B245" t="inlineStr">
        <is>
          <t>REDBANC S.A.</t>
        </is>
      </c>
      <c r="C245" t="inlineStr">
        <is>
          <t>Customer Problem Ticket</t>
        </is>
      </c>
      <c r="E245" t="inlineStr">
        <is>
          <t>Cerrado</t>
        </is>
      </c>
      <c r="F245" t="inlineStr">
        <is>
          <t>Grupo de Soporte Terreno Antofagasta</t>
        </is>
      </c>
      <c r="G245" s="71" t="inlineStr">
        <is>
          <t>ATM 5259
sin enlace
10.10.116.40
Chile	Arturo Prat 356	Sucursal	Antofagasta	CS-72483 / BPI-38895</t>
        </is>
      </c>
      <c r="J245" t="inlineStr">
        <is>
          <t>Enlace MPLS-CU #38895</t>
        </is>
      </c>
      <c r="K245" t="inlineStr">
        <is>
          <t>EnMPLSCUDF_72483</t>
        </is>
      </c>
      <c r="L245" t="inlineStr">
        <is>
          <t>Cable dañado, cortado o atenuado</t>
        </is>
      </c>
      <c r="M245" t="inlineStr">
        <is>
          <t>Cable de fibra óptica</t>
        </is>
      </c>
      <c r="N245" t="inlineStr">
        <is>
          <t>Corte de cable por trabajo de terceros</t>
        </is>
      </c>
      <c r="O245" t="inlineStr">
        <is>
          <t>TERCEROS</t>
        </is>
      </c>
      <c r="P245" t="inlineStr">
        <is>
          <t>Roberto.Diaz@grupogtd.com</t>
        </is>
      </c>
      <c r="Q245" t="n">
        <v>5259</v>
      </c>
      <c r="R245" t="inlineStr">
        <is>
          <t>TERCEROS-Cable dañado, cortado o atenuado-Corte de cable por trabajo de terceros</t>
        </is>
      </c>
      <c r="S245" t="inlineStr">
        <is>
          <t>Corporaciones</t>
        </is>
      </c>
      <c r="T245" t="inlineStr">
        <is>
          <t>Transmisión de Datos</t>
        </is>
      </c>
      <c r="U245" t="inlineStr">
        <is>
          <t>Medium</t>
        </is>
      </c>
      <c r="V245" s="70" t="n">
        <v>45429.57177083333</v>
      </c>
      <c r="W245" s="70" t="n">
        <v>45429.80508101852</v>
      </c>
      <c r="X245" s="70" t="n">
        <v>45429.80576388889</v>
      </c>
      <c r="Z245" t="n">
        <v>44640</v>
      </c>
      <c r="AC245" t="inlineStr">
        <is>
          <t>ANTOF</t>
        </is>
      </c>
      <c r="AD245" t="inlineStr">
        <is>
          <t>carlos.aramburu@grupogtd.com</t>
        </is>
      </c>
      <c r="AF245" t="n">
        <v>0</v>
      </c>
      <c r="AG245" t="n">
        <v>99.24731182799999</v>
      </c>
      <c r="AH245" t="n">
        <v>99.245071685</v>
      </c>
      <c r="AI245" t="n">
        <v>337</v>
      </c>
      <c r="AJ245" t="n">
        <v>336</v>
      </c>
      <c r="AK245" t="n">
        <v>336</v>
      </c>
    </row>
    <row r="246" ht="15.95" customHeight="1" s="79">
      <c r="A246" t="inlineStr">
        <is>
          <t>2024 995235</t>
        </is>
      </c>
      <c r="B246" t="inlineStr">
        <is>
          <t>REDBANC S.A.</t>
        </is>
      </c>
      <c r="C246" t="inlineStr">
        <is>
          <t>Customer Problem Ticket</t>
        </is>
      </c>
      <c r="D246" t="inlineStr">
        <is>
          <t>2024 995104</t>
        </is>
      </c>
      <c r="E246" t="inlineStr">
        <is>
          <t>Cerrado</t>
        </is>
      </c>
      <c r="F246" t="inlineStr">
        <is>
          <t>Grupo de Nivel 1</t>
        </is>
      </c>
      <c r="G246" s="71" t="inlineStr">
        <is>
          <t>OPERATIVO
105240 13
ATM 213
sin enlace
10.10.134.19
bco Scotiabank	Piloto Lazo 120	Municipalidad de Cerrillos	Cerrillos	CS-10586343 / BPI-5857850</t>
        </is>
      </c>
      <c r="J246" t="inlineStr">
        <is>
          <t>Enlace MPLS FO #0005857850</t>
        </is>
      </c>
      <c r="K246" t="inlineStr">
        <is>
          <t>EnMPLSFO_010409436_213</t>
        </is>
      </c>
      <c r="L246" t="inlineStr">
        <is>
          <t>Corte o atenuación de cable</t>
        </is>
      </c>
      <c r="M246" t="inlineStr">
        <is>
          <t>Incendio/arco electrico</t>
        </is>
      </c>
      <c r="N246" t="inlineStr">
        <is>
          <t>se repara problema de cable</t>
        </is>
      </c>
      <c r="O246" t="inlineStr">
        <is>
          <t>TERCEROS</t>
        </is>
      </c>
      <c r="P246" t="inlineStr">
        <is>
          <t>patricio.soto@grupogtd.com</t>
        </is>
      </c>
      <c r="Q246" t="inlineStr">
        <is>
          <t>ATM 213</t>
        </is>
      </c>
      <c r="R246" t="inlineStr">
        <is>
          <t>TERCEROS-Corte o atenuación de cable-se repara problema de cable</t>
        </is>
      </c>
      <c r="S246" t="inlineStr">
        <is>
          <t>Corporaciones</t>
        </is>
      </c>
      <c r="T246" t="inlineStr">
        <is>
          <t>Transmisión de Datos</t>
        </is>
      </c>
      <c r="U246" t="inlineStr">
        <is>
          <t>Medium</t>
        </is>
      </c>
      <c r="V246" s="70" t="n">
        <v>45429.58699074074</v>
      </c>
      <c r="W246" s="70" t="n">
        <v>45429.92043981481</v>
      </c>
      <c r="X246" s="70" t="n">
        <v>45430.54189814815</v>
      </c>
      <c r="Z246" t="n">
        <v>44640</v>
      </c>
      <c r="AC246" t="inlineStr">
        <is>
          <t>MSS</t>
        </is>
      </c>
      <c r="AD246" t="inlineStr">
        <is>
          <t>carlos.aramburu@grupogtd.com</t>
        </is>
      </c>
      <c r="AF246" t="n">
        <v>0</v>
      </c>
      <c r="AG246" t="n">
        <v>98.92473118300001</v>
      </c>
      <c r="AH246" t="n">
        <v>96.919802867</v>
      </c>
      <c r="AI246" t="n">
        <v>1375</v>
      </c>
      <c r="AJ246" t="n">
        <v>480</v>
      </c>
      <c r="AK246" t="n">
        <v>480</v>
      </c>
    </row>
    <row r="247" ht="15.95" customHeight="1" s="79">
      <c r="A247" t="inlineStr">
        <is>
          <t>2024 995306</t>
        </is>
      </c>
      <c r="B247" t="inlineStr">
        <is>
          <t>REDBANC S.A.</t>
        </is>
      </c>
      <c r="C247" t="inlineStr">
        <is>
          <t>Customer Problem Ticket</t>
        </is>
      </c>
      <c r="E247" t="inlineStr">
        <is>
          <t>Cerrado</t>
        </is>
      </c>
      <c r="F247" t="inlineStr">
        <is>
          <t>Grupo de Nivel 1</t>
        </is>
      </c>
      <c r="G247" s="71" t="inlineStr">
        <is>
          <t>Estimados Mesa de Soporte,
Se informa que se detecta el siguiente incidente en plataforma de monitoreo, por favor gestionar creación de ticket de Reclamo para la revision del servicio:
Notificacion de Incidente
Nataniel Cox 27, Santiago
RUT:96.521.680-4
RESUMEN
Nombre host
Direccion IP
Alerta
Severidad
Fecha y Hora de Incio
CS Equipo
:3578_MPLSFODF_RM_Banco-Credito_Sucursal_Santiago_CS-398031
:10.113.20.8
:Private 1 - Down
:Warning
:2024.05.17 | 14:15:35
:ROUTRGEN_010392330_3578/EnMPLSFODF_398031
CONTACTO PARA VALIDAR SERVICIO
Escalamiento
:Operador de Monitoreo de turno | Correo: monitoreo@netmetrix.cl
https://apps.mypurecloud.com/directory/#/engage/admin/interactions/9a552446-11c6-4467-98be-4958204acd32</t>
        </is>
      </c>
      <c r="J247" t="inlineStr">
        <is>
          <t>Enlace MPLS FO #38668</t>
        </is>
      </c>
      <c r="K247" t="inlineStr">
        <is>
          <t>EnMPLSFODF_398031</t>
        </is>
      </c>
      <c r="L247" t="inlineStr">
        <is>
          <t>Bloqueo de equipos</t>
        </is>
      </c>
      <c r="M247" t="inlineStr">
        <is>
          <t>Equipamiento por lado de cliente</t>
        </is>
      </c>
      <c r="N247" t="inlineStr">
        <is>
          <t>Reinicio de equipamiento</t>
        </is>
      </c>
      <c r="O247" t="inlineStr">
        <is>
          <t>GTD-TELSUR</t>
        </is>
      </c>
      <c r="P247" t="inlineStr">
        <is>
          <t>Sebastian.Hernandez@grupogtd.com</t>
        </is>
      </c>
      <c r="Q247" t="inlineStr">
        <is>
          <t>ATM 3578</t>
        </is>
      </c>
      <c r="R247" t="inlineStr">
        <is>
          <t>GTD-TELSUR-Bloqueo de equipos-Reinicio de equipamiento</t>
        </is>
      </c>
      <c r="S247" t="inlineStr">
        <is>
          <t>Corporaciones</t>
        </is>
      </c>
      <c r="T247" t="inlineStr">
        <is>
          <t>Transmisión de Datos</t>
        </is>
      </c>
      <c r="U247" t="inlineStr">
        <is>
          <t>Medium</t>
        </is>
      </c>
      <c r="V247" s="70" t="n">
        <v>45429.66064814815</v>
      </c>
      <c r="W247" s="70" t="n">
        <v>45429.74247685185</v>
      </c>
      <c r="X247" s="70" t="n">
        <v>45437.87697916666</v>
      </c>
      <c r="Z247" t="n">
        <v>44640</v>
      </c>
      <c r="AC247" t="inlineStr">
        <is>
          <t>MNC</t>
        </is>
      </c>
      <c r="AD247" t="inlineStr">
        <is>
          <t>bbriceno@contratistasgtd.com</t>
        </is>
      </c>
      <c r="AF247" t="n">
        <v>0</v>
      </c>
      <c r="AG247" t="n">
        <v>99.735663082</v>
      </c>
      <c r="AH247" t="n">
        <v>73.496863799</v>
      </c>
      <c r="AI247" t="n">
        <v>11831</v>
      </c>
      <c r="AJ247" t="n">
        <v>118</v>
      </c>
      <c r="AK247" t="n">
        <v>118</v>
      </c>
    </row>
    <row r="248" ht="15.95" customHeight="1" s="79">
      <c r="A248" t="inlineStr">
        <is>
          <t>2024 995334</t>
        </is>
      </c>
      <c r="B248" t="inlineStr">
        <is>
          <t>REDBANC S.A.</t>
        </is>
      </c>
      <c r="C248" t="inlineStr">
        <is>
          <t>Customer Problem Ticket</t>
        </is>
      </c>
      <c r="E248" t="inlineStr">
        <is>
          <t>Cerrado</t>
        </is>
      </c>
      <c r="F248" t="inlineStr">
        <is>
          <t>Grupo de Soporte Terreno</t>
        </is>
      </c>
      <c r="G248" s="71" t="inlineStr">
        <is>
          <t>ATM 3379
sin enlace
10.10.117.11
AVENIDA SANTA MARIA 6918 LOCAL 9 Y 10	VITACURA	13 REGION METROPOLITANA	SUCURSAL BANCARIA	SUCURSAL STA.MARIA M	CS-490 / BPI-1117351</t>
        </is>
      </c>
      <c r="J248" t="inlineStr">
        <is>
          <t>Enlace MPLS FO #0001117351</t>
        </is>
      </c>
      <c r="K248" t="inlineStr">
        <is>
          <t>EnMPLSFO_010272492_3379</t>
        </is>
      </c>
      <c r="L248" t="inlineStr">
        <is>
          <t>Bloqueo de servicio y/o equipo</t>
        </is>
      </c>
      <c r="M248" t="inlineStr">
        <is>
          <t>Conversor o modem en Cliente</t>
        </is>
      </c>
      <c r="N248" t="inlineStr">
        <is>
          <t>se reinicia equipo</t>
        </is>
      </c>
      <c r="O248" t="inlineStr">
        <is>
          <t>GTD-TELSUR</t>
        </is>
      </c>
      <c r="P248" t="inlineStr">
        <is>
          <t>Pedro.Uribe@grupogtd.com</t>
        </is>
      </c>
      <c r="Q248" t="inlineStr">
        <is>
          <t>ATM 3379</t>
        </is>
      </c>
      <c r="R248" t="inlineStr">
        <is>
          <t>GTD-TELSUR-Bloqueo de servicio y/o equipo-se reinicia equipo</t>
        </is>
      </c>
      <c r="S248" t="inlineStr">
        <is>
          <t>Corporaciones</t>
        </is>
      </c>
      <c r="T248" t="inlineStr">
        <is>
          <t>Transmisión de Datos</t>
        </is>
      </c>
      <c r="U248" t="inlineStr">
        <is>
          <t>Medium</t>
        </is>
      </c>
      <c r="V248" s="70" t="n">
        <v>45429.68702546296</v>
      </c>
      <c r="X248" s="70" t="n">
        <v>45432.69516203704</v>
      </c>
      <c r="Z248" t="n">
        <v>44640</v>
      </c>
      <c r="AA248" s="70" t="n">
        <v>45430.65420138889</v>
      </c>
      <c r="AB248" s="70" t="n">
        <v>45432.29166666666</v>
      </c>
      <c r="AC248" t="inlineStr">
        <is>
          <t>MSO</t>
        </is>
      </c>
      <c r="AD248" t="inlineStr">
        <is>
          <t>carlos.aramburu@grupogtd.com</t>
        </is>
      </c>
      <c r="AF248" t="n">
        <v>2358</v>
      </c>
      <c r="AG248" t="n">
        <v>100</v>
      </c>
      <c r="AH248" t="n">
        <v>90.295698925</v>
      </c>
      <c r="AI248" t="n">
        <v>4332</v>
      </c>
    </row>
    <row r="249" ht="15.95" customHeight="1" s="79">
      <c r="A249" t="inlineStr">
        <is>
          <t>2024 995424</t>
        </is>
      </c>
      <c r="B249" t="inlineStr">
        <is>
          <t>REDBANC S.A.</t>
        </is>
      </c>
      <c r="C249" t="inlineStr">
        <is>
          <t>Customer Problem Ticket</t>
        </is>
      </c>
      <c r="E249" t="inlineStr">
        <is>
          <t>Cerrado</t>
        </is>
      </c>
      <c r="F249" t="inlineStr">
        <is>
          <t>Grupo de Soporte Terreno</t>
        </is>
      </c>
      <c r="G249" t="inlineStr">
        <is>
          <t>ticket</t>
        </is>
      </c>
      <c r="J249" t="inlineStr">
        <is>
          <t>Enlace MPLS FO #38926</t>
        </is>
      </c>
      <c r="K249" t="inlineStr">
        <is>
          <t>EnMPLSFODF_530842</t>
        </is>
      </c>
      <c r="L249" t="inlineStr">
        <is>
          <t>Cable dañado, cortado o atenuado</t>
        </is>
      </c>
      <c r="M249" t="inlineStr">
        <is>
          <t>Cable de fibra óptica</t>
        </is>
      </c>
      <c r="N249" t="inlineStr">
        <is>
          <t>se corrige empalme en cabecera en nodo</t>
        </is>
      </c>
      <c r="O249" t="inlineStr">
        <is>
          <t>GTD-TELSUR</t>
        </is>
      </c>
      <c r="P249" t="inlineStr">
        <is>
          <t>rguevara@ext.grupogtd.com</t>
        </is>
      </c>
      <c r="Q249" t="n">
        <v>234</v>
      </c>
      <c r="R249" t="inlineStr">
        <is>
          <t>GTD-TELSUR-Cable dañado, cortado o atenuado-se corrige empalme en cabecera en nodo</t>
        </is>
      </c>
      <c r="S249" t="inlineStr">
        <is>
          <t>Corporaciones</t>
        </is>
      </c>
      <c r="T249" t="inlineStr">
        <is>
          <t>Transmisión de Datos</t>
        </is>
      </c>
      <c r="U249" t="inlineStr">
        <is>
          <t>Medium</t>
        </is>
      </c>
      <c r="V249" s="70" t="n">
        <v>45429.93520833334</v>
      </c>
      <c r="X249" s="70" t="n">
        <v>45430.605625</v>
      </c>
      <c r="Z249" t="n">
        <v>44640</v>
      </c>
      <c r="AA249" s="70" t="n">
        <v>45430.11133101852</v>
      </c>
      <c r="AB249" s="70" t="n">
        <v>45430.29166666666</v>
      </c>
      <c r="AC249" t="inlineStr">
        <is>
          <t>MNC</t>
        </is>
      </c>
      <c r="AD249" t="inlineStr">
        <is>
          <t>user_cpm</t>
        </is>
      </c>
      <c r="AE249" t="inlineStr">
        <is>
          <t>sgonzalez@grupogtd.com</t>
        </is>
      </c>
      <c r="AF249" t="n">
        <v>260</v>
      </c>
      <c r="AG249" t="n">
        <v>100</v>
      </c>
      <c r="AH249" t="n">
        <v>97.83602150500001</v>
      </c>
      <c r="AI249" t="n">
        <v>966</v>
      </c>
    </row>
    <row r="250" ht="15.95" customHeight="1" s="79">
      <c r="A250" t="inlineStr">
        <is>
          <t>2024 995427</t>
        </is>
      </c>
      <c r="B250" t="inlineStr">
        <is>
          <t>REDBANC S.A.</t>
        </is>
      </c>
      <c r="C250" t="inlineStr">
        <is>
          <t>Customer Problem Ticket</t>
        </is>
      </c>
      <c r="E250" t="inlineStr">
        <is>
          <t>Cerrado</t>
        </is>
      </c>
      <c r="F250" t="inlineStr">
        <is>
          <t>Grupo de Nivel 1</t>
        </is>
      </c>
      <c r="G250" s="71" t="inlineStr">
        <is>
          <t>**Producto indicado por cliente en estado "Activación pasada por punto de no retorno"**
Estimados Mesa de Soporte,
Se informa que se detecta el siguiente incidente en plataforma de monitoreo, por favor gestionar creación de ticket de Reclamo para la revision del servicio:
Notificacion de Incidente
Avenida Pedro De Valdivia 1221-1227, Providencia
RUT:96.521.680-4
RESUMEN
Nombre host
Direccion IP
Alerta
Severidad
Fecha y Hora de Incio
CS Equipo
:550_MPLSFO_RM_Banco-Chile_OK-Market_Providencia_CS-010477542
:10.113.21.57
:ATM Down
:High
:2024.05.17 | 22:26:37
:ROUTRGEN_010417151_550
CONTACTO PARA VALIDAR SERVICIO
Escalamiento
:Operador de Monitoreo de turno | Correo: monitoreo@netmetrix.cl
BITACORA
Registros de Actualizacion
:2024.05.17 22:26:48 "Zabbix Administrator (Admin)" Nuevo Ticket Creado Gtd Netcracker: {"ticket_name":"2024 995424","ticket_id":"9169889956113741332"} 2024.05.17 22:27:10 "Zabbix Administrator (Admin)" 9169889957113741332 + Comentario#000001 + 9167086829313134352 + 2024-05-17 22:26:42 + Observadores son agregados [cristian.riquelme@grupogtd.com, jhoan.saa@grupogtd.com] %7C Data Creaci%C3%B3n Ticket: {"ticket_name":"2024 995424","ticket_id":"9169889956113741332"} #FROM_GTD_NETCRACKER
www.netmetrix.cl
Centro de Monitoreo Netmetrix
Este es un correo automatico, por favor no contestar a esta casilla, si desea mayor informacion del evento comunicarce a traves del mail monitoreo@netmetrix.cl
https://apps.mypurecloud.com/directory/#/engage/admin/interactions/b3fdf13d-e659-4821-afaf-1e0b8ba9ab49</t>
        </is>
      </c>
      <c r="J250" t="inlineStr">
        <is>
          <t>Enlace MPLS FO #0008871148</t>
        </is>
      </c>
      <c r="K250" t="inlineStr">
        <is>
          <t>EnMPLSFO_010477542_550</t>
        </is>
      </c>
      <c r="L250" t="inlineStr">
        <is>
          <t>Bloqueo de equipos</t>
        </is>
      </c>
      <c r="M250" t="inlineStr">
        <is>
          <t>Equipamiento por lado de cliente</t>
        </is>
      </c>
      <c r="N250" t="inlineStr">
        <is>
          <t>Reinicio de equipamiento</t>
        </is>
      </c>
      <c r="O250" t="inlineStr">
        <is>
          <t>GTD-TELSUR</t>
        </is>
      </c>
      <c r="P250" t="inlineStr">
        <is>
          <t>Sebastian.Hernandez@grupogtd.com</t>
        </is>
      </c>
      <c r="Q250" t="inlineStr">
        <is>
          <t>ATM 550</t>
        </is>
      </c>
      <c r="R250" t="inlineStr">
        <is>
          <t>GTD-TELSUR-Bloqueo de equipos-Reinicio de equipamiento</t>
        </is>
      </c>
      <c r="S250" t="inlineStr">
        <is>
          <t>Corporaciones</t>
        </is>
      </c>
      <c r="T250" t="inlineStr">
        <is>
          <t>Transmisión de Datos</t>
        </is>
      </c>
      <c r="U250" t="inlineStr">
        <is>
          <t>Medium</t>
        </is>
      </c>
      <c r="V250" s="70" t="n">
        <v>45429.9512962963</v>
      </c>
      <c r="W250" s="70" t="n">
        <v>45429.9684375</v>
      </c>
      <c r="X250" s="70" t="n">
        <v>45437.87873842593</v>
      </c>
      <c r="Z250" t="n">
        <v>44640</v>
      </c>
      <c r="AC250" t="inlineStr">
        <is>
          <t>MNC</t>
        </is>
      </c>
      <c r="AD250" t="inlineStr">
        <is>
          <t>amrivera@contratistasgtd.com</t>
        </is>
      </c>
      <c r="AF250" t="n">
        <v>0</v>
      </c>
      <c r="AG250" t="n">
        <v>99.943996416</v>
      </c>
      <c r="AH250" t="n">
        <v>74.426523297</v>
      </c>
      <c r="AI250" t="n">
        <v>11416</v>
      </c>
      <c r="AJ250" t="n">
        <v>25</v>
      </c>
      <c r="AK250" t="n">
        <v>25</v>
      </c>
    </row>
    <row r="251" ht="15.95" customHeight="1" s="79">
      <c r="A251" t="inlineStr">
        <is>
          <t>2024 995445</t>
        </is>
      </c>
      <c r="B251" t="inlineStr">
        <is>
          <t>REDBANC S.A.</t>
        </is>
      </c>
      <c r="C251" t="inlineStr">
        <is>
          <t>Customer Problem Ticket</t>
        </is>
      </c>
      <c r="E251" t="inlineStr">
        <is>
          <t>Cerrado</t>
        </is>
      </c>
      <c r="F251" t="inlineStr">
        <is>
          <t>Grupo de Soporte Terreno</t>
        </is>
      </c>
      <c r="G251" s="71" t="inlineStr">
        <is>
          <t xml:space="preserve">Estimados @soportet@grupogtd.com
Favor realizar apertura de ticket por múltiples intermitencias en el siguiente enlace:
name
carrier
circuit id.
type
site 1
region/group
Line_rbc-paine-rbi-agg01_Twe1/0/32_a_VSS_Lidice
GTD
393580
Optical Fiber
Paine
REDBANC
Adjunto evidencias:
Saludos.
Carlos Castro Rojas.
Operations Network Engineer, NDM / GNO L1
+56 23 3225703
Mail: gno_chile@dxc.com
DXC Technology
Apoquindo 5950, Piso 21, Las Condes - Santiago, Chile
https://apps.mypurecloud.com/directory/#/engage/admin/interactions/1907dff9-1dab-44a5-bfd2-fa0931a3a28f
 </t>
        </is>
      </c>
      <c r="J251" t="inlineStr">
        <is>
          <t>Punto a Punto Ethernet #38479</t>
        </is>
      </c>
      <c r="K251" t="inlineStr">
        <is>
          <t>P2PETH393580</t>
        </is>
      </c>
      <c r="L251" t="inlineStr">
        <is>
          <t>Cable dañado, cortado o atenuado</t>
        </is>
      </c>
      <c r="M251" t="inlineStr">
        <is>
          <t>Cable de fibra óptica</t>
        </is>
      </c>
      <c r="N251" t="inlineStr">
        <is>
          <t>se corrige empalme en mufa</t>
        </is>
      </c>
      <c r="O251" t="inlineStr">
        <is>
          <t>GTD-TELSUR</t>
        </is>
      </c>
      <c r="P251" t="inlineStr">
        <is>
          <t>ale-fort@grupogtd.com</t>
        </is>
      </c>
      <c r="Q251" t="n">
        <v>0</v>
      </c>
      <c r="R251" t="inlineStr">
        <is>
          <t>GTD-TELSUR-Cable dañado, cortado o atenuado-se corrige empalme en mufa</t>
        </is>
      </c>
      <c r="S251" t="inlineStr">
        <is>
          <t>Corporaciones</t>
        </is>
      </c>
      <c r="T251" t="inlineStr">
        <is>
          <t>Transmisión de Datos</t>
        </is>
      </c>
      <c r="U251" t="inlineStr">
        <is>
          <t>Medium</t>
        </is>
      </c>
      <c r="V251" s="70" t="n">
        <v>45430.25203703704</v>
      </c>
      <c r="W251" s="70" t="n">
        <v>45436.80943287037</v>
      </c>
      <c r="X251" s="70" t="n">
        <v>45436.80990740741</v>
      </c>
      <c r="Z251" t="n">
        <v>44640</v>
      </c>
      <c r="AA251" s="70" t="n">
        <v>45435.55655092592</v>
      </c>
      <c r="AB251" s="70" t="n">
        <v>45436.55625</v>
      </c>
      <c r="AC251" t="inlineStr">
        <is>
          <t>MSS</t>
        </is>
      </c>
      <c r="AD251" t="inlineStr">
        <is>
          <t>ccorrea@ext.grupogtd.com</t>
        </is>
      </c>
      <c r="AF251" t="n">
        <v>1440</v>
      </c>
      <c r="AG251" t="n">
        <v>78.84632616499999</v>
      </c>
      <c r="AH251" t="n">
        <v>78.844086022</v>
      </c>
      <c r="AI251" t="n">
        <v>9444</v>
      </c>
      <c r="AJ251" t="n">
        <v>9443</v>
      </c>
      <c r="AK251" t="n">
        <v>8003</v>
      </c>
    </row>
    <row r="252" ht="15.95" customHeight="1" s="79">
      <c r="A252" t="inlineStr">
        <is>
          <t>2024 995467</t>
        </is>
      </c>
      <c r="B252" t="inlineStr">
        <is>
          <t>REDBANC S.A.</t>
        </is>
      </c>
      <c r="C252" t="inlineStr">
        <is>
          <t>Customer Problem Ticket</t>
        </is>
      </c>
      <c r="E252" t="inlineStr">
        <is>
          <t>Cerrado</t>
        </is>
      </c>
      <c r="F252" t="inlineStr">
        <is>
          <t>Grupo de Nivel 1</t>
        </is>
      </c>
      <c r="G252" s="71" t="inlineStr">
        <is>
          <t>Estimados Mesa de Soporte,
Se informa que se detecta el siguiente incidente en plataforma de monitoreo, por favor gestionar creación de ticket de Reclamo para la revisión del servicio:
Notificación de Incidente
AVENIDA CONCHA Y TORO 1149, PUENTE ALTO
RUT: 96.521.680-4
RESUMEN
Nombre host:1871_MPLSFO_RM_Banco-Santander_MALL_PUENTE ALTO_CS-010474392
Dirección IP:10.113.21.46
Alerta: ATM Down
Severidad: High
Fecha y Hora de 
:2024.05.18 | 07:31:29
CS Equipo:ROUTRGEN_010407170_1871
CONTACTO PARA VALIDAR SERVICIO
Escalamiento
:Operador de Monitoreo de turno | Correo: monitoreo@netmetrix.cl
https://apps.mypurecloud.com/directory/#/engage/admin/interactions/eb874bae-a232-42e0-9eae-ca70430c85a2</t>
        </is>
      </c>
      <c r="J252" t="inlineStr">
        <is>
          <t>Equipamiento #38044</t>
        </is>
      </c>
      <c r="K252" t="inlineStr">
        <is>
          <t>EQUIPAM342045</t>
        </is>
      </c>
      <c r="L252" t="inlineStr">
        <is>
          <t>Bloqueo de servicio y/o equipo</t>
        </is>
      </c>
      <c r="M252" t="inlineStr">
        <is>
          <t>Equipo cliente y/o administrado por cliente</t>
        </is>
      </c>
      <c r="N252" t="inlineStr">
        <is>
          <t>Bloqueo en Host de destino</t>
        </is>
      </c>
      <c r="O252" t="inlineStr">
        <is>
          <t>CLIENTE</t>
        </is>
      </c>
      <c r="P252" t="inlineStr">
        <is>
          <t>patricio.soto@grupogtd.com</t>
        </is>
      </c>
      <c r="R252" t="inlineStr">
        <is>
          <t>CLIENTE-Bloqueo de servicio y/o equipo-Bloqueo en Host de destino</t>
        </is>
      </c>
      <c r="S252" t="inlineStr">
        <is>
          <t>Corporaciones</t>
        </is>
      </c>
      <c r="T252" t="inlineStr">
        <is>
          <t>TV, Video y Otros</t>
        </is>
      </c>
      <c r="U252" t="inlineStr">
        <is>
          <t>Medium</t>
        </is>
      </c>
      <c r="V252" s="70" t="n">
        <v>45430.41094907407</v>
      </c>
      <c r="X252" s="70" t="n">
        <v>45430.44623842592</v>
      </c>
      <c r="Z252" t="n">
        <v>44640</v>
      </c>
      <c r="AC252" t="inlineStr">
        <is>
          <t>MSC</t>
        </is>
      </c>
      <c r="AD252" t="inlineStr">
        <is>
          <t>m.pena@contratistasgtd.com</t>
        </is>
      </c>
      <c r="AF252" t="n">
        <v>0</v>
      </c>
      <c r="AG252" t="n">
        <v>100</v>
      </c>
      <c r="AH252" t="n">
        <v>99.885752688</v>
      </c>
      <c r="AI252" t="n">
        <v>51</v>
      </c>
    </row>
    <row r="253" ht="15.95" customHeight="1" s="79">
      <c r="A253" t="inlineStr">
        <is>
          <t>2024 995470</t>
        </is>
      </c>
      <c r="B253" t="inlineStr">
        <is>
          <t>REDBANC S.A.</t>
        </is>
      </c>
      <c r="C253" t="inlineStr">
        <is>
          <t>Customer Problem Ticket</t>
        </is>
      </c>
      <c r="E253" t="inlineStr">
        <is>
          <t>Cerrado</t>
        </is>
      </c>
      <c r="F253" t="inlineStr">
        <is>
          <t>Grupo de Nivel 1</t>
        </is>
      </c>
      <c r="G253" t="inlineStr">
        <is>
          <t>GTD-Paine	SDW-Mpls	10.172.10.226	ATM 4519	163.250.159.26	Corpbanca	Ruta 5 Norte Esq Calle Regimiento Arica	Vivo Outlet Peñuelas	La Serena	CS-10419457</t>
        </is>
      </c>
      <c r="J253" t="inlineStr">
        <is>
          <t>Enlace MPLS FO #0006527808</t>
        </is>
      </c>
      <c r="K253" t="inlineStr">
        <is>
          <t>EnMPLSFO_010419457_4519</t>
        </is>
      </c>
      <c r="L253" t="inlineStr">
        <is>
          <t>Bloqueo de servicio y/o equipo</t>
        </is>
      </c>
      <c r="M253" t="inlineStr">
        <is>
          <t>Conversor o Equipo en Nodo</t>
        </is>
      </c>
      <c r="N253" t="inlineStr">
        <is>
          <t>se reinicia equipo</t>
        </is>
      </c>
      <c r="O253" t="inlineStr">
        <is>
          <t>GTD-TELSUR</t>
        </is>
      </c>
      <c r="P253" t="inlineStr">
        <is>
          <t>ggonzalez@grupogtd.com</t>
        </is>
      </c>
      <c r="Q253" t="inlineStr">
        <is>
          <t>ATM 4519</t>
        </is>
      </c>
      <c r="R253" t="inlineStr">
        <is>
          <t>GTD-TELSUR-Bloqueo de servicio y/o equipo-se reinicia equipo</t>
        </is>
      </c>
      <c r="S253" t="inlineStr">
        <is>
          <t>Corporaciones</t>
        </is>
      </c>
      <c r="T253" t="inlineStr">
        <is>
          <t>Transmisión de Datos</t>
        </is>
      </c>
      <c r="U253" t="inlineStr">
        <is>
          <t>Medium</t>
        </is>
      </c>
      <c r="V253" s="70" t="n">
        <v>45430.41791666667</v>
      </c>
      <c r="W253" s="70" t="n">
        <v>45430.65907407407</v>
      </c>
      <c r="X253" s="70" t="n">
        <v>45433.76754629629</v>
      </c>
      <c r="Z253" t="n">
        <v>44640</v>
      </c>
      <c r="AC253" t="inlineStr">
        <is>
          <t>COQ</t>
        </is>
      </c>
      <c r="AD253" t="inlineStr">
        <is>
          <t>patricio.soto@grupogtd.com</t>
        </is>
      </c>
      <c r="AF253" t="n">
        <v>0</v>
      </c>
      <c r="AG253" t="n">
        <v>99.220430108</v>
      </c>
      <c r="AH253" t="n">
        <v>89.19354838700001</v>
      </c>
      <c r="AI253" t="n">
        <v>4824</v>
      </c>
      <c r="AJ253" t="n">
        <v>348</v>
      </c>
      <c r="AK253" t="n">
        <v>348</v>
      </c>
    </row>
    <row r="254" ht="15.95" customHeight="1" s="79">
      <c r="A254" t="inlineStr">
        <is>
          <t>2024 995472</t>
        </is>
      </c>
      <c r="B254" t="inlineStr">
        <is>
          <t>REDBANC S.A.</t>
        </is>
      </c>
      <c r="C254" t="inlineStr">
        <is>
          <t>Customer Problem Ticket</t>
        </is>
      </c>
      <c r="E254" t="inlineStr">
        <is>
          <t>Cerrado</t>
        </is>
      </c>
      <c r="F254" t="inlineStr">
        <is>
          <t>Grupo de Nivel 1</t>
        </is>
      </c>
      <c r="G254" t="inlineStr">
        <is>
          <t>GTD-VSAT-Paine	Vsat	10.10.147.246	ATM 3762	172.45.184.242	Chile	Avenida Diego Portales 6303 Sector Ciudad Del Este	Estación de Servicio Shell	Puente Alto	CS-10061001 / BPI-2789504</t>
        </is>
      </c>
      <c r="J254" t="inlineStr">
        <is>
          <t>Equipamiento #0002789410</t>
        </is>
      </c>
      <c r="K254" t="inlineStr">
        <is>
          <t>EQUIPAM_010258140_3762p</t>
        </is>
      </c>
      <c r="L254" t="inlineStr">
        <is>
          <t>Bloqueo de servicio y/o equipo</t>
        </is>
      </c>
      <c r="M254" t="inlineStr">
        <is>
          <t>Equipo cliente y/o administrado por cliente</t>
        </is>
      </c>
      <c r="N254" t="inlineStr">
        <is>
          <t>Bloqueo en Host de destino</t>
        </is>
      </c>
      <c r="O254" t="inlineStr">
        <is>
          <t>CLIENTE</t>
        </is>
      </c>
      <c r="P254" t="inlineStr">
        <is>
          <t>patricio.soto@grupogtd.com</t>
        </is>
      </c>
      <c r="R254" t="inlineStr">
        <is>
          <t>CLIENTE-Bloqueo de servicio y/o equipo-Bloqueo en Host de destino</t>
        </is>
      </c>
      <c r="S254" t="inlineStr">
        <is>
          <t>Corporaciones</t>
        </is>
      </c>
      <c r="T254" t="inlineStr">
        <is>
          <t>TV, Video y Otros</t>
        </is>
      </c>
      <c r="U254" t="inlineStr">
        <is>
          <t>Medium</t>
        </is>
      </c>
      <c r="V254" s="70" t="n">
        <v>45430.42653935185</v>
      </c>
      <c r="X254" s="70" t="n">
        <v>45430.69520833333</v>
      </c>
      <c r="Z254" t="n">
        <v>44640</v>
      </c>
      <c r="AC254" t="inlineStr">
        <is>
          <t>MSC</t>
        </is>
      </c>
      <c r="AD254" t="inlineStr">
        <is>
          <t>patricio.soto@grupogtd.com</t>
        </is>
      </c>
      <c r="AF254" t="n">
        <v>0</v>
      </c>
      <c r="AG254" t="n">
        <v>100</v>
      </c>
      <c r="AH254" t="n">
        <v>99.133064516</v>
      </c>
      <c r="AI254" t="n">
        <v>387</v>
      </c>
    </row>
    <row r="255" ht="15.95" customHeight="1" s="79">
      <c r="A255" t="inlineStr">
        <is>
          <t>2024 995476</t>
        </is>
      </c>
      <c r="B255" t="inlineStr">
        <is>
          <t>REDBANC S.A.</t>
        </is>
      </c>
      <c r="C255" t="inlineStr">
        <is>
          <t>Customer Problem Ticket</t>
        </is>
      </c>
      <c r="E255" t="inlineStr">
        <is>
          <t>Cerrado</t>
        </is>
      </c>
      <c r="F255" t="inlineStr">
        <is>
          <t>Grupo de Nivel 1</t>
        </is>
      </c>
      <c r="G255" t="inlineStr">
        <is>
          <t>GTD-Liray	Cobre	10.10.123.26	ATM 8529	172.45.103.170	Chile	Irarrazaval 4354	Supermercado Unimarc	Ñuñoa	CS-93698 / BPI-38106</t>
        </is>
      </c>
      <c r="J255" t="inlineStr">
        <is>
          <t>Conexión Privada #30052</t>
        </is>
      </c>
      <c r="K255" t="inlineStr">
        <is>
          <t>RedPrivDL_93698</t>
        </is>
      </c>
      <c r="L255" t="inlineStr">
        <is>
          <t>Bloqueo de servicio y/o equipo</t>
        </is>
      </c>
      <c r="M255" t="inlineStr">
        <is>
          <t>Equipo cliente y/o administrado por cliente</t>
        </is>
      </c>
      <c r="N255" t="inlineStr">
        <is>
          <t>Bloqueo en Host de destino</t>
        </is>
      </c>
      <c r="O255" t="inlineStr">
        <is>
          <t>CLIENTE</t>
        </is>
      </c>
      <c r="P255" t="inlineStr">
        <is>
          <t>patricio.soto@grupogtd.com</t>
        </is>
      </c>
      <c r="Q255" t="inlineStr">
        <is>
          <t>ATM 7072</t>
        </is>
      </c>
      <c r="R255" t="inlineStr">
        <is>
          <t>CLIENTE-Bloqueo de servicio y/o equipo-Bloqueo en Host de destino</t>
        </is>
      </c>
      <c r="S255" t="inlineStr">
        <is>
          <t>Corporaciones</t>
        </is>
      </c>
      <c r="T255" t="inlineStr">
        <is>
          <t>Transmisión de Datos</t>
        </is>
      </c>
      <c r="U255" t="inlineStr">
        <is>
          <t>Medium</t>
        </is>
      </c>
      <c r="V255" s="70" t="n">
        <v>45430.43009259259</v>
      </c>
      <c r="X255" s="70" t="n">
        <v>45430.54543981481</v>
      </c>
      <c r="Z255" t="n">
        <v>44640</v>
      </c>
      <c r="AC255" t="inlineStr">
        <is>
          <t>MNC</t>
        </is>
      </c>
      <c r="AD255" t="inlineStr">
        <is>
          <t>patricio.soto@grupogtd.com</t>
        </is>
      </c>
      <c r="AF255" t="n">
        <v>0</v>
      </c>
      <c r="AG255" t="n">
        <v>100</v>
      </c>
      <c r="AH255" t="n">
        <v>99.628136201</v>
      </c>
      <c r="AI255" t="n">
        <v>166</v>
      </c>
    </row>
    <row r="256" ht="15.95" customHeight="1" s="79">
      <c r="A256" t="inlineStr">
        <is>
          <t>2024 995479</t>
        </is>
      </c>
      <c r="B256" t="inlineStr">
        <is>
          <t>REDBANC S.A.</t>
        </is>
      </c>
      <c r="C256" t="inlineStr">
        <is>
          <t>Customer Problem Ticket</t>
        </is>
      </c>
      <c r="E256" t="inlineStr">
        <is>
          <t>Cerrado</t>
        </is>
      </c>
      <c r="F256" t="inlineStr">
        <is>
          <t>Grupo de Nivel 1</t>
        </is>
      </c>
      <c r="G256" t="inlineStr">
        <is>
          <t>ticket</t>
        </is>
      </c>
      <c r="J256" t="inlineStr">
        <is>
          <t>Enlace MPLS FO #38926</t>
        </is>
      </c>
      <c r="K256" t="inlineStr">
        <is>
          <t>EnMPLSFODF_530842</t>
        </is>
      </c>
      <c r="L256" t="inlineStr">
        <is>
          <t>Problema en el ingreso del ticket</t>
        </is>
      </c>
      <c r="M256" t="inlineStr">
        <is>
          <t>Ticket</t>
        </is>
      </c>
      <c r="N256" t="inlineStr">
        <is>
          <t>Requerimiento o solicitud de otro área</t>
        </is>
      </c>
      <c r="O256" t="inlineStr">
        <is>
          <t>GTD-TELSUR</t>
        </is>
      </c>
      <c r="P256" t="inlineStr">
        <is>
          <t>patricio.soto@grupogtd.com</t>
        </is>
      </c>
      <c r="Q256" t="n">
        <v>234</v>
      </c>
      <c r="R256" t="inlineStr">
        <is>
          <t>GTD-TELSUR-Problema en el ingreso del ticket-Requerimiento o solicitud de otro área</t>
        </is>
      </c>
      <c r="S256" t="inlineStr">
        <is>
          <t>Corporaciones</t>
        </is>
      </c>
      <c r="T256" t="inlineStr">
        <is>
          <t>Transmisión de Datos</t>
        </is>
      </c>
      <c r="U256" t="inlineStr">
        <is>
          <t>Medium</t>
        </is>
      </c>
      <c r="V256" s="70" t="n">
        <v>45430.44908564815</v>
      </c>
      <c r="X256" s="70" t="n">
        <v>45430.54836805556</v>
      </c>
      <c r="Z256" t="n">
        <v>44640</v>
      </c>
      <c r="AC256" t="inlineStr">
        <is>
          <t>MNC</t>
        </is>
      </c>
      <c r="AD256" t="inlineStr">
        <is>
          <t>user_cpm</t>
        </is>
      </c>
      <c r="AE256" t="inlineStr">
        <is>
          <t>sgonzalez@grupogtd.com</t>
        </is>
      </c>
      <c r="AF256" t="n">
        <v>0</v>
      </c>
      <c r="AG256" t="n">
        <v>100</v>
      </c>
      <c r="AH256" t="n">
        <v>99.67965949800001</v>
      </c>
      <c r="AI256" t="n">
        <v>143</v>
      </c>
    </row>
    <row r="257" ht="15.95" customHeight="1" s="79">
      <c r="A257" t="inlineStr">
        <is>
          <t>2024 995485</t>
        </is>
      </c>
      <c r="B257" t="inlineStr">
        <is>
          <t>REDBANC S.A.</t>
        </is>
      </c>
      <c r="C257" t="inlineStr">
        <is>
          <t>Customer Problem Ticket</t>
        </is>
      </c>
      <c r="E257" t="inlineStr">
        <is>
          <t>Cerrado</t>
        </is>
      </c>
      <c r="F257" t="inlineStr">
        <is>
          <t>Grupo de Soporte Terreno</t>
        </is>
      </c>
      <c r="G257" t="inlineStr">
        <is>
          <t>GTD-Liray	SDW-Mpls	10.172.5.90	ATM 4480	163.250.113.58	Chile	Avenida Vicuña Mackenna 2005	Supermercado Santa Isabel H1	Peñaflor	CS-551495</t>
        </is>
      </c>
      <c r="J257" t="inlineStr">
        <is>
          <t>Conexión Privada #31142</t>
        </is>
      </c>
      <c r="K257" t="inlineStr">
        <is>
          <t>RedPrivDL_551495</t>
        </is>
      </c>
      <c r="L257" t="inlineStr">
        <is>
          <t>Cable dañado, cortado o atenuado</t>
        </is>
      </c>
      <c r="M257" t="inlineStr">
        <is>
          <t>Cable de fibra óptica</t>
        </is>
      </c>
      <c r="N257" t="inlineStr">
        <is>
          <t>se corrige empalme en cabecera en cliente</t>
        </is>
      </c>
      <c r="O257" t="inlineStr">
        <is>
          <t>GTD-TELSUR</t>
        </is>
      </c>
      <c r="P257" t="inlineStr">
        <is>
          <t>Romualdo.Henriquez@grupogtd.com</t>
        </is>
      </c>
      <c r="Q257" t="inlineStr">
        <is>
          <t>ATM 4480</t>
        </is>
      </c>
      <c r="R257" t="inlineStr">
        <is>
          <t>GTD-TELSUR-Cable dañado, cortado o atenuado-se corrige empalme en cabecera en cliente</t>
        </is>
      </c>
      <c r="S257" t="inlineStr">
        <is>
          <t>Corporaciones</t>
        </is>
      </c>
      <c r="T257" t="inlineStr">
        <is>
          <t>Transmisión de Datos</t>
        </is>
      </c>
      <c r="U257" t="inlineStr">
        <is>
          <t>Medium</t>
        </is>
      </c>
      <c r="V257" s="70" t="n">
        <v>45430.4783912037</v>
      </c>
      <c r="W257" s="70" t="n">
        <v>45435.50589120371</v>
      </c>
      <c r="X257" s="70" t="n">
        <v>45436.47618055555</v>
      </c>
      <c r="Z257" t="n">
        <v>44640</v>
      </c>
      <c r="AA257" s="70" t="n">
        <v>45434.78744212963</v>
      </c>
      <c r="AB257" s="70" t="n">
        <v>45435.29166666666</v>
      </c>
      <c r="AC257" t="inlineStr">
        <is>
          <t>MSS</t>
        </is>
      </c>
      <c r="AD257" t="inlineStr">
        <is>
          <t>patricio.soto@grupogtd.com</t>
        </is>
      </c>
      <c r="AF257" t="n">
        <v>727</v>
      </c>
      <c r="AG257" t="n">
        <v>83.781362007</v>
      </c>
      <c r="AH257" t="n">
        <v>80.65188172000001</v>
      </c>
      <c r="AI257" t="n">
        <v>8637</v>
      </c>
      <c r="AJ257" t="n">
        <v>7240</v>
      </c>
      <c r="AK257" t="n">
        <v>6513</v>
      </c>
    </row>
    <row r="258" ht="15.95" customHeight="1" s="79">
      <c r="A258" t="inlineStr">
        <is>
          <t>2024 995520</t>
        </is>
      </c>
      <c r="B258" t="inlineStr">
        <is>
          <t>REDBANC S.A.</t>
        </is>
      </c>
      <c r="C258" t="inlineStr">
        <is>
          <t>Customer Problem Ticket</t>
        </is>
      </c>
      <c r="E258" t="inlineStr">
        <is>
          <t>Cerrado</t>
        </is>
      </c>
      <c r="F258" t="inlineStr">
        <is>
          <t>Grupo de Soporte Terreno Telsur</t>
        </is>
      </c>
      <c r="G258" t="inlineStr">
        <is>
          <t>GTD-Liray	Fibra	10.10.134.56	ATM 3878	172.45.134.170	Santander	Avenida Caupolicán 1041	Petrobras Caupolicán	Temuco	CS-10344844 / BPI-2808700</t>
        </is>
      </c>
      <c r="J258" t="inlineStr">
        <is>
          <t>Enlace MPLS FO #0002808700</t>
        </is>
      </c>
      <c r="K258" t="inlineStr">
        <is>
          <t>EnMPLSFO_010344844_3878</t>
        </is>
      </c>
      <c r="L258" t="inlineStr">
        <is>
          <t>Bloqueo de equipos</t>
        </is>
      </c>
      <c r="M258" t="inlineStr">
        <is>
          <t>Equipamiento por lado de cliente</t>
        </is>
      </c>
      <c r="N258" t="inlineStr">
        <is>
          <t>Reinicio de equipamiento</t>
        </is>
      </c>
      <c r="O258" t="inlineStr">
        <is>
          <t>GTD-TELSUR</t>
        </is>
      </c>
      <c r="P258" t="inlineStr">
        <is>
          <t>CRomero@ext.grupogtd.com</t>
        </is>
      </c>
      <c r="Q258" t="inlineStr">
        <is>
          <t>ATM 3878</t>
        </is>
      </c>
      <c r="R258" t="inlineStr">
        <is>
          <t>GTD-TELSUR-Bloqueo de equipos-Reinicio de equipamiento</t>
        </is>
      </c>
      <c r="S258" t="inlineStr">
        <is>
          <t>Corporaciones</t>
        </is>
      </c>
      <c r="T258" t="inlineStr">
        <is>
          <t>Transmisión de Datos</t>
        </is>
      </c>
      <c r="U258" t="inlineStr">
        <is>
          <t>Medium</t>
        </is>
      </c>
      <c r="V258" s="70" t="n">
        <v>45430.60795138889</v>
      </c>
      <c r="X258" s="70" t="n">
        <v>45431.51645833333</v>
      </c>
      <c r="Z258" t="n">
        <v>44640</v>
      </c>
      <c r="AA258" s="70" t="n">
        <v>45430.66116898148</v>
      </c>
      <c r="AB258" s="70" t="n">
        <v>45432.66111111111</v>
      </c>
      <c r="AC258" t="inlineStr">
        <is>
          <t>TMCO</t>
        </is>
      </c>
      <c r="AD258" t="inlineStr">
        <is>
          <t>patricio.soto@grupogtd.com</t>
        </is>
      </c>
      <c r="AF258" t="n">
        <v>2880</v>
      </c>
      <c r="AG258" t="n">
        <v>100</v>
      </c>
      <c r="AH258" t="n">
        <v>97.069892473</v>
      </c>
      <c r="AI258" t="n">
        <v>1308</v>
      </c>
    </row>
    <row r="259" ht="15.95" customHeight="1" s="79">
      <c r="A259" t="inlineStr">
        <is>
          <t>2024 995534</t>
        </is>
      </c>
      <c r="B259" t="inlineStr">
        <is>
          <t>REDBANC S.A.</t>
        </is>
      </c>
      <c r="C259" t="inlineStr">
        <is>
          <t>Customer Problem Ticket</t>
        </is>
      </c>
      <c r="E259" t="inlineStr">
        <is>
          <t>Cerrado</t>
        </is>
      </c>
      <c r="F259" t="inlineStr">
        <is>
          <t>Grupo de Nivel 1</t>
        </is>
      </c>
      <c r="G259" s="71" t="inlineStr">
        <is>
          <t xml:space="preserve">REDBANC: 4055_MPLS-FO__Banco-Chile_SMU_Iquique_CS-010468043 :Private 1 - Down
Notificacion de Incidente
Calle Vivar 786, Iquique, Iquique
RUT:96.521.680-4
RESUMEN
Nombre host:4055_MPLS-FO__Banco-Chile_SMU_Iquique_CS-010468043
Direccion IP:10.113.20.158
Alerta:Private 1 - Down
Severidad:Warning
Fecha y Hora de :2024.05.18 | 15:11:23
CS Equipo:ROUTRGEN_010399204_4055
CONTACTO PARA VALIDAR SERVICIO
Escalamiento
:Operador de Monitoreo de turno | Correo: monitoreo@netmetrix.cl
https://apps.mypurecloud.com/directory/#/engage/admin/interactions/379fafc1-9013-48f9-891e-d24c53cc443e
</t>
        </is>
      </c>
      <c r="J259" t="inlineStr">
        <is>
          <t>Enlace MPLS-FO #0008695236</t>
        </is>
      </c>
      <c r="K259" t="inlineStr">
        <is>
          <t>EnMPLS-FO_010468043_4055</t>
        </is>
      </c>
      <c r="L259" t="inlineStr">
        <is>
          <t>Bloqueo de servicio y/o equipo</t>
        </is>
      </c>
      <c r="M259" t="inlineStr">
        <is>
          <t>Equipo cliente y/o administrado por cliente</t>
        </is>
      </c>
      <c r="N259" t="inlineStr">
        <is>
          <t>Bloqueo en Host de destino</t>
        </is>
      </c>
      <c r="O259" t="inlineStr">
        <is>
          <t>CLIENTE</t>
        </is>
      </c>
      <c r="P259" t="inlineStr">
        <is>
          <t>patricio.soto@grupogtd.com</t>
        </is>
      </c>
      <c r="Q259" t="inlineStr">
        <is>
          <t>ATM 4055</t>
        </is>
      </c>
      <c r="R259" t="inlineStr">
        <is>
          <t>CLIENTE-Bloqueo de servicio y/o equipo-Bloqueo en Host de destino</t>
        </is>
      </c>
      <c r="S259" t="inlineStr">
        <is>
          <t>Corporaciones</t>
        </is>
      </c>
      <c r="T259" t="inlineStr">
        <is>
          <t>Transmisión de Datos</t>
        </is>
      </c>
      <c r="U259" t="inlineStr">
        <is>
          <t>Medium</t>
        </is>
      </c>
      <c r="V259" s="70" t="n">
        <v>45430.66665509259</v>
      </c>
      <c r="X259" s="70" t="n">
        <v>45430.77637731482</v>
      </c>
      <c r="Z259" t="n">
        <v>44640</v>
      </c>
      <c r="AC259" t="inlineStr">
        <is>
          <t>TPCA</t>
        </is>
      </c>
      <c r="AD259" t="inlineStr">
        <is>
          <t>m.pena@contratistasgtd.com</t>
        </is>
      </c>
      <c r="AF259" t="n">
        <v>0</v>
      </c>
      <c r="AG259" t="n">
        <v>100</v>
      </c>
      <c r="AH259" t="n">
        <v>99.646057348</v>
      </c>
      <c r="AI259" t="n">
        <v>158</v>
      </c>
    </row>
    <row r="260" ht="15.95" customHeight="1" s="79">
      <c r="A260" t="inlineStr">
        <is>
          <t>2024 995559</t>
        </is>
      </c>
      <c r="B260" t="inlineStr">
        <is>
          <t>REDBANC S.A.</t>
        </is>
      </c>
      <c r="C260" t="inlineStr">
        <is>
          <t>Customer Problem Ticket</t>
        </is>
      </c>
      <c r="E260" t="inlineStr">
        <is>
          <t>Cerrado</t>
        </is>
      </c>
      <c r="F260" t="inlineStr">
        <is>
          <t>Grupo de Soporte Terreno Telsur</t>
        </is>
      </c>
      <c r="G260" s="71" t="inlineStr">
        <is>
          <t>ATM 907
Ruta H66 Lote A Sector El Manzano 	Copec Pronto El Manzano	Las Cabras	08.- VI Region	Servicentro	CS-10469616 / BPI-8730472</t>
        </is>
      </c>
      <c r="J260" t="inlineStr">
        <is>
          <t>Enlace MPLS-FO #0008730472</t>
        </is>
      </c>
      <c r="K260" t="inlineStr">
        <is>
          <t>EnMPLS-FO_010469616_907</t>
        </is>
      </c>
      <c r="L260" t="inlineStr">
        <is>
          <t>Bloqueo de equipos</t>
        </is>
      </c>
      <c r="M260" t="inlineStr">
        <is>
          <t>Equipamiento por lado de cliente</t>
        </is>
      </c>
      <c r="N260" t="inlineStr">
        <is>
          <t>Reinicio de equipamiento</t>
        </is>
      </c>
      <c r="O260" t="inlineStr">
        <is>
          <t>GTD-TELSUR</t>
        </is>
      </c>
      <c r="P260" t="inlineStr">
        <is>
          <t>Cantileo@ext.grupogtd.com</t>
        </is>
      </c>
      <c r="Q260" t="inlineStr">
        <is>
          <t xml:space="preserve">ATM 907 </t>
        </is>
      </c>
      <c r="R260" t="inlineStr">
        <is>
          <t>GTD-TELSUR-Bloqueo de equipos-Reinicio de equipamiento</t>
        </is>
      </c>
      <c r="S260" t="inlineStr">
        <is>
          <t>Corporaciones</t>
        </is>
      </c>
      <c r="T260" t="inlineStr">
        <is>
          <t>Transmisión de Datos</t>
        </is>
      </c>
      <c r="U260" t="inlineStr">
        <is>
          <t>Medium</t>
        </is>
      </c>
      <c r="V260" s="70" t="n">
        <v>45430.85756944444</v>
      </c>
      <c r="X260" s="70" t="n">
        <v>45434.87927083333</v>
      </c>
      <c r="Z260" t="n">
        <v>44640</v>
      </c>
      <c r="AA260" s="70" t="n">
        <v>45431.42881944445</v>
      </c>
      <c r="AB260" s="70" t="n">
        <v>45432.42847222222</v>
      </c>
      <c r="AC260" t="inlineStr">
        <is>
          <t>RNGA</t>
        </is>
      </c>
      <c r="AD260" t="inlineStr">
        <is>
          <t>patricio.soto@grupogtd.com</t>
        </is>
      </c>
      <c r="AF260" t="n">
        <v>1440</v>
      </c>
      <c r="AG260" t="n">
        <v>100</v>
      </c>
      <c r="AH260" t="n">
        <v>87.02508960599999</v>
      </c>
      <c r="AI260" t="n">
        <v>5792</v>
      </c>
    </row>
    <row r="261" ht="15.95" customHeight="1" s="79">
      <c r="A261" t="inlineStr">
        <is>
          <t>2024 995586</t>
        </is>
      </c>
      <c r="B261" t="inlineStr">
        <is>
          <t>REDBANC S.A.</t>
        </is>
      </c>
      <c r="C261" t="inlineStr">
        <is>
          <t>Customer Problem Ticket</t>
        </is>
      </c>
      <c r="E261" t="inlineStr">
        <is>
          <t>Cerrado</t>
        </is>
      </c>
      <c r="F261" t="inlineStr">
        <is>
          <t>Grupo de Nivel 1</t>
        </is>
      </c>
      <c r="G261" s="71" t="inlineStr">
        <is>
          <t xml:space="preserve">+++ASR GTD Paine 2 Dato+++
Estimados GTD:
              Se solicita generar folio por intermitencias activando event manager en enlace respaldo PAINE
ASR GTD Paine 2 Datos
CS: 495266
evidencia
Atento a sus comentarios.
Rodolfo Navia
Technology Consultant II – Analista Observabilidad
+56 9 2 2674 6880
DXC Technology
Av. Apoquindo 5950, 22° floor
Las Condes, Santiago, Chile
</t>
        </is>
      </c>
      <c r="J261" t="inlineStr">
        <is>
          <t>Punto a Punto Ethernet #38475</t>
        </is>
      </c>
      <c r="K261" t="inlineStr">
        <is>
          <t>P2PETH495266</t>
        </is>
      </c>
      <c r="L261" t="inlineStr">
        <is>
          <t>Bloqueo de equipos</t>
        </is>
      </c>
      <c r="M261" t="inlineStr">
        <is>
          <t>Equipamiento por lado de cliente</t>
        </is>
      </c>
      <c r="N261" t="inlineStr">
        <is>
          <t>Reinicio de equipamiento</t>
        </is>
      </c>
      <c r="O261" t="inlineStr">
        <is>
          <t>GTD-TELSUR</t>
        </is>
      </c>
      <c r="P261" t="inlineStr">
        <is>
          <t>ggonzalez@grupogtd.com</t>
        </is>
      </c>
      <c r="Q261" t="n">
        <v>0</v>
      </c>
      <c r="R261" t="inlineStr">
        <is>
          <t>GTD-TELSUR-Bloqueo de equipos-Reinicio de equipamiento</t>
        </is>
      </c>
      <c r="S261" t="inlineStr">
        <is>
          <t>Corporaciones</t>
        </is>
      </c>
      <c r="T261" t="inlineStr">
        <is>
          <t>Transmisión de Datos</t>
        </is>
      </c>
      <c r="U261" t="inlineStr">
        <is>
          <t>Medium</t>
        </is>
      </c>
      <c r="V261" s="70" t="n">
        <v>45431.07644675926</v>
      </c>
      <c r="X261" s="70" t="n">
        <v>45431.26195601852</v>
      </c>
      <c r="Z261" t="n">
        <v>44640</v>
      </c>
      <c r="AC261" t="inlineStr">
        <is>
          <t>MSS</t>
        </is>
      </c>
      <c r="AD261" t="inlineStr">
        <is>
          <t>ggonzalez@grupogtd.com</t>
        </is>
      </c>
      <c r="AF261" t="n">
        <v>0</v>
      </c>
      <c r="AG261" t="n">
        <v>100</v>
      </c>
      <c r="AH261" t="n">
        <v>99.40188172000001</v>
      </c>
      <c r="AI261" t="n">
        <v>267</v>
      </c>
    </row>
    <row r="262" ht="15.95" customHeight="1" s="79">
      <c r="A262" t="inlineStr">
        <is>
          <t>2024 995615</t>
        </is>
      </c>
      <c r="B262" t="inlineStr">
        <is>
          <t>REDBANC S.A.</t>
        </is>
      </c>
      <c r="C262" t="inlineStr">
        <is>
          <t>Customer Problem Ticket</t>
        </is>
      </c>
      <c r="E262" t="inlineStr">
        <is>
          <t>Cerrado</t>
        </is>
      </c>
      <c r="F262" t="inlineStr">
        <is>
          <t>Grupo de Soporte Terreno</t>
        </is>
      </c>
      <c r="G262" t="inlineStr">
        <is>
          <t>GTD-Liray  10.10.123.26 ATM 8529 172.45.103.170 Chile Irarrazaval 4354 Supermercado Unimarc Ñuñoa CS-93698 / BPI-38106</t>
        </is>
      </c>
      <c r="J262" t="inlineStr">
        <is>
          <t>Conexión Privada #30052</t>
        </is>
      </c>
      <c r="K262" t="inlineStr">
        <is>
          <t>RedPrivDL_93698</t>
        </is>
      </c>
      <c r="L262" t="inlineStr">
        <is>
          <t>Bloqueo de servicio y/o equipo</t>
        </is>
      </c>
      <c r="M262" t="inlineStr">
        <is>
          <t>Conversor o Equipo en Nodo</t>
        </is>
      </c>
      <c r="N262" t="inlineStr">
        <is>
          <t>se reinicia equipo</t>
        </is>
      </c>
      <c r="O262" t="inlineStr">
        <is>
          <t>GTD-TELSUR</t>
        </is>
      </c>
      <c r="P262" t="inlineStr">
        <is>
          <t>Pedro.Uribe@grupogtd.com</t>
        </is>
      </c>
      <c r="Q262" t="inlineStr">
        <is>
          <t>ATM 7072</t>
        </is>
      </c>
      <c r="R262" t="inlineStr">
        <is>
          <t>GTD-TELSUR-Bloqueo de servicio y/o equipo-se reinicia equipo</t>
        </is>
      </c>
      <c r="S262" t="inlineStr">
        <is>
          <t>Corporaciones</t>
        </is>
      </c>
      <c r="T262" t="inlineStr">
        <is>
          <t>Transmisión de Datos</t>
        </is>
      </c>
      <c r="U262" t="inlineStr">
        <is>
          <t>Medium</t>
        </is>
      </c>
      <c r="V262" s="70" t="n">
        <v>45431.46236111111</v>
      </c>
      <c r="W262" s="70" t="n">
        <v>45432.36038194445</v>
      </c>
      <c r="X262" s="70" t="n">
        <v>45443.54434027777</v>
      </c>
      <c r="Z262" t="n">
        <v>44640</v>
      </c>
      <c r="AC262" t="inlineStr">
        <is>
          <t>MNC</t>
        </is>
      </c>
      <c r="AD262" t="inlineStr">
        <is>
          <t>patricio.soto@grupogtd.com</t>
        </is>
      </c>
      <c r="AF262" t="n">
        <v>0</v>
      </c>
      <c r="AG262" t="n">
        <v>97.10349462400001</v>
      </c>
      <c r="AH262" t="n">
        <v>61.025985663</v>
      </c>
      <c r="AI262" t="n">
        <v>17398</v>
      </c>
      <c r="AJ262" t="n">
        <v>1293</v>
      </c>
      <c r="AK262" t="n">
        <v>1293</v>
      </c>
    </row>
    <row r="263" ht="15.95" customHeight="1" s="79">
      <c r="A263" t="inlineStr">
        <is>
          <t>2024 995617</t>
        </is>
      </c>
      <c r="B263" t="inlineStr">
        <is>
          <t>REDBANC S.A.</t>
        </is>
      </c>
      <c r="C263" t="inlineStr">
        <is>
          <t>Customer Problem Ticket</t>
        </is>
      </c>
      <c r="E263" t="inlineStr">
        <is>
          <t>Cerrado</t>
        </is>
      </c>
      <c r="F263" t="inlineStr">
        <is>
          <t>Grupo de Nivel 1</t>
        </is>
      </c>
      <c r="G263" t="inlineStr">
        <is>
          <t>GTD-VSAT-Liray	Vsat	10.10.142.154	ATM 984	163.250.123.50	163.250.123.49	Santander	Francia 308 Sitio 25 Y 26	Supermercado Erbi Batuco	Lampa	07.- Region Metropolitana	Supermercado	CS-535532 / BPI-38448	CISCO1941/K9	15.2(4)M7	#REF!	GTD</t>
        </is>
      </c>
      <c r="J263" t="inlineStr">
        <is>
          <t>Enlace Satelital #38448</t>
        </is>
      </c>
      <c r="K263" t="inlineStr">
        <is>
          <t>ENSATDF_535532</t>
        </is>
      </c>
      <c r="L263" t="inlineStr">
        <is>
          <t>Bloqueo de servicio y/o equipo</t>
        </is>
      </c>
      <c r="M263" t="inlineStr">
        <is>
          <t>Equipo cliente y/o administrado por cliente</t>
        </is>
      </c>
      <c r="N263" t="inlineStr">
        <is>
          <t>Bloqueo en Host de destino</t>
        </is>
      </c>
      <c r="O263" t="inlineStr">
        <is>
          <t>CLIENTE</t>
        </is>
      </c>
      <c r="P263" t="inlineStr">
        <is>
          <t>patricio.soto@grupogtd.com</t>
        </is>
      </c>
      <c r="Q263" t="n">
        <v>984</v>
      </c>
      <c r="R263" t="inlineStr">
        <is>
          <t>CLIENTE-Bloqueo de servicio y/o equipo-Bloqueo en Host de destino</t>
        </is>
      </c>
      <c r="S263" t="inlineStr">
        <is>
          <t>Corporaciones</t>
        </is>
      </c>
      <c r="T263" t="inlineStr">
        <is>
          <t>Transmisión de Datos</t>
        </is>
      </c>
      <c r="U263" t="inlineStr">
        <is>
          <t>Medium</t>
        </is>
      </c>
      <c r="V263" s="70" t="n">
        <v>45431.46679398148</v>
      </c>
      <c r="X263" s="70" t="n">
        <v>45431.808125</v>
      </c>
      <c r="Z263" t="n">
        <v>44640</v>
      </c>
      <c r="AC263" t="inlineStr">
        <is>
          <t>MNN</t>
        </is>
      </c>
      <c r="AD263" t="inlineStr">
        <is>
          <t>patricio.soto@grupogtd.com</t>
        </is>
      </c>
      <c r="AF263" t="n">
        <v>0</v>
      </c>
      <c r="AG263" t="n">
        <v>100</v>
      </c>
      <c r="AH263" t="n">
        <v>98.90008960599999</v>
      </c>
      <c r="AI263" t="n">
        <v>491</v>
      </c>
    </row>
    <row r="264" ht="15.95" customHeight="1" s="79">
      <c r="A264" t="inlineStr">
        <is>
          <t>2024 995640</t>
        </is>
      </c>
      <c r="B264" t="inlineStr">
        <is>
          <t>REDBANC S.A.</t>
        </is>
      </c>
      <c r="C264" t="inlineStr">
        <is>
          <t>Customer Problem Ticket</t>
        </is>
      </c>
      <c r="E264" t="inlineStr">
        <is>
          <t>Cerrado</t>
        </is>
      </c>
      <c r="F264" t="inlineStr">
        <is>
          <t>Grupo de Nivel 1</t>
        </is>
      </c>
      <c r="G264" s="71" t="inlineStr">
        <is>
          <t>Estimados Mesa de Soporte,
Se informa que se detecta el siguiente incidente en plataforma de monitoreo, por favor gestionar creación de ticket de Reclamo para la revision del servicio:
Notificacion de Incidente
Av El Rosal 6361, Maipú
RUT:96.521.680-4
RESUMEN
Nombre host
Direccion IP
Alerta
Severidad
Fecha y Hora de Incio
CS Equipo
:895_MPLSFODF_RM_Banco-Chile_Supermercado-Unimarc_Maipu_CS-401765
:10.113.20.69
:Private 1 - Down
:Warning
:2024.05.19 | 13:16:03
:ROUTRGEN_010390183_895/EnMPLSFODF_401765
CONTACTO PARA VALIDAR SERVICIO
Escalamiento
:Operador de Monitoreo de turno | Correo: monitoreo@netmetrix.cl
BITACORA
Registros de Actualizacion
:
www.netmetrix.cl
Centro de Monitoreo Netmetrix
https://apps.mypurecloud.com/directory/#/engage/admin/interactions/2a6a413f-3a51-4e41-974f-80112810699f</t>
        </is>
      </c>
      <c r="J264" t="inlineStr">
        <is>
          <t>Enlace MPLS FO #3566350</t>
        </is>
      </c>
      <c r="K264" t="inlineStr">
        <is>
          <t>EnMPLSFODF_401765</t>
        </is>
      </c>
      <c r="L264" t="inlineStr">
        <is>
          <t>Bloqueo de servicio y/o equipo</t>
        </is>
      </c>
      <c r="M264" t="inlineStr">
        <is>
          <t>Equipo cliente y/o administrado por cliente</t>
        </is>
      </c>
      <c r="N264" t="inlineStr">
        <is>
          <t>Bloqueo en Host de destino</t>
        </is>
      </c>
      <c r="O264" t="inlineStr">
        <is>
          <t>CLIENTE</t>
        </is>
      </c>
      <c r="P264" t="inlineStr">
        <is>
          <t>patricio.soto@grupogtd.com</t>
        </is>
      </c>
      <c r="Q264" t="inlineStr">
        <is>
          <t>ATM 0895</t>
        </is>
      </c>
      <c r="R264" t="inlineStr">
        <is>
          <t>CLIENTE-Bloqueo de servicio y/o equipo-Bloqueo en Host de destino</t>
        </is>
      </c>
      <c r="S264" t="inlineStr">
        <is>
          <t>Corporaciones</t>
        </is>
      </c>
      <c r="T264" t="inlineStr">
        <is>
          <t>Transmisión de Datos</t>
        </is>
      </c>
      <c r="U264" t="inlineStr">
        <is>
          <t>Medium</t>
        </is>
      </c>
      <c r="V264" s="70" t="n">
        <v>45431.59483796296</v>
      </c>
      <c r="X264" s="70" t="n">
        <v>45431.76614583333</v>
      </c>
      <c r="Z264" t="n">
        <v>44640</v>
      </c>
      <c r="AC264" t="inlineStr">
        <is>
          <t>MSS</t>
        </is>
      </c>
      <c r="AD264" t="inlineStr">
        <is>
          <t>dmessina@contratistasgtd.com</t>
        </is>
      </c>
      <c r="AF264" t="n">
        <v>0</v>
      </c>
      <c r="AG264" t="n">
        <v>100</v>
      </c>
      <c r="AH264" t="n">
        <v>99.446684588</v>
      </c>
      <c r="AI264" t="n">
        <v>247</v>
      </c>
    </row>
    <row r="265" ht="15.95" customHeight="1" s="79">
      <c r="A265" t="inlineStr">
        <is>
          <t>2024 995643</t>
        </is>
      </c>
      <c r="B265" t="inlineStr">
        <is>
          <t>REDBANC S.A.</t>
        </is>
      </c>
      <c r="C265" t="inlineStr">
        <is>
          <t>Customer Problem Ticket</t>
        </is>
      </c>
      <c r="E265" t="inlineStr">
        <is>
          <t>Cerrado</t>
        </is>
      </c>
      <c r="F265" t="inlineStr">
        <is>
          <t>Grupo de Nivel 1</t>
        </is>
      </c>
      <c r="G265" s="71" t="inlineStr">
        <is>
          <t>Estimados Mesa de Soporte,
Se informa que se detecta el siguiente incidente en plataforma de monitoreo, por favor gestionar creación de ticket de Reclamo para la revision del servicio:
Notificacion de Incidente
Avenida El Rosal 3999, Maipú
RUT:96.521.680-4
RESUMEN
Nombre host
Direccion IP
Alerta
Severidad
Fecha y Hora de Incio
CS Equipo
:4008_MPLSFODF_RM_Banco-Chile_Supermercado-Santa-Isabel-_Maipu_CS-541111
:10.113.20.118
:Private 1 - Down
:Warning
:2024.05.19 | 13:16:14
:ROUTRGEN_010404152_4008/EnMPLSFODF_541111
CONTACTO PARA VALIDAR SERVICIO
Escalamiento
:Operador de Monitoreo de turno | Correo: monitoreo@netmetrix.cl
BITACORA
Registros de Actualizacion
www.netmetrix.cl
Centro de Monitoreo Netmetrix
https://apps.mypurecloud.com/directory/#/engage/admin/interactions/395d8f8d-bb2e-4b0e-8ef7-d2efbe03b20e</t>
        </is>
      </c>
      <c r="J265" t="inlineStr">
        <is>
          <t>Enlace MPLS FO #37805</t>
        </is>
      </c>
      <c r="K265" t="inlineStr">
        <is>
          <t>EnMPLSFODF_541111</t>
        </is>
      </c>
      <c r="L265" t="inlineStr">
        <is>
          <t>Bloqueo de servicio y/o equipo</t>
        </is>
      </c>
      <c r="M265" t="inlineStr">
        <is>
          <t>Equipo cliente y/o administrado por cliente</t>
        </is>
      </c>
      <c r="N265" t="inlineStr">
        <is>
          <t>Bloqueo en Host de destino</t>
        </is>
      </c>
      <c r="O265" t="inlineStr">
        <is>
          <t>CLIENTE</t>
        </is>
      </c>
      <c r="P265" t="inlineStr">
        <is>
          <t>patricio.soto@grupogtd.com</t>
        </is>
      </c>
      <c r="Q265" t="n">
        <v>4008</v>
      </c>
      <c r="R265" t="inlineStr">
        <is>
          <t>CLIENTE-Bloqueo de servicio y/o equipo-Bloqueo en Host de destino</t>
        </is>
      </c>
      <c r="S265" t="inlineStr">
        <is>
          <t>Corporaciones</t>
        </is>
      </c>
      <c r="T265" t="inlineStr">
        <is>
          <t>Transmisión de Datos</t>
        </is>
      </c>
      <c r="U265" t="inlineStr">
        <is>
          <t>Medium</t>
        </is>
      </c>
      <c r="V265" s="70" t="n">
        <v>45431.60148148148</v>
      </c>
      <c r="X265" s="70" t="n">
        <v>45431.76574074074</v>
      </c>
      <c r="Z265" t="n">
        <v>44640</v>
      </c>
      <c r="AC265" t="inlineStr">
        <is>
          <t>MSS</t>
        </is>
      </c>
      <c r="AD265" t="inlineStr">
        <is>
          <t>dmessina@contratistasgtd.com</t>
        </is>
      </c>
      <c r="AF265" t="n">
        <v>0</v>
      </c>
      <c r="AG265" t="n">
        <v>100</v>
      </c>
      <c r="AH265" t="n">
        <v>99.47132616499999</v>
      </c>
      <c r="AI265" t="n">
        <v>236</v>
      </c>
    </row>
    <row r="266" ht="15.95" customHeight="1" s="79">
      <c r="A266" t="inlineStr">
        <is>
          <t>2024 995644</t>
        </is>
      </c>
      <c r="B266" t="inlineStr">
        <is>
          <t>REDBANC S.A.</t>
        </is>
      </c>
      <c r="C266" t="inlineStr">
        <is>
          <t>Customer Problem Ticket</t>
        </is>
      </c>
      <c r="E266" t="inlineStr">
        <is>
          <t>Cerrado</t>
        </is>
      </c>
      <c r="F266" t="inlineStr">
        <is>
          <t>Grupo de Soporte Terreno Telsur</t>
        </is>
      </c>
      <c r="G266" s="71" t="inlineStr">
        <is>
          <t>#DZS
Fibra	10.10.122.55	ATM 3694	172.45.102.162	172.45.102.161	Santander	Carretera Ruta 5 Sur Km 100	Petrobras Puerto Montt	Puerto Montt	14.- X Region	Servicentro	CS-10340674 / BPI-2529153	C1111-8P</t>
        </is>
      </c>
      <c r="J266" t="inlineStr">
        <is>
          <t>Enlace MPLS-FO #0002529153</t>
        </is>
      </c>
      <c r="K266" t="inlineStr">
        <is>
          <t>EnMPLS-FO_010340674_3694</t>
        </is>
      </c>
      <c r="L266" t="inlineStr">
        <is>
          <t>Cable dañado, cortado o atenuado</t>
        </is>
      </c>
      <c r="M266" t="inlineStr">
        <is>
          <t>Cable de fibra óptica</t>
        </is>
      </c>
      <c r="N266" t="inlineStr">
        <is>
          <t>se corrige empalme en cabecera en cliente</t>
        </is>
      </c>
      <c r="O266" t="inlineStr">
        <is>
          <t>GTD-TELSUR</t>
        </is>
      </c>
      <c r="P266" t="inlineStr">
        <is>
          <t>internal</t>
        </is>
      </c>
      <c r="Q266" t="inlineStr">
        <is>
          <t>ATM 3694</t>
        </is>
      </c>
      <c r="R266" t="inlineStr">
        <is>
          <t>GTD-TELSUR-Cable dañado, cortado o atenuado-se corrige empalme en cabecera en cliente</t>
        </is>
      </c>
      <c r="S266" t="inlineStr">
        <is>
          <t>Corporaciones</t>
        </is>
      </c>
      <c r="T266" t="inlineStr">
        <is>
          <t>Transmisión de Datos</t>
        </is>
      </c>
      <c r="U266" t="inlineStr">
        <is>
          <t>Medium</t>
        </is>
      </c>
      <c r="V266" s="70" t="n">
        <v>45431.60306712963</v>
      </c>
      <c r="X266" s="70" t="n">
        <v>45434.75662037037</v>
      </c>
      <c r="Z266" t="n">
        <v>44640</v>
      </c>
      <c r="AA266" s="70" t="n">
        <v>45433.61695601852</v>
      </c>
      <c r="AB266" s="70" t="n">
        <v>45434.61666666667</v>
      </c>
      <c r="AC266" t="inlineStr">
        <is>
          <t>PMTT</t>
        </is>
      </c>
      <c r="AD266" t="inlineStr">
        <is>
          <t>patricio.soto@grupogtd.com</t>
        </is>
      </c>
      <c r="AF266" t="n">
        <v>1440</v>
      </c>
      <c r="AG266" t="n">
        <v>100</v>
      </c>
      <c r="AH266" t="n">
        <v>89.82750896100001</v>
      </c>
      <c r="AI266" t="n">
        <v>4541</v>
      </c>
    </row>
    <row r="267" ht="15.95" customHeight="1" s="79">
      <c r="A267" t="inlineStr">
        <is>
          <t>2024 995658</t>
        </is>
      </c>
      <c r="B267" t="inlineStr">
        <is>
          <t>REDBANC S.A.</t>
        </is>
      </c>
      <c r="C267" t="inlineStr">
        <is>
          <t>Customer Problem Ticket</t>
        </is>
      </c>
      <c r="D267" t="inlineStr">
        <is>
          <t>2024 995668</t>
        </is>
      </c>
      <c r="E267" t="inlineStr">
        <is>
          <t>Cerrado</t>
        </is>
      </c>
      <c r="F267" t="inlineStr">
        <is>
          <t>Grupo de Nivel 1</t>
        </is>
      </c>
      <c r="G267" s="71" t="inlineStr">
        <is>
          <t>10.10.120.74	ATM 5528	163.250.241.118	163.250.241.1	Chile	Avenida Americo Vespucio 1001	Jumbo Maipu N 7	Maipu	07.- Region Metropolitana	Supermercado	CS-552714 / BPI-7078
10.10.120.66	ATM 5524	163.250.241.108	163.250.241.1	Chile	Avenida Americo Vespucio 1001	Jumbo Maipu N 6	Maipu	07.- Region Metropolitana	Supermercado	CS-550489 / BPI-7077
10.10.100.22	ATM 4999	163.250.157.10	163.250.157.9	Chile	Avenida Americo Vespucio 1001	Jumbo Maipu N 2	Maipu	07.- Region Metropolitana	Supermercado	CS-551642 / BPI-5118</t>
        </is>
      </c>
      <c r="J267" t="inlineStr">
        <is>
          <t>Conexión Privada #0000007259</t>
        </is>
      </c>
      <c r="K267" t="inlineStr">
        <is>
          <t>RedPriv_552714</t>
        </is>
      </c>
      <c r="L267" t="inlineStr">
        <is>
          <t>Corte o atenuación de cable</t>
        </is>
      </c>
      <c r="M267" t="inlineStr">
        <is>
          <t>Vehiculo sobre altura</t>
        </is>
      </c>
      <c r="N267" t="inlineStr">
        <is>
          <t>se repara problema de cable</t>
        </is>
      </c>
      <c r="O267" t="inlineStr">
        <is>
          <t>TERCEROS</t>
        </is>
      </c>
      <c r="P267" t="inlineStr">
        <is>
          <t>Marcelo.Diaz@grupogtd.com</t>
        </is>
      </c>
      <c r="R267" t="inlineStr">
        <is>
          <t>TERCEROS-Corte o atenuación de cable-se repara problema de cable</t>
        </is>
      </c>
      <c r="S267" t="inlineStr">
        <is>
          <t>Corporaciones</t>
        </is>
      </c>
      <c r="T267" t="inlineStr">
        <is>
          <t>Transmisión de Datos</t>
        </is>
      </c>
      <c r="U267" t="inlineStr">
        <is>
          <t>Medium</t>
        </is>
      </c>
      <c r="V267" s="70" t="n">
        <v>45431.68392361111</v>
      </c>
      <c r="W267" s="70" t="n">
        <v>45431.8546875</v>
      </c>
      <c r="X267" s="70" t="n">
        <v>45432.57211805556</v>
      </c>
      <c r="Z267" t="n">
        <v>44640</v>
      </c>
      <c r="AC267" t="inlineStr">
        <is>
          <t>MSS</t>
        </is>
      </c>
      <c r="AD267" t="inlineStr">
        <is>
          <t>patricio.soto@grupogtd.com</t>
        </is>
      </c>
      <c r="AF267" t="n">
        <v>0</v>
      </c>
      <c r="AG267" t="n">
        <v>99.44892473100001</v>
      </c>
      <c r="AH267" t="n">
        <v>97.13485663100001</v>
      </c>
      <c r="AI267" t="n">
        <v>1279</v>
      </c>
      <c r="AJ267" t="n">
        <v>246</v>
      </c>
      <c r="AK267" t="n">
        <v>246</v>
      </c>
    </row>
    <row r="268" ht="15.95" customHeight="1" s="79">
      <c r="A268" t="inlineStr">
        <is>
          <t>2024 995658</t>
        </is>
      </c>
      <c r="B268" t="inlineStr">
        <is>
          <t>REDBANC S.A.</t>
        </is>
      </c>
      <c r="C268" t="inlineStr">
        <is>
          <t>Customer Problem Ticket</t>
        </is>
      </c>
      <c r="D268" t="inlineStr">
        <is>
          <t>2024 995668</t>
        </is>
      </c>
      <c r="E268" t="inlineStr">
        <is>
          <t>Cerrado</t>
        </is>
      </c>
      <c r="F268" t="inlineStr">
        <is>
          <t>Grupo de Nivel 1</t>
        </is>
      </c>
      <c r="G268" s="71" t="inlineStr">
        <is>
          <t>10.10.120.74	ATM 5528	163.250.241.118	163.250.241.1	Chile	Avenida Americo Vespucio 1001	Jumbo Maipu N 7	Maipu	07.- Region Metropolitana	Supermercado	CS-552714 / BPI-7078
10.10.120.66	ATM 5524	163.250.241.108	163.250.241.1	Chile	Avenida Americo Vespucio 1001	Jumbo Maipu N 6	Maipu	07.- Region Metropolitana	Supermercado	CS-550489 / BPI-7077
10.10.100.22	ATM 4999	163.250.157.10	163.250.157.9	Chile	Avenida Americo Vespucio 1001	Jumbo Maipu N 2	Maipu	07.- Region Metropolitana	Supermercado	CS-551642 / BPI-5118</t>
        </is>
      </c>
      <c r="J268" t="inlineStr">
        <is>
          <t>Conexión Privada #0000007258</t>
        </is>
      </c>
      <c r="K268" t="inlineStr">
        <is>
          <t>RedPriv_550489</t>
        </is>
      </c>
      <c r="L268" t="inlineStr">
        <is>
          <t>Corte o atenuación de cable</t>
        </is>
      </c>
      <c r="M268" t="inlineStr">
        <is>
          <t>Vehiculo sobre altura</t>
        </is>
      </c>
      <c r="N268" t="inlineStr">
        <is>
          <t>se repara problema de cable</t>
        </is>
      </c>
      <c r="O268" t="inlineStr">
        <is>
          <t>TERCEROS</t>
        </is>
      </c>
      <c r="P268" t="inlineStr">
        <is>
          <t>Marcelo.Diaz@grupogtd.com</t>
        </is>
      </c>
      <c r="R268" t="inlineStr">
        <is>
          <t>TERCEROS-Corte o atenuación de cable-se repara problema de cable</t>
        </is>
      </c>
      <c r="S268" t="inlineStr">
        <is>
          <t>Corporaciones</t>
        </is>
      </c>
      <c r="T268" t="inlineStr">
        <is>
          <t>Transmisión de Datos</t>
        </is>
      </c>
      <c r="U268" t="inlineStr">
        <is>
          <t>Medium</t>
        </is>
      </c>
      <c r="V268" s="70" t="n">
        <v>45431.68392361111</v>
      </c>
      <c r="W268" s="70" t="n">
        <v>45431.8546875</v>
      </c>
      <c r="X268" s="70" t="n">
        <v>45432.57211805556</v>
      </c>
      <c r="Z268" t="n">
        <v>44640</v>
      </c>
      <c r="AC268" t="inlineStr">
        <is>
          <t>MSS</t>
        </is>
      </c>
      <c r="AD268" t="inlineStr">
        <is>
          <t>patricio.soto@grupogtd.com</t>
        </is>
      </c>
      <c r="AF268" t="n">
        <v>0</v>
      </c>
      <c r="AG268" t="n">
        <v>99.44892473100001</v>
      </c>
      <c r="AH268" t="n">
        <v>97.13485663100001</v>
      </c>
      <c r="AI268" t="n">
        <v>1279</v>
      </c>
      <c r="AJ268" t="n">
        <v>246</v>
      </c>
      <c r="AK268" t="n">
        <v>246</v>
      </c>
    </row>
    <row r="269" ht="15.95" customHeight="1" s="79">
      <c r="A269" t="inlineStr">
        <is>
          <t>2024 995658</t>
        </is>
      </c>
      <c r="B269" t="inlineStr">
        <is>
          <t>REDBANC S.A.</t>
        </is>
      </c>
      <c r="C269" t="inlineStr">
        <is>
          <t>Customer Problem Ticket</t>
        </is>
      </c>
      <c r="D269" t="inlineStr">
        <is>
          <t>2024 995668</t>
        </is>
      </c>
      <c r="E269" t="inlineStr">
        <is>
          <t>Cerrado</t>
        </is>
      </c>
      <c r="F269" t="inlineStr">
        <is>
          <t>Grupo de Nivel 1</t>
        </is>
      </c>
      <c r="G269" s="71" t="inlineStr">
        <is>
          <t>10.10.120.74	ATM 5528	163.250.241.118	163.250.241.1	Chile	Avenida Americo Vespucio 1001	Jumbo Maipu N 7	Maipu	07.- Region Metropolitana	Supermercado	CS-552714 / BPI-7078
10.10.120.66	ATM 5524	163.250.241.108	163.250.241.1	Chile	Avenida Americo Vespucio 1001	Jumbo Maipu N 6	Maipu	07.- Region Metropolitana	Supermercado	CS-550489 / BPI-7077
10.10.100.22	ATM 4999	163.250.157.10	163.250.157.9	Chile	Avenida Americo Vespucio 1001	Jumbo Maipu N 2	Maipu	07.- Region Metropolitana	Supermercado	CS-551642 / BPI-5118</t>
        </is>
      </c>
      <c r="J269" t="inlineStr">
        <is>
          <t>Conexión Privada #0000005121</t>
        </is>
      </c>
      <c r="K269" t="inlineStr">
        <is>
          <t>RedPriv_551642</t>
        </is>
      </c>
      <c r="L269" t="inlineStr">
        <is>
          <t>Corte o atenuación de cable</t>
        </is>
      </c>
      <c r="M269" t="inlineStr">
        <is>
          <t>Vehiculo sobre altura</t>
        </is>
      </c>
      <c r="N269" t="inlineStr">
        <is>
          <t>se repara problema de cable</t>
        </is>
      </c>
      <c r="O269" t="inlineStr">
        <is>
          <t>TERCEROS</t>
        </is>
      </c>
      <c r="P269" t="inlineStr">
        <is>
          <t>Marcelo.Diaz@grupogtd.com</t>
        </is>
      </c>
      <c r="R269" t="inlineStr">
        <is>
          <t>TERCEROS-Corte o atenuación de cable-se repara problema de cable</t>
        </is>
      </c>
      <c r="S269" t="inlineStr">
        <is>
          <t>Corporaciones</t>
        </is>
      </c>
      <c r="T269" t="inlineStr">
        <is>
          <t>Transmisión de Datos</t>
        </is>
      </c>
      <c r="U269" t="inlineStr">
        <is>
          <t>Medium</t>
        </is>
      </c>
      <c r="V269" s="70" t="n">
        <v>45431.68392361111</v>
      </c>
      <c r="W269" s="70" t="n">
        <v>45431.8546875</v>
      </c>
      <c r="X269" s="70" t="n">
        <v>45432.57211805556</v>
      </c>
      <c r="Z269" t="n">
        <v>44640</v>
      </c>
      <c r="AC269" t="inlineStr">
        <is>
          <t>MSS</t>
        </is>
      </c>
      <c r="AD269" t="inlineStr">
        <is>
          <t>patricio.soto@grupogtd.com</t>
        </is>
      </c>
      <c r="AF269" t="n">
        <v>0</v>
      </c>
      <c r="AG269" t="n">
        <v>99.44892473100001</v>
      </c>
      <c r="AH269" t="n">
        <v>97.13485663100001</v>
      </c>
      <c r="AI269" t="n">
        <v>1279</v>
      </c>
      <c r="AJ269" t="n">
        <v>246</v>
      </c>
      <c r="AK269" t="n">
        <v>246</v>
      </c>
    </row>
    <row r="270" ht="15.95" customHeight="1" s="79">
      <c r="A270" t="inlineStr">
        <is>
          <t>2024 995661</t>
        </is>
      </c>
      <c r="B270" t="inlineStr">
        <is>
          <t>REDBANC S.A.</t>
        </is>
      </c>
      <c r="C270" t="inlineStr">
        <is>
          <t>Customer Problem Ticket</t>
        </is>
      </c>
      <c r="D270" t="inlineStr">
        <is>
          <t>2024 995668</t>
        </is>
      </c>
      <c r="E270" t="inlineStr">
        <is>
          <t>Cerrado</t>
        </is>
      </c>
      <c r="F270" t="inlineStr">
        <is>
          <t>Grupo de Nivel 1</t>
        </is>
      </c>
      <c r="G270" t="inlineStr">
        <is>
          <t>10.10.120.91	ATM 2684	163.250.241.142	163.250.241.1	Santander	Av Americo Vespucio 399	Mall Arauco Maipu Nivel 1 VI	Maipu	07.- Region Metropolitana	Centro Comercial	CS-494700 / BPI-38956	CISCO2901/K9</t>
        </is>
      </c>
      <c r="J270" t="inlineStr">
        <is>
          <t>Conexión Privada #30993</t>
        </is>
      </c>
      <c r="K270" t="inlineStr">
        <is>
          <t>RedPrivDL_494700</t>
        </is>
      </c>
      <c r="L270" t="inlineStr">
        <is>
          <t>Corte o atenuación de cable</t>
        </is>
      </c>
      <c r="M270" t="inlineStr">
        <is>
          <t>Vehiculo sobre altura</t>
        </is>
      </c>
      <c r="N270" t="inlineStr">
        <is>
          <t>se repara problema de cable</t>
        </is>
      </c>
      <c r="O270" t="inlineStr">
        <is>
          <t>TERCEROS</t>
        </is>
      </c>
      <c r="P270" t="inlineStr">
        <is>
          <t>alvaro.vasquez@grupogtd.com</t>
        </is>
      </c>
      <c r="Q270" t="inlineStr">
        <is>
          <t>ATM 2684</t>
        </is>
      </c>
      <c r="R270" t="inlineStr">
        <is>
          <t>TERCEROS-Corte o atenuación de cable-se repara problema de cable</t>
        </is>
      </c>
      <c r="S270" t="inlineStr">
        <is>
          <t>Corporaciones</t>
        </is>
      </c>
      <c r="T270" t="inlineStr">
        <is>
          <t>Transmisión de Datos</t>
        </is>
      </c>
      <c r="U270" t="inlineStr">
        <is>
          <t>Medium</t>
        </is>
      </c>
      <c r="V270" s="70" t="n">
        <v>45431.69028935185</v>
      </c>
      <c r="W270" s="70" t="n">
        <v>45431.8546875</v>
      </c>
      <c r="X270" s="70" t="n">
        <v>45432.35383101852</v>
      </c>
      <c r="Z270" t="n">
        <v>44640</v>
      </c>
      <c r="AC270" t="inlineStr">
        <is>
          <t>MSS</t>
        </is>
      </c>
      <c r="AD270" t="inlineStr">
        <is>
          <t>patricio.soto@grupogtd.com</t>
        </is>
      </c>
      <c r="AF270" t="n">
        <v>0</v>
      </c>
      <c r="AG270" t="n">
        <v>99.47132616499999</v>
      </c>
      <c r="AH270" t="n">
        <v>97.860663082</v>
      </c>
      <c r="AI270" t="n">
        <v>955</v>
      </c>
      <c r="AJ270" t="n">
        <v>236</v>
      </c>
      <c r="AK270" t="n">
        <v>236</v>
      </c>
    </row>
    <row r="271" ht="15.95" customHeight="1" s="79">
      <c r="A271" t="inlineStr">
        <is>
          <t>2024 995664</t>
        </is>
      </c>
      <c r="B271" t="inlineStr">
        <is>
          <t>REDBANC S.A.</t>
        </is>
      </c>
      <c r="C271" t="inlineStr">
        <is>
          <t>Customer Problem Ticket</t>
        </is>
      </c>
      <c r="D271" t="inlineStr">
        <is>
          <t>2024 995668</t>
        </is>
      </c>
      <c r="E271" t="inlineStr">
        <is>
          <t>Cerrado</t>
        </is>
      </c>
      <c r="F271" t="inlineStr">
        <is>
          <t>Grupo de Nivel 1</t>
        </is>
      </c>
      <c r="G271" t="inlineStr">
        <is>
          <t>10.10.121.68	ATM 4445	163.250.242.27	163.250.242.1	Chile	Avenida El Rosal 3999	Supermercado Santa Isabel H1	Maipu	07.- Region Metropolitana	Supermercado	CS-542357 / BPI-13375</t>
        </is>
      </c>
      <c r="J271" t="inlineStr">
        <is>
          <t>Conexión Privada #0000013378</t>
        </is>
      </c>
      <c r="K271" t="inlineStr">
        <is>
          <t>RedPriv_542357</t>
        </is>
      </c>
      <c r="L271" t="inlineStr">
        <is>
          <t>Corte o atenuación de cable</t>
        </is>
      </c>
      <c r="M271" t="inlineStr">
        <is>
          <t>Vehiculo sobre altura</t>
        </is>
      </c>
      <c r="N271" t="inlineStr">
        <is>
          <t>se repara problema de cable</t>
        </is>
      </c>
      <c r="O271" t="inlineStr">
        <is>
          <t>TERCEROS</t>
        </is>
      </c>
      <c r="P271" t="inlineStr">
        <is>
          <t>alvaro.vasquez@grupogtd.com</t>
        </is>
      </c>
      <c r="Q271" t="inlineStr">
        <is>
          <t>ATM 4445</t>
        </is>
      </c>
      <c r="R271" t="inlineStr">
        <is>
          <t>TERCEROS-Corte o atenuación de cable-se repara problema de cable</t>
        </is>
      </c>
      <c r="S271" t="inlineStr">
        <is>
          <t>Corporaciones</t>
        </is>
      </c>
      <c r="T271" t="inlineStr">
        <is>
          <t>Transmisión de Datos</t>
        </is>
      </c>
      <c r="U271" t="inlineStr">
        <is>
          <t>Medium</t>
        </is>
      </c>
      <c r="V271" s="70" t="n">
        <v>45431.69935185185</v>
      </c>
      <c r="W271" s="70" t="n">
        <v>45431.8546875</v>
      </c>
      <c r="X271" s="70" t="n">
        <v>45432.35398148148</v>
      </c>
      <c r="Z271" t="n">
        <v>44640</v>
      </c>
      <c r="AC271" t="inlineStr">
        <is>
          <t>MSS</t>
        </is>
      </c>
      <c r="AD271" t="inlineStr">
        <is>
          <t>patricio.soto@grupogtd.com</t>
        </is>
      </c>
      <c r="AF271" t="n">
        <v>0</v>
      </c>
      <c r="AG271" t="n">
        <v>99.500448029</v>
      </c>
      <c r="AH271" t="n">
        <v>97.88978494600001</v>
      </c>
      <c r="AI271" t="n">
        <v>942</v>
      </c>
      <c r="AJ271" t="n">
        <v>223</v>
      </c>
      <c r="AK271" t="n">
        <v>223</v>
      </c>
    </row>
    <row r="272" ht="15.95" customHeight="1" s="79">
      <c r="A272" t="inlineStr">
        <is>
          <t>2024 995699</t>
        </is>
      </c>
      <c r="B272" t="inlineStr">
        <is>
          <t>REDBANC S.A.</t>
        </is>
      </c>
      <c r="C272" t="inlineStr">
        <is>
          <t>Customer Problem Ticket</t>
        </is>
      </c>
      <c r="E272" t="inlineStr">
        <is>
          <t>Cancelado</t>
        </is>
      </c>
      <c r="F272" t="inlineStr">
        <is>
          <t>Grupo de Nivel 1</t>
        </is>
      </c>
      <c r="G272" t="inlineStr">
        <is>
          <t>ticket</t>
        </is>
      </c>
      <c r="J272" t="inlineStr">
        <is>
          <t>Enlace MPLS FO #38926</t>
        </is>
      </c>
      <c r="K272" t="inlineStr">
        <is>
          <t>EnMPLSFODF_530842</t>
        </is>
      </c>
      <c r="Q272" t="n">
        <v>234</v>
      </c>
      <c r="S272" t="inlineStr">
        <is>
          <t>Corporaciones</t>
        </is>
      </c>
      <c r="T272" t="inlineStr">
        <is>
          <t>Transmisión de Datos</t>
        </is>
      </c>
      <c r="U272" t="inlineStr">
        <is>
          <t>Medium</t>
        </is>
      </c>
      <c r="V272" s="70" t="n">
        <v>45431.96278935186</v>
      </c>
      <c r="Y272" s="70" t="n">
        <v>45431.97462962963</v>
      </c>
      <c r="Z272" t="n">
        <v>44640</v>
      </c>
      <c r="AC272" t="inlineStr">
        <is>
          <t>MNC</t>
        </is>
      </c>
      <c r="AD272" t="inlineStr">
        <is>
          <t>user_cpm</t>
        </is>
      </c>
      <c r="AE272" t="inlineStr">
        <is>
          <t>sgonzalez@grupogtd.com</t>
        </is>
      </c>
      <c r="AF272" t="n">
        <v>0</v>
      </c>
      <c r="AG272" t="n">
        <v>99.961917563</v>
      </c>
      <c r="AH272" t="n">
        <v>99.961917563</v>
      </c>
      <c r="AI272" t="n">
        <v>17</v>
      </c>
      <c r="AJ272" t="n">
        <v>17</v>
      </c>
      <c r="AK272" t="n">
        <v>17</v>
      </c>
    </row>
    <row r="273" ht="15.95" customHeight="1" s="79">
      <c r="A273" t="inlineStr">
        <is>
          <t>2024 995705</t>
        </is>
      </c>
      <c r="B273" t="inlineStr">
        <is>
          <t>REDBANC S.A.</t>
        </is>
      </c>
      <c r="C273" t="inlineStr">
        <is>
          <t>Customer Problem Ticket</t>
        </is>
      </c>
      <c r="E273" t="inlineStr">
        <is>
          <t>Cerrado</t>
        </is>
      </c>
      <c r="F273" t="inlineStr">
        <is>
          <t>Grupo de Nivel 1</t>
        </is>
      </c>
      <c r="G273" s="71" t="inlineStr">
        <is>
          <t xml:space="preserve">Estimados Mesa de Soporte,
Se informa que se detecta el siguiente incidente en plataforma de monitoreo, por favor gestionar creación de ticket de Reclamo para la revision del servicio:
Notificacion de Incidente
Avenida Pedro De Valdivia 1221-1227, Providencia
RUT:96.521.680-4
RESUMEN
Nombre host
Direccion IP
Alerta
Severidad
Fecha y Hora de Incio
CS Equipo
:550_MPLSFO_RM_Banco-Chile_OK-Market_Providencia_CS-010477542
:10.113.21.57
:ATM Down
:High
:2024.05.19 | 23:06:21
:ROUTRGEN_010417151_550
CONTACTO PARA VALIDAR SERVICIO
Escalamiento
:Operador de Monitoreo de turno | Correo: monitoreo@netmetrix.cl
BITACORA
Registros de Actualizacion
:2024.05.19 23:06:32 "Zabbix Administrator (Admin)" Nuevo Ticket Creado Gtd Netcracker: {"ticket_name":"2024 995699","ticket_id":"9169907459413938873"} 2024.05.19 23:07:15 "Zabbix Administrator (Admin)" 9169907450513938873 + Comentario#000001 + 9167086829313134352 + 2024-05-19 23:06:25 + Observadores son agregados [cristian.riquelme@grupogtd.com, jhoan.saa@grupogtd.com] %7C Data Creaci%C3%B3n Ticket: {"ticket_name":"2024 995699","ticket_id":"9169907459413938873"} #FROM_GTD_NETCRACKER
www.netmetrix.cl	Centro de Monitoreo Netmetrix
Este es un correo automatico, por favor no contestar a esta casilla, si desea mayor informacion del evento comunicarce a traves del mail monitoreo@netmetrix.cl
</t>
        </is>
      </c>
      <c r="J273" t="inlineStr">
        <is>
          <t>Enlace MPLS-FO #38665</t>
        </is>
      </c>
      <c r="K273" t="inlineStr">
        <is>
          <t>EnMPLSFODF_399006</t>
        </is>
      </c>
      <c r="L273" t="inlineStr">
        <is>
          <t>Bloqueo de servicio y/o equipo</t>
        </is>
      </c>
      <c r="M273" t="inlineStr">
        <is>
          <t>Equipo cliente y/o administrado por cliente</t>
        </is>
      </c>
      <c r="N273" t="inlineStr">
        <is>
          <t>Bloqueo en Host de destino</t>
        </is>
      </c>
      <c r="O273" t="inlineStr">
        <is>
          <t>CLIENTE</t>
        </is>
      </c>
      <c r="P273" t="inlineStr">
        <is>
          <t>alvaro.vasquez@grupogtd.com</t>
        </is>
      </c>
      <c r="Q273" t="inlineStr">
        <is>
          <t>ATM 2255</t>
        </is>
      </c>
      <c r="R273" t="inlineStr">
        <is>
          <t>CLIENTE-Bloqueo de servicio y/o equipo-Bloqueo en Host de destino</t>
        </is>
      </c>
      <c r="S273" t="inlineStr">
        <is>
          <t>Corporaciones</t>
        </is>
      </c>
      <c r="T273" t="inlineStr">
        <is>
          <t>Transmisión de Datos</t>
        </is>
      </c>
      <c r="U273" t="inlineStr">
        <is>
          <t>Medium</t>
        </is>
      </c>
      <c r="V273" s="70" t="n">
        <v>45431.99650462963</v>
      </c>
      <c r="W273" s="70" t="n">
        <v>45432.03792824074</v>
      </c>
      <c r="X273" s="70" t="n">
        <v>45440.65704861111</v>
      </c>
      <c r="Z273" t="n">
        <v>44640</v>
      </c>
      <c r="AC273" t="inlineStr">
        <is>
          <t>CNCP</t>
        </is>
      </c>
      <c r="AD273" t="inlineStr">
        <is>
          <t>KPizarro@contratistasgtd.com</t>
        </is>
      </c>
      <c r="AF273" t="n">
        <v>0</v>
      </c>
      <c r="AG273" t="n">
        <v>99.86559139800001</v>
      </c>
      <c r="AH273" t="n">
        <v>72.0609319</v>
      </c>
      <c r="AI273" t="n">
        <v>12472</v>
      </c>
      <c r="AJ273" t="n">
        <v>60</v>
      </c>
      <c r="AK273" t="n">
        <v>60</v>
      </c>
    </row>
    <row r="274" ht="15.95" customHeight="1" s="79">
      <c r="A274" t="inlineStr">
        <is>
          <t>2024 995708</t>
        </is>
      </c>
      <c r="B274" t="inlineStr">
        <is>
          <t>REDBANC S.A.</t>
        </is>
      </c>
      <c r="C274" t="inlineStr">
        <is>
          <t>Customer Problem Ticket</t>
        </is>
      </c>
      <c r="E274" t="inlineStr">
        <is>
          <t>Cerrado</t>
        </is>
      </c>
      <c r="F274" t="inlineStr">
        <is>
          <t>Grupo de Nivel 1</t>
        </is>
      </c>
      <c r="G274" s="71" t="inlineStr">
        <is>
          <t>Estimados,
Favor abrir folio para validar y determinar causa raíz de caída en ASR Liray 2, actualmente enlace operativo, queda pendiente subir protocolo.
CS: 423734
Gracias por la gestión.
Saludos.
Christian Salaya
Sr Analyst Infrastructure Service
+56  2 2674 6880</t>
        </is>
      </c>
      <c r="J274" t="inlineStr">
        <is>
          <t>Enlace MPLS FO #38957</t>
        </is>
      </c>
      <c r="K274" t="inlineStr">
        <is>
          <t>EnMPLSFODF_423734</t>
        </is>
      </c>
      <c r="L274" t="inlineStr">
        <is>
          <t>Bloqueo de servicio y/o equipo</t>
        </is>
      </c>
      <c r="M274" t="inlineStr">
        <is>
          <t>Equipo cliente y/o administrado por cliente</t>
        </is>
      </c>
      <c r="N274" t="inlineStr">
        <is>
          <t>Bloqueo en Host de destino</t>
        </is>
      </c>
      <c r="O274" t="inlineStr">
        <is>
          <t>CLIENTE</t>
        </is>
      </c>
      <c r="P274" t="inlineStr">
        <is>
          <t>alvaro.vasquez@grupogtd.com</t>
        </is>
      </c>
      <c r="Q274" t="n">
        <v>0</v>
      </c>
      <c r="R274" t="inlineStr">
        <is>
          <t>CLIENTE-Bloqueo de servicio y/o equipo-Bloqueo en Host de destino</t>
        </is>
      </c>
      <c r="S274" t="inlineStr">
        <is>
          <t>Corporaciones</t>
        </is>
      </c>
      <c r="T274" t="inlineStr">
        <is>
          <t>Transmisión de Datos</t>
        </is>
      </c>
      <c r="U274" t="inlineStr">
        <is>
          <t>Medium</t>
        </is>
      </c>
      <c r="V274" s="70" t="n">
        <v>45432.04918981482</v>
      </c>
      <c r="X274" s="70" t="n">
        <v>45432.11541666667</v>
      </c>
      <c r="Z274" t="n">
        <v>44640</v>
      </c>
      <c r="AC274" t="inlineStr">
        <is>
          <t>MNN</t>
        </is>
      </c>
      <c r="AD274" t="inlineStr">
        <is>
          <t>alvaro.vasquez@grupogtd.com</t>
        </is>
      </c>
      <c r="AF274" t="n">
        <v>0</v>
      </c>
      <c r="AG274" t="n">
        <v>100</v>
      </c>
      <c r="AH274" t="n">
        <v>99.784946237</v>
      </c>
      <c r="AI274" t="n">
        <v>96</v>
      </c>
    </row>
    <row r="275" ht="15.95" customHeight="1" s="79">
      <c r="A275" t="inlineStr">
        <is>
          <t>2024 995880</t>
        </is>
      </c>
      <c r="B275" t="inlineStr">
        <is>
          <t>REDBANC S.A.</t>
        </is>
      </c>
      <c r="C275" t="inlineStr">
        <is>
          <t>Customer Problem Ticket</t>
        </is>
      </c>
      <c r="E275" t="inlineStr">
        <is>
          <t>Cerrado</t>
        </is>
      </c>
      <c r="F275" t="inlineStr">
        <is>
          <t>Grupo de Soporte Terreno</t>
        </is>
      </c>
      <c r="G275" s="71" t="inlineStr">
        <is>
          <t xml:space="preserve">
ATM 3795
IP 10.172.6.202
CALLE LAS URBINAS 53
PROVIDENCIA
13 REGION METROPOLITANA
GALERIA COMERCIAL
GALERIA DRUGSTORE
CS-516652 / BPI-37744</t>
        </is>
      </c>
      <c r="J275" t="inlineStr">
        <is>
          <t>Enlace MPLS FO #37744</t>
        </is>
      </c>
      <c r="K275" t="inlineStr">
        <is>
          <t>EnMPLSFODF_516652</t>
        </is>
      </c>
      <c r="L275" t="inlineStr">
        <is>
          <t>Bloqueo de equipos</t>
        </is>
      </c>
      <c r="M275" t="inlineStr">
        <is>
          <t>Equipamiento por lado de cliente</t>
        </is>
      </c>
      <c r="N275" t="inlineStr">
        <is>
          <t>Reinicio de equipamiento</t>
        </is>
      </c>
      <c r="O275" t="inlineStr">
        <is>
          <t>GTD-TELSUR</t>
        </is>
      </c>
      <c r="P275" t="inlineStr">
        <is>
          <t>Vicente.Contreras@grupogtd.com</t>
        </is>
      </c>
      <c r="Q275" t="n">
        <v>3795</v>
      </c>
      <c r="R275" t="inlineStr">
        <is>
          <t>GTD-TELSUR-Bloqueo de equipos-Reinicio de equipamiento</t>
        </is>
      </c>
      <c r="S275" t="inlineStr">
        <is>
          <t>Corporaciones</t>
        </is>
      </c>
      <c r="T275" t="inlineStr">
        <is>
          <t>Transmisión de Datos</t>
        </is>
      </c>
      <c r="U275" t="inlineStr">
        <is>
          <t>Medium</t>
        </is>
      </c>
      <c r="V275" s="70" t="n">
        <v>45432.43037037037</v>
      </c>
      <c r="X275" s="70" t="n">
        <v>45433.5934375</v>
      </c>
      <c r="Z275" t="n">
        <v>44640</v>
      </c>
      <c r="AA275" s="70" t="n">
        <v>45432.7371412037</v>
      </c>
      <c r="AB275" s="70" t="n">
        <v>45433.29236111111</v>
      </c>
      <c r="AC275" t="inlineStr">
        <is>
          <t>MNC</t>
        </is>
      </c>
      <c r="AD275" t="inlineStr">
        <is>
          <t>JavierAntonio.Sanhueza@grupogtd.com</t>
        </is>
      </c>
      <c r="AF275" t="n">
        <v>800</v>
      </c>
      <c r="AG275" t="n">
        <v>100</v>
      </c>
      <c r="AH275" t="n">
        <v>96.24775985700001</v>
      </c>
      <c r="AI275" t="n">
        <v>1675</v>
      </c>
    </row>
    <row r="276" ht="15.95" customHeight="1" s="79">
      <c r="A276" t="inlineStr">
        <is>
          <t>2024 995883</t>
        </is>
      </c>
      <c r="B276" t="inlineStr">
        <is>
          <t>REDBANC S.A.</t>
        </is>
      </c>
      <c r="C276" t="inlineStr">
        <is>
          <t>Customer Problem Ticket</t>
        </is>
      </c>
      <c r="E276" t="inlineStr">
        <is>
          <t>Cerrado</t>
        </is>
      </c>
      <c r="F276" t="inlineStr">
        <is>
          <t>Grupo de Soporte Terreno Antofagasta</t>
        </is>
      </c>
      <c r="G276" s="71" t="inlineStr">
        <is>
          <t xml:space="preserve">
ATM 3256
IP 10.10.129.54
AVENIDA GRANADEROS 3048
CALAMA
02 II REGION
TERMINAL DE BUSES
TURBUS CALAMA I
10290599
 </t>
        </is>
      </c>
      <c r="J276" t="inlineStr">
        <is>
          <t>Enlace MPLS-FO #0001245468</t>
        </is>
      </c>
      <c r="K276" t="inlineStr">
        <is>
          <t>EnMPLS-FO_010290599_3256</t>
        </is>
      </c>
      <c r="L276" t="inlineStr">
        <is>
          <t>Bloqueo de equipos</t>
        </is>
      </c>
      <c r="M276" t="inlineStr">
        <is>
          <t>Equipamiento por lado de cliente</t>
        </is>
      </c>
      <c r="N276" t="inlineStr">
        <is>
          <t>Reinicio de equipamiento</t>
        </is>
      </c>
      <c r="O276" t="inlineStr">
        <is>
          <t>GTD-TELSUR</t>
        </is>
      </c>
      <c r="P276" t="inlineStr">
        <is>
          <t>Roberto.Diaz@grupogtd.com</t>
        </is>
      </c>
      <c r="Q276" t="inlineStr">
        <is>
          <t>ATM 3256</t>
        </is>
      </c>
      <c r="R276" t="inlineStr">
        <is>
          <t>GTD-TELSUR-Bloqueo de equipos-Reinicio de equipamiento</t>
        </is>
      </c>
      <c r="S276" t="inlineStr">
        <is>
          <t>Corporaciones</t>
        </is>
      </c>
      <c r="T276" t="inlineStr">
        <is>
          <t>Transmisión de Datos</t>
        </is>
      </c>
      <c r="U276" t="inlineStr">
        <is>
          <t>Medium</t>
        </is>
      </c>
      <c r="V276" s="70" t="n">
        <v>45432.43148148148</v>
      </c>
      <c r="W276" s="70" t="n">
        <v>45432.51149305556</v>
      </c>
      <c r="X276" s="70" t="n">
        <v>45433.95532407407</v>
      </c>
      <c r="Z276" t="n">
        <v>44640</v>
      </c>
      <c r="AC276" t="inlineStr">
        <is>
          <t>ANTOF</t>
        </is>
      </c>
      <c r="AD276" t="inlineStr">
        <is>
          <t>JavierAntonio.Sanhueza@grupogtd.com</t>
        </is>
      </c>
      <c r="AF276" t="n">
        <v>0</v>
      </c>
      <c r="AG276" t="n">
        <v>99.74238351299999</v>
      </c>
      <c r="AH276" t="n">
        <v>95.085125448</v>
      </c>
      <c r="AI276" t="n">
        <v>2194</v>
      </c>
      <c r="AJ276" t="n">
        <v>115</v>
      </c>
      <c r="AK276" t="n">
        <v>115</v>
      </c>
    </row>
    <row r="277" ht="15.95" customHeight="1" s="79">
      <c r="A277" t="inlineStr">
        <is>
          <t>2024 995910</t>
        </is>
      </c>
      <c r="B277" t="inlineStr">
        <is>
          <t>REDBANC S.A.</t>
        </is>
      </c>
      <c r="C277" t="inlineStr">
        <is>
          <t>Customer Problem Ticket</t>
        </is>
      </c>
      <c r="E277" t="inlineStr">
        <is>
          <t>Cerrado</t>
        </is>
      </c>
      <c r="F277" t="inlineStr">
        <is>
          <t>Grupo de Nivel 1</t>
        </is>
      </c>
      <c r="G277" s="71" t="inlineStr">
        <is>
          <t xml:space="preserve">Asunto: INCIDENT REDBANC: 3794_MPLSFO__Banco-Chile_Easy_Cerrillos_CS-010467384:ATM Down
Estimados Mesa de Soporte,
Se informa que se detecta el siguiente incidente en plataforma de monitoreo, por favor gestionar creación de ticket de Reclamo para la revisión del servicio:
Notificacion de Incidente
Camino Melipilla 10939, Cerrillos
RUT:96.521.680-4
RESUMEN
Nombre host
Direccion IP
Alerta
Severidad
Fecha y Hora de Incio
CS Equipo
:3794_MPLSFO__Banco-Chile_Easy_Cerrillos_CS-010467384
:10.113.20.188
:ATM Down
:High
:2024.05.20 | 10:16:15
:ROUTRGEN_010397158_3794
CONTACTO PARA VALIDAR SERVICIO
Escalamiento
:Operador de Monitoreo de turno | Correo: monitoreo@netmetrix.cl
BITACORA
Registros de Actualizacion
:
www.netmetrix.cl
https://apps.mypurecloud.com/directory/#/engage/admin/interactions/94c4d6db-d88c-4577-be40-460e6ec36f0a
</t>
        </is>
      </c>
      <c r="J277" t="inlineStr">
        <is>
          <t>Enlace MPLS FO #0008660415</t>
        </is>
      </c>
      <c r="K277" t="inlineStr">
        <is>
          <t>EnMPLSFO_010467384_3794</t>
        </is>
      </c>
      <c r="L277" t="inlineStr">
        <is>
          <t>Bloqueo de equipos</t>
        </is>
      </c>
      <c r="M277" t="inlineStr">
        <is>
          <t>Equipamiento por lado de cliente</t>
        </is>
      </c>
      <c r="N277" t="inlineStr">
        <is>
          <t>Reinicio de equipamiento</t>
        </is>
      </c>
      <c r="O277" t="inlineStr">
        <is>
          <t>GTD-TELSUR</t>
        </is>
      </c>
      <c r="P277" t="inlineStr">
        <is>
          <t>JavierAntonio.Sanhueza@grupogtd.com</t>
        </is>
      </c>
      <c r="Q277" t="inlineStr">
        <is>
          <t>ATM 3794</t>
        </is>
      </c>
      <c r="R277" t="inlineStr">
        <is>
          <t>GTD-TELSUR-Bloqueo de equipos-Reinicio de equipamiento</t>
        </is>
      </c>
      <c r="S277" t="inlineStr">
        <is>
          <t>Corporaciones</t>
        </is>
      </c>
      <c r="T277" t="inlineStr">
        <is>
          <t>Transmisión de Datos</t>
        </is>
      </c>
      <c r="U277" t="inlineStr">
        <is>
          <t>Medium</t>
        </is>
      </c>
      <c r="V277" s="70" t="n">
        <v>45432.44454861111</v>
      </c>
      <c r="X277" s="70" t="n">
        <v>45432.4584375</v>
      </c>
      <c r="Z277" t="n">
        <v>44640</v>
      </c>
      <c r="AC277" t="inlineStr">
        <is>
          <t>MSS</t>
        </is>
      </c>
      <c r="AD277" t="inlineStr">
        <is>
          <t>copazo@contratistasgtd.com</t>
        </is>
      </c>
      <c r="AF277" t="n">
        <v>0</v>
      </c>
      <c r="AG277" t="n">
        <v>100</v>
      </c>
      <c r="AH277" t="n">
        <v>99.955197133</v>
      </c>
      <c r="AI277" t="n">
        <v>20</v>
      </c>
    </row>
    <row r="278" ht="15.95" customHeight="1" s="79">
      <c r="A278" t="inlineStr">
        <is>
          <t>2024 995941</t>
        </is>
      </c>
      <c r="B278" t="inlineStr">
        <is>
          <t>REDBANC S.A.</t>
        </is>
      </c>
      <c r="C278" t="inlineStr">
        <is>
          <t>Customer Problem Ticket</t>
        </is>
      </c>
      <c r="E278" t="inlineStr">
        <is>
          <t>Cerrado</t>
        </is>
      </c>
      <c r="F278" t="inlineStr">
        <is>
          <t>Grupo de Nivel 1</t>
        </is>
      </c>
      <c r="G278" t="inlineStr">
        <is>
          <t>ticket</t>
        </is>
      </c>
      <c r="J278" t="inlineStr">
        <is>
          <t>Enlace MPLS FO #38926</t>
        </is>
      </c>
      <c r="K278" t="inlineStr">
        <is>
          <t>EnMPLSFODF_530842</t>
        </is>
      </c>
      <c r="L278" t="inlineStr">
        <is>
          <t>Bloqueo de equipos</t>
        </is>
      </c>
      <c r="M278" t="inlineStr">
        <is>
          <t>Equipamiento por lado de cliente</t>
        </is>
      </c>
      <c r="N278" t="inlineStr">
        <is>
          <t>Reinicio de equipamiento</t>
        </is>
      </c>
      <c r="O278" t="inlineStr">
        <is>
          <t>GTD-TELSUR</t>
        </is>
      </c>
      <c r="P278" t="inlineStr">
        <is>
          <t>JavierAntonio.Sanhueza@grupogtd.com</t>
        </is>
      </c>
      <c r="Q278" t="n">
        <v>234</v>
      </c>
      <c r="R278" t="inlineStr">
        <is>
          <t>GTD-TELSUR-Bloqueo de equipos-Reinicio de equipamiento</t>
        </is>
      </c>
      <c r="S278" t="inlineStr">
        <is>
          <t>Corporaciones</t>
        </is>
      </c>
      <c r="T278" t="inlineStr">
        <is>
          <t>Transmisión de Datos</t>
        </is>
      </c>
      <c r="U278" t="inlineStr">
        <is>
          <t>Medium</t>
        </is>
      </c>
      <c r="V278" s="70" t="n">
        <v>45432.47692129629</v>
      </c>
      <c r="X278" s="70" t="n">
        <v>45432.50934027778</v>
      </c>
      <c r="Z278" t="n">
        <v>44640</v>
      </c>
      <c r="AC278" t="inlineStr">
        <is>
          <t>MNC</t>
        </is>
      </c>
      <c r="AD278" t="inlineStr">
        <is>
          <t>user_cpm</t>
        </is>
      </c>
      <c r="AE278" t="inlineStr">
        <is>
          <t>sgonzalez@grupogtd.com</t>
        </is>
      </c>
      <c r="AF278" t="n">
        <v>0</v>
      </c>
      <c r="AG278" t="n">
        <v>100</v>
      </c>
      <c r="AH278" t="n">
        <v>99.894713262</v>
      </c>
      <c r="AI278" t="n">
        <v>47</v>
      </c>
    </row>
    <row r="279" ht="15.95" customHeight="1" s="79">
      <c r="A279" t="inlineStr">
        <is>
          <t>2024 996007</t>
        </is>
      </c>
      <c r="B279" t="inlineStr">
        <is>
          <t>REDBANC S.A.</t>
        </is>
      </c>
      <c r="C279" t="inlineStr">
        <is>
          <t>Customer Problem Ticket</t>
        </is>
      </c>
      <c r="E279" t="inlineStr">
        <is>
          <t>Cerrado</t>
        </is>
      </c>
      <c r="F279" t="inlineStr">
        <is>
          <t>Grupo de Soporte Terreno Telsur</t>
        </is>
      </c>
      <c r="G279" s="71" t="inlineStr">
        <is>
          <t xml:space="preserve">#DZS
IP 10.10.143.194
ATM 5741
Santander
Avenida O’Higgins sin número esquina Los Aromos
Punto Copec  Colbún
Colbun
CS-10336039 / BPI-3505840
</t>
        </is>
      </c>
      <c r="J279" t="inlineStr">
        <is>
          <t>Enlace Satelital #0003505840</t>
        </is>
      </c>
      <c r="K279" t="inlineStr">
        <is>
          <t>ENSAT_010336039_5741</t>
        </is>
      </c>
      <c r="L279" t="inlineStr">
        <is>
          <t>Falla medio de transmisión</t>
        </is>
      </c>
      <c r="M279" t="inlineStr">
        <is>
          <t>Microondas</t>
        </is>
      </c>
      <c r="N279" t="inlineStr">
        <is>
          <t>Cambio de equipo</t>
        </is>
      </c>
      <c r="O279" t="inlineStr">
        <is>
          <t>GTD-TELSUR</t>
        </is>
      </c>
      <c r="P279" t="inlineStr">
        <is>
          <t>Abueno@ext.grupogtd.com</t>
        </is>
      </c>
      <c r="Q279" t="inlineStr">
        <is>
          <t>ATM 5741</t>
        </is>
      </c>
      <c r="R279" t="inlineStr">
        <is>
          <t>GTD-TELSUR-Falla medio de transmisión-Cambio de equipo</t>
        </is>
      </c>
      <c r="S279" t="inlineStr">
        <is>
          <t>Corporaciones</t>
        </is>
      </c>
      <c r="T279" t="inlineStr">
        <is>
          <t>Transmisión de Datos</t>
        </is>
      </c>
      <c r="U279" t="inlineStr">
        <is>
          <t>Medium</t>
        </is>
      </c>
      <c r="V279" s="70" t="n">
        <v>45432.52074074074</v>
      </c>
      <c r="X279" s="70" t="n">
        <v>45433.76208333333</v>
      </c>
      <c r="Z279" t="n">
        <v>44640</v>
      </c>
      <c r="AA279" s="70" t="n">
        <v>45432.67217592592</v>
      </c>
      <c r="AB279" s="70" t="n">
        <v>45433.29652777778</v>
      </c>
      <c r="AC279" t="inlineStr">
        <is>
          <t>TLCA</t>
        </is>
      </c>
      <c r="AD279" t="inlineStr">
        <is>
          <t>JavierAntonio.Sanhueza@grupogtd.com</t>
        </is>
      </c>
      <c r="AF279" t="n">
        <v>900</v>
      </c>
      <c r="AG279" t="n">
        <v>100</v>
      </c>
      <c r="AH279" t="n">
        <v>95.994623656</v>
      </c>
      <c r="AI279" t="n">
        <v>1788</v>
      </c>
    </row>
    <row r="280" ht="15.95" customHeight="1" s="79">
      <c r="A280" t="inlineStr">
        <is>
          <t>2024 996092</t>
        </is>
      </c>
      <c r="B280" t="inlineStr">
        <is>
          <t>REDBANC S.A.</t>
        </is>
      </c>
      <c r="C280" t="inlineStr">
        <is>
          <t>Customer Problem Ticket</t>
        </is>
      </c>
      <c r="D280" t="inlineStr">
        <is>
          <t>2024 996005</t>
        </is>
      </c>
      <c r="E280" t="inlineStr">
        <is>
          <t>Cerrado</t>
        </is>
      </c>
      <c r="F280" t="inlineStr">
        <is>
          <t>Grupo de Nivel 1</t>
        </is>
      </c>
      <c r="G280" s="71" t="inlineStr">
        <is>
          <t>OPERATIVO
303432 SBER
GTD-Liray
SDW-Mpls
10.172.5.94
4735
163.250.101.50
Credito
Avenida Santelices 615
Oficina Isla de Maipo N 2
Isla de Maipo
CS-10251360 / BPI-532605</t>
        </is>
      </c>
      <c r="J280" t="inlineStr">
        <is>
          <t>Enlace MPLS FO #0000532605</t>
        </is>
      </c>
      <c r="K280" t="inlineStr">
        <is>
          <t>EnMPLSFO_010251360_4735</t>
        </is>
      </c>
      <c r="L280" t="inlineStr">
        <is>
          <t>Cable dañado, cortado o atenuado</t>
        </is>
      </c>
      <c r="M280" t="inlineStr">
        <is>
          <t>Cable de fibra óptica</t>
        </is>
      </c>
      <c r="N280" t="inlineStr">
        <is>
          <t>Corte de cable por incendio o arco eléctrico</t>
        </is>
      </c>
      <c r="O280" t="inlineStr">
        <is>
          <t>TERCEROS</t>
        </is>
      </c>
      <c r="P280" t="inlineStr">
        <is>
          <t>ggonzalez@grupogtd.com</t>
        </is>
      </c>
      <c r="Q280" t="inlineStr">
        <is>
          <t>ATM 4735</t>
        </is>
      </c>
      <c r="R280" t="inlineStr">
        <is>
          <t>TERCEROS-Cable dañado, cortado o atenuado-Corte de cable por incendio o arco eléctrico</t>
        </is>
      </c>
      <c r="S280" t="inlineStr">
        <is>
          <t>Corporaciones</t>
        </is>
      </c>
      <c r="T280" t="inlineStr">
        <is>
          <t>Transmisión de Datos</t>
        </is>
      </c>
      <c r="U280" t="inlineStr">
        <is>
          <t>Medium</t>
        </is>
      </c>
      <c r="V280" s="70" t="n">
        <v>45432.55498842592</v>
      </c>
      <c r="X280" s="70" t="n">
        <v>45433.76444444444</v>
      </c>
      <c r="Z280" t="n">
        <v>44640</v>
      </c>
      <c r="AC280" t="inlineStr">
        <is>
          <t>MSS</t>
        </is>
      </c>
      <c r="AD280" t="inlineStr">
        <is>
          <t>Marcelo.Diaz@grupogtd.com</t>
        </is>
      </c>
      <c r="AF280" t="n">
        <v>0</v>
      </c>
      <c r="AG280" t="n">
        <v>100</v>
      </c>
      <c r="AH280" t="n">
        <v>96.09991039400001</v>
      </c>
      <c r="AI280" t="n">
        <v>1741</v>
      </c>
    </row>
    <row r="281" ht="15.95" customHeight="1" s="79">
      <c r="A281" t="inlineStr">
        <is>
          <t>2024 996095</t>
        </is>
      </c>
      <c r="B281" t="inlineStr">
        <is>
          <t>REDBANC S.A.</t>
        </is>
      </c>
      <c r="C281" t="inlineStr">
        <is>
          <t>Customer Problem Ticket</t>
        </is>
      </c>
      <c r="E281" t="inlineStr">
        <is>
          <t>Cancelado</t>
        </is>
      </c>
      <c r="F281" t="inlineStr">
        <is>
          <t>Grupo de Nivel 1</t>
        </is>
      </c>
      <c r="G281" s="71" t="inlineStr">
        <is>
          <t>Se reporta con enlace de referencia ya que el cs indicado por cliente no figura, tampoco la numeración de la dirección indicada
RV: INCIDENT REDBANC: 2526_MPLSFO_RM_Banco-Santander_MALL_ESTACION CENTRAL_CS-010474408:ATM Down
Notificacion de Incidente
AVENIDA LIBERTADOR BERNARDO OHIGGINS 5091, ESTACION CENTRAL
RUT:96.521.680-4
RESUMEN
Nombre host
Direccion IP
Alerta
Severidad
Fecha y Hora de Incio
CS Equipo
:2526_MPLSFO_RM_Banco-Santander_MALL_ESTACION CENTRAL_CS-010474408
:10.113.21.50
:ATM Down
:High
:2024.05.20 | 12:36:08
:ROUTRGEN_010407175_2526
CONTACTO PARA VALIDAR SERVICIO
Escalamiento
:Operador de Monitoreo de turno | Correo: monitoreo@netmetrix.cl
BITACORA
Registros de Actualizacion
:
www.netmetrix.cl	Centro de Monitoreo Netmetrix
https://apps.mypurecloud.com/directory/#/engage/admin/interactions/36bd093d-4876-41c3-9114-663d22016b0e</t>
        </is>
      </c>
      <c r="J281" t="inlineStr">
        <is>
          <t>Enlace MPLS FO #0008822074</t>
        </is>
      </c>
      <c r="K281" t="inlineStr">
        <is>
          <t>EnMPLSFO_010475427_2555</t>
        </is>
      </c>
      <c r="Q281" t="inlineStr">
        <is>
          <t>ATM 2555</t>
        </is>
      </c>
      <c r="S281" t="inlineStr">
        <is>
          <t>Corporaciones</t>
        </is>
      </c>
      <c r="T281" t="inlineStr">
        <is>
          <t>Transmisión de Datos</t>
        </is>
      </c>
      <c r="U281" t="inlineStr">
        <is>
          <t>Medium</t>
        </is>
      </c>
      <c r="V281" s="70" t="n">
        <v>45432.55575231482</v>
      </c>
      <c r="Y281" s="70" t="n">
        <v>45432.57922453704</v>
      </c>
      <c r="Z281" t="n">
        <v>44640</v>
      </c>
      <c r="AC281" t="inlineStr">
        <is>
          <t>MNC</t>
        </is>
      </c>
      <c r="AD281" t="inlineStr">
        <is>
          <t>ccorrea@ext.grupogtd.com</t>
        </is>
      </c>
      <c r="AF281" t="n">
        <v>0</v>
      </c>
      <c r="AG281" t="n">
        <v>99.923835125</v>
      </c>
      <c r="AH281" t="n">
        <v>99.923835125</v>
      </c>
      <c r="AI281" t="n">
        <v>34</v>
      </c>
      <c r="AJ281" t="n">
        <v>34</v>
      </c>
      <c r="AK281" t="n">
        <v>34</v>
      </c>
    </row>
    <row r="282" ht="15.95" customHeight="1" s="79">
      <c r="A282" t="inlineStr">
        <is>
          <t>2024 996115</t>
        </is>
      </c>
      <c r="B282" t="inlineStr">
        <is>
          <t>REDBANC S.A.</t>
        </is>
      </c>
      <c r="C282" t="inlineStr">
        <is>
          <t>Customer Problem Ticket</t>
        </is>
      </c>
      <c r="E282" t="inlineStr">
        <is>
          <t>Cerrado</t>
        </is>
      </c>
      <c r="F282" t="inlineStr">
        <is>
          <t>Grupo de Nivel 1</t>
        </is>
      </c>
      <c r="G282" s="71" t="inlineStr">
        <is>
          <t>ASR Paine datos respaldo
Intermitencia
495266</t>
        </is>
      </c>
      <c r="J282" t="inlineStr">
        <is>
          <t>Punto a Punto Ethernet #38475</t>
        </is>
      </c>
      <c r="K282" t="inlineStr">
        <is>
          <t>P2PETH495266</t>
        </is>
      </c>
      <c r="L282" t="inlineStr">
        <is>
          <t>Bloqueo de servicio y/o equipo</t>
        </is>
      </c>
      <c r="M282" t="inlineStr">
        <is>
          <t>Conversor o modem en Cliente</t>
        </is>
      </c>
      <c r="N282" t="inlineStr">
        <is>
          <t>se reinicia equipo</t>
        </is>
      </c>
      <c r="O282" t="inlineStr">
        <is>
          <t>GTD-TELSUR</t>
        </is>
      </c>
      <c r="P282" t="inlineStr">
        <is>
          <t>JavierAntonio.Sanhueza@grupogtd.com</t>
        </is>
      </c>
      <c r="Q282" t="n">
        <v>0</v>
      </c>
      <c r="R282" t="inlineStr">
        <is>
          <t>GTD-TELSUR-Bloqueo de servicio y/o equipo-se reinicia equipo</t>
        </is>
      </c>
      <c r="S282" t="inlineStr">
        <is>
          <t>Corporaciones</t>
        </is>
      </c>
      <c r="T282" t="inlineStr">
        <is>
          <t>Transmisión de Datos</t>
        </is>
      </c>
      <c r="U282" t="inlineStr">
        <is>
          <t>Medium</t>
        </is>
      </c>
      <c r="V282" s="70" t="n">
        <v>45432.565</v>
      </c>
      <c r="W282" s="70" t="n">
        <v>45432.56795138889</v>
      </c>
      <c r="X282" s="70" t="n">
        <v>45433.91675925926</v>
      </c>
      <c r="Z282" t="n">
        <v>44640</v>
      </c>
      <c r="AC282" t="inlineStr">
        <is>
          <t>MSS</t>
        </is>
      </c>
      <c r="AD282" t="inlineStr">
        <is>
          <t>Marcelo.Diaz@grupogtd.com</t>
        </is>
      </c>
      <c r="AF282" t="n">
        <v>0</v>
      </c>
      <c r="AG282" t="n">
        <v>99.991039427</v>
      </c>
      <c r="AH282" t="n">
        <v>95.63844086</v>
      </c>
      <c r="AI282" t="n">
        <v>1947</v>
      </c>
      <c r="AJ282" t="n">
        <v>4</v>
      </c>
      <c r="AK282" t="n">
        <v>4</v>
      </c>
    </row>
    <row r="283" ht="15.95" customHeight="1" s="79">
      <c r="A283" t="inlineStr">
        <is>
          <t>2024 996237</t>
        </is>
      </c>
      <c r="B283" t="inlineStr">
        <is>
          <t>REDBANC S.A.</t>
        </is>
      </c>
      <c r="C283" t="inlineStr">
        <is>
          <t>Customer Problem Ticket</t>
        </is>
      </c>
      <c r="E283" t="inlineStr">
        <is>
          <t>Cerrado</t>
        </is>
      </c>
      <c r="F283" t="inlineStr">
        <is>
          <t>Grupo de Nivel 1</t>
        </is>
      </c>
      <c r="G283" s="71" t="inlineStr">
        <is>
          <t xml:space="preserve">
IP 10.10.142.154
ATM 984
Santander
Francia 308 Sitio 25 Y 26
Supermercado Erbi Batuco
Lampa
CS-535532 / BPI-38448</t>
        </is>
      </c>
      <c r="J283" t="inlineStr">
        <is>
          <t>Enlace Satelital #38448</t>
        </is>
      </c>
      <c r="K283" t="inlineStr">
        <is>
          <t>ENSATDF_535532</t>
        </is>
      </c>
      <c r="L283" t="inlineStr">
        <is>
          <t>Bloqueo de equipos</t>
        </is>
      </c>
      <c r="M283" t="inlineStr">
        <is>
          <t>Equipamiento por lado de cliente</t>
        </is>
      </c>
      <c r="N283" t="inlineStr">
        <is>
          <t>Reinicio de equipamiento</t>
        </is>
      </c>
      <c r="O283" t="inlineStr">
        <is>
          <t>GTD-TELSUR</t>
        </is>
      </c>
      <c r="P283" t="inlineStr">
        <is>
          <t>JavierAntonio.Sanhueza@grupogtd.com</t>
        </is>
      </c>
      <c r="Q283" t="n">
        <v>984</v>
      </c>
      <c r="R283" t="inlineStr">
        <is>
          <t>GTD-TELSUR-Bloqueo de equipos-Reinicio de equipamiento</t>
        </is>
      </c>
      <c r="S283" t="inlineStr">
        <is>
          <t>Corporaciones</t>
        </is>
      </c>
      <c r="T283" t="inlineStr">
        <is>
          <t>Transmisión de Datos</t>
        </is>
      </c>
      <c r="U283" t="inlineStr">
        <is>
          <t>Medium</t>
        </is>
      </c>
      <c r="V283" s="70" t="n">
        <v>45432.65298611111</v>
      </c>
      <c r="X283" s="70" t="n">
        <v>45432.7421875</v>
      </c>
      <c r="Z283" t="n">
        <v>44640</v>
      </c>
      <c r="AC283" t="inlineStr">
        <is>
          <t>MNN</t>
        </is>
      </c>
      <c r="AD283" t="inlineStr">
        <is>
          <t>JavierAntonio.Sanhueza@grupogtd.com</t>
        </is>
      </c>
      <c r="AF283" t="n">
        <v>0</v>
      </c>
      <c r="AG283" t="n">
        <v>100</v>
      </c>
      <c r="AH283" t="n">
        <v>99.713261649</v>
      </c>
      <c r="AI283" t="n">
        <v>128</v>
      </c>
    </row>
    <row r="284" ht="15.95" customHeight="1" s="79">
      <c r="A284" t="inlineStr">
        <is>
          <t>2024 996254</t>
        </is>
      </c>
      <c r="B284" t="inlineStr">
        <is>
          <t>REDBANC S.A.</t>
        </is>
      </c>
      <c r="C284" t="inlineStr">
        <is>
          <t>Customer Problem Ticket</t>
        </is>
      </c>
      <c r="E284" t="inlineStr">
        <is>
          <t>Cerrado</t>
        </is>
      </c>
      <c r="F284" t="inlineStr">
        <is>
          <t>Grupo de Nivel 1</t>
        </is>
      </c>
      <c r="G284" s="71" t="inlineStr">
        <is>
          <t>Vsat
IP 10.10.144.42
ATM 5730
Santander
Carretera San Martin 607
Municipalidad de Rinconada
Los Andes
CS-368038 / BPI-38335</t>
        </is>
      </c>
      <c r="J284" t="inlineStr">
        <is>
          <t>Enlace Satelital #38335</t>
        </is>
      </c>
      <c r="K284" t="inlineStr">
        <is>
          <t>ENSATDF_368038</t>
        </is>
      </c>
      <c r="L284" t="inlineStr">
        <is>
          <t>Problema de energía o climatización</t>
        </is>
      </c>
      <c r="M284" t="inlineStr">
        <is>
          <t>Router de datos</t>
        </is>
      </c>
      <c r="N284" t="inlineStr">
        <is>
          <t>se reconecta energía</t>
        </is>
      </c>
      <c r="O284" t="inlineStr">
        <is>
          <t>CLIENTE</t>
        </is>
      </c>
      <c r="P284" t="inlineStr">
        <is>
          <t>ggonzalez@grupogtd.com</t>
        </is>
      </c>
      <c r="Q284" t="inlineStr">
        <is>
          <t>ATM 5730</t>
        </is>
      </c>
      <c r="R284" t="inlineStr">
        <is>
          <t>CLIENTE-Problema de energía o climatización-se reconecta energía</t>
        </is>
      </c>
      <c r="S284" t="inlineStr">
        <is>
          <t>Corporaciones</t>
        </is>
      </c>
      <c r="T284" t="inlineStr">
        <is>
          <t>Transmisión de Datos</t>
        </is>
      </c>
      <c r="U284" t="inlineStr">
        <is>
          <t>Medium</t>
        </is>
      </c>
      <c r="V284" s="70" t="n">
        <v>45432.66158564815</v>
      </c>
      <c r="X284" s="70" t="n">
        <v>45433.77001157407</v>
      </c>
      <c r="Z284" t="n">
        <v>44640</v>
      </c>
      <c r="AA284" s="70" t="n">
        <v>45433.10652777777</v>
      </c>
      <c r="AB284" s="70" t="n">
        <v>45433.35763888889</v>
      </c>
      <c r="AC284" t="inlineStr">
        <is>
          <t>VALPO</t>
        </is>
      </c>
      <c r="AD284" t="inlineStr">
        <is>
          <t>JavierAntonio.Sanhueza@grupogtd.com</t>
        </is>
      </c>
      <c r="AF284" t="n">
        <v>362</v>
      </c>
      <c r="AG284" t="n">
        <v>100</v>
      </c>
      <c r="AH284" t="n">
        <v>96.42473118300001</v>
      </c>
      <c r="AI284" t="n">
        <v>1596</v>
      </c>
    </row>
    <row r="285" ht="15.95" customHeight="1" s="79">
      <c r="A285" t="inlineStr">
        <is>
          <t>2024 996570</t>
        </is>
      </c>
      <c r="B285" t="inlineStr">
        <is>
          <t>REDBANC S.A.</t>
        </is>
      </c>
      <c r="C285" t="inlineStr">
        <is>
          <t>Customer Problem Ticket</t>
        </is>
      </c>
      <c r="E285" t="inlineStr">
        <is>
          <t>Cerrado</t>
        </is>
      </c>
      <c r="F285" t="inlineStr">
        <is>
          <t>Grupo de Nivel 1</t>
        </is>
      </c>
      <c r="G285" s="71" t="inlineStr">
        <is>
          <t>RV: INCIDENT REDBANC: 2966_MPLSFO__Banco-Chile_Cencosud_San Bernardo_CS-010468039:Private 1 - Down
M
Para soportet@grupogtd.com
Cc mpalacios@redbanc.cl, czamorano@redbanc.cl, Oscar.Orellana@dxc.com, clnocrbc@dxc.com, CLNOCRBC@dxc.com, elopez@redbanc.cl, avasquez@redbanc.cl, monitoreo@netmetrix.cl, jhoan.saa@grupogtd.com
Hoy 19:36
Buenas noches estimados, se informa alerta presente en correo de arrastre, favor su apoyo en revisión
Saludos cordiales
--
cidimage004.png@01D6749B.2B8DE240
YUSDARI AMARILLO.
Analista de Monitoreo
Sotero del Rio N° 541 Of. 727 - Santiago
Celular: +56 9 50300887
Mail: yamarillo@netmetrix.cl
De: monitoreo@netmetrix.cl &lt;monitoreo@netmetrix.cl&gt;
Enviado el: lunes, 20 de mayo de 2024 19:11
Para: mhenriquez@netmetrix.cl; aespinoza@netmetrix.cl; cbarahona@netmetrix.cl; monitoreo@netmetrix.cl
Asunto: INCIDENT REDBANC: 2966_MPLSFO__Banco-Chile_Cencosud_San Bernardo_CS-010468039:Private 1 - Down
Estimados Mesa de Soporte,
Se informa que se detecta el siguiente incidente en plataforma de monitoreo, por favor gestionar creación de ticket de Reclamo para la revision del servicio:
Notificacion de Incidente
Av. Eucaliptus 273, San Bernardo, San Bernardo
RUT:96.521.680-4
RESUMEN
Nombre host
Direccion IP
Alerta
Severidad
Fecha y Hora de Incio
CS Equipo
:2966_MPLSFO__Banco-Chile_Cencosud_San Bernardo_CS-010468039
:10.113.20.143
:Private 1 - Down
:Warning
:2024.05.20 | 19:06:06
:ROUTRGEN_010399221_2966
CONTACTO PARA VALIDAR SERVICIO
Escalamiento
:Operador de Monitoreo de turno | Correo: monitoreo@netmetrix.cl
BITACORA
Registros de Actualizacion
:
https://apps.mypurecloud.com/directory/#/engage/admin/interactions/b1fe484c-9700-4ef9-a2fc-7ff085ac0e49</t>
        </is>
      </c>
      <c r="J285" t="inlineStr">
        <is>
          <t>Enlace MPLS FO #0008695185</t>
        </is>
      </c>
      <c r="K285" t="inlineStr">
        <is>
          <t>EnMPLSFO_010468039_2966</t>
        </is>
      </c>
      <c r="L285" t="inlineStr">
        <is>
          <t>Bloqueo de equipos</t>
        </is>
      </c>
      <c r="M285" t="inlineStr">
        <is>
          <t>Equipamiento por lado de cliente</t>
        </is>
      </c>
      <c r="N285" t="inlineStr">
        <is>
          <t>Reinicio de equipamiento</t>
        </is>
      </c>
      <c r="O285" t="inlineStr">
        <is>
          <t>GTD-TELSUR</t>
        </is>
      </c>
      <c r="P285" t="inlineStr">
        <is>
          <t>JavierAntonio.Sanhueza@grupogtd.com</t>
        </is>
      </c>
      <c r="Q285" t="inlineStr">
        <is>
          <t>ATM 2966</t>
        </is>
      </c>
      <c r="R285" t="inlineStr">
        <is>
          <t>GTD-TELSUR-Bloqueo de equipos-Reinicio de equipamiento</t>
        </is>
      </c>
      <c r="S285" t="inlineStr">
        <is>
          <t>Corporaciones</t>
        </is>
      </c>
      <c r="T285" t="inlineStr">
        <is>
          <t>Transmisión de Datos</t>
        </is>
      </c>
      <c r="U285" t="inlineStr">
        <is>
          <t>Medium</t>
        </is>
      </c>
      <c r="V285" s="70" t="n">
        <v>45432.82516203704</v>
      </c>
      <c r="X285" s="70" t="n">
        <v>45432.87371527778</v>
      </c>
      <c r="Z285" t="n">
        <v>44640</v>
      </c>
      <c r="AC285" t="inlineStr">
        <is>
          <t>MSS</t>
        </is>
      </c>
      <c r="AD285" t="inlineStr">
        <is>
          <t>Eagusti@contratistasgtd.com</t>
        </is>
      </c>
      <c r="AF285" t="n">
        <v>0</v>
      </c>
      <c r="AG285" t="n">
        <v>100</v>
      </c>
      <c r="AH285" t="n">
        <v>99.843189964</v>
      </c>
      <c r="AI285" t="n">
        <v>70</v>
      </c>
    </row>
    <row r="286" ht="15.95" customHeight="1" s="79">
      <c r="A286" t="inlineStr">
        <is>
          <t>2024 996589</t>
        </is>
      </c>
      <c r="B286" t="inlineStr">
        <is>
          <t>REDBANC S.A.</t>
        </is>
      </c>
      <c r="C286" t="inlineStr">
        <is>
          <t>Customer Problem Ticket</t>
        </is>
      </c>
      <c r="E286" t="inlineStr">
        <is>
          <t>Cerrado</t>
        </is>
      </c>
      <c r="F286" t="inlineStr">
        <is>
          <t>Grupo de Nivel 1</t>
        </is>
      </c>
      <c r="G286" s="71" t="inlineStr">
        <is>
          <t xml:space="preserve">
IP 10.10.111.17
ATM 6661
Santander
Av Americo Vespucio 399
Mall Arauco Maipu Nivel 1 I
Maipu
07.- Region Metropolitana
Centro Comercial
CS-74775 / BPI-32793
CISCO2901/K9
 </t>
        </is>
      </c>
      <c r="J286" t="inlineStr">
        <is>
          <t>Enlace MPLS CU #32793</t>
        </is>
      </c>
      <c r="K286" t="inlineStr">
        <is>
          <t>EnMPLSCUDF_74775</t>
        </is>
      </c>
      <c r="L286" t="inlineStr">
        <is>
          <t>Problema de energía o climatización</t>
        </is>
      </c>
      <c r="M286" t="inlineStr">
        <is>
          <t>Router de datos</t>
        </is>
      </c>
      <c r="N286" t="inlineStr">
        <is>
          <t>se reconecta energía</t>
        </is>
      </c>
      <c r="O286" t="inlineStr">
        <is>
          <t>CLIENTE</t>
        </is>
      </c>
      <c r="P286" t="inlineStr">
        <is>
          <t>vcampos@grupogtd.com</t>
        </is>
      </c>
      <c r="Q286" t="inlineStr">
        <is>
          <t>ATM 6661</t>
        </is>
      </c>
      <c r="R286" t="inlineStr">
        <is>
          <t>CLIENTE-Problema de energía o climatización-se reconecta energía</t>
        </is>
      </c>
      <c r="S286" t="inlineStr">
        <is>
          <t>Corporaciones</t>
        </is>
      </c>
      <c r="T286" t="inlineStr">
        <is>
          <t>Transmisión de Datos</t>
        </is>
      </c>
      <c r="U286" t="inlineStr">
        <is>
          <t>Medium</t>
        </is>
      </c>
      <c r="V286" s="70" t="n">
        <v>45432.92597222222</v>
      </c>
      <c r="W286" s="70" t="n">
        <v>45433.37737268519</v>
      </c>
      <c r="X286" s="70" t="n">
        <v>45442.96268518519</v>
      </c>
      <c r="Z286" t="n">
        <v>44640</v>
      </c>
      <c r="AA286" s="70" t="n">
        <v>45433.11363425926</v>
      </c>
      <c r="AB286" s="70" t="n">
        <v>45433.35625</v>
      </c>
      <c r="AC286" t="inlineStr">
        <is>
          <t>MSS</t>
        </is>
      </c>
      <c r="AD286" t="inlineStr">
        <is>
          <t>JavierAntonio.Sanhueza@grupogtd.com</t>
        </is>
      </c>
      <c r="AF286" t="n">
        <v>350</v>
      </c>
      <c r="AG286" t="n">
        <v>98.54390681</v>
      </c>
      <c r="AH286" t="n">
        <v>67.623207885</v>
      </c>
      <c r="AI286" t="n">
        <v>14453</v>
      </c>
      <c r="AJ286" t="n">
        <v>650</v>
      </c>
      <c r="AK286" t="n">
        <v>300</v>
      </c>
    </row>
    <row r="287" ht="15.95" customHeight="1" s="79">
      <c r="A287" t="inlineStr">
        <is>
          <t>2024 996610</t>
        </is>
      </c>
      <c r="B287" t="inlineStr">
        <is>
          <t>REDBANC S.A.</t>
        </is>
      </c>
      <c r="C287" t="inlineStr">
        <is>
          <t>Customer Problem Ticket</t>
        </is>
      </c>
      <c r="E287" t="inlineStr">
        <is>
          <t>Cerrado</t>
        </is>
      </c>
      <c r="F287" t="inlineStr">
        <is>
          <t>Grupo de Nivel 1</t>
        </is>
      </c>
      <c r="G287" t="inlineStr">
        <is>
          <t>ticket</t>
        </is>
      </c>
      <c r="J287" t="inlineStr">
        <is>
          <t>Enlace MPLS FO #38926</t>
        </is>
      </c>
      <c r="K287" t="inlineStr">
        <is>
          <t>EnMPLSFODF_530842</t>
        </is>
      </c>
      <c r="L287" t="inlineStr">
        <is>
          <t>Bloqueo de servicio y/o equipo</t>
        </is>
      </c>
      <c r="M287" t="inlineStr">
        <is>
          <t>Conversor o Equipo en Nodo</t>
        </is>
      </c>
      <c r="N287" t="inlineStr">
        <is>
          <t>se reinicia equipo</t>
        </is>
      </c>
      <c r="O287" t="inlineStr">
        <is>
          <t>GTD-TELSUR</t>
        </is>
      </c>
      <c r="P287" t="inlineStr">
        <is>
          <t>Fernando.Cea@grupogtd.com</t>
        </is>
      </c>
      <c r="Q287" t="n">
        <v>234</v>
      </c>
      <c r="R287" t="inlineStr">
        <is>
          <t>GTD-TELSUR-Bloqueo de servicio y/o equipo-se reinicia equipo</t>
        </is>
      </c>
      <c r="S287" t="inlineStr">
        <is>
          <t>Corporaciones</t>
        </is>
      </c>
      <c r="T287" t="inlineStr">
        <is>
          <t>Transmisión de Datos</t>
        </is>
      </c>
      <c r="U287" t="inlineStr">
        <is>
          <t>Medium</t>
        </is>
      </c>
      <c r="V287" s="70" t="n">
        <v>45432.98398148148</v>
      </c>
      <c r="W287" s="70" t="n">
        <v>45433.39722222222</v>
      </c>
      <c r="X287" s="70" t="n">
        <v>45435.36310185185</v>
      </c>
      <c r="Z287" t="n">
        <v>44640</v>
      </c>
      <c r="AC287" t="inlineStr">
        <is>
          <t>MNC</t>
        </is>
      </c>
      <c r="AD287" t="inlineStr">
        <is>
          <t>user_cpm</t>
        </is>
      </c>
      <c r="AE287" t="inlineStr">
        <is>
          <t>sgonzalez@grupogtd.com</t>
        </is>
      </c>
      <c r="AF287" t="n">
        <v>0</v>
      </c>
      <c r="AG287" t="n">
        <v>98.664874552</v>
      </c>
      <c r="AH287" t="n">
        <v>92.32526881699999</v>
      </c>
      <c r="AI287" t="n">
        <v>3426</v>
      </c>
      <c r="AJ287" t="n">
        <v>596</v>
      </c>
      <c r="AK287" t="n">
        <v>596</v>
      </c>
    </row>
    <row r="288" ht="15.95" customHeight="1" s="79">
      <c r="A288" t="inlineStr">
        <is>
          <t>2024 996612</t>
        </is>
      </c>
      <c r="B288" t="inlineStr">
        <is>
          <t>REDBANC S.A.</t>
        </is>
      </c>
      <c r="C288" t="inlineStr">
        <is>
          <t>Customer Problem Ticket</t>
        </is>
      </c>
      <c r="E288" t="inlineStr">
        <is>
          <t>Cerrado</t>
        </is>
      </c>
      <c r="F288" t="inlineStr">
        <is>
          <t>Grupo de Nivel 1</t>
        </is>
      </c>
      <c r="G288" s="71" t="inlineStr">
        <is>
          <t xml:space="preserve">RE: INCIDENT REDBANC: 550_MPLSFO_RM_Banco-Chile_OK-Market_Providencia_CS-010477542:ATM Down
Estimados:
Se aprecian servicios sin conexión.
Favor su ayuda con correo precedente.
Estimados Mesa de Soporte,
Se informa que se detecta el siguiente incidente en plataforma de monitoreo, por favor gestionar creación de ticket de Reclamo para la revisión del servicio:
Notificacion de Incidente
Avenida Pedro De Valdivia 1221-1227, Providencia
RUT:96.521.680-4
RESUMEN
Nombre host :550_MPLSFO_RM_Banco-Chile_OK-Market_Providencia_CS-010477542
Direccion IP:10.113.21.57
Alerta:ATM Down
Severidad:High
Fecha y Hora de :2024.05.20 | 23:36:32
CS Equipo: ROUTRGEN_010417151_550
CONTACTO PARA VALIDAR SERVICIO
Escalamiento
:Operador de Monitoreo de turno | Correo: monitoreo@netmetrix.cl
https://apps.mypurecloud.com/directory/#/engage/admin/interactions/03ce197f-51e4-48af-8efe-65eed39aabf1
</t>
        </is>
      </c>
      <c r="J288" t="inlineStr">
        <is>
          <t>Enlace MPLS FO #0008871148</t>
        </is>
      </c>
      <c r="K288" t="inlineStr">
        <is>
          <t>EnMPLSFO_010477542_550</t>
        </is>
      </c>
      <c r="L288" t="inlineStr">
        <is>
          <t>Bloqueo de servicio y/o equipo</t>
        </is>
      </c>
      <c r="M288" t="inlineStr">
        <is>
          <t>Equipo cliente y/o administrado por cliente</t>
        </is>
      </c>
      <c r="N288" t="inlineStr">
        <is>
          <t>Bloqueo en Host de destino</t>
        </is>
      </c>
      <c r="O288" t="inlineStr">
        <is>
          <t>CLIENTE</t>
        </is>
      </c>
      <c r="P288" t="inlineStr">
        <is>
          <t>alvaro.vasquez@grupogtd.com</t>
        </is>
      </c>
      <c r="Q288" t="inlineStr">
        <is>
          <t>ATM 550</t>
        </is>
      </c>
      <c r="R288" t="inlineStr">
        <is>
          <t>CLIENTE-Bloqueo de servicio y/o equipo-Bloqueo en Host de destino</t>
        </is>
      </c>
      <c r="S288" t="inlineStr">
        <is>
          <t>Corporaciones</t>
        </is>
      </c>
      <c r="T288" t="inlineStr">
        <is>
          <t>Transmisión de Datos</t>
        </is>
      </c>
      <c r="U288" t="inlineStr">
        <is>
          <t>Medium</t>
        </is>
      </c>
      <c r="V288" s="70" t="n">
        <v>45433.01546296296</v>
      </c>
      <c r="W288" s="70" t="n">
        <v>45433.34659722223</v>
      </c>
      <c r="X288" s="70" t="n">
        <v>45440.65944444444</v>
      </c>
      <c r="Z288" t="n">
        <v>44640</v>
      </c>
      <c r="AC288" t="inlineStr">
        <is>
          <t>MNC</t>
        </is>
      </c>
      <c r="AD288" t="inlineStr">
        <is>
          <t>m.pena@contratistasgtd.com</t>
        </is>
      </c>
      <c r="AF288" t="n">
        <v>0</v>
      </c>
      <c r="AG288" t="n">
        <v>98.93145161299999</v>
      </c>
      <c r="AH288" t="n">
        <v>75.34274193500001</v>
      </c>
      <c r="AI288" t="n">
        <v>11007</v>
      </c>
      <c r="AJ288" t="n">
        <v>477</v>
      </c>
      <c r="AK288" t="n">
        <v>477</v>
      </c>
    </row>
    <row r="289" ht="15.95" customHeight="1" s="79">
      <c r="A289" t="inlineStr">
        <is>
          <t>2024 996615</t>
        </is>
      </c>
      <c r="B289" t="inlineStr">
        <is>
          <t>REDBANC S.A.</t>
        </is>
      </c>
      <c r="C289" t="inlineStr">
        <is>
          <t>Customer Problem Ticket</t>
        </is>
      </c>
      <c r="E289" t="inlineStr">
        <is>
          <t>Cerrado</t>
        </is>
      </c>
      <c r="F289" t="inlineStr">
        <is>
          <t>Grupo de Nivel 1</t>
        </is>
      </c>
      <c r="G289" s="71" t="inlineStr">
        <is>
          <t>CS en desconexion en progreso  
Estimados Mesa de Soporte,
Se informa que se detecta el siguiente incidente en plataforma de monitoreo, por favor gestionar creación de ticket de Reclamo para la revision del servicio:
Imagen quitada por el remitente.
Notificacion de Incidente
Calle General Urrutia 670, Villarrica
RUT:96.521.680-4
RESUMEN
Nombre host
Direccion IP
Alerta
Severidad
Fecha y Hora de Incio
CS Equipo
:2536_MPLS-FO_IX_Banco-Santander_SUPERMERCADO_Villarrica_CS-010273387
:10.113.21.54
:ATM Down
:High
:2024.05.20 | 23:55:30
:ROUTRGEN_010357123_2536
CONTACTO PARA VALIDAR SERVICIO
Escalamiento
:Operador de Monitoreo de turno | Correo: monitoreo@netmetrix.cl
BITACORA
Registros de Actualizacion
:
Imagen quitada por el remitente.
www.netmetrix.cl
Centro de Monitoreo Netmetrix
Este es un correo automatico, por favor no contestar a esta casilla, si desea mayor informacion del evento comunicarce a traves del mail monitoreo@netmetrix.cl
https://apps.mypurecloud.com/directory/#/engage/admin/interactions/ba2b83af-1382-4788-8445-c6b40cfbbfd6</t>
        </is>
      </c>
      <c r="J289" t="inlineStr">
        <is>
          <t>Enlace MPLS-FO #0001123784</t>
        </is>
      </c>
      <c r="K289" t="inlineStr">
        <is>
          <t>EnMPLS-FO_010273387_2536</t>
        </is>
      </c>
      <c r="L289" t="inlineStr">
        <is>
          <t>Bloqueo de servicio y/o equipo</t>
        </is>
      </c>
      <c r="M289" t="inlineStr">
        <is>
          <t>Equipo cliente y/o administrado por cliente</t>
        </is>
      </c>
      <c r="N289" t="inlineStr">
        <is>
          <t>Bloqueo en Host de destino</t>
        </is>
      </c>
      <c r="O289" t="inlineStr">
        <is>
          <t>CLIENTE</t>
        </is>
      </c>
      <c r="P289" t="inlineStr">
        <is>
          <t>alvaro.vasquez@grupogtd.com</t>
        </is>
      </c>
      <c r="Q289" t="inlineStr">
        <is>
          <t>ATM 2536</t>
        </is>
      </c>
      <c r="R289" t="inlineStr">
        <is>
          <t>CLIENTE-Bloqueo de servicio y/o equipo-Bloqueo en Host de destino</t>
        </is>
      </c>
      <c r="S289" t="inlineStr">
        <is>
          <t>Corporaciones</t>
        </is>
      </c>
      <c r="T289" t="inlineStr">
        <is>
          <t>Transmisión de Datos</t>
        </is>
      </c>
      <c r="U289" t="inlineStr">
        <is>
          <t>Medium</t>
        </is>
      </c>
      <c r="V289" s="70" t="n">
        <v>45433.03033564815</v>
      </c>
      <c r="W289" s="70" t="n">
        <v>45433.34680555556</v>
      </c>
      <c r="X289" s="70" t="n">
        <v>45440.68793981482</v>
      </c>
      <c r="Z289" t="n">
        <v>44640</v>
      </c>
      <c r="AC289" t="inlineStr">
        <is>
          <t>VLRC</t>
        </is>
      </c>
      <c r="AD289" t="inlineStr">
        <is>
          <t>KPizarro@contratistasgtd.com</t>
        </is>
      </c>
      <c r="AF289" t="n">
        <v>0</v>
      </c>
      <c r="AG289" t="n">
        <v>98.97849462400001</v>
      </c>
      <c r="AH289" t="n">
        <v>75.29793906800001</v>
      </c>
      <c r="AI289" t="n">
        <v>11027</v>
      </c>
      <c r="AJ289" t="n">
        <v>456</v>
      </c>
      <c r="AK289" t="n">
        <v>456</v>
      </c>
    </row>
    <row r="290" ht="15.95" customHeight="1" s="79">
      <c r="A290" t="inlineStr">
        <is>
          <t>2024 996638</t>
        </is>
      </c>
      <c r="B290" t="inlineStr">
        <is>
          <t>REDBANC S.A.</t>
        </is>
      </c>
      <c r="C290" t="inlineStr">
        <is>
          <t>Customer Problem Ticket</t>
        </is>
      </c>
      <c r="E290" t="inlineStr">
        <is>
          <t>Cerrado</t>
        </is>
      </c>
      <c r="F290" t="inlineStr">
        <is>
          <t>Grupo de Nivel 1</t>
        </is>
      </c>
      <c r="G290" s="71" t="inlineStr">
        <is>
          <t>ATM	6711
Falla	Enlace Caido
CS:	CS-10393642 / BPI-3722875
IP	10.10.103.61
Direccion	Avenida  Calera De Tango Sin Numero Esquina Camino Lonquen
Comuna	Calera De Tango
Local	PUNTO COPEC CALERA DE TANGO</t>
        </is>
      </c>
      <c r="J290" t="inlineStr">
        <is>
          <t>Enlace MPLS FO #0003722875</t>
        </is>
      </c>
      <c r="K290" t="inlineStr">
        <is>
          <t xml:space="preserve">EnMPLSFO_010393642_6711 </t>
        </is>
      </c>
      <c r="L290" t="inlineStr">
        <is>
          <t>Problema de energía o climatización</t>
        </is>
      </c>
      <c r="M290" t="inlineStr">
        <is>
          <t>Router de datos</t>
        </is>
      </c>
      <c r="N290" t="inlineStr">
        <is>
          <t>se reconecta energía</t>
        </is>
      </c>
      <c r="O290" t="inlineStr">
        <is>
          <t>CLIENTE</t>
        </is>
      </c>
      <c r="P290" t="inlineStr">
        <is>
          <t>ggonzalez@grupogtd.com</t>
        </is>
      </c>
      <c r="Q290" t="inlineStr">
        <is>
          <t xml:space="preserve">ATM 6711 </t>
        </is>
      </c>
      <c r="R290" t="inlineStr">
        <is>
          <t>CLIENTE-Problema de energía o climatización-se reconecta energía</t>
        </is>
      </c>
      <c r="S290" t="inlineStr">
        <is>
          <t>Corporaciones</t>
        </is>
      </c>
      <c r="T290" t="inlineStr">
        <is>
          <t>Transmisión de Datos</t>
        </is>
      </c>
      <c r="U290" t="inlineStr">
        <is>
          <t>Medium</t>
        </is>
      </c>
      <c r="V290" s="70" t="n">
        <v>45433.38263888889</v>
      </c>
      <c r="X290" s="70" t="n">
        <v>45433.77268518518</v>
      </c>
      <c r="Z290" t="n">
        <v>44640</v>
      </c>
      <c r="AC290" t="inlineStr">
        <is>
          <t>MSS</t>
        </is>
      </c>
      <c r="AD290" t="inlineStr">
        <is>
          <t>ggonzalez@grupogtd.com</t>
        </is>
      </c>
      <c r="AF290" t="n">
        <v>0</v>
      </c>
      <c r="AG290" t="n">
        <v>100</v>
      </c>
      <c r="AH290" t="n">
        <v>98.74327957</v>
      </c>
      <c r="AI290" t="n">
        <v>561</v>
      </c>
    </row>
    <row r="291" ht="15.95" customHeight="1" s="79">
      <c r="A291" t="inlineStr">
        <is>
          <t>2024 996640</t>
        </is>
      </c>
      <c r="B291" t="inlineStr">
        <is>
          <t>REDBANC S.A.</t>
        </is>
      </c>
      <c r="C291" t="inlineStr">
        <is>
          <t>Customer Problem Ticket</t>
        </is>
      </c>
      <c r="E291" t="inlineStr">
        <is>
          <t>Cerrado</t>
        </is>
      </c>
      <c r="F291" t="inlineStr">
        <is>
          <t>Grupo de Nivel 1</t>
        </is>
      </c>
      <c r="G291" s="71" t="inlineStr">
        <is>
          <t>ATM	441
Falla	Enlace Caido
CS:	CS-352233 / BPI-31992
IP	10.10.140.62
Direccion	Ruta 5 Sur Km 61,9 (Lado Poniente)
Comuna	San Francisco Mostazal
Local	SERVICENTRO SHELL</t>
        </is>
      </c>
      <c r="J291" t="inlineStr">
        <is>
          <t>Enlace Satelital #31992</t>
        </is>
      </c>
      <c r="K291" t="inlineStr">
        <is>
          <t>ENSATDF_352233</t>
        </is>
      </c>
      <c r="L291" t="inlineStr">
        <is>
          <t>Mal funcionamiento de equipos (clima, temperatura)</t>
        </is>
      </c>
      <c r="M291" t="inlineStr">
        <is>
          <t>Equipamiento por lado de cliente</t>
        </is>
      </c>
      <c r="N291" t="inlineStr">
        <is>
          <t>Reinicio de equipamiento</t>
        </is>
      </c>
      <c r="O291" t="inlineStr">
        <is>
          <t>GTD-TELSUR</t>
        </is>
      </c>
      <c r="P291" t="inlineStr">
        <is>
          <t>ggonzalez@grupogtd.com</t>
        </is>
      </c>
      <c r="Q291" t="inlineStr">
        <is>
          <t>ATM 0441</t>
        </is>
      </c>
      <c r="R291" t="inlineStr">
        <is>
          <t>GTD-TELSUR-Mal funcionamiento de equipos (clima, temperatura)-Reinicio de equipamiento</t>
        </is>
      </c>
      <c r="S291" t="inlineStr">
        <is>
          <t>Corporaciones</t>
        </is>
      </c>
      <c r="T291" t="inlineStr">
        <is>
          <t>Transmisión de Datos</t>
        </is>
      </c>
      <c r="U291" t="inlineStr">
        <is>
          <t>Medium</t>
        </is>
      </c>
      <c r="V291" s="70" t="n">
        <v>45433.39247685186</v>
      </c>
      <c r="W291" s="70" t="n">
        <v>45434.65208333333</v>
      </c>
      <c r="X291" s="70" t="n">
        <v>45434.79239583333</v>
      </c>
      <c r="Z291" t="n">
        <v>44640</v>
      </c>
      <c r="AA291" s="70" t="n">
        <v>45434.05396990741</v>
      </c>
      <c r="AB291" s="70" t="n">
        <v>45434.35902777778</v>
      </c>
      <c r="AC291" t="inlineStr">
        <is>
          <t>RNGA</t>
        </is>
      </c>
      <c r="AD291" t="inlineStr">
        <is>
          <t>ggonzalez@grupogtd.com</t>
        </is>
      </c>
      <c r="AF291" t="n">
        <v>440</v>
      </c>
      <c r="AG291" t="n">
        <v>95.93637992799999</v>
      </c>
      <c r="AH291" t="n">
        <v>95.48387096800001</v>
      </c>
      <c r="AI291" t="n">
        <v>2016</v>
      </c>
      <c r="AJ291" t="n">
        <v>1814</v>
      </c>
      <c r="AK291" t="n">
        <v>1374</v>
      </c>
    </row>
    <row r="292" ht="15.95" customHeight="1" s="79">
      <c r="A292" t="inlineStr">
        <is>
          <t>2024 996650</t>
        </is>
      </c>
      <c r="B292" t="inlineStr">
        <is>
          <t>REDBANC S.A.</t>
        </is>
      </c>
      <c r="C292" t="inlineStr">
        <is>
          <t>Customer Problem Ticket</t>
        </is>
      </c>
      <c r="E292" t="inlineStr">
        <is>
          <t>Cerrado</t>
        </is>
      </c>
      <c r="F292" t="inlineStr">
        <is>
          <t>Grupo de Nivel 1</t>
        </is>
      </c>
      <c r="G292" s="71" t="inlineStr">
        <is>
          <t>OBS: Se toma servicio de apoyo para generar ticket, ya que servicio en la dirección indicada Calle Arturo Prat 500, Tucapel se encuentra en "activación en Progreso"
De: monitoreo@netmetrix.cl &lt;monitoreo@netmetrix.cl&gt;
Enviado: martes, mayo 21, 2024 10:31
Para: mhenriquez@netmetrix.cl &lt;mhenriquez@netmetrix.cl&gt;; aespinoza@netmetrix.cl &lt;aespinoza@netmetrix.cl&gt;; cbarahona@netmetrix.cl &lt;cbarahona@netmetrix.cl&gt;; monitoreo@netmetrix.cl &lt;monitoreo@netmetrix.cl&gt;
Asunto: INCIDENT REDBANC: 2555__VIII_Banco-Santander_SUPERMERCADO_Tucapel_CS-:ATM Down
Estimados Mesa de Soporte,
Se informa que se detecta el siguiente incidente en plataforma de monitoreo, por favor gestionar creación de ticket de Reclamo para la revision del servicio:
Notificacion de Incidente
Calle Arturo Prat 500, Tucapel
RUT:96.521.680-4
Nombre host: 2555__VIII_Banco-Santander_SUPERMERCADO_Tucapel_CS-
Direccion IP: 10.113.21.53
Alerta: ATM Down
Severidad: High
Fecha y Hora de Incio: 2024.05.21 | 10:26:41
CS Equipo
Escalamiento
:Operador de Monitoreo de turno | Correo: monitoreo@netmetrix.cl
https://apps.mypurecloud.com/directory/#/engage/admin/interactions/ea29bae5-0c7c-4297-ab0f-24be30d9490b</t>
        </is>
      </c>
      <c r="J292" t="inlineStr">
        <is>
          <t>Enlace MPLS FO #0003257389</t>
        </is>
      </c>
      <c r="K292" t="inlineStr">
        <is>
          <t xml:space="preserve">EnMPLSFO_010367737_4972 </t>
        </is>
      </c>
      <c r="L292" t="inlineStr">
        <is>
          <t>Problema en el ingreso del ticket</t>
        </is>
      </c>
      <c r="M292" t="inlineStr">
        <is>
          <t>Ticket</t>
        </is>
      </c>
      <c r="N292" t="inlineStr">
        <is>
          <t>ticket duplicado</t>
        </is>
      </c>
      <c r="O292" t="inlineStr">
        <is>
          <t>GTD-TELSUR</t>
        </is>
      </c>
      <c r="P292" t="inlineStr">
        <is>
          <t>ggonzalez@grupogtd.com</t>
        </is>
      </c>
      <c r="Q292" t="inlineStr">
        <is>
          <t xml:space="preserve">ATM 4972 </t>
        </is>
      </c>
      <c r="R292" t="inlineStr">
        <is>
          <t>GTD-TELSUR-Problema en el ingreso del ticket-ticket duplicado</t>
        </is>
      </c>
      <c r="S292" t="inlineStr">
        <is>
          <t>Corporaciones</t>
        </is>
      </c>
      <c r="T292" t="inlineStr">
        <is>
          <t>Transmisión de Datos</t>
        </is>
      </c>
      <c r="U292" t="inlineStr">
        <is>
          <t>Medium</t>
        </is>
      </c>
      <c r="V292" s="70" t="n">
        <v>45433.45865740741</v>
      </c>
      <c r="X292" s="70" t="n">
        <v>45433.79263888889</v>
      </c>
      <c r="Z292" t="n">
        <v>44640</v>
      </c>
      <c r="AC292" t="inlineStr">
        <is>
          <t>CNCP</t>
        </is>
      </c>
      <c r="AD292" t="inlineStr">
        <is>
          <t>HArroyoD@contratistasgtd.com</t>
        </is>
      </c>
      <c r="AF292" t="n">
        <v>0</v>
      </c>
      <c r="AG292" t="n">
        <v>100</v>
      </c>
      <c r="AH292" t="n">
        <v>98.92249103899999</v>
      </c>
      <c r="AI292" t="n">
        <v>481</v>
      </c>
    </row>
    <row r="293" ht="15.95" customHeight="1" s="79">
      <c r="A293" t="inlineStr">
        <is>
          <t>2024 996655</t>
        </is>
      </c>
      <c r="B293" t="inlineStr">
        <is>
          <t>REDBANC S.A.</t>
        </is>
      </c>
      <c r="C293" t="inlineStr">
        <is>
          <t>Customer Problem Ticket</t>
        </is>
      </c>
      <c r="E293" t="inlineStr">
        <is>
          <t>Cerrado</t>
        </is>
      </c>
      <c r="F293" t="inlineStr">
        <is>
          <t>Grupo de Nivel 1</t>
        </is>
      </c>
      <c r="G293" s="71" t="inlineStr">
        <is>
          <t>ATM	4933
Falla	Enlace Caido
CS:	CS-10589286 / BPI-8081150
IP	10.10.148.13
Direccion	Avenida Libertad 1124 Local B
Comuna	Romeral
Local	SUPERMERCADO UNIMARC</t>
        </is>
      </c>
      <c r="J293" t="inlineStr">
        <is>
          <t>Conexión Privada #0008081150</t>
        </is>
      </c>
      <c r="K293" t="inlineStr">
        <is>
          <t>RedPriv_010589286_4933</t>
        </is>
      </c>
      <c r="L293" t="inlineStr">
        <is>
          <t>Problema de energía o climatización</t>
        </is>
      </c>
      <c r="M293" t="inlineStr">
        <is>
          <t>Router de datos</t>
        </is>
      </c>
      <c r="N293" t="inlineStr">
        <is>
          <t>se reconecta energía</t>
        </is>
      </c>
      <c r="O293" t="inlineStr">
        <is>
          <t>CLIENTE</t>
        </is>
      </c>
      <c r="P293" t="inlineStr">
        <is>
          <t>Sebastian.Hernandez@grupogtd.com</t>
        </is>
      </c>
      <c r="Q293" t="inlineStr">
        <is>
          <t>ATM 4933</t>
        </is>
      </c>
      <c r="R293" t="inlineStr">
        <is>
          <t>CLIENTE-Problema de energía o climatización-se reconecta energía</t>
        </is>
      </c>
      <c r="S293" t="inlineStr">
        <is>
          <t>Corporaciones</t>
        </is>
      </c>
      <c r="T293" t="inlineStr">
        <is>
          <t>Transmisión de Datos</t>
        </is>
      </c>
      <c r="U293" t="inlineStr">
        <is>
          <t>Medium</t>
        </is>
      </c>
      <c r="V293" s="70" t="n">
        <v>45433.46972222222</v>
      </c>
      <c r="W293" s="70" t="n">
        <v>45433.56</v>
      </c>
      <c r="X293" s="70" t="n">
        <v>45433.60717592593</v>
      </c>
      <c r="Z293" t="n">
        <v>44640</v>
      </c>
      <c r="AC293" t="inlineStr">
        <is>
          <t>TLCA</t>
        </is>
      </c>
      <c r="AD293" t="inlineStr">
        <is>
          <t>ggonzalez@grupogtd.com</t>
        </is>
      </c>
      <c r="AF293" t="n">
        <v>0</v>
      </c>
      <c r="AG293" t="n">
        <v>99.708781362</v>
      </c>
      <c r="AH293" t="n">
        <v>99.55645161299999</v>
      </c>
      <c r="AI293" t="n">
        <v>198</v>
      </c>
      <c r="AJ293" t="n">
        <v>130</v>
      </c>
      <c r="AK293" t="n">
        <v>130</v>
      </c>
    </row>
    <row r="294" ht="15.95" customHeight="1" s="79">
      <c r="A294" t="inlineStr">
        <is>
          <t>2024 996664</t>
        </is>
      </c>
      <c r="B294" t="inlineStr">
        <is>
          <t>REDBANC S.A.</t>
        </is>
      </c>
      <c r="C294" t="inlineStr">
        <is>
          <t>Customer Problem Ticket</t>
        </is>
      </c>
      <c r="E294" t="inlineStr">
        <is>
          <t>Cancelado</t>
        </is>
      </c>
      <c r="F294" t="inlineStr">
        <is>
          <t>Grupo de Soporte Terreno</t>
        </is>
      </c>
      <c r="G294" s="71" t="inlineStr">
        <is>
          <t xml:space="preserve">De: carlos.castro@dxc.com
Enviado: martes, 21 de mayo de 2024 12:24
Para: soportet@grupogtd.com
Cc: gno_chile@dxc.com,gruiz@redbanc.cl,avasquez@redbanc.cl,ddiaz@redbanc.cl,furbina@redbanc.cl,CLNOCRBC@dxc.com
Asunto: Apertura de ticket | RBC | rbc-cdlv-rbi-agg Twe2/0/39 - Atenuación / Intermitencias | CS: P2P-ETH_010406092
Estimados @soportet@grupogtd.com,
Junto con saludar, favor su apoyo generando ticket por atenuación e intermitencias en el siguiente enlace:
name Line_rbc-cdlv-rbi-agg_Twe2/0/39
carrier GTD
circuit id. P2P-ETH_010406092
type Optical Fiber
site 1 Ciudad de los Valles Sdwan
Potencias en extremo Lídice se encuentran sobre el umbral.
Obs: Se adjunta imagen con evidencia.
Extremo CDLV potencias dentro del rango óptimo de funcionamiento.
Obs: Se adjunta imagen con evidencia.
Considerar que post revisión anterior, enlace se bajó administrativamente por su mal estado y, además, estaba presentando intermitencias.
Saludos.
https://apps.mypurecloud.com/directory/#/engage/admin/interactions/e3bc382e-f1a4-42fb-b23d-783060a651e5
</t>
        </is>
      </c>
      <c r="J294" t="inlineStr">
        <is>
          <t>Enlace Punto a Punto Eth #0003777735</t>
        </is>
      </c>
      <c r="K294" t="inlineStr">
        <is>
          <t>P2P-ETH_010406092</t>
        </is>
      </c>
      <c r="L294" t="inlineStr">
        <is>
          <t>Cable dañado, cortado o atenuado</t>
        </is>
      </c>
      <c r="M294" t="inlineStr">
        <is>
          <t>Cable de fibra óptica</t>
        </is>
      </c>
      <c r="N294" t="inlineStr">
        <is>
          <t>cambio cruzada en D/C</t>
        </is>
      </c>
      <c r="O294" t="inlineStr">
        <is>
          <t>GTD-TELSUR</t>
        </is>
      </c>
      <c r="R294" t="inlineStr">
        <is>
          <t>GTD-TELSUR-Cable dañado, cortado o atenuado-cambio cruzada en D/C</t>
        </is>
      </c>
      <c r="S294" t="inlineStr">
        <is>
          <t>Corporaciones</t>
        </is>
      </c>
      <c r="T294" t="inlineStr">
        <is>
          <t>Transmisión de Datos</t>
        </is>
      </c>
      <c r="U294" t="inlineStr">
        <is>
          <t>Medium</t>
        </is>
      </c>
      <c r="V294" s="70" t="n">
        <v>45433.52221064815</v>
      </c>
      <c r="Y294" s="70" t="n">
        <v>45460.52335648148</v>
      </c>
      <c r="Z294" t="n">
        <v>44640</v>
      </c>
      <c r="AA294" s="70" t="n">
        <v>45433.55629629629</v>
      </c>
      <c r="AB294" s="70" t="n">
        <v>45434.55625</v>
      </c>
      <c r="AC294" t="inlineStr">
        <is>
          <t>MNC</t>
        </is>
      </c>
      <c r="AD294" t="inlineStr">
        <is>
          <t>HArroyoD@contratistasgtd.com</t>
        </is>
      </c>
      <c r="AF294" t="n">
        <v>1440</v>
      </c>
      <c r="AG294" t="n">
        <v>12.89874552</v>
      </c>
      <c r="AH294" t="n">
        <v>12.89874552</v>
      </c>
      <c r="AI294" t="n">
        <v>38882</v>
      </c>
      <c r="AJ294" t="n">
        <v>38882</v>
      </c>
      <c r="AK294" t="n">
        <v>37442</v>
      </c>
    </row>
    <row r="295" ht="15.95" customHeight="1" s="79">
      <c r="A295" t="inlineStr">
        <is>
          <t>2024 996668</t>
        </is>
      </c>
      <c r="B295" t="inlineStr">
        <is>
          <t>REDBANC S.A.</t>
        </is>
      </c>
      <c r="C295" t="inlineStr">
        <is>
          <t>Customer Problem Ticket</t>
        </is>
      </c>
      <c r="E295" t="inlineStr">
        <is>
          <t>Cerrado</t>
        </is>
      </c>
      <c r="F295" t="inlineStr">
        <is>
          <t>Grupo de Nivel 1</t>
        </is>
      </c>
      <c r="G295" s="71" t="inlineStr">
        <is>
          <t>Asunto: INCIDENT REDBANC: 2536_MPLS-FO_IX_Banco-Santander_SUPERMERCADO_Villarrica_CS-010273387:ATM Down
Estimados Mesa de Soporte,
Se informa que se detecta el siguiente incidente en plataforma de monitoreo, por favor gestionar creación de ticket de Reclamo para la revision del servicio:
Notificacion de Incidente
Calle General Urrutia 670, Villarrica
RUT:96.521.680-4
RESUMEN
Nombre host:2536_MPLS-FO_IX_Banco-Santander_SUPERMERCADO_Villarrica_CS-010273387
Direccion IP:10.113.21.54
Alerta:ATM Down
Severidad:High
Fecha y Hora de Incio:2024.05.21 | 12:55:26
CS Equipo:ROUTRGEN_010357123_2536
CONTACTO PARA VALIDAR SERVICIO
Escalamiento:Operador de Monitoreo de turno | Correo: monitoreo@netmetrix.cl
BITACORA
Registros de Actualizacion:
www.netmetrix.cl	
Centro de Monitoreo Netmetrix</t>
        </is>
      </c>
      <c r="J295" t="inlineStr">
        <is>
          <t>Enlace MPLS-FO #0001123784</t>
        </is>
      </c>
      <c r="K295" t="inlineStr">
        <is>
          <t>EnMPLS-FO_010273387_2536</t>
        </is>
      </c>
      <c r="L295" t="inlineStr">
        <is>
          <t>Problema en el ingreso del ticket</t>
        </is>
      </c>
      <c r="M295" t="inlineStr">
        <is>
          <t>Ticket</t>
        </is>
      </c>
      <c r="N295" t="inlineStr">
        <is>
          <t>ticket duplicado</t>
        </is>
      </c>
      <c r="O295" t="inlineStr">
        <is>
          <t>GTD-TELSUR</t>
        </is>
      </c>
      <c r="P295" t="inlineStr">
        <is>
          <t>ggonzalez@grupogtd.com</t>
        </is>
      </c>
      <c r="Q295" t="inlineStr">
        <is>
          <t>ATM 2536</t>
        </is>
      </c>
      <c r="R295" t="inlineStr">
        <is>
          <t>GTD-TELSUR-Problema en el ingreso del ticket-ticket duplicado</t>
        </is>
      </c>
      <c r="S295" t="inlineStr">
        <is>
          <t>Corporaciones</t>
        </is>
      </c>
      <c r="T295" t="inlineStr">
        <is>
          <t>Transmisión de Datos</t>
        </is>
      </c>
      <c r="U295" t="inlineStr">
        <is>
          <t>Medium</t>
        </is>
      </c>
      <c r="V295" s="70" t="n">
        <v>45433.56778935185</v>
      </c>
      <c r="X295" s="70" t="n">
        <v>45433.79142361111</v>
      </c>
      <c r="Z295" t="n">
        <v>44640</v>
      </c>
      <c r="AC295" t="inlineStr">
        <is>
          <t>VLRC</t>
        </is>
      </c>
      <c r="AD295" t="inlineStr">
        <is>
          <t>Lbarrera@contratistasgtd.com</t>
        </is>
      </c>
      <c r="AF295" t="n">
        <v>0</v>
      </c>
      <c r="AG295" t="n">
        <v>100</v>
      </c>
      <c r="AH295" t="n">
        <v>99.27867383500001</v>
      </c>
      <c r="AI295" t="n">
        <v>322</v>
      </c>
    </row>
    <row r="296" ht="15.95" customHeight="1" s="79">
      <c r="A296" t="inlineStr">
        <is>
          <t>2024 996669</t>
        </is>
      </c>
      <c r="B296" t="inlineStr">
        <is>
          <t>REDBANC S.A.</t>
        </is>
      </c>
      <c r="C296" t="inlineStr">
        <is>
          <t>Customer Problem Ticket</t>
        </is>
      </c>
      <c r="E296" t="inlineStr">
        <is>
          <t>Cerrado</t>
        </is>
      </c>
      <c r="F296" t="inlineStr">
        <is>
          <t>Grupo de Nivel 1</t>
        </is>
      </c>
      <c r="G296" s="71" t="inlineStr">
        <is>
          <t xml:space="preserve">TICKET ANTERIOR 996570 CERRADO SIN VALIDAR Y SIN AVANCES
Asunto: INCIDENT REDBANC: 2966_MPLSFO__Banco-Chile_Cencosud_San Bernardo_CS-010468039:Private 1 - Down
Estimados Mesa de Soporte,
Se informa que se detecta el siguiente incidente en plataforma de monitoreo, por favor gestionar creación de ticket de Reclamo para la revision del servicio:
Notificacion de Incidente
Av. Eucaliptus 273, San Bernardo, San Bernardo
RUT:96.521.680-4
RESUMEN
Nombre host:2966_MPLSFO__Banco-Chile_Cencosud_San Bernardo_CS-010468039
Direccion IP:10.113.20.143
Alerta:Private 1 - Down
Severidad:Warning
Fecha y Hora de Incio:2024.05.20 | 19:06:06
CS Equipo:ROUTRGEN_010399221_2966
CONTACTO PARA VALIDAR SERVICIO
Escalamiento: Operador de Monitoreo de turno | Correo: monitoreo@netmetrix.cl
BITACORA
Registros de Actualizacion:
www.netmetrix.cl
Centro de Monitoreo Netmetrix
</t>
        </is>
      </c>
      <c r="J296" t="inlineStr">
        <is>
          <t>Enlace MPLS FO #0008695185</t>
        </is>
      </c>
      <c r="K296" t="inlineStr">
        <is>
          <t>EnMPLSFO_010468039_2966</t>
        </is>
      </c>
      <c r="L296" t="inlineStr">
        <is>
          <t>Problema en el ingreso del ticket</t>
        </is>
      </c>
      <c r="M296" t="inlineStr">
        <is>
          <t>Ticket</t>
        </is>
      </c>
      <c r="N296" t="inlineStr">
        <is>
          <t>ticket duplicado</t>
        </is>
      </c>
      <c r="O296" t="inlineStr">
        <is>
          <t>GTD-TELSUR</t>
        </is>
      </c>
      <c r="P296" t="inlineStr">
        <is>
          <t>ggonzalez@grupogtd.com</t>
        </is>
      </c>
      <c r="Q296" t="inlineStr">
        <is>
          <t>ATM 2966</t>
        </is>
      </c>
      <c r="R296" t="inlineStr">
        <is>
          <t>GTD-TELSUR-Problema en el ingreso del ticket-ticket duplicado</t>
        </is>
      </c>
      <c r="S296" t="inlineStr">
        <is>
          <t>Corporaciones</t>
        </is>
      </c>
      <c r="T296" t="inlineStr">
        <is>
          <t>Transmisión de Datos</t>
        </is>
      </c>
      <c r="U296" t="inlineStr">
        <is>
          <t>Medium</t>
        </is>
      </c>
      <c r="V296" s="70" t="n">
        <v>45433.57814814815</v>
      </c>
      <c r="X296" s="70" t="n">
        <v>45433.69542824074</v>
      </c>
      <c r="Z296" t="n">
        <v>44640</v>
      </c>
      <c r="AC296" t="inlineStr">
        <is>
          <t>MSS</t>
        </is>
      </c>
      <c r="AD296" t="inlineStr">
        <is>
          <t>Lbarrera@contratistasgtd.com</t>
        </is>
      </c>
      <c r="AF296" t="n">
        <v>0</v>
      </c>
      <c r="AG296" t="n">
        <v>100</v>
      </c>
      <c r="AH296" t="n">
        <v>99.621415771</v>
      </c>
      <c r="AI296" t="n">
        <v>169</v>
      </c>
    </row>
    <row r="297" ht="15.95" customHeight="1" s="79">
      <c r="A297" t="inlineStr">
        <is>
          <t>2024 996670</t>
        </is>
      </c>
      <c r="B297" t="inlineStr">
        <is>
          <t>REDBANC S.A.</t>
        </is>
      </c>
      <c r="C297" t="inlineStr">
        <is>
          <t>Customer Problem Ticket</t>
        </is>
      </c>
      <c r="D297" t="inlineStr">
        <is>
          <t>2024 997768</t>
        </is>
      </c>
      <c r="E297" t="inlineStr">
        <is>
          <t>Cerrado</t>
        </is>
      </c>
      <c r="F297" t="inlineStr">
        <is>
          <t>Grupo de Nivel 1</t>
        </is>
      </c>
      <c r="G297" s="71" t="inlineStr">
        <is>
          <t>303003 26
De: monitoreo@netmetrix.cl &lt;monitoreo@netmetrix.cl&gt;
Enviado el: lunes, 20 de mayo de 2024 19:11
Para: mhenriquez@netmetrix.cl; aespinoza@netmetrix.cl; cbarahona@netmetrix.cl; monitoreo@netmetrix.cl
Asunto: INCIDENT REDBANC: 2966_MPLSFO__Banco-Chile_Cencosud_San Bernardo_CS-010468039:Private 1 - Down
Estimados Mesa de Soporte,
Se informa que se detecta el siguiente incidente en plataforma de monitoreo, por favor gestionar creación de ticket de Reclamo para la revision del servicio:</t>
        </is>
      </c>
      <c r="J297" t="inlineStr">
        <is>
          <t>Enlace MPLS FO #0008695185</t>
        </is>
      </c>
      <c r="K297" t="inlineStr">
        <is>
          <t>EnMPLSFO_010468039_2966</t>
        </is>
      </c>
      <c r="L297" t="inlineStr">
        <is>
          <t>Cable dañado, cortado o atenuado</t>
        </is>
      </c>
      <c r="M297" t="inlineStr">
        <is>
          <t>Cable de fibra óptica</t>
        </is>
      </c>
      <c r="N297" t="inlineStr">
        <is>
          <t>Corte de cable por vehículo sobre altura</t>
        </is>
      </c>
      <c r="O297" t="inlineStr">
        <is>
          <t>TERCEROS</t>
        </is>
      </c>
      <c r="P297" t="inlineStr">
        <is>
          <t>CarolinaAndrea.Sanchez@grupogtd.com</t>
        </is>
      </c>
      <c r="Q297" t="inlineStr">
        <is>
          <t>ATM 2966</t>
        </is>
      </c>
      <c r="R297" t="inlineStr">
        <is>
          <t>TERCEROS-Cable dañado, cortado o atenuado-Corte de cable por vehículo sobre altura</t>
        </is>
      </c>
      <c r="S297" t="inlineStr">
        <is>
          <t>Corporaciones</t>
        </is>
      </c>
      <c r="T297" t="inlineStr">
        <is>
          <t>Transmisión de Datos</t>
        </is>
      </c>
      <c r="U297" t="inlineStr">
        <is>
          <t>Medium</t>
        </is>
      </c>
      <c r="V297" s="70" t="n">
        <v>45433.58231481481</v>
      </c>
      <c r="W297" s="70" t="n">
        <v>45435.86268518519</v>
      </c>
      <c r="X297" s="70" t="n">
        <v>45436.31638888889</v>
      </c>
      <c r="Z297" t="n">
        <v>44640</v>
      </c>
      <c r="AA297" s="70" t="n">
        <v>45434.74392361111</v>
      </c>
      <c r="AB297" s="70" t="n">
        <v>45435.29236111111</v>
      </c>
      <c r="AC297" t="inlineStr">
        <is>
          <t>MSS</t>
        </is>
      </c>
      <c r="AD297" t="inlineStr">
        <is>
          <t>JavierAntonio.Sanhueza@grupogtd.com</t>
        </is>
      </c>
      <c r="AF297" t="n">
        <v>790</v>
      </c>
      <c r="AG297" t="n">
        <v>92.64336917599999</v>
      </c>
      <c r="AH297" t="n">
        <v>91.180555556</v>
      </c>
      <c r="AI297" t="n">
        <v>3937</v>
      </c>
      <c r="AJ297" t="n">
        <v>3284</v>
      </c>
      <c r="AK297" t="n">
        <v>2494</v>
      </c>
    </row>
    <row r="298" ht="15.95" customHeight="1" s="79">
      <c r="A298" t="inlineStr">
        <is>
          <t>2024 996677</t>
        </is>
      </c>
      <c r="B298" t="inlineStr">
        <is>
          <t>REDBANC S.A.</t>
        </is>
      </c>
      <c r="C298" t="inlineStr">
        <is>
          <t>Customer Problem Ticket</t>
        </is>
      </c>
      <c r="E298" t="inlineStr">
        <is>
          <t>Cerrado</t>
        </is>
      </c>
      <c r="F298" t="inlineStr">
        <is>
          <t>Grupo de Nivel 1</t>
        </is>
      </c>
      <c r="G298" t="inlineStr">
        <is>
          <t>ticket</t>
        </is>
      </c>
      <c r="J298" t="inlineStr">
        <is>
          <t>Enlace MPLS FO #38357</t>
        </is>
      </c>
      <c r="K298" t="inlineStr">
        <is>
          <t>EnMPLSFODF_438140</t>
        </is>
      </c>
      <c r="L298" t="inlineStr">
        <is>
          <t>Problema en el ingreso del ticket</t>
        </is>
      </c>
      <c r="M298" t="inlineStr">
        <is>
          <t>Ticket</t>
        </is>
      </c>
      <c r="N298" t="inlineStr">
        <is>
          <t>ticket duplicado</t>
        </is>
      </c>
      <c r="O298" t="inlineStr">
        <is>
          <t>GTD-TELSUR</t>
        </is>
      </c>
      <c r="P298" t="inlineStr">
        <is>
          <t>ggonzalez@grupogtd.com</t>
        </is>
      </c>
      <c r="Q298" t="inlineStr">
        <is>
          <t>ATM 2970</t>
        </is>
      </c>
      <c r="R298" t="inlineStr">
        <is>
          <t>GTD-TELSUR-Problema en el ingreso del ticket-ticket duplicado</t>
        </is>
      </c>
      <c r="S298" t="inlineStr">
        <is>
          <t>Corporaciones</t>
        </is>
      </c>
      <c r="T298" t="inlineStr">
        <is>
          <t>Transmisión de Datos</t>
        </is>
      </c>
      <c r="U298" t="inlineStr">
        <is>
          <t>Medium</t>
        </is>
      </c>
      <c r="V298" s="70" t="n">
        <v>45433.63993055555</v>
      </c>
      <c r="X298" s="70" t="n">
        <v>45433.78800925926</v>
      </c>
      <c r="Z298" t="n">
        <v>44640</v>
      </c>
      <c r="AC298" t="inlineStr">
        <is>
          <t>MNC</t>
        </is>
      </c>
      <c r="AD298" t="inlineStr">
        <is>
          <t>user_cpm</t>
        </is>
      </c>
      <c r="AE298" t="inlineStr">
        <is>
          <t>sgonzalez@grupogtd.com</t>
        </is>
      </c>
      <c r="AF298" t="n">
        <v>0</v>
      </c>
      <c r="AG298" t="n">
        <v>100</v>
      </c>
      <c r="AH298" t="n">
        <v>99.522849462</v>
      </c>
      <c r="AI298" t="n">
        <v>213</v>
      </c>
    </row>
    <row r="299" ht="15.95" customHeight="1" s="79">
      <c r="A299" t="inlineStr">
        <is>
          <t>2024 996678</t>
        </is>
      </c>
      <c r="B299" t="inlineStr">
        <is>
          <t>REDBANC S.A.</t>
        </is>
      </c>
      <c r="C299" t="inlineStr">
        <is>
          <t>Customer Problem Ticket</t>
        </is>
      </c>
      <c r="E299" t="inlineStr">
        <is>
          <t>Cerrado</t>
        </is>
      </c>
      <c r="F299" t="inlineStr">
        <is>
          <t>Grupo de Nivel 1</t>
        </is>
      </c>
      <c r="G299" t="inlineStr">
        <is>
          <t>ticket</t>
        </is>
      </c>
      <c r="J299" t="inlineStr">
        <is>
          <t>Enlace MPLS FO #0006475478</t>
        </is>
      </c>
      <c r="K299" t="inlineStr">
        <is>
          <t>EnMPLSFO_010419381_3030</t>
        </is>
      </c>
      <c r="L299" t="inlineStr">
        <is>
          <t>Problema en el ingreso del ticket</t>
        </is>
      </c>
      <c r="M299" t="inlineStr">
        <is>
          <t>Ticket</t>
        </is>
      </c>
      <c r="N299" t="inlineStr">
        <is>
          <t>ticket duplicado</t>
        </is>
      </c>
      <c r="O299" t="inlineStr">
        <is>
          <t>GTD-TELSUR</t>
        </is>
      </c>
      <c r="P299" t="inlineStr">
        <is>
          <t>ggonzalez@grupogtd.com</t>
        </is>
      </c>
      <c r="Q299" t="inlineStr">
        <is>
          <t>ATM 3030</t>
        </is>
      </c>
      <c r="R299" t="inlineStr">
        <is>
          <t>GTD-TELSUR-Problema en el ingreso del ticket-ticket duplicado</t>
        </is>
      </c>
      <c r="S299" t="inlineStr">
        <is>
          <t>Corporaciones</t>
        </is>
      </c>
      <c r="T299" t="inlineStr">
        <is>
          <t>Transmisión de Datos</t>
        </is>
      </c>
      <c r="U299" t="inlineStr">
        <is>
          <t>Medium</t>
        </is>
      </c>
      <c r="V299" s="70" t="n">
        <v>45433.63994212963</v>
      </c>
      <c r="X299" s="70" t="n">
        <v>45433.78796296296</v>
      </c>
      <c r="Z299" t="n">
        <v>44640</v>
      </c>
      <c r="AC299" t="inlineStr">
        <is>
          <t>CNCP</t>
        </is>
      </c>
      <c r="AD299" t="inlineStr">
        <is>
          <t>user_cpm</t>
        </is>
      </c>
      <c r="AE299" t="inlineStr">
        <is>
          <t>sgonzalez@grupogtd.com</t>
        </is>
      </c>
      <c r="AF299" t="n">
        <v>0</v>
      </c>
      <c r="AG299" t="n">
        <v>100</v>
      </c>
      <c r="AH299" t="n">
        <v>99.522849462</v>
      </c>
      <c r="AI299" t="n">
        <v>213</v>
      </c>
    </row>
    <row r="300" ht="15.95" customHeight="1" s="79">
      <c r="A300" t="inlineStr">
        <is>
          <t>2024 996679</t>
        </is>
      </c>
      <c r="B300" t="inlineStr">
        <is>
          <t>REDBANC S.A.</t>
        </is>
      </c>
      <c r="C300" t="inlineStr">
        <is>
          <t>Customer Problem Ticket</t>
        </is>
      </c>
      <c r="E300" t="inlineStr">
        <is>
          <t>Cerrado</t>
        </is>
      </c>
      <c r="F300" t="inlineStr">
        <is>
          <t>Grupo de Nivel 1</t>
        </is>
      </c>
      <c r="G300" t="inlineStr">
        <is>
          <t>ticket</t>
        </is>
      </c>
      <c r="J300" t="inlineStr">
        <is>
          <t>Enlace MPLS FO #0000016248</t>
        </is>
      </c>
      <c r="K300" t="inlineStr">
        <is>
          <t>EnMPLSFO_542473</t>
        </is>
      </c>
      <c r="L300" t="inlineStr">
        <is>
          <t>Problema en el ingreso del ticket</t>
        </is>
      </c>
      <c r="M300" t="inlineStr">
        <is>
          <t>Ticket</t>
        </is>
      </c>
      <c r="N300" t="inlineStr">
        <is>
          <t>ticket duplicado</t>
        </is>
      </c>
      <c r="O300" t="inlineStr">
        <is>
          <t>GTD-TELSUR</t>
        </is>
      </c>
      <c r="P300" t="inlineStr">
        <is>
          <t>ggonzalez@grupogtd.com</t>
        </is>
      </c>
      <c r="Q300" t="inlineStr">
        <is>
          <t>ATM 3918</t>
        </is>
      </c>
      <c r="R300" t="inlineStr">
        <is>
          <t>GTD-TELSUR-Problema en el ingreso del ticket-ticket duplicado</t>
        </is>
      </c>
      <c r="S300" t="inlineStr">
        <is>
          <t>Corporaciones</t>
        </is>
      </c>
      <c r="T300" t="inlineStr">
        <is>
          <t>Transmisión de Datos</t>
        </is>
      </c>
      <c r="U300" t="inlineStr">
        <is>
          <t>Medium</t>
        </is>
      </c>
      <c r="V300" s="70" t="n">
        <v>45433.64005787037</v>
      </c>
      <c r="X300" s="70" t="n">
        <v>45433.78703703704</v>
      </c>
      <c r="Z300" t="n">
        <v>44640</v>
      </c>
      <c r="AC300" t="inlineStr">
        <is>
          <t>MSO</t>
        </is>
      </c>
      <c r="AD300" t="inlineStr">
        <is>
          <t>user_cpm</t>
        </is>
      </c>
      <c r="AE300" t="inlineStr">
        <is>
          <t>sgonzalez@grupogtd.com</t>
        </is>
      </c>
      <c r="AF300" t="n">
        <v>0</v>
      </c>
      <c r="AG300" t="n">
        <v>100</v>
      </c>
      <c r="AH300" t="n">
        <v>99.52508960599999</v>
      </c>
      <c r="AI300" t="n">
        <v>212</v>
      </c>
    </row>
    <row r="301" ht="15.95" customHeight="1" s="79">
      <c r="A301" t="inlineStr">
        <is>
          <t>2024 996680</t>
        </is>
      </c>
      <c r="B301" t="inlineStr">
        <is>
          <t>REDBANC S.A.</t>
        </is>
      </c>
      <c r="C301" t="inlineStr">
        <is>
          <t>Customer Problem Ticket</t>
        </is>
      </c>
      <c r="E301" t="inlineStr">
        <is>
          <t>Cerrado</t>
        </is>
      </c>
      <c r="F301" t="inlineStr">
        <is>
          <t>Grupo de Nivel 1</t>
        </is>
      </c>
      <c r="G301" t="inlineStr">
        <is>
          <t>ticket</t>
        </is>
      </c>
      <c r="J301" t="inlineStr">
        <is>
          <t>Enlace MPLS FO #37641</t>
        </is>
      </c>
      <c r="K301" t="inlineStr">
        <is>
          <t>EnMPLSFODF_448637</t>
        </is>
      </c>
      <c r="L301" t="inlineStr">
        <is>
          <t>Problema en el ingreso del ticket</t>
        </is>
      </c>
      <c r="M301" t="inlineStr">
        <is>
          <t>Ticket</t>
        </is>
      </c>
      <c r="N301" t="inlineStr">
        <is>
          <t>ticket duplicado</t>
        </is>
      </c>
      <c r="O301" t="inlineStr">
        <is>
          <t>GTD-TELSUR</t>
        </is>
      </c>
      <c r="P301" t="inlineStr">
        <is>
          <t>ggonzalez@grupogtd.com</t>
        </is>
      </c>
      <c r="Q301" t="inlineStr">
        <is>
          <t>ATM 7002</t>
        </is>
      </c>
      <c r="R301" t="inlineStr">
        <is>
          <t>GTD-TELSUR-Problema en el ingreso del ticket-ticket duplicado</t>
        </is>
      </c>
      <c r="S301" t="inlineStr">
        <is>
          <t>Corporaciones</t>
        </is>
      </c>
      <c r="T301" t="inlineStr">
        <is>
          <t>Transmisión de Datos</t>
        </is>
      </c>
      <c r="U301" t="inlineStr">
        <is>
          <t>Medium</t>
        </is>
      </c>
      <c r="V301" s="70" t="n">
        <v>45433.64008101852</v>
      </c>
      <c r="X301" s="70" t="n">
        <v>45433.7878125</v>
      </c>
      <c r="Z301" t="n">
        <v>44640</v>
      </c>
      <c r="AC301" t="inlineStr">
        <is>
          <t>MSO</t>
        </is>
      </c>
      <c r="AD301" t="inlineStr">
        <is>
          <t>user_cpm</t>
        </is>
      </c>
      <c r="AE301" t="inlineStr">
        <is>
          <t>sgonzalez@grupogtd.com</t>
        </is>
      </c>
      <c r="AF301" t="n">
        <v>0</v>
      </c>
      <c r="AG301" t="n">
        <v>100</v>
      </c>
      <c r="AH301" t="n">
        <v>99.522849462</v>
      </c>
      <c r="AI301" t="n">
        <v>213</v>
      </c>
    </row>
    <row r="302" ht="15.95" customHeight="1" s="79">
      <c r="A302" t="inlineStr">
        <is>
          <t>2024 996682</t>
        </is>
      </c>
      <c r="B302" t="inlineStr">
        <is>
          <t>REDBANC S.A.</t>
        </is>
      </c>
      <c r="C302" t="inlineStr">
        <is>
          <t>Customer Problem Ticket</t>
        </is>
      </c>
      <c r="E302" t="inlineStr">
        <is>
          <t>Cerrado</t>
        </is>
      </c>
      <c r="F302" t="inlineStr">
        <is>
          <t>Grupo de Nivel 1</t>
        </is>
      </c>
      <c r="G302" t="inlineStr">
        <is>
          <t>ticket</t>
        </is>
      </c>
      <c r="J302" t="inlineStr">
        <is>
          <t>Enlace MPLS FO #3566711</t>
        </is>
      </c>
      <c r="K302" t="inlineStr">
        <is>
          <t>EnMPLSFODF_366974</t>
        </is>
      </c>
      <c r="L302" t="inlineStr">
        <is>
          <t>Problema en el ingreso del ticket</t>
        </is>
      </c>
      <c r="M302" t="inlineStr">
        <is>
          <t>Ticket</t>
        </is>
      </c>
      <c r="N302" t="inlineStr">
        <is>
          <t>ticket duplicado</t>
        </is>
      </c>
      <c r="O302" t="inlineStr">
        <is>
          <t>GTD-TELSUR</t>
        </is>
      </c>
      <c r="P302" t="inlineStr">
        <is>
          <t>ggonzalez@grupogtd.com</t>
        </is>
      </c>
      <c r="Q302" t="inlineStr">
        <is>
          <t>ATM 0156</t>
        </is>
      </c>
      <c r="R302" t="inlineStr">
        <is>
          <t>GTD-TELSUR-Problema en el ingreso del ticket-ticket duplicado</t>
        </is>
      </c>
      <c r="S302" t="inlineStr">
        <is>
          <t>Corporaciones</t>
        </is>
      </c>
      <c r="T302" t="inlineStr">
        <is>
          <t>Transmisión de Datos</t>
        </is>
      </c>
      <c r="U302" t="inlineStr">
        <is>
          <t>Medium</t>
        </is>
      </c>
      <c r="V302" s="70" t="n">
        <v>45433.64021990741</v>
      </c>
      <c r="X302" s="70" t="n">
        <v>45433.78731481481</v>
      </c>
      <c r="Z302" t="n">
        <v>44640</v>
      </c>
      <c r="AC302" t="inlineStr">
        <is>
          <t>MNN</t>
        </is>
      </c>
      <c r="AD302" t="inlineStr">
        <is>
          <t>user_cpm</t>
        </is>
      </c>
      <c r="AE302" t="inlineStr">
        <is>
          <t>sgonzalez@grupogtd.com</t>
        </is>
      </c>
      <c r="AF302" t="n">
        <v>0</v>
      </c>
      <c r="AG302" t="n">
        <v>100</v>
      </c>
      <c r="AH302" t="n">
        <v>99.52508960599999</v>
      </c>
      <c r="AI302" t="n">
        <v>212</v>
      </c>
    </row>
    <row r="303" ht="15.95" customHeight="1" s="79">
      <c r="A303" t="inlineStr">
        <is>
          <t>2024 996683</t>
        </is>
      </c>
      <c r="B303" t="inlineStr">
        <is>
          <t>REDBANC S.A.</t>
        </is>
      </c>
      <c r="C303" t="inlineStr">
        <is>
          <t>Customer Problem Ticket</t>
        </is>
      </c>
      <c r="E303" t="inlineStr">
        <is>
          <t>Cerrado</t>
        </is>
      </c>
      <c r="F303" t="inlineStr">
        <is>
          <t>Grupo de Nivel 1</t>
        </is>
      </c>
      <c r="G303" t="inlineStr">
        <is>
          <t>ticket</t>
        </is>
      </c>
      <c r="J303" t="inlineStr">
        <is>
          <t>Enlace MPLS FO #0001509223</t>
        </is>
      </c>
      <c r="K303" t="inlineStr">
        <is>
          <t>EnMPLSFO_010323680_410</t>
        </is>
      </c>
      <c r="L303" t="inlineStr">
        <is>
          <t>Problema en el ingreso del ticket</t>
        </is>
      </c>
      <c r="M303" t="inlineStr">
        <is>
          <t>Ticket</t>
        </is>
      </c>
      <c r="N303" t="inlineStr">
        <is>
          <t>ticket duplicado</t>
        </is>
      </c>
      <c r="O303" t="inlineStr">
        <is>
          <t>GTD-TELSUR</t>
        </is>
      </c>
      <c r="P303" t="inlineStr">
        <is>
          <t>ggonzalez@grupogtd.com</t>
        </is>
      </c>
      <c r="Q303" t="inlineStr">
        <is>
          <t>ATM 410</t>
        </is>
      </c>
      <c r="R303" t="inlineStr">
        <is>
          <t>GTD-TELSUR-Problema en el ingreso del ticket-ticket duplicado</t>
        </is>
      </c>
      <c r="S303" t="inlineStr">
        <is>
          <t>Corporaciones</t>
        </is>
      </c>
      <c r="T303" t="inlineStr">
        <is>
          <t>Transmisión de Datos</t>
        </is>
      </c>
      <c r="U303" t="inlineStr">
        <is>
          <t>Medium</t>
        </is>
      </c>
      <c r="V303" s="70" t="n">
        <v>45433.64033564815</v>
      </c>
      <c r="X303" s="70" t="n">
        <v>45433.78743055555</v>
      </c>
      <c r="Z303" t="n">
        <v>44640</v>
      </c>
      <c r="AC303" t="inlineStr">
        <is>
          <t>MNP</t>
        </is>
      </c>
      <c r="AD303" t="inlineStr">
        <is>
          <t>user_cpm</t>
        </is>
      </c>
      <c r="AE303" t="inlineStr">
        <is>
          <t>sgonzalez@grupogtd.com</t>
        </is>
      </c>
      <c r="AF303" t="n">
        <v>0</v>
      </c>
      <c r="AG303" t="n">
        <v>100</v>
      </c>
      <c r="AH303" t="n">
        <v>99.527329749</v>
      </c>
      <c r="AI303" t="n">
        <v>211</v>
      </c>
    </row>
    <row r="304" ht="15.95" customHeight="1" s="79">
      <c r="A304" t="inlineStr">
        <is>
          <t>2024 996684</t>
        </is>
      </c>
      <c r="B304" t="inlineStr">
        <is>
          <t>REDBANC S.A.</t>
        </is>
      </c>
      <c r="C304" t="inlineStr">
        <is>
          <t>Customer Problem Ticket</t>
        </is>
      </c>
      <c r="E304" t="inlineStr">
        <is>
          <t>Cerrado</t>
        </is>
      </c>
      <c r="F304" t="inlineStr">
        <is>
          <t>Grupo de Nivel 1</t>
        </is>
      </c>
      <c r="G304" t="inlineStr">
        <is>
          <t>ticket</t>
        </is>
      </c>
      <c r="J304" t="inlineStr">
        <is>
          <t>Enlace MPLS FO #38227</t>
        </is>
      </c>
      <c r="K304" t="inlineStr">
        <is>
          <t>EnMPLSFODF_368008</t>
        </is>
      </c>
      <c r="L304" t="inlineStr">
        <is>
          <t>Problema en el ingreso del ticket</t>
        </is>
      </c>
      <c r="M304" t="inlineStr">
        <is>
          <t>Ticket</t>
        </is>
      </c>
      <c r="N304" t="inlineStr">
        <is>
          <t>ticket duplicado</t>
        </is>
      </c>
      <c r="O304" t="inlineStr">
        <is>
          <t>GTD-TELSUR</t>
        </is>
      </c>
      <c r="P304" t="inlineStr">
        <is>
          <t>ggonzalez@grupogtd.com</t>
        </is>
      </c>
      <c r="Q304" t="inlineStr">
        <is>
          <t>ATM 182</t>
        </is>
      </c>
      <c r="R304" t="inlineStr">
        <is>
          <t>GTD-TELSUR-Problema en el ingreso del ticket-ticket duplicado</t>
        </is>
      </c>
      <c r="S304" t="inlineStr">
        <is>
          <t>Corporaciones</t>
        </is>
      </c>
      <c r="T304" t="inlineStr">
        <is>
          <t>Transmisión de Datos</t>
        </is>
      </c>
      <c r="U304" t="inlineStr">
        <is>
          <t>Medium</t>
        </is>
      </c>
      <c r="V304" s="70" t="n">
        <v>45433.64041666667</v>
      </c>
      <c r="X304" s="70" t="n">
        <v>45433.78721064814</v>
      </c>
      <c r="Z304" t="n">
        <v>44640</v>
      </c>
      <c r="AC304" t="inlineStr">
        <is>
          <t>MSS</t>
        </is>
      </c>
      <c r="AD304" t="inlineStr">
        <is>
          <t>user_cpm</t>
        </is>
      </c>
      <c r="AE304" t="inlineStr">
        <is>
          <t>sgonzalez@grupogtd.com</t>
        </is>
      </c>
      <c r="AF304" t="n">
        <v>0</v>
      </c>
      <c r="AG304" t="n">
        <v>100</v>
      </c>
      <c r="AH304" t="n">
        <v>99.527329749</v>
      </c>
      <c r="AI304" t="n">
        <v>211</v>
      </c>
    </row>
    <row r="305" ht="15.95" customHeight="1" s="79">
      <c r="A305" t="inlineStr">
        <is>
          <t>2024 996686</t>
        </is>
      </c>
      <c r="B305" t="inlineStr">
        <is>
          <t>REDBANC S.A.</t>
        </is>
      </c>
      <c r="C305" t="inlineStr">
        <is>
          <t>Customer Problem Ticket</t>
        </is>
      </c>
      <c r="E305" t="inlineStr">
        <is>
          <t>Cerrado</t>
        </is>
      </c>
      <c r="F305" t="inlineStr">
        <is>
          <t>Grupo de Nivel 1</t>
        </is>
      </c>
      <c r="G305" t="inlineStr">
        <is>
          <t>ticket</t>
        </is>
      </c>
      <c r="J305" t="inlineStr">
        <is>
          <t>Enlace MPLS FO #0006345550</t>
        </is>
      </c>
      <c r="K305" t="inlineStr">
        <is>
          <t>EnMPLSFO_010418360_312</t>
        </is>
      </c>
      <c r="L305" t="inlineStr">
        <is>
          <t>Problema en el ingreso del ticket</t>
        </is>
      </c>
      <c r="M305" t="inlineStr">
        <is>
          <t>Ticket</t>
        </is>
      </c>
      <c r="N305" t="inlineStr">
        <is>
          <t>ticket duplicado</t>
        </is>
      </c>
      <c r="O305" t="inlineStr">
        <is>
          <t>GTD-TELSUR</t>
        </is>
      </c>
      <c r="P305" t="inlineStr">
        <is>
          <t>ggonzalez@grupogtd.com</t>
        </is>
      </c>
      <c r="Q305" t="inlineStr">
        <is>
          <t>ATM 312</t>
        </is>
      </c>
      <c r="R305" t="inlineStr">
        <is>
          <t>GTD-TELSUR-Problema en el ingreso del ticket-ticket duplicado</t>
        </is>
      </c>
      <c r="S305" t="inlineStr">
        <is>
          <t>Corporaciones</t>
        </is>
      </c>
      <c r="T305" t="inlineStr">
        <is>
          <t>Transmisión de Datos</t>
        </is>
      </c>
      <c r="U305" t="inlineStr">
        <is>
          <t>Medium</t>
        </is>
      </c>
      <c r="V305" s="70" t="n">
        <v>45433.64052083333</v>
      </c>
      <c r="X305" s="70" t="n">
        <v>45433.78737268518</v>
      </c>
      <c r="Z305" t="n">
        <v>44640</v>
      </c>
      <c r="AC305" t="inlineStr">
        <is>
          <t>RNGA</t>
        </is>
      </c>
      <c r="AD305" t="inlineStr">
        <is>
          <t>user_cpm</t>
        </is>
      </c>
      <c r="AE305" t="inlineStr">
        <is>
          <t>sgonzalez@grupogtd.com</t>
        </is>
      </c>
      <c r="AF305" t="n">
        <v>0</v>
      </c>
      <c r="AG305" t="n">
        <v>100</v>
      </c>
      <c r="AH305" t="n">
        <v>99.527329749</v>
      </c>
      <c r="AI305" t="n">
        <v>211</v>
      </c>
    </row>
    <row r="306" ht="15.95" customHeight="1" s="79">
      <c r="A306" t="inlineStr">
        <is>
          <t>2024 996687</t>
        </is>
      </c>
      <c r="B306" t="inlineStr">
        <is>
          <t>REDBANC S.A.</t>
        </is>
      </c>
      <c r="C306" t="inlineStr">
        <is>
          <t>Customer Problem Ticket</t>
        </is>
      </c>
      <c r="E306" t="inlineStr">
        <is>
          <t>Cerrado</t>
        </is>
      </c>
      <c r="F306" t="inlineStr">
        <is>
          <t>Grupo de Nivel 1</t>
        </is>
      </c>
      <c r="G306" t="inlineStr">
        <is>
          <t>ticket</t>
        </is>
      </c>
      <c r="J306" t="inlineStr">
        <is>
          <t>Enlace MPLS FO #38800</t>
        </is>
      </c>
      <c r="K306" t="inlineStr">
        <is>
          <t>EnMPLSFODF_317373</t>
        </is>
      </c>
      <c r="L306" t="inlineStr">
        <is>
          <t>Problema en el ingreso del ticket</t>
        </is>
      </c>
      <c r="M306" t="inlineStr">
        <is>
          <t>Ticket</t>
        </is>
      </c>
      <c r="N306" t="inlineStr">
        <is>
          <t>ticket duplicado</t>
        </is>
      </c>
      <c r="O306" t="inlineStr">
        <is>
          <t>GTD-TELSUR</t>
        </is>
      </c>
      <c r="P306" t="inlineStr">
        <is>
          <t>ggonzalez@grupogtd.com</t>
        </is>
      </c>
      <c r="Q306" t="inlineStr">
        <is>
          <t>ATM 1049</t>
        </is>
      </c>
      <c r="R306" t="inlineStr">
        <is>
          <t>GTD-TELSUR-Problema en el ingreso del ticket-ticket duplicado</t>
        </is>
      </c>
      <c r="S306" t="inlineStr">
        <is>
          <t>Corporaciones</t>
        </is>
      </c>
      <c r="T306" t="inlineStr">
        <is>
          <t>Transmisión de Datos</t>
        </is>
      </c>
      <c r="U306" t="inlineStr">
        <is>
          <t>Medium</t>
        </is>
      </c>
      <c r="V306" s="70" t="n">
        <v>45433.64054398148</v>
      </c>
      <c r="X306" s="70" t="n">
        <v>45433.78689814815</v>
      </c>
      <c r="Z306" t="n">
        <v>44640</v>
      </c>
      <c r="AC306" t="inlineStr">
        <is>
          <t>MSC</t>
        </is>
      </c>
      <c r="AD306" t="inlineStr">
        <is>
          <t>user_cpm</t>
        </is>
      </c>
      <c r="AE306" t="inlineStr">
        <is>
          <t>sgonzalez@grupogtd.com</t>
        </is>
      </c>
      <c r="AF306" t="n">
        <v>0</v>
      </c>
      <c r="AG306" t="n">
        <v>100</v>
      </c>
      <c r="AH306" t="n">
        <v>99.527329749</v>
      </c>
      <c r="AI306" t="n">
        <v>211</v>
      </c>
    </row>
    <row r="307" ht="15.95" customHeight="1" s="79">
      <c r="A307" t="inlineStr">
        <is>
          <t>2024 996688</t>
        </is>
      </c>
      <c r="B307" t="inlineStr">
        <is>
          <t>REDBANC S.A.</t>
        </is>
      </c>
      <c r="C307" t="inlineStr">
        <is>
          <t>Customer Problem Ticket</t>
        </is>
      </c>
      <c r="E307" t="inlineStr">
        <is>
          <t>Cerrado</t>
        </is>
      </c>
      <c r="F307" t="inlineStr">
        <is>
          <t>Grupo de Nivel 1</t>
        </is>
      </c>
      <c r="G307" t="inlineStr">
        <is>
          <t>ticket</t>
        </is>
      </c>
      <c r="J307" t="inlineStr">
        <is>
          <t>Enlace MPLS FO #0006346945</t>
        </is>
      </c>
      <c r="K307" t="inlineStr">
        <is>
          <t>EnMPLSFO_010418369_351</t>
        </is>
      </c>
      <c r="L307" t="inlineStr">
        <is>
          <t>Problema en el ingreso del ticket</t>
        </is>
      </c>
      <c r="M307" t="inlineStr">
        <is>
          <t>Ticket</t>
        </is>
      </c>
      <c r="N307" t="inlineStr">
        <is>
          <t>ticket duplicado</t>
        </is>
      </c>
      <c r="O307" t="inlineStr">
        <is>
          <t>GTD-TELSUR</t>
        </is>
      </c>
      <c r="P307" t="inlineStr">
        <is>
          <t>ggonzalez@grupogtd.com</t>
        </is>
      </c>
      <c r="Q307" t="inlineStr">
        <is>
          <t>ATM 351</t>
        </is>
      </c>
      <c r="R307" t="inlineStr">
        <is>
          <t>GTD-TELSUR-Problema en el ingreso del ticket-ticket duplicado</t>
        </is>
      </c>
      <c r="S307" t="inlineStr">
        <is>
          <t>Corporaciones</t>
        </is>
      </c>
      <c r="T307" t="inlineStr">
        <is>
          <t>Transmisión de Datos</t>
        </is>
      </c>
      <c r="U307" t="inlineStr">
        <is>
          <t>Medium</t>
        </is>
      </c>
      <c r="V307" s="70" t="n">
        <v>45433.64061342592</v>
      </c>
      <c r="X307" s="70" t="n">
        <v>45433.78748842593</v>
      </c>
      <c r="Z307" t="n">
        <v>44640</v>
      </c>
      <c r="AC307" t="inlineStr">
        <is>
          <t>CHLE</t>
        </is>
      </c>
      <c r="AD307" t="inlineStr">
        <is>
          <t>user_cpm</t>
        </is>
      </c>
      <c r="AE307" t="inlineStr">
        <is>
          <t>sgonzalez@grupogtd.com</t>
        </is>
      </c>
      <c r="AF307" t="n">
        <v>0</v>
      </c>
      <c r="AG307" t="n">
        <v>100</v>
      </c>
      <c r="AH307" t="n">
        <v>99.527329749</v>
      </c>
      <c r="AI307" t="n">
        <v>211</v>
      </c>
    </row>
    <row r="308" ht="15.95" customHeight="1" s="79">
      <c r="A308" t="inlineStr">
        <is>
          <t>2024 996689</t>
        </is>
      </c>
      <c r="B308" t="inlineStr">
        <is>
          <t>REDBANC S.A.</t>
        </is>
      </c>
      <c r="C308" t="inlineStr">
        <is>
          <t>Customer Problem Ticket</t>
        </is>
      </c>
      <c r="E308" t="inlineStr">
        <is>
          <t>Cerrado</t>
        </is>
      </c>
      <c r="F308" t="inlineStr">
        <is>
          <t>Grupo de Nivel 1</t>
        </is>
      </c>
      <c r="G308" s="71" t="inlineStr">
        <is>
          <t>TK ANTERIOR 995910
Asunto: INCIDENT REDBANC: 3794_MPLSFO__Banco-Chile_Easy_Cerrillos_CS-010467384:ATM Down
Estimados,
Alarma persiste en plataforma:
Favor de gestionar nueva revisión. 
Saludos cordiales.
Ramón Pérez S.
Analista de Monitoreo
Sotero del Rio N° 541 Of. 727 - Santiago
Celular: +56 229944006
Mail: monitoreo@netmetrix.cl
_______________
Estimados Mesa de Soporte,
Se informa que se detecta el siguiente incidente en plataforma de monitoreo, por favor gestionar creación de ticket de Reclamo para la revision del servicio:
Notificacion de Incidente
Camino Melipilla 10939, Cerrillos
RUT:96.521.680-4
RESUMEN
Nombre host:3794_MPLSFO__Banco-Chile_Easy_Cerrillos_CS-010467384
Direccion IP:10.113.20.188
Alerta:ATM Down
Severidad:High
Fecha y Hora de Incio:2024.05.20 | 10:16:15
CS Equipo:ROUTRGEN_010397158_3794
CONTACTO PARA VALIDAR SERVICIO
Escalamiento:Operador de Monitoreo de turno | Correo: monitoreo@netmetrix.cl
BITACORA
Registros de Actualizacion:
www.netmetrix.cl
Centro de Monitoreo Netmetrix
https://apps.mypurecloud.com/directory/#/engage/admin/interactions/94c4d6db-d88c-4577-be40-460e6ec36f0a</t>
        </is>
      </c>
      <c r="J308" t="inlineStr">
        <is>
          <t>Enlace MPLS FO #0008660415</t>
        </is>
      </c>
      <c r="K308" t="inlineStr">
        <is>
          <t>EnMPLSFO_010467384_3794</t>
        </is>
      </c>
      <c r="L308" t="inlineStr">
        <is>
          <t>Problema en el ingreso del ticket</t>
        </is>
      </c>
      <c r="M308" t="inlineStr">
        <is>
          <t>Ticket</t>
        </is>
      </c>
      <c r="N308" t="inlineStr">
        <is>
          <t>ticket duplicado</t>
        </is>
      </c>
      <c r="O308" t="inlineStr">
        <is>
          <t>GTD-TELSUR</t>
        </is>
      </c>
      <c r="P308" t="inlineStr">
        <is>
          <t>ggonzalez@grupogtd.com</t>
        </is>
      </c>
      <c r="Q308" t="inlineStr">
        <is>
          <t>ATM 3794</t>
        </is>
      </c>
      <c r="R308" t="inlineStr">
        <is>
          <t>GTD-TELSUR-Problema en el ingreso del ticket-ticket duplicado</t>
        </is>
      </c>
      <c r="S308" t="inlineStr">
        <is>
          <t>Corporaciones</t>
        </is>
      </c>
      <c r="T308" t="inlineStr">
        <is>
          <t>Transmisión de Datos</t>
        </is>
      </c>
      <c r="U308" t="inlineStr">
        <is>
          <t>Medium</t>
        </is>
      </c>
      <c r="V308" s="70" t="n">
        <v>45433.64449074074</v>
      </c>
      <c r="X308" s="70" t="n">
        <v>45433.69797453703</v>
      </c>
      <c r="Z308" t="n">
        <v>44640</v>
      </c>
      <c r="AC308" t="inlineStr">
        <is>
          <t>MSS</t>
        </is>
      </c>
      <c r="AD308" t="inlineStr">
        <is>
          <t>Lbarrera@contratistasgtd.com</t>
        </is>
      </c>
      <c r="AF308" t="n">
        <v>0</v>
      </c>
      <c r="AG308" t="n">
        <v>100</v>
      </c>
      <c r="AH308" t="n">
        <v>99.82750896100001</v>
      </c>
      <c r="AI308" t="n">
        <v>77</v>
      </c>
    </row>
    <row r="309" ht="15.95" customHeight="1" s="79">
      <c r="A309" t="inlineStr">
        <is>
          <t>2024 996692</t>
        </is>
      </c>
      <c r="B309" t="inlineStr">
        <is>
          <t>REDBANC S.A.</t>
        </is>
      </c>
      <c r="C309" t="inlineStr">
        <is>
          <t>Customer Problem Ticket</t>
        </is>
      </c>
      <c r="E309" t="inlineStr">
        <is>
          <t>Cerrado</t>
        </is>
      </c>
      <c r="F309" t="inlineStr">
        <is>
          <t>Grupo de Nivel 1</t>
        </is>
      </c>
      <c r="G309" t="inlineStr">
        <is>
          <t>ticket</t>
        </is>
      </c>
      <c r="J309" t="inlineStr">
        <is>
          <t>Enlace MPLS FO #0006475478</t>
        </is>
      </c>
      <c r="K309" t="inlineStr">
        <is>
          <t>EnMPLSFO_010419381_3030</t>
        </is>
      </c>
      <c r="L309" t="inlineStr">
        <is>
          <t>Problema en el ingreso del ticket</t>
        </is>
      </c>
      <c r="M309" t="inlineStr">
        <is>
          <t>Ticket</t>
        </is>
      </c>
      <c r="N309" t="inlineStr">
        <is>
          <t>ticket duplicado</t>
        </is>
      </c>
      <c r="O309" t="inlineStr">
        <is>
          <t>GTD-TELSUR</t>
        </is>
      </c>
      <c r="P309" t="inlineStr">
        <is>
          <t>ggonzalez@grupogtd.com</t>
        </is>
      </c>
      <c r="Q309" t="inlineStr">
        <is>
          <t>ATM 3030</t>
        </is>
      </c>
      <c r="R309" t="inlineStr">
        <is>
          <t>GTD-TELSUR-Problema en el ingreso del ticket-ticket duplicado</t>
        </is>
      </c>
      <c r="S309" t="inlineStr">
        <is>
          <t>Corporaciones</t>
        </is>
      </c>
      <c r="T309" t="inlineStr">
        <is>
          <t>Transmisión de Datos</t>
        </is>
      </c>
      <c r="U309" t="inlineStr">
        <is>
          <t>Medium</t>
        </is>
      </c>
      <c r="V309" s="70" t="n">
        <v>45433.68160879629</v>
      </c>
      <c r="X309" s="70" t="n">
        <v>45433.78790509259</v>
      </c>
      <c r="Z309" t="n">
        <v>44640</v>
      </c>
      <c r="AC309" t="inlineStr">
        <is>
          <t>CNCP</t>
        </is>
      </c>
      <c r="AD309" t="inlineStr">
        <is>
          <t>user_cpm</t>
        </is>
      </c>
      <c r="AE309" t="inlineStr">
        <is>
          <t>sgonzalez@grupogtd.com</t>
        </is>
      </c>
      <c r="AF309" t="n">
        <v>0</v>
      </c>
      <c r="AG309" t="n">
        <v>100</v>
      </c>
      <c r="AH309" t="n">
        <v>99.65725806499999</v>
      </c>
      <c r="AI309" t="n">
        <v>153</v>
      </c>
    </row>
    <row r="310" ht="15.95" customHeight="1" s="79">
      <c r="A310" t="inlineStr">
        <is>
          <t>2024 996693</t>
        </is>
      </c>
      <c r="B310" t="inlineStr">
        <is>
          <t>REDBANC S.A.</t>
        </is>
      </c>
      <c r="C310" t="inlineStr">
        <is>
          <t>Customer Problem Ticket</t>
        </is>
      </c>
      <c r="E310" t="inlineStr">
        <is>
          <t>Cerrado</t>
        </is>
      </c>
      <c r="F310" t="inlineStr">
        <is>
          <t>Grupo de Nivel 1</t>
        </is>
      </c>
      <c r="G310" t="inlineStr">
        <is>
          <t>ticket</t>
        </is>
      </c>
      <c r="J310" t="inlineStr">
        <is>
          <t>Enlace MPLS FO #0000016248</t>
        </is>
      </c>
      <c r="K310" t="inlineStr">
        <is>
          <t>EnMPLSFO_542473</t>
        </is>
      </c>
      <c r="L310" t="inlineStr">
        <is>
          <t>Problema en el ingreso del ticket</t>
        </is>
      </c>
      <c r="M310" t="inlineStr">
        <is>
          <t>Ticket</t>
        </is>
      </c>
      <c r="N310" t="inlineStr">
        <is>
          <t>ticket duplicado</t>
        </is>
      </c>
      <c r="O310" t="inlineStr">
        <is>
          <t>GTD-TELSUR</t>
        </is>
      </c>
      <c r="P310" t="inlineStr">
        <is>
          <t>ggonzalez@grupogtd.com</t>
        </is>
      </c>
      <c r="Q310" t="inlineStr">
        <is>
          <t>ATM 3918</t>
        </is>
      </c>
      <c r="R310" t="inlineStr">
        <is>
          <t>GTD-TELSUR-Problema en el ingreso del ticket-ticket duplicado</t>
        </is>
      </c>
      <c r="S310" t="inlineStr">
        <is>
          <t>Corporaciones</t>
        </is>
      </c>
      <c r="T310" t="inlineStr">
        <is>
          <t>Transmisión de Datos</t>
        </is>
      </c>
      <c r="U310" t="inlineStr">
        <is>
          <t>Medium</t>
        </is>
      </c>
      <c r="V310" s="70" t="n">
        <v>45433.68163194445</v>
      </c>
      <c r="X310" s="70" t="n">
        <v>45433.78715277778</v>
      </c>
      <c r="Z310" t="n">
        <v>44640</v>
      </c>
      <c r="AC310" t="inlineStr">
        <is>
          <t>MSO</t>
        </is>
      </c>
      <c r="AD310" t="inlineStr">
        <is>
          <t>user_cpm</t>
        </is>
      </c>
      <c r="AE310" t="inlineStr">
        <is>
          <t>sgonzalez@grupogtd.com</t>
        </is>
      </c>
      <c r="AF310" t="n">
        <v>0</v>
      </c>
      <c r="AG310" t="n">
        <v>100</v>
      </c>
      <c r="AH310" t="n">
        <v>99.659498208</v>
      </c>
      <c r="AI310" t="n">
        <v>152</v>
      </c>
    </row>
    <row r="311" ht="15.95" customHeight="1" s="79">
      <c r="A311" t="inlineStr">
        <is>
          <t>2024 996694</t>
        </is>
      </c>
      <c r="B311" t="inlineStr">
        <is>
          <t>REDBANC S.A.</t>
        </is>
      </c>
      <c r="C311" t="inlineStr">
        <is>
          <t>Customer Problem Ticket</t>
        </is>
      </c>
      <c r="E311" t="inlineStr">
        <is>
          <t>Cerrado</t>
        </is>
      </c>
      <c r="F311" t="inlineStr">
        <is>
          <t>Grupo de Nivel 1</t>
        </is>
      </c>
      <c r="G311" t="inlineStr">
        <is>
          <t>ticket</t>
        </is>
      </c>
      <c r="J311" t="inlineStr">
        <is>
          <t>Enlace MPLS FO #0006351813</t>
        </is>
      </c>
      <c r="K311" t="inlineStr">
        <is>
          <t>EnMPLSFO_010418489_5515</t>
        </is>
      </c>
      <c r="L311" t="inlineStr">
        <is>
          <t>Problema en el ingreso del ticket</t>
        </is>
      </c>
      <c r="M311" t="inlineStr">
        <is>
          <t>Ticket</t>
        </is>
      </c>
      <c r="N311" t="inlineStr">
        <is>
          <t>ticket duplicado</t>
        </is>
      </c>
      <c r="O311" t="inlineStr">
        <is>
          <t>GTD-TELSUR</t>
        </is>
      </c>
      <c r="P311" t="inlineStr">
        <is>
          <t>ggonzalez@grupogtd.com</t>
        </is>
      </c>
      <c r="Q311" t="inlineStr">
        <is>
          <t>ATM 5515</t>
        </is>
      </c>
      <c r="R311" t="inlineStr">
        <is>
          <t>GTD-TELSUR-Problema en el ingreso del ticket-ticket duplicado</t>
        </is>
      </c>
      <c r="S311" t="inlineStr">
        <is>
          <t>Corporaciones</t>
        </is>
      </c>
      <c r="T311" t="inlineStr">
        <is>
          <t>Transmisión de Datos</t>
        </is>
      </c>
      <c r="U311" t="inlineStr">
        <is>
          <t>Medium</t>
        </is>
      </c>
      <c r="V311" s="70" t="n">
        <v>45433.68173611111</v>
      </c>
      <c r="X311" s="70" t="n">
        <v>45433.78726851852</v>
      </c>
      <c r="Z311" t="n">
        <v>44640</v>
      </c>
      <c r="AC311" t="inlineStr">
        <is>
          <t>CNCP</t>
        </is>
      </c>
      <c r="AD311" t="inlineStr">
        <is>
          <t>user_cpm</t>
        </is>
      </c>
      <c r="AE311" t="inlineStr">
        <is>
          <t>sgonzalez@grupogtd.com</t>
        </is>
      </c>
      <c r="AF311" t="n">
        <v>0</v>
      </c>
      <c r="AG311" t="n">
        <v>100</v>
      </c>
      <c r="AH311" t="n">
        <v>99.659498208</v>
      </c>
      <c r="AI311" t="n">
        <v>152</v>
      </c>
    </row>
    <row r="312" ht="15.95" customHeight="1" s="79">
      <c r="A312" t="inlineStr">
        <is>
          <t>2024 996695</t>
        </is>
      </c>
      <c r="B312" t="inlineStr">
        <is>
          <t>REDBANC S.A.</t>
        </is>
      </c>
      <c r="C312" t="inlineStr">
        <is>
          <t>Customer Problem Ticket</t>
        </is>
      </c>
      <c r="E312" t="inlineStr">
        <is>
          <t>Cerrado</t>
        </is>
      </c>
      <c r="F312" t="inlineStr">
        <is>
          <t>Grupo de Nivel 1</t>
        </is>
      </c>
      <c r="G312" t="inlineStr">
        <is>
          <t>ticket</t>
        </is>
      </c>
      <c r="J312" t="inlineStr">
        <is>
          <t>Enlace MPLS FO #3566539</t>
        </is>
      </c>
      <c r="K312" t="inlineStr">
        <is>
          <t>EnMPLSFODF_144363</t>
        </is>
      </c>
      <c r="L312" t="inlineStr">
        <is>
          <t>Problema en el ingreso del ticket</t>
        </is>
      </c>
      <c r="M312" t="inlineStr">
        <is>
          <t>Ticket</t>
        </is>
      </c>
      <c r="N312" t="inlineStr">
        <is>
          <t>ticket duplicado</t>
        </is>
      </c>
      <c r="O312" t="inlineStr">
        <is>
          <t>GTD-TELSUR</t>
        </is>
      </c>
      <c r="P312" t="inlineStr">
        <is>
          <t>ggonzalez@grupogtd.com</t>
        </is>
      </c>
      <c r="Q312" t="inlineStr">
        <is>
          <t>ATM 4770</t>
        </is>
      </c>
      <c r="R312" t="inlineStr">
        <is>
          <t>GTD-TELSUR-Problema en el ingreso del ticket-ticket duplicado</t>
        </is>
      </c>
      <c r="S312" t="inlineStr">
        <is>
          <t>Corporaciones</t>
        </is>
      </c>
      <c r="T312" t="inlineStr">
        <is>
          <t>Transmisión de Datos</t>
        </is>
      </c>
      <c r="U312" t="inlineStr">
        <is>
          <t>Medium</t>
        </is>
      </c>
      <c r="V312" s="70" t="n">
        <v>45433.68175925926</v>
      </c>
      <c r="X312" s="70" t="n">
        <v>45433.78697916667</v>
      </c>
      <c r="Z312" t="n">
        <v>44640</v>
      </c>
      <c r="AC312" t="inlineStr">
        <is>
          <t>MNN</t>
        </is>
      </c>
      <c r="AD312" t="inlineStr">
        <is>
          <t>user_cpm</t>
        </is>
      </c>
      <c r="AE312" t="inlineStr">
        <is>
          <t>sgonzalez@grupogtd.com</t>
        </is>
      </c>
      <c r="AF312" t="n">
        <v>0</v>
      </c>
      <c r="AG312" t="n">
        <v>100</v>
      </c>
      <c r="AH312" t="n">
        <v>99.659498208</v>
      </c>
      <c r="AI312" t="n">
        <v>152</v>
      </c>
    </row>
    <row r="313" ht="15.95" customHeight="1" s="79">
      <c r="A313" t="inlineStr">
        <is>
          <t>2024 996696</t>
        </is>
      </c>
      <c r="B313" t="inlineStr">
        <is>
          <t>REDBANC S.A.</t>
        </is>
      </c>
      <c r="C313" t="inlineStr">
        <is>
          <t>Customer Problem Ticket</t>
        </is>
      </c>
      <c r="E313" t="inlineStr">
        <is>
          <t>Cerrado</t>
        </is>
      </c>
      <c r="F313" t="inlineStr">
        <is>
          <t>Grupo de Nivel 1</t>
        </is>
      </c>
      <c r="G313" t="inlineStr">
        <is>
          <t>ticket</t>
        </is>
      </c>
      <c r="J313" t="inlineStr">
        <is>
          <t>Enlace MPLS FO #37641</t>
        </is>
      </c>
      <c r="K313" t="inlineStr">
        <is>
          <t>EnMPLSFODF_448637</t>
        </is>
      </c>
      <c r="L313" t="inlineStr">
        <is>
          <t>Problema en el ingreso del ticket</t>
        </is>
      </c>
      <c r="M313" t="inlineStr">
        <is>
          <t>Ticket</t>
        </is>
      </c>
      <c r="N313" t="inlineStr">
        <is>
          <t>ticket duplicado</t>
        </is>
      </c>
      <c r="O313" t="inlineStr">
        <is>
          <t>GTD-TELSUR</t>
        </is>
      </c>
      <c r="P313" t="inlineStr">
        <is>
          <t>ggonzalez@grupogtd.com</t>
        </is>
      </c>
      <c r="Q313" t="inlineStr">
        <is>
          <t>ATM 7002</t>
        </is>
      </c>
      <c r="R313" t="inlineStr">
        <is>
          <t>GTD-TELSUR-Problema en el ingreso del ticket-ticket duplicado</t>
        </is>
      </c>
      <c r="S313" t="inlineStr">
        <is>
          <t>Corporaciones</t>
        </is>
      </c>
      <c r="T313" t="inlineStr">
        <is>
          <t>Transmisión de Datos</t>
        </is>
      </c>
      <c r="U313" t="inlineStr">
        <is>
          <t>Medium</t>
        </is>
      </c>
      <c r="V313" s="70" t="n">
        <v>45433.68181712963</v>
      </c>
      <c r="X313" s="70" t="n">
        <v>45433.78806712963</v>
      </c>
      <c r="Z313" t="n">
        <v>44640</v>
      </c>
      <c r="AC313" t="inlineStr">
        <is>
          <t>MSO</t>
        </is>
      </c>
      <c r="AD313" t="inlineStr">
        <is>
          <t>user_cpm</t>
        </is>
      </c>
      <c r="AE313" t="inlineStr">
        <is>
          <t>sgonzalez@grupogtd.com</t>
        </is>
      </c>
      <c r="AF313" t="n">
        <v>0</v>
      </c>
      <c r="AG313" t="n">
        <v>100</v>
      </c>
      <c r="AH313" t="n">
        <v>99.65725806499999</v>
      </c>
      <c r="AI313" t="n">
        <v>153</v>
      </c>
    </row>
    <row r="314" ht="15.95" customHeight="1" s="79">
      <c r="A314" t="inlineStr">
        <is>
          <t>2024 996697</t>
        </is>
      </c>
      <c r="B314" t="inlineStr">
        <is>
          <t>REDBANC S.A.</t>
        </is>
      </c>
      <c r="C314" t="inlineStr">
        <is>
          <t>Customer Problem Ticket</t>
        </is>
      </c>
      <c r="E314" t="inlineStr">
        <is>
          <t>Cerrado</t>
        </is>
      </c>
      <c r="F314" t="inlineStr">
        <is>
          <t>Grupo de Nivel 1</t>
        </is>
      </c>
      <c r="G314" t="inlineStr">
        <is>
          <t>ticket</t>
        </is>
      </c>
      <c r="J314" t="inlineStr">
        <is>
          <t>Enlace MPLS FO #0001509223</t>
        </is>
      </c>
      <c r="K314" t="inlineStr">
        <is>
          <t>EnMPLSFO_010323680_410</t>
        </is>
      </c>
      <c r="L314" t="inlineStr">
        <is>
          <t>Problema en el ingreso del ticket</t>
        </is>
      </c>
      <c r="M314" t="inlineStr">
        <is>
          <t>Ticket</t>
        </is>
      </c>
      <c r="N314" t="inlineStr">
        <is>
          <t>ticket duplicado</t>
        </is>
      </c>
      <c r="O314" t="inlineStr">
        <is>
          <t>GTD-TELSUR</t>
        </is>
      </c>
      <c r="P314" t="inlineStr">
        <is>
          <t>ggonzalez@grupogtd.com</t>
        </is>
      </c>
      <c r="Q314" t="inlineStr">
        <is>
          <t>ATM 410</t>
        </is>
      </c>
      <c r="R314" t="inlineStr">
        <is>
          <t>GTD-TELSUR-Problema en el ingreso del ticket-ticket duplicado</t>
        </is>
      </c>
      <c r="S314" t="inlineStr">
        <is>
          <t>Corporaciones</t>
        </is>
      </c>
      <c r="T314" t="inlineStr">
        <is>
          <t>Transmisión de Datos</t>
        </is>
      </c>
      <c r="U314" t="inlineStr">
        <is>
          <t>Medium</t>
        </is>
      </c>
      <c r="V314" s="70" t="n">
        <v>45433.68194444444</v>
      </c>
      <c r="X314" s="70" t="n">
        <v>45433.78759259259</v>
      </c>
      <c r="Z314" t="n">
        <v>44640</v>
      </c>
      <c r="AC314" t="inlineStr">
        <is>
          <t>MNP</t>
        </is>
      </c>
      <c r="AD314" t="inlineStr">
        <is>
          <t>user_cpm</t>
        </is>
      </c>
      <c r="AE314" t="inlineStr">
        <is>
          <t>sgonzalez@grupogtd.com</t>
        </is>
      </c>
      <c r="AF314" t="n">
        <v>0</v>
      </c>
      <c r="AG314" t="n">
        <v>100</v>
      </c>
      <c r="AH314" t="n">
        <v>99.659498208</v>
      </c>
      <c r="AI314" t="n">
        <v>152</v>
      </c>
    </row>
    <row r="315" ht="15.95" customHeight="1" s="79">
      <c r="A315" t="inlineStr">
        <is>
          <t>2024 996698</t>
        </is>
      </c>
      <c r="B315" t="inlineStr">
        <is>
          <t>REDBANC S.A.</t>
        </is>
      </c>
      <c r="C315" t="inlineStr">
        <is>
          <t>Customer Problem Ticket</t>
        </is>
      </c>
      <c r="E315" t="inlineStr">
        <is>
          <t>Cerrado</t>
        </is>
      </c>
      <c r="F315" t="inlineStr">
        <is>
          <t>Grupo de Nivel 1</t>
        </is>
      </c>
      <c r="G315" t="inlineStr">
        <is>
          <t>ticket</t>
        </is>
      </c>
      <c r="J315" t="inlineStr">
        <is>
          <t>Enlace MPLS FO #0000002781</t>
        </is>
      </c>
      <c r="K315" t="inlineStr">
        <is>
          <t>EnMPLSFO_554497</t>
        </is>
      </c>
      <c r="L315" t="inlineStr">
        <is>
          <t>Problema en el ingreso del ticket</t>
        </is>
      </c>
      <c r="M315" t="inlineStr">
        <is>
          <t>Ticket</t>
        </is>
      </c>
      <c r="N315" t="inlineStr">
        <is>
          <t>ticket duplicado</t>
        </is>
      </c>
      <c r="O315" t="inlineStr">
        <is>
          <t>GTD-TELSUR</t>
        </is>
      </c>
      <c r="P315" t="inlineStr">
        <is>
          <t>ggonzalez@grupogtd.com</t>
        </is>
      </c>
      <c r="R315" t="inlineStr">
        <is>
          <t>GTD-TELSUR-Problema en el ingreso del ticket-ticket duplicado</t>
        </is>
      </c>
      <c r="S315" t="inlineStr">
        <is>
          <t>Corporaciones</t>
        </is>
      </c>
      <c r="T315" t="inlineStr">
        <is>
          <t>Transmisión de Datos</t>
        </is>
      </c>
      <c r="U315" t="inlineStr">
        <is>
          <t>Medium</t>
        </is>
      </c>
      <c r="V315" s="70" t="n">
        <v>45433.68204861111</v>
      </c>
      <c r="X315" s="70" t="n">
        <v>45433.78765046296</v>
      </c>
      <c r="Z315" t="n">
        <v>44640</v>
      </c>
      <c r="AC315" t="inlineStr">
        <is>
          <t>MNN</t>
        </is>
      </c>
      <c r="AD315" t="inlineStr">
        <is>
          <t>user_cpm</t>
        </is>
      </c>
      <c r="AE315" t="inlineStr">
        <is>
          <t>sgonzalez@grupogtd.com</t>
        </is>
      </c>
      <c r="AF315" t="n">
        <v>0</v>
      </c>
      <c r="AG315" t="n">
        <v>100</v>
      </c>
      <c r="AH315" t="n">
        <v>99.659498208</v>
      </c>
      <c r="AI315" t="n">
        <v>152</v>
      </c>
    </row>
    <row r="316" ht="15.95" customHeight="1" s="79">
      <c r="A316" t="inlineStr">
        <is>
          <t>2024 996699</t>
        </is>
      </c>
      <c r="B316" t="inlineStr">
        <is>
          <t>REDBANC S.A.</t>
        </is>
      </c>
      <c r="C316" t="inlineStr">
        <is>
          <t>Customer Problem Ticket</t>
        </is>
      </c>
      <c r="E316" t="inlineStr">
        <is>
          <t>Cerrado</t>
        </is>
      </c>
      <c r="F316" t="inlineStr">
        <is>
          <t>Grupo de Nivel 1</t>
        </is>
      </c>
      <c r="G316" t="inlineStr">
        <is>
          <t>ticket</t>
        </is>
      </c>
      <c r="J316" t="inlineStr">
        <is>
          <t>Enlace MPLS FO #38227</t>
        </is>
      </c>
      <c r="K316" t="inlineStr">
        <is>
          <t>EnMPLSFODF_368008</t>
        </is>
      </c>
      <c r="L316" t="inlineStr">
        <is>
          <t>Problema en el ingreso del ticket</t>
        </is>
      </c>
      <c r="M316" t="inlineStr">
        <is>
          <t>Ticket</t>
        </is>
      </c>
      <c r="N316" t="inlineStr">
        <is>
          <t>ticket duplicado</t>
        </is>
      </c>
      <c r="O316" t="inlineStr">
        <is>
          <t>GTD-TELSUR</t>
        </is>
      </c>
      <c r="P316" t="inlineStr">
        <is>
          <t>ggonzalez@grupogtd.com</t>
        </is>
      </c>
      <c r="Q316" t="inlineStr">
        <is>
          <t>ATM 182</t>
        </is>
      </c>
      <c r="R316" t="inlineStr">
        <is>
          <t>GTD-TELSUR-Problema en el ingreso del ticket-ticket duplicado</t>
        </is>
      </c>
      <c r="S316" t="inlineStr">
        <is>
          <t>Corporaciones</t>
        </is>
      </c>
      <c r="T316" t="inlineStr">
        <is>
          <t>Transmisión de Datos</t>
        </is>
      </c>
      <c r="U316" t="inlineStr">
        <is>
          <t>Medium</t>
        </is>
      </c>
      <c r="V316" s="70" t="n">
        <v>45433.68207175926</v>
      </c>
      <c r="X316" s="70" t="n">
        <v>45433.78769675926</v>
      </c>
      <c r="Z316" t="n">
        <v>44640</v>
      </c>
      <c r="AC316" t="inlineStr">
        <is>
          <t>MSS</t>
        </is>
      </c>
      <c r="AD316" t="inlineStr">
        <is>
          <t>user_cpm</t>
        </is>
      </c>
      <c r="AE316" t="inlineStr">
        <is>
          <t>sgonzalez@grupogtd.com</t>
        </is>
      </c>
      <c r="AF316" t="n">
        <v>0</v>
      </c>
      <c r="AG316" t="n">
        <v>100</v>
      </c>
      <c r="AH316" t="n">
        <v>99.659498208</v>
      </c>
      <c r="AI316" t="n">
        <v>152</v>
      </c>
    </row>
    <row r="317" ht="15.95" customHeight="1" s="79">
      <c r="A317" t="inlineStr">
        <is>
          <t>2024 996700</t>
        </is>
      </c>
      <c r="B317" t="inlineStr">
        <is>
          <t>REDBANC S.A.</t>
        </is>
      </c>
      <c r="C317" t="inlineStr">
        <is>
          <t>Customer Problem Ticket</t>
        </is>
      </c>
      <c r="E317" t="inlineStr">
        <is>
          <t>Cerrado</t>
        </is>
      </c>
      <c r="F317" t="inlineStr">
        <is>
          <t>Grupo de Nivel 1</t>
        </is>
      </c>
      <c r="G317" t="inlineStr">
        <is>
          <t>ticket</t>
        </is>
      </c>
      <c r="J317" t="inlineStr">
        <is>
          <t>Enlace MPLS FO #0006345550</t>
        </is>
      </c>
      <c r="K317" t="inlineStr">
        <is>
          <t>EnMPLSFO_010418360_312</t>
        </is>
      </c>
      <c r="L317" t="inlineStr">
        <is>
          <t>Problema en el ingreso del ticket</t>
        </is>
      </c>
      <c r="M317" t="inlineStr">
        <is>
          <t>Ticket</t>
        </is>
      </c>
      <c r="N317" t="inlineStr">
        <is>
          <t>ticket duplicado</t>
        </is>
      </c>
      <c r="O317" t="inlineStr">
        <is>
          <t>GTD-TELSUR</t>
        </is>
      </c>
      <c r="P317" t="inlineStr">
        <is>
          <t>ggonzalez@grupogtd.com</t>
        </is>
      </c>
      <c r="Q317" t="inlineStr">
        <is>
          <t>ATM 312</t>
        </is>
      </c>
      <c r="R317" t="inlineStr">
        <is>
          <t>GTD-TELSUR-Problema en el ingreso del ticket-ticket duplicado</t>
        </is>
      </c>
      <c r="S317" t="inlineStr">
        <is>
          <t>Corporaciones</t>
        </is>
      </c>
      <c r="T317" t="inlineStr">
        <is>
          <t>Transmisión de Datos</t>
        </is>
      </c>
      <c r="U317" t="inlineStr">
        <is>
          <t>Medium</t>
        </is>
      </c>
      <c r="V317" s="70" t="n">
        <v>45433.68219907407</v>
      </c>
      <c r="X317" s="70" t="n">
        <v>45433.78709490741</v>
      </c>
      <c r="Z317" t="n">
        <v>44640</v>
      </c>
      <c r="AC317" t="inlineStr">
        <is>
          <t>RNGA</t>
        </is>
      </c>
      <c r="AD317" t="inlineStr">
        <is>
          <t>user_cpm</t>
        </is>
      </c>
      <c r="AE317" t="inlineStr">
        <is>
          <t>sgonzalez@grupogtd.com</t>
        </is>
      </c>
      <c r="AF317" t="n">
        <v>0</v>
      </c>
      <c r="AG317" t="n">
        <v>100</v>
      </c>
      <c r="AH317" t="n">
        <v>99.661738351</v>
      </c>
      <c r="AI317" t="n">
        <v>151</v>
      </c>
    </row>
    <row r="318" ht="15.95" customHeight="1" s="79">
      <c r="A318" t="inlineStr">
        <is>
          <t>2024 996701</t>
        </is>
      </c>
      <c r="B318" t="inlineStr">
        <is>
          <t>REDBANC S.A.</t>
        </is>
      </c>
      <c r="C318" t="inlineStr">
        <is>
          <t>Customer Problem Ticket</t>
        </is>
      </c>
      <c r="E318" t="inlineStr">
        <is>
          <t>Cerrado</t>
        </is>
      </c>
      <c r="F318" t="inlineStr">
        <is>
          <t>Grupo de Nivel 1</t>
        </is>
      </c>
      <c r="G318" t="inlineStr">
        <is>
          <t>ticket</t>
        </is>
      </c>
      <c r="J318" t="inlineStr">
        <is>
          <t>Enlace MPLS FO #0006346945</t>
        </is>
      </c>
      <c r="K318" t="inlineStr">
        <is>
          <t>EnMPLSFO_010418369_351</t>
        </is>
      </c>
      <c r="L318" t="inlineStr">
        <is>
          <t>Problema en el ingreso del ticket</t>
        </is>
      </c>
      <c r="M318" t="inlineStr">
        <is>
          <t>Ticket</t>
        </is>
      </c>
      <c r="N318" t="inlineStr">
        <is>
          <t>ticket duplicado</t>
        </is>
      </c>
      <c r="O318" t="inlineStr">
        <is>
          <t>GTD-TELSUR</t>
        </is>
      </c>
      <c r="P318" t="inlineStr">
        <is>
          <t>ggonzalez@grupogtd.com</t>
        </is>
      </c>
      <c r="Q318" t="inlineStr">
        <is>
          <t>ATM 351</t>
        </is>
      </c>
      <c r="R318" t="inlineStr">
        <is>
          <t>GTD-TELSUR-Problema en el ingreso del ticket-ticket duplicado</t>
        </is>
      </c>
      <c r="S318" t="inlineStr">
        <is>
          <t>Corporaciones</t>
        </is>
      </c>
      <c r="T318" t="inlineStr">
        <is>
          <t>Transmisión de Datos</t>
        </is>
      </c>
      <c r="U318" t="inlineStr">
        <is>
          <t>Medium</t>
        </is>
      </c>
      <c r="V318" s="70" t="n">
        <v>45433.68223379629</v>
      </c>
      <c r="X318" s="70" t="n">
        <v>45433.7875462963</v>
      </c>
      <c r="Z318" t="n">
        <v>44640</v>
      </c>
      <c r="AC318" t="inlineStr">
        <is>
          <t>CHLE</t>
        </is>
      </c>
      <c r="AD318" t="inlineStr">
        <is>
          <t>user_cpm</t>
        </is>
      </c>
      <c r="AE318" t="inlineStr">
        <is>
          <t>sgonzalez@grupogtd.com</t>
        </is>
      </c>
      <c r="AF318" t="n">
        <v>0</v>
      </c>
      <c r="AG318" t="n">
        <v>100</v>
      </c>
      <c r="AH318" t="n">
        <v>99.659498208</v>
      </c>
      <c r="AI318" t="n">
        <v>152</v>
      </c>
    </row>
    <row r="319" ht="15.95" customHeight="1" s="79">
      <c r="A319" t="inlineStr">
        <is>
          <t>2024 996702</t>
        </is>
      </c>
      <c r="B319" t="inlineStr">
        <is>
          <t>REDBANC S.A.</t>
        </is>
      </c>
      <c r="C319" t="inlineStr">
        <is>
          <t>Customer Problem Ticket</t>
        </is>
      </c>
      <c r="E319" t="inlineStr">
        <is>
          <t>Cerrado</t>
        </is>
      </c>
      <c r="F319" t="inlineStr">
        <is>
          <t>Grupo de Nivel 1</t>
        </is>
      </c>
      <c r="G319" t="inlineStr">
        <is>
          <t>ticket</t>
        </is>
      </c>
      <c r="J319" t="inlineStr">
        <is>
          <t>Enlace MPLS FO #38800</t>
        </is>
      </c>
      <c r="K319" t="inlineStr">
        <is>
          <t>EnMPLSFODF_317373</t>
        </is>
      </c>
      <c r="L319" t="inlineStr">
        <is>
          <t>Problema en el ingreso del ticket</t>
        </is>
      </c>
      <c r="M319" t="inlineStr">
        <is>
          <t>Ticket</t>
        </is>
      </c>
      <c r="N319" t="inlineStr">
        <is>
          <t>ticket duplicado</t>
        </is>
      </c>
      <c r="O319" t="inlineStr">
        <is>
          <t>GTD-TELSUR</t>
        </is>
      </c>
      <c r="P319" t="inlineStr">
        <is>
          <t>ggonzalez@grupogtd.com</t>
        </is>
      </c>
      <c r="Q319" t="inlineStr">
        <is>
          <t>ATM 1049</t>
        </is>
      </c>
      <c r="R319" t="inlineStr">
        <is>
          <t>GTD-TELSUR-Problema en el ingreso del ticket-ticket duplicado</t>
        </is>
      </c>
      <c r="S319" t="inlineStr">
        <is>
          <t>Corporaciones</t>
        </is>
      </c>
      <c r="T319" t="inlineStr">
        <is>
          <t>Transmisión de Datos</t>
        </is>
      </c>
      <c r="U319" t="inlineStr">
        <is>
          <t>Medium</t>
        </is>
      </c>
      <c r="V319" s="70" t="n">
        <v>45433.68225694444</v>
      </c>
      <c r="X319" s="70" t="n">
        <v>45433.78776620371</v>
      </c>
      <c r="Z319" t="n">
        <v>44640</v>
      </c>
      <c r="AC319" t="inlineStr">
        <is>
          <t>MSC</t>
        </is>
      </c>
      <c r="AD319" t="inlineStr">
        <is>
          <t>user_cpm</t>
        </is>
      </c>
      <c r="AE319" t="inlineStr">
        <is>
          <t>sgonzalez@grupogtd.com</t>
        </is>
      </c>
      <c r="AF319" t="n">
        <v>0</v>
      </c>
      <c r="AG319" t="n">
        <v>100</v>
      </c>
      <c r="AH319" t="n">
        <v>99.659498208</v>
      </c>
      <c r="AI319" t="n">
        <v>152</v>
      </c>
    </row>
    <row r="320" ht="15.95" customHeight="1" s="79">
      <c r="A320" t="inlineStr">
        <is>
          <t>2024 996712</t>
        </is>
      </c>
      <c r="B320" t="inlineStr">
        <is>
          <t>REDBANC S.A.</t>
        </is>
      </c>
      <c r="C320" t="inlineStr">
        <is>
          <t>Customer Problem Ticket</t>
        </is>
      </c>
      <c r="E320" t="inlineStr">
        <is>
          <t>Cerrado</t>
        </is>
      </c>
      <c r="F320" t="inlineStr">
        <is>
          <t>Grupo de Nivel 1</t>
        </is>
      </c>
      <c r="G320" s="71" t="inlineStr">
        <is>
          <t>ATM	3387
Falla	enlace caido
CS:	CS-10367687 / BPI-3256499
IP	10.10.119.97
Direccion	Santa Rosa 13218
Comuna	La Pintana
Local	Supermercado Alvi La Pintana</t>
        </is>
      </c>
      <c r="J320" t="inlineStr">
        <is>
          <t>Enlace MPLS FO #0003256499</t>
        </is>
      </c>
      <c r="K320" t="inlineStr">
        <is>
          <t>EnMPLSFO_010367687_3387</t>
        </is>
      </c>
      <c r="L320" t="inlineStr">
        <is>
          <t>Problema de energía o climatización</t>
        </is>
      </c>
      <c r="M320" t="inlineStr">
        <is>
          <t>Router de datos</t>
        </is>
      </c>
      <c r="N320" t="inlineStr">
        <is>
          <t>se reconecta energía</t>
        </is>
      </c>
      <c r="O320" t="inlineStr">
        <is>
          <t>CLIENTE</t>
        </is>
      </c>
      <c r="P320" t="inlineStr">
        <is>
          <t>ggonzalez@grupogtd.com</t>
        </is>
      </c>
      <c r="Q320" t="inlineStr">
        <is>
          <t>ATM 3387</t>
        </is>
      </c>
      <c r="R320" t="inlineStr">
        <is>
          <t>CLIENTE-Problema de energía o climatización-se reconecta energía</t>
        </is>
      </c>
      <c r="S320" t="inlineStr">
        <is>
          <t>Corporaciones</t>
        </is>
      </c>
      <c r="T320" t="inlineStr">
        <is>
          <t>Transmisión de Datos</t>
        </is>
      </c>
      <c r="U320" t="inlineStr">
        <is>
          <t>Medium</t>
        </is>
      </c>
      <c r="V320" s="70" t="n">
        <v>45433.74327546296</v>
      </c>
      <c r="X320" s="70" t="n">
        <v>45433.83704861111</v>
      </c>
      <c r="Z320" t="n">
        <v>44640</v>
      </c>
      <c r="AC320" t="inlineStr">
        <is>
          <t>MSC</t>
        </is>
      </c>
      <c r="AD320" t="inlineStr">
        <is>
          <t>ggonzalez@grupogtd.com</t>
        </is>
      </c>
      <c r="AF320" t="n">
        <v>0</v>
      </c>
      <c r="AG320" t="n">
        <v>100</v>
      </c>
      <c r="AH320" t="n">
        <v>99.697580645</v>
      </c>
      <c r="AI320" t="n">
        <v>135</v>
      </c>
    </row>
    <row r="321" ht="15.95" customHeight="1" s="79">
      <c r="A321" t="inlineStr">
        <is>
          <t>2024 996733</t>
        </is>
      </c>
      <c r="B321" t="inlineStr">
        <is>
          <t>REDBANC S.A.</t>
        </is>
      </c>
      <c r="C321" t="inlineStr">
        <is>
          <t>Customer Problem Ticket</t>
        </is>
      </c>
      <c r="E321" t="inlineStr">
        <is>
          <t>Cerrado</t>
        </is>
      </c>
      <c r="F321" t="inlineStr">
        <is>
          <t>Grupo de Soporte Terreno</t>
        </is>
      </c>
      <c r="G321" s="71" t="inlineStr">
        <is>
          <t xml:space="preserve">Estimados
Favor vuestra ayuda para realizar revisión de intermitencias de ASR Paine 2 Datos y Video:
CS: 495266
CS: 495257
Atte.
Sergio Matias Sandoval Fleet
</t>
        </is>
      </c>
      <c r="J321" t="inlineStr">
        <is>
          <t>Punto a Punto Ethernet #38475</t>
        </is>
      </c>
      <c r="K321" t="inlineStr">
        <is>
          <t>P2PETH495266</t>
        </is>
      </c>
      <c r="L321" t="inlineStr">
        <is>
          <t>Bloqueo de servicio y/o equipo</t>
        </is>
      </c>
      <c r="M321" t="inlineStr">
        <is>
          <t>Sube sin intervención de GTD-TELSUR</t>
        </is>
      </c>
      <c r="N321" t="inlineStr">
        <is>
          <t>sin intervención de GTD-TELSUR</t>
        </is>
      </c>
      <c r="O321" t="inlineStr">
        <is>
          <t>GTD-TELSUR</t>
        </is>
      </c>
      <c r="P321" t="inlineStr">
        <is>
          <t>ale-fort@grupogtd.com</t>
        </is>
      </c>
      <c r="Q321" t="n">
        <v>0</v>
      </c>
      <c r="R321" t="inlineStr">
        <is>
          <t>GTD-TELSUR-Bloqueo de servicio y/o equipo-sin intervención de GTD-TELSUR</t>
        </is>
      </c>
      <c r="S321" t="inlineStr">
        <is>
          <t>Corporaciones</t>
        </is>
      </c>
      <c r="T321" t="inlineStr">
        <is>
          <t>Transmisión de Datos</t>
        </is>
      </c>
      <c r="U321" t="inlineStr">
        <is>
          <t>Medium</t>
        </is>
      </c>
      <c r="V321" s="70" t="n">
        <v>45433.97732638889</v>
      </c>
      <c r="W321" s="70" t="n">
        <v>45434.43829861111</v>
      </c>
      <c r="X321" s="70" t="n">
        <v>45434.44158564815</v>
      </c>
      <c r="Z321" t="n">
        <v>44640</v>
      </c>
      <c r="AC321" t="inlineStr">
        <is>
          <t>MSS</t>
        </is>
      </c>
      <c r="AD321" t="inlineStr">
        <is>
          <t>patricio.soto@grupogtd.com</t>
        </is>
      </c>
      <c r="AF321" t="n">
        <v>0</v>
      </c>
      <c r="AG321" t="n">
        <v>98.512544803</v>
      </c>
      <c r="AH321" t="n">
        <v>98.503584229</v>
      </c>
      <c r="AI321" t="n">
        <v>668</v>
      </c>
      <c r="AJ321" t="n">
        <v>664</v>
      </c>
      <c r="AK321" t="n">
        <v>664</v>
      </c>
    </row>
    <row r="322" ht="15.95" customHeight="1" s="79">
      <c r="A322" t="inlineStr">
        <is>
          <t>2024 996733</t>
        </is>
      </c>
      <c r="B322" t="inlineStr">
        <is>
          <t>REDBANC S.A.</t>
        </is>
      </c>
      <c r="C322" t="inlineStr">
        <is>
          <t>Customer Problem Ticket</t>
        </is>
      </c>
      <c r="E322" t="inlineStr">
        <is>
          <t>Cerrado</t>
        </is>
      </c>
      <c r="F322" t="inlineStr">
        <is>
          <t>Grupo de Soporte Terreno</t>
        </is>
      </c>
      <c r="G322" s="71" t="inlineStr">
        <is>
          <t xml:space="preserve">Estimados
Favor vuestra ayuda para realizar revisión de intermitencias de ASR Paine 2 Datos y Video:
CS: 495266
CS: 495257
Atte.
Sergio Matias Sandoval Fleet
</t>
        </is>
      </c>
      <c r="J322" t="inlineStr">
        <is>
          <t>Punto a Punto Ethernet #38473</t>
        </is>
      </c>
      <c r="K322" t="inlineStr">
        <is>
          <t>P2PETH495257</t>
        </is>
      </c>
      <c r="L322" t="inlineStr">
        <is>
          <t>Bloqueo de servicio y/o equipo</t>
        </is>
      </c>
      <c r="M322" t="inlineStr">
        <is>
          <t>Sube sin intervención de GTD-TELSUR</t>
        </is>
      </c>
      <c r="N322" t="inlineStr">
        <is>
          <t>sin intervención de GTD-TELSUR</t>
        </is>
      </c>
      <c r="O322" t="inlineStr">
        <is>
          <t>GTD-TELSUR</t>
        </is>
      </c>
      <c r="P322" t="inlineStr">
        <is>
          <t>ale-fort@grupogtd.com</t>
        </is>
      </c>
      <c r="Q322" t="n">
        <v>0</v>
      </c>
      <c r="R322" t="inlineStr">
        <is>
          <t>GTD-TELSUR-Bloqueo de servicio y/o equipo-sin intervención de GTD-TELSUR</t>
        </is>
      </c>
      <c r="S322" t="inlineStr">
        <is>
          <t>Corporaciones</t>
        </is>
      </c>
      <c r="T322" t="inlineStr">
        <is>
          <t>Transmisión de Datos</t>
        </is>
      </c>
      <c r="U322" t="inlineStr">
        <is>
          <t>Medium</t>
        </is>
      </c>
      <c r="V322" s="70" t="n">
        <v>45433.97732638889</v>
      </c>
      <c r="W322" s="70" t="n">
        <v>45434.43829861111</v>
      </c>
      <c r="X322" s="70" t="n">
        <v>45434.44158564815</v>
      </c>
      <c r="Z322" t="n">
        <v>44640</v>
      </c>
      <c r="AC322" t="inlineStr">
        <is>
          <t>MSS</t>
        </is>
      </c>
      <c r="AD322" t="inlineStr">
        <is>
          <t>patricio.soto@grupogtd.com</t>
        </is>
      </c>
      <c r="AF322" t="n">
        <v>0</v>
      </c>
      <c r="AG322" t="n">
        <v>98.512544803</v>
      </c>
      <c r="AH322" t="n">
        <v>98.503584229</v>
      </c>
      <c r="AI322" t="n">
        <v>668</v>
      </c>
      <c r="AJ322" t="n">
        <v>664</v>
      </c>
      <c r="AK322" t="n">
        <v>664</v>
      </c>
    </row>
    <row r="323" ht="15.95" customHeight="1" s="79">
      <c r="A323" t="inlineStr">
        <is>
          <t>2024 996736</t>
        </is>
      </c>
      <c r="B323" t="inlineStr">
        <is>
          <t>REDBANC S.A.</t>
        </is>
      </c>
      <c r="C323" t="inlineStr">
        <is>
          <t>Customer Problem Ticket</t>
        </is>
      </c>
      <c r="E323" t="inlineStr">
        <is>
          <t>Cancelado</t>
        </is>
      </c>
      <c r="F323" t="inlineStr">
        <is>
          <t>Grupo de Nivel 1</t>
        </is>
      </c>
      <c r="G323" t="inlineStr">
        <is>
          <t>ticket</t>
        </is>
      </c>
      <c r="J323" t="inlineStr">
        <is>
          <t>Enlace MPLS FO #38926</t>
        </is>
      </c>
      <c r="K323" t="inlineStr">
        <is>
          <t>EnMPLSFODF_530842</t>
        </is>
      </c>
      <c r="Q323" t="n">
        <v>234</v>
      </c>
      <c r="S323" t="inlineStr">
        <is>
          <t>Corporaciones</t>
        </is>
      </c>
      <c r="T323" t="inlineStr">
        <is>
          <t>Transmisión de Datos</t>
        </is>
      </c>
      <c r="U323" t="inlineStr">
        <is>
          <t>Medium</t>
        </is>
      </c>
      <c r="V323" s="70" t="n">
        <v>45433.99766203704</v>
      </c>
      <c r="Y323" s="70" t="n">
        <v>45433.99986111111</v>
      </c>
      <c r="Z323" t="n">
        <v>44640</v>
      </c>
      <c r="AC323" t="inlineStr">
        <is>
          <t>MNC</t>
        </is>
      </c>
      <c r="AD323" t="inlineStr">
        <is>
          <t>user_cpm</t>
        </is>
      </c>
      <c r="AE323" t="inlineStr">
        <is>
          <t>sgonzalez@grupogtd.com</t>
        </is>
      </c>
      <c r="AF323" t="n">
        <v>0</v>
      </c>
      <c r="AG323" t="n">
        <v>99.99327957</v>
      </c>
      <c r="AH323" t="n">
        <v>99.99327957</v>
      </c>
      <c r="AI323" t="n">
        <v>3</v>
      </c>
      <c r="AJ323" t="n">
        <v>3</v>
      </c>
      <c r="AK323" t="n">
        <v>3</v>
      </c>
    </row>
    <row r="324" ht="15.95" customHeight="1" s="79">
      <c r="A324" t="inlineStr">
        <is>
          <t>2024 996739</t>
        </is>
      </c>
      <c r="B324" t="inlineStr">
        <is>
          <t>REDBANC S.A.</t>
        </is>
      </c>
      <c r="C324" t="inlineStr">
        <is>
          <t>Customer Problem Ticket</t>
        </is>
      </c>
      <c r="E324" t="inlineStr">
        <is>
          <t>Cerrado</t>
        </is>
      </c>
      <c r="F324" t="inlineStr">
        <is>
          <t>Grupo de Nivel 1</t>
        </is>
      </c>
      <c r="G324" s="71" t="inlineStr">
        <is>
          <t xml:space="preserve">RE: INCIDENT REDBANC: 2526_MPLSFO_RM_Banco-Santander_MALL_ESTACION CENTRAL_CS-010474408:ATM Down
Estimados:
Favor su ayuda con servicio sin conexión en monitoreo.
Gráfica con pérdidas.
Notificacion de Incidente
AVENIDA LIBERTADOR BERNARDO OHIGGINS 5091, ESTACION CENTRAL
RUT:96.521.680-4
RESUMEN
Nombre host:2526_MPLSFO_RM_Banco-Santander_MALL_ESTACION CENTRAL_CS-010474408
Direccion IP:10.113.21.50
Alerta:ATM Down
Severidad:High
Fecha y Hora de :2024.05.22 | 01:26:03
CS Equipo:ROUTRGEN_010407175_2526
CONTACTO PARA VALIDAR SERVICIO
Escalamiento
:Operador de Monitoreo de turno | Correo: monitoreo@netmetrix.cl
BITACORA
Registros de Actualizacion
:
Franco Catalán.
Analista de Monitoreo
Sotero del Rio N° 541 Of. 727 - Santiago
Mail: monitoreo@netmetrix.cl
https://apps.mypurecloud.com/directory/#/engage/admin/interactions/1a9e1387-b671-4c03-bf3e-7cdafbe5a672
</t>
        </is>
      </c>
      <c r="J324" t="inlineStr">
        <is>
          <t>Enlace MPLS FO #0000551598</t>
        </is>
      </c>
      <c r="K324" t="inlineStr">
        <is>
          <t>EnMPLSFO_010252692_3136</t>
        </is>
      </c>
      <c r="L324" t="inlineStr">
        <is>
          <t>Bloqueo de servicio y/o equipo</t>
        </is>
      </c>
      <c r="M324" t="inlineStr">
        <is>
          <t>Equipo cliente y/o administrado por cliente</t>
        </is>
      </c>
      <c r="N324" t="inlineStr">
        <is>
          <t>Bloqueo en Host de destino</t>
        </is>
      </c>
      <c r="O324" t="inlineStr">
        <is>
          <t>CLIENTE</t>
        </is>
      </c>
      <c r="P324" t="inlineStr">
        <is>
          <t>vcampos@grupogtd.com</t>
        </is>
      </c>
      <c r="Q324" t="inlineStr">
        <is>
          <t>ATM 3136</t>
        </is>
      </c>
      <c r="R324" t="inlineStr">
        <is>
          <t>CLIENTE-Bloqueo de servicio y/o equipo-Bloqueo en Host de destino</t>
        </is>
      </c>
      <c r="S324" t="inlineStr">
        <is>
          <t>Corporaciones</t>
        </is>
      </c>
      <c r="T324" t="inlineStr">
        <is>
          <t>Transmisión de Datos</t>
        </is>
      </c>
      <c r="U324" t="inlineStr">
        <is>
          <t>Medium</t>
        </is>
      </c>
      <c r="V324" s="70" t="n">
        <v>45434.08184027778</v>
      </c>
      <c r="W324" s="70" t="n">
        <v>45434.324375</v>
      </c>
      <c r="X324" s="70" t="n">
        <v>45442.96236111111</v>
      </c>
      <c r="Z324" t="n">
        <v>44640</v>
      </c>
      <c r="AC324" t="inlineStr">
        <is>
          <t>MSS</t>
        </is>
      </c>
      <c r="AD324" t="inlineStr">
        <is>
          <t>m.pena@contratistasgtd.com</t>
        </is>
      </c>
      <c r="AF324" t="n">
        <v>0</v>
      </c>
      <c r="AG324" t="n">
        <v>99.215949821</v>
      </c>
      <c r="AH324" t="n">
        <v>71.353046595</v>
      </c>
      <c r="AI324" t="n">
        <v>12788</v>
      </c>
      <c r="AJ324" t="n">
        <v>350</v>
      </c>
      <c r="AK324" t="n">
        <v>350</v>
      </c>
    </row>
    <row r="325" ht="15.95" customHeight="1" s="79">
      <c r="A325" t="inlineStr">
        <is>
          <t>2024 996793</t>
        </is>
      </c>
      <c r="B325" t="inlineStr">
        <is>
          <t>REDBANC S.A.</t>
        </is>
      </c>
      <c r="C325" t="inlineStr">
        <is>
          <t>Customer Problem Ticket</t>
        </is>
      </c>
      <c r="E325" t="inlineStr">
        <is>
          <t>Cerrado</t>
        </is>
      </c>
      <c r="F325" t="inlineStr">
        <is>
          <t>Grupo de Nivel 1</t>
        </is>
      </c>
      <c r="G325" s="71" t="inlineStr">
        <is>
          <t>ATM	4470
Falla	sin enlace
CS:	CS-10320026 / BPI-3291500
IP	10.10.149.70
Direccion	Manuel Bulnes 677
Comuna	Salamanca
Local	Supermercado Unimarc Salamanca</t>
        </is>
      </c>
      <c r="J325" t="inlineStr">
        <is>
          <t>Enlace Satelital #0003291500</t>
        </is>
      </c>
      <c r="K325" t="inlineStr">
        <is>
          <t>ENSAT_010320026_4470</t>
        </is>
      </c>
      <c r="L325" t="inlineStr">
        <is>
          <t>Bloqueo de equipos</t>
        </is>
      </c>
      <c r="M325" t="inlineStr">
        <is>
          <t>Equipamiento por lado de cliente</t>
        </is>
      </c>
      <c r="N325" t="inlineStr">
        <is>
          <t>Reinicio de equipamiento</t>
        </is>
      </c>
      <c r="O325" t="inlineStr">
        <is>
          <t>GTD-TELSUR</t>
        </is>
      </c>
      <c r="P325" t="inlineStr">
        <is>
          <t>ggonzalez@grupogtd.com</t>
        </is>
      </c>
      <c r="Q325" t="inlineStr">
        <is>
          <t>ATM 4470</t>
        </is>
      </c>
      <c r="R325" t="inlineStr">
        <is>
          <t>GTD-TELSUR-Bloqueo de equipos-Reinicio de equipamiento</t>
        </is>
      </c>
      <c r="S325" t="inlineStr">
        <is>
          <t>Corporaciones</t>
        </is>
      </c>
      <c r="T325" t="inlineStr">
        <is>
          <t>Transmisión de Datos</t>
        </is>
      </c>
      <c r="U325" t="inlineStr">
        <is>
          <t>Medium</t>
        </is>
      </c>
      <c r="V325" s="70" t="n">
        <v>45434.36067129629</v>
      </c>
      <c r="X325" s="70" t="n">
        <v>45434.80032407407</v>
      </c>
      <c r="Z325" t="n">
        <v>44640</v>
      </c>
      <c r="AC325" t="inlineStr">
        <is>
          <t>COQ</t>
        </is>
      </c>
      <c r="AD325" t="inlineStr">
        <is>
          <t>ggonzalez@grupogtd.com</t>
        </is>
      </c>
      <c r="AF325" t="n">
        <v>0</v>
      </c>
      <c r="AG325" t="n">
        <v>100</v>
      </c>
      <c r="AH325" t="n">
        <v>98.581989247</v>
      </c>
      <c r="AI325" t="n">
        <v>633</v>
      </c>
    </row>
    <row r="326" ht="15.95" customHeight="1" s="79">
      <c r="A326" t="inlineStr">
        <is>
          <t>2024 996921</t>
        </is>
      </c>
      <c r="B326" t="inlineStr">
        <is>
          <t>REDBANC S.A.</t>
        </is>
      </c>
      <c r="C326" t="inlineStr">
        <is>
          <t>Customer Problem Ticket</t>
        </is>
      </c>
      <c r="E326" t="inlineStr">
        <is>
          <t>Cerrado</t>
        </is>
      </c>
      <c r="F326" t="inlineStr">
        <is>
          <t>Grupo de Soporte Terreno</t>
        </is>
      </c>
      <c r="G326" s="71" t="inlineStr">
        <is>
          <t>ATM	448
Falla	sin enlace
CS:	CS-10280357 / BPI-1156089
IP	10.10.106.44
Direccion	Avenida Santa Rosa 7668
Comuna	La Granja
Local	Supermercado Santa Isabel La Granja</t>
        </is>
      </c>
      <c r="J326" t="inlineStr">
        <is>
          <t>Enlace MPLS FO #0001156089</t>
        </is>
      </c>
      <c r="K326" t="inlineStr">
        <is>
          <t>EnMPLSFO_010280357_448</t>
        </is>
      </c>
      <c r="L326" t="inlineStr">
        <is>
          <t>Cable dañado, cortado o atenuado</t>
        </is>
      </c>
      <c r="M326" t="inlineStr">
        <is>
          <t>Cable de fibra óptica</t>
        </is>
      </c>
      <c r="N326" t="inlineStr">
        <is>
          <t>cambio cruzada en D/C</t>
        </is>
      </c>
      <c r="O326" t="inlineStr">
        <is>
          <t>GTD-TELSUR</t>
        </is>
      </c>
      <c r="P326" t="inlineStr">
        <is>
          <t>fmadariaga@grupogtd.com</t>
        </is>
      </c>
      <c r="Q326" t="inlineStr">
        <is>
          <t>ATM 448</t>
        </is>
      </c>
      <c r="R326" t="inlineStr">
        <is>
          <t>GTD-TELSUR-Cable dañado, cortado o atenuado-cambio cruzada en D/C</t>
        </is>
      </c>
      <c r="S326" t="inlineStr">
        <is>
          <t>Corporaciones</t>
        </is>
      </c>
      <c r="T326" t="inlineStr">
        <is>
          <t>Transmisión de Datos</t>
        </is>
      </c>
      <c r="U326" t="inlineStr">
        <is>
          <t>Medium</t>
        </is>
      </c>
      <c r="V326" s="70" t="n">
        <v>45434.42114583333</v>
      </c>
      <c r="W326" s="70" t="n">
        <v>45435.42020833334</v>
      </c>
      <c r="X326" s="70" t="n">
        <v>45435.42049768518</v>
      </c>
      <c r="Z326" t="n">
        <v>44640</v>
      </c>
      <c r="AA326" s="70" t="n">
        <v>45434.73918981481</v>
      </c>
      <c r="AB326" s="70" t="n">
        <v>45435.29652777778</v>
      </c>
      <c r="AC326" t="inlineStr">
        <is>
          <t>MSC</t>
        </is>
      </c>
      <c r="AD326" t="inlineStr">
        <is>
          <t>ggonzalez@grupogtd.com</t>
        </is>
      </c>
      <c r="AF326" t="n">
        <v>803</v>
      </c>
      <c r="AG326" t="n">
        <v>96.776433692</v>
      </c>
      <c r="AH326" t="n">
        <v>96.776433692</v>
      </c>
      <c r="AI326" t="n">
        <v>1439</v>
      </c>
      <c r="AJ326" t="n">
        <v>1439</v>
      </c>
      <c r="AK326" t="n">
        <v>636</v>
      </c>
    </row>
    <row r="327" ht="15.95" customHeight="1" s="79">
      <c r="A327" t="inlineStr">
        <is>
          <t>2024 997030</t>
        </is>
      </c>
      <c r="B327" t="inlineStr">
        <is>
          <t>REDBANC S.A.</t>
        </is>
      </c>
      <c r="C327" t="inlineStr">
        <is>
          <t>Customer Problem Ticket</t>
        </is>
      </c>
      <c r="E327" t="inlineStr">
        <is>
          <t>Cerrado</t>
        </is>
      </c>
      <c r="F327" t="inlineStr">
        <is>
          <t>Grupo de Nivel 1</t>
        </is>
      </c>
      <c r="G327" s="71" t="inlineStr">
        <is>
          <t>ATM	244
Falla	lentitud
CS:	CS-305285 / BPI-38234
IP	
Direccion	Av Camino El Alba 11969 Local 312
Comuna	Santiago
Local	Sucursal</t>
        </is>
      </c>
      <c r="J327" t="inlineStr">
        <is>
          <t>Enlace MPLS FO #38234</t>
        </is>
      </c>
      <c r="K327" t="inlineStr">
        <is>
          <t>EnMPLSFODF_305285</t>
        </is>
      </c>
      <c r="L327" t="inlineStr">
        <is>
          <t>Problema de configuración</t>
        </is>
      </c>
      <c r="M327" t="inlineStr">
        <is>
          <t>Equipo cliente y/o administrado por cliente</t>
        </is>
      </c>
      <c r="N327" t="inlineStr">
        <is>
          <t>cambio de configuración</t>
        </is>
      </c>
      <c r="O327" t="inlineStr">
        <is>
          <t>CLIENTE</t>
        </is>
      </c>
      <c r="P327" t="inlineStr">
        <is>
          <t>ggonzalez@grupogtd.com</t>
        </is>
      </c>
      <c r="Q327" t="inlineStr">
        <is>
          <t>ATM 244</t>
        </is>
      </c>
      <c r="R327" t="inlineStr">
        <is>
          <t>CLIENTE-Problema de configuración-cambio de configuración</t>
        </is>
      </c>
      <c r="S327" t="inlineStr">
        <is>
          <t>Corporaciones</t>
        </is>
      </c>
      <c r="T327" t="inlineStr">
        <is>
          <t>Transmisión de Datos</t>
        </is>
      </c>
      <c r="U327" t="inlineStr">
        <is>
          <t>Medium</t>
        </is>
      </c>
      <c r="V327" s="70" t="n">
        <v>45434.47722222222</v>
      </c>
      <c r="W327" s="70" t="n">
        <v>45434.7140625</v>
      </c>
      <c r="X327" s="70" t="n">
        <v>45434.81069444444</v>
      </c>
      <c r="Z327" t="n">
        <v>44640</v>
      </c>
      <c r="AC327" t="inlineStr">
        <is>
          <t>MSO</t>
        </is>
      </c>
      <c r="AD327" t="inlineStr">
        <is>
          <t>ggonzalez@grupogtd.com</t>
        </is>
      </c>
      <c r="AF327" t="n">
        <v>0</v>
      </c>
      <c r="AG327" t="n">
        <v>99.236111111</v>
      </c>
      <c r="AH327" t="n">
        <v>98.92473118300001</v>
      </c>
      <c r="AI327" t="n">
        <v>480</v>
      </c>
      <c r="AJ327" t="n">
        <v>341</v>
      </c>
      <c r="AK327" t="n">
        <v>341</v>
      </c>
    </row>
    <row r="328" ht="15.95" customHeight="1" s="79">
      <c r="A328" t="inlineStr">
        <is>
          <t>2024 997065</t>
        </is>
      </c>
      <c r="B328" t="inlineStr">
        <is>
          <t>REDBANC S.A.</t>
        </is>
      </c>
      <c r="C328" t="inlineStr">
        <is>
          <t>Customer Problem Ticket</t>
        </is>
      </c>
      <c r="E328" t="inlineStr">
        <is>
          <t>Cerrado</t>
        </is>
      </c>
      <c r="F328" t="inlineStr">
        <is>
          <t>Grupo de Nivel 1</t>
        </is>
      </c>
      <c r="G328" s="71" t="inlineStr">
        <is>
          <t xml:space="preserve">ATM	2550
Falla	enlace caido
CS:	CS-10467647/ BPI 8672342
IP	10.172.7.210
Direccion	Avenida Apoquindo 4501 
Comuna	Las Condes
Local	Stand Alone Escuela Militar </t>
        </is>
      </c>
      <c r="J328" t="inlineStr">
        <is>
          <t>Enlace MPLS FO #0008695244</t>
        </is>
      </c>
      <c r="K328" t="inlineStr">
        <is>
          <t>EnMPLSFO_010468044_2550</t>
        </is>
      </c>
      <c r="L328" t="inlineStr">
        <is>
          <t>Problema de energía o climatización</t>
        </is>
      </c>
      <c r="M328" t="inlineStr">
        <is>
          <t>Router de datos</t>
        </is>
      </c>
      <c r="N328" t="inlineStr">
        <is>
          <t>se reconecta energía</t>
        </is>
      </c>
      <c r="O328" t="inlineStr">
        <is>
          <t>CLIENTE</t>
        </is>
      </c>
      <c r="P328" t="inlineStr">
        <is>
          <t>ggonzalez@grupogtd.com</t>
        </is>
      </c>
      <c r="Q328" t="inlineStr">
        <is>
          <t>ATM 2550</t>
        </is>
      </c>
      <c r="R328" t="inlineStr">
        <is>
          <t>CLIENTE-Problema de energía o climatización-se reconecta energía</t>
        </is>
      </c>
      <c r="S328" t="inlineStr">
        <is>
          <t>Corporaciones</t>
        </is>
      </c>
      <c r="T328" t="inlineStr">
        <is>
          <t>Transmisión de Datos</t>
        </is>
      </c>
      <c r="U328" t="inlineStr">
        <is>
          <t>Medium</t>
        </is>
      </c>
      <c r="V328" s="70" t="n">
        <v>45434.49659722222</v>
      </c>
      <c r="X328" s="70" t="n">
        <v>45434.54004629629</v>
      </c>
      <c r="Z328" t="n">
        <v>44640</v>
      </c>
      <c r="AC328" t="inlineStr">
        <is>
          <t>MSO</t>
        </is>
      </c>
      <c r="AD328" t="inlineStr">
        <is>
          <t>ggonzalez@grupogtd.com</t>
        </is>
      </c>
      <c r="AF328" t="n">
        <v>0</v>
      </c>
      <c r="AG328" t="n">
        <v>100</v>
      </c>
      <c r="AH328" t="n">
        <v>99.861111111</v>
      </c>
      <c r="AI328" t="n">
        <v>62</v>
      </c>
    </row>
    <row r="329" ht="15.95" customHeight="1" s="79">
      <c r="A329" t="inlineStr">
        <is>
          <t>2024 997109</t>
        </is>
      </c>
      <c r="B329" t="inlineStr">
        <is>
          <t>REDBANC S.A.</t>
        </is>
      </c>
      <c r="C329" t="inlineStr">
        <is>
          <t>Customer Problem Ticket</t>
        </is>
      </c>
      <c r="E329" t="inlineStr">
        <is>
          <t>Cerrado</t>
        </is>
      </c>
      <c r="F329" t="inlineStr">
        <is>
          <t>Grupo de Soporte Terreno Telsur</t>
        </is>
      </c>
      <c r="G329" s="71" t="inlineStr">
        <is>
          <t>ATM	1971
Falla	enlace caido
CS:	CS-133818 / BPI-38497
IP	10.10.126.46
Direccion	Av Urmeneta 541
Comuna	Puerto Montt
Local	Sucursal Bancaria</t>
        </is>
      </c>
      <c r="J329" t="inlineStr">
        <is>
          <t>Enlace MPLS-CU #38497</t>
        </is>
      </c>
      <c r="K329" t="inlineStr">
        <is>
          <t>EnMPLSCUDF_133818</t>
        </is>
      </c>
      <c r="L329" t="inlineStr">
        <is>
          <t>Bloqueo de equipos</t>
        </is>
      </c>
      <c r="M329" t="inlineStr">
        <is>
          <t>Equipamiento por lado de cliente</t>
        </is>
      </c>
      <c r="N329" t="inlineStr">
        <is>
          <t>Reinicio de equipamiento</t>
        </is>
      </c>
      <c r="O329" t="inlineStr">
        <is>
          <t>GTD-TELSUR</t>
        </is>
      </c>
      <c r="P329" t="inlineStr">
        <is>
          <t>Cantileo@ext.grupogtd.com</t>
        </is>
      </c>
      <c r="Q329" t="inlineStr">
        <is>
          <t>ATM 1971</t>
        </is>
      </c>
      <c r="R329" t="inlineStr">
        <is>
          <t>GTD-TELSUR-Bloqueo de equipos-Reinicio de equipamiento</t>
        </is>
      </c>
      <c r="S329" t="inlineStr">
        <is>
          <t>Corporaciones</t>
        </is>
      </c>
      <c r="T329" t="inlineStr">
        <is>
          <t>Transmisión de Datos</t>
        </is>
      </c>
      <c r="U329" t="inlineStr">
        <is>
          <t>Medium</t>
        </is>
      </c>
      <c r="V329" s="70" t="n">
        <v>45434.5237037037</v>
      </c>
      <c r="W329" s="70" t="n">
        <v>45435.7209375</v>
      </c>
      <c r="X329" s="70" t="n">
        <v>45440.79399305556</v>
      </c>
      <c r="Z329" t="n">
        <v>44640</v>
      </c>
      <c r="AC329" t="inlineStr">
        <is>
          <t>PMTT</t>
        </is>
      </c>
      <c r="AD329" t="inlineStr">
        <is>
          <t>ggonzalez@grupogtd.com</t>
        </is>
      </c>
      <c r="AF329" t="n">
        <v>0</v>
      </c>
      <c r="AG329" t="n">
        <v>96.13799283199999</v>
      </c>
      <c r="AH329" t="n">
        <v>79.77374552000001</v>
      </c>
      <c r="AI329" t="n">
        <v>9029</v>
      </c>
      <c r="AJ329" t="n">
        <v>1724</v>
      </c>
      <c r="AK329" t="n">
        <v>1724</v>
      </c>
    </row>
    <row r="330" ht="15.95" customHeight="1" s="79">
      <c r="A330" t="inlineStr">
        <is>
          <t>2024 997124</t>
        </is>
      </c>
      <c r="B330" t="inlineStr">
        <is>
          <t>REDBANC S.A.</t>
        </is>
      </c>
      <c r="C330" t="inlineStr">
        <is>
          <t>Customer Problem Ticket</t>
        </is>
      </c>
      <c r="E330" t="inlineStr">
        <is>
          <t>Cerrado</t>
        </is>
      </c>
      <c r="F330" t="inlineStr">
        <is>
          <t>Grupo de Soporte Terreno Telsur</t>
        </is>
      </c>
      <c r="G330" s="71" t="inlineStr">
        <is>
          <t>#DZS
ATM	2948
Falla	router dañado por filtracion de agua
CS:	CS-10626033 / BPI-8705859
IP	100.72.80.13
Direccion	Calle Villagrán 558
Comuna	Los Angeles
Local	Supermercado Santa Isabel</t>
        </is>
      </c>
      <c r="J330" t="inlineStr">
        <is>
          <t>Conexión Privada #0008705859</t>
        </is>
      </c>
      <c r="K330" t="inlineStr">
        <is>
          <t>RedPriv_010626033_2948</t>
        </is>
      </c>
      <c r="L330" t="inlineStr">
        <is>
          <t>Bloqueo de equipos</t>
        </is>
      </c>
      <c r="M330" t="inlineStr">
        <is>
          <t>Equipamiento por lado de cliente</t>
        </is>
      </c>
      <c r="N330" t="inlineStr">
        <is>
          <t>Reinicio de equipamiento</t>
        </is>
      </c>
      <c r="O330" t="inlineStr">
        <is>
          <t>GTD-TELSUR</t>
        </is>
      </c>
      <c r="P330" t="inlineStr">
        <is>
          <t>Cantileo@ext.grupogtd.com</t>
        </is>
      </c>
      <c r="Q330" t="inlineStr">
        <is>
          <t>ATM 2948</t>
        </is>
      </c>
      <c r="R330" t="inlineStr">
        <is>
          <t>GTD-TELSUR-Bloqueo de equipos-Reinicio de equipamiento</t>
        </is>
      </c>
      <c r="S330" t="inlineStr">
        <is>
          <t>Corporaciones</t>
        </is>
      </c>
      <c r="T330" t="inlineStr">
        <is>
          <t>Transmisión de Datos</t>
        </is>
      </c>
      <c r="U330" t="inlineStr">
        <is>
          <t>Medium</t>
        </is>
      </c>
      <c r="V330" s="70" t="n">
        <v>45434.53297453704</v>
      </c>
      <c r="X330" s="70" t="n">
        <v>45440.90065972223</v>
      </c>
      <c r="Z330" t="n">
        <v>44640</v>
      </c>
      <c r="AC330" t="inlineStr">
        <is>
          <t>LANG</t>
        </is>
      </c>
      <c r="AD330" t="inlineStr">
        <is>
          <t>ggonzalez@grupogtd.com</t>
        </is>
      </c>
      <c r="AF330" t="n">
        <v>0</v>
      </c>
      <c r="AG330" t="n">
        <v>100</v>
      </c>
      <c r="AH330" t="n">
        <v>79.460125448</v>
      </c>
      <c r="AI330" t="n">
        <v>9169</v>
      </c>
    </row>
    <row r="331" ht="15.95" customHeight="1" s="79">
      <c r="A331" t="inlineStr">
        <is>
          <t>2024 997186</t>
        </is>
      </c>
      <c r="B331" t="inlineStr">
        <is>
          <t>REDBANC S.A.</t>
        </is>
      </c>
      <c r="C331" t="inlineStr">
        <is>
          <t>Customer Problem Ticket</t>
        </is>
      </c>
      <c r="E331" t="inlineStr">
        <is>
          <t>Cerrado</t>
        </is>
      </c>
      <c r="F331" t="inlineStr">
        <is>
          <t>Grupo de Nivel 1</t>
        </is>
      </c>
      <c r="G331" s="71" t="inlineStr">
        <is>
          <t>#DZS
ATM	6438
Falla	sin enlace
CS:	CS-10346044 / BPI-3651343
IP	10.10.143.54
Direccion	Ruta H 66 G 910 camino Pelequén San Antonio
Comuna	Peumo
Local	Punto Peumo</t>
        </is>
      </c>
      <c r="J331" t="inlineStr">
        <is>
          <t>Enlace Satelital #0003651343</t>
        </is>
      </c>
      <c r="K331" t="inlineStr">
        <is>
          <t>ENSAT_010346044_6438</t>
        </is>
      </c>
      <c r="L331" t="inlineStr">
        <is>
          <t>Bloqueo de equipos</t>
        </is>
      </c>
      <c r="M331" t="inlineStr">
        <is>
          <t>Equipamiento por lado de cliente</t>
        </is>
      </c>
      <c r="N331" t="inlineStr">
        <is>
          <t>Reinicio de equipamiento</t>
        </is>
      </c>
      <c r="O331" t="inlineStr">
        <is>
          <t>GTD-TELSUR</t>
        </is>
      </c>
      <c r="P331" t="inlineStr">
        <is>
          <t>ggonzalez@grupogtd.com</t>
        </is>
      </c>
      <c r="Q331" t="inlineStr">
        <is>
          <t>ATM 6438</t>
        </is>
      </c>
      <c r="R331" t="inlineStr">
        <is>
          <t>GTD-TELSUR-Bloqueo de equipos-Reinicio de equipamiento</t>
        </is>
      </c>
      <c r="S331" t="inlineStr">
        <is>
          <t>Corporaciones</t>
        </is>
      </c>
      <c r="T331" t="inlineStr">
        <is>
          <t>Transmisión de Datos</t>
        </is>
      </c>
      <c r="U331" t="inlineStr">
        <is>
          <t>Medium</t>
        </is>
      </c>
      <c r="V331" s="70" t="n">
        <v>45434.59788194444</v>
      </c>
      <c r="W331" s="70" t="n">
        <v>45434.75682870371</v>
      </c>
      <c r="X331" s="70" t="n">
        <v>45434.82041666667</v>
      </c>
      <c r="Z331" t="n">
        <v>44640</v>
      </c>
      <c r="AC331" t="inlineStr">
        <is>
          <t>RNGA</t>
        </is>
      </c>
      <c r="AD331" t="inlineStr">
        <is>
          <t>ggonzalez@grupogtd.com</t>
        </is>
      </c>
      <c r="AF331" t="n">
        <v>0</v>
      </c>
      <c r="AG331" t="n">
        <v>99.48700716800001</v>
      </c>
      <c r="AH331" t="n">
        <v>99.280913978</v>
      </c>
      <c r="AI331" t="n">
        <v>321</v>
      </c>
      <c r="AJ331" t="n">
        <v>229</v>
      </c>
      <c r="AK331" t="n">
        <v>229</v>
      </c>
    </row>
    <row r="332" ht="15.95" customHeight="1" s="79">
      <c r="A332" t="inlineStr">
        <is>
          <t>2024 997202</t>
        </is>
      </c>
      <c r="B332" t="inlineStr">
        <is>
          <t>REDBANC S.A.</t>
        </is>
      </c>
      <c r="C332" t="inlineStr">
        <is>
          <t>Customer Problem Ticket</t>
        </is>
      </c>
      <c r="E332" t="inlineStr">
        <is>
          <t>Cerrado</t>
        </is>
      </c>
      <c r="F332" t="inlineStr">
        <is>
          <t>Grupo de Nivel 1</t>
        </is>
      </c>
      <c r="G332" s="71" t="inlineStr">
        <is>
          <t>ATM	5730
Falla	sin enlace
CS:	CS-368038 / BPI-38335
IP	10.10.144.42
Direccion	Carretera San Martin 607
Comuna	Los Andes
Local	Municipalidad de Rinconada</t>
        </is>
      </c>
      <c r="J332" t="inlineStr">
        <is>
          <t>Enlace Satelital #38335</t>
        </is>
      </c>
      <c r="K332" t="inlineStr">
        <is>
          <t>ENSATDF_368038</t>
        </is>
      </c>
      <c r="L332" t="inlineStr">
        <is>
          <t>Bloqueo de equipos</t>
        </is>
      </c>
      <c r="M332" t="inlineStr">
        <is>
          <t>Equipamiento por lado de cliente</t>
        </is>
      </c>
      <c r="N332" t="inlineStr">
        <is>
          <t>Reinicio de equipamiento</t>
        </is>
      </c>
      <c r="O332" t="inlineStr">
        <is>
          <t>GTD-TELSUR</t>
        </is>
      </c>
      <c r="P332" t="inlineStr">
        <is>
          <t>ggonzalez@grupogtd.com</t>
        </is>
      </c>
      <c r="Q332" t="inlineStr">
        <is>
          <t>ATM 5730</t>
        </is>
      </c>
      <c r="R332" t="inlineStr">
        <is>
          <t>GTD-TELSUR-Bloqueo de equipos-Reinicio de equipamiento</t>
        </is>
      </c>
      <c r="S332" t="inlineStr">
        <is>
          <t>Corporaciones</t>
        </is>
      </c>
      <c r="T332" t="inlineStr">
        <is>
          <t>Transmisión de Datos</t>
        </is>
      </c>
      <c r="U332" t="inlineStr">
        <is>
          <t>Medium</t>
        </is>
      </c>
      <c r="V332" s="70" t="n">
        <v>45434.60743055555</v>
      </c>
      <c r="W332" s="70" t="n">
        <v>45436.81524305556</v>
      </c>
      <c r="X332" s="70" t="n">
        <v>45436.82239583333</v>
      </c>
      <c r="Z332" t="n">
        <v>44640</v>
      </c>
      <c r="AA332" s="70" t="n">
        <v>45435.91136574074</v>
      </c>
      <c r="AB332" s="70" t="n">
        <v>45436.35763888889</v>
      </c>
      <c r="AC332" t="inlineStr">
        <is>
          <t>VALPO</t>
        </is>
      </c>
      <c r="AD332" t="inlineStr">
        <is>
          <t>ggonzalez@grupogtd.com</t>
        </is>
      </c>
      <c r="AF332" t="n">
        <v>643</v>
      </c>
      <c r="AG332" t="n">
        <v>92.878584229</v>
      </c>
      <c r="AH332" t="n">
        <v>92.853942652</v>
      </c>
      <c r="AI332" t="n">
        <v>3190</v>
      </c>
      <c r="AJ332" t="n">
        <v>3179</v>
      </c>
      <c r="AK332" t="n">
        <v>2536</v>
      </c>
    </row>
    <row r="333" ht="15.95" customHeight="1" s="79">
      <c r="A333" t="inlineStr">
        <is>
          <t>2024 997347</t>
        </is>
      </c>
      <c r="B333" t="inlineStr">
        <is>
          <t>REDBANC S.A.</t>
        </is>
      </c>
      <c r="C333" t="inlineStr">
        <is>
          <t>Customer Problem Ticket</t>
        </is>
      </c>
      <c r="E333" t="inlineStr">
        <is>
          <t>Cerrado</t>
        </is>
      </c>
      <c r="F333" t="inlineStr">
        <is>
          <t>Grupo de Soporte Terreno</t>
        </is>
      </c>
      <c r="G333" s="71" t="inlineStr">
        <is>
          <t>CAIDO
104303 13
ATM	6677
Falla	Enlace caido
CS:	CS-10373203 / BPI-3403599
IP	10.10.103.46
Direccion	Avenida España 2469
Comuna	Lampa
Local	Punto Copec Batuco</t>
        </is>
      </c>
      <c r="J333" t="inlineStr">
        <is>
          <t>Enlace MPLS FO #0003403599</t>
        </is>
      </c>
      <c r="K333" t="inlineStr">
        <is>
          <t>EnMPLSFO_010373203_6677</t>
        </is>
      </c>
      <c r="L333" t="inlineStr">
        <is>
          <t>Cable dañado, cortado o atenuado</t>
        </is>
      </c>
      <c r="M333" t="inlineStr">
        <is>
          <t>Cable de fibra óptica</t>
        </is>
      </c>
      <c r="N333" t="inlineStr">
        <is>
          <t>se corrige empalme en cabecera en cliente</t>
        </is>
      </c>
      <c r="O333" t="inlineStr">
        <is>
          <t>GTD-TELSUR</t>
        </is>
      </c>
      <c r="P333" t="inlineStr">
        <is>
          <t>fmadariaga@grupogtd.com</t>
        </is>
      </c>
      <c r="Q333" t="inlineStr">
        <is>
          <t>ATM 6677</t>
        </is>
      </c>
      <c r="R333" t="inlineStr">
        <is>
          <t>GTD-TELSUR-Cable dañado, cortado o atenuado-se corrige empalme en cabecera en cliente</t>
        </is>
      </c>
      <c r="S333" t="inlineStr">
        <is>
          <t>Corporaciones</t>
        </is>
      </c>
      <c r="T333" t="inlineStr">
        <is>
          <t>Transmisión de Datos</t>
        </is>
      </c>
      <c r="U333" t="inlineStr">
        <is>
          <t>Medium</t>
        </is>
      </c>
      <c r="V333" s="70" t="n">
        <v>45434.70927083334</v>
      </c>
      <c r="W333" s="70" t="n">
        <v>45438.58126157407</v>
      </c>
      <c r="X333" s="70" t="n">
        <v>45438.61501157407</v>
      </c>
      <c r="Z333" t="n">
        <v>44640</v>
      </c>
      <c r="AA333" s="70" t="n">
        <v>45437.58795138889</v>
      </c>
      <c r="AB333" s="70" t="n">
        <v>45438.29166666666</v>
      </c>
      <c r="AC333" t="inlineStr">
        <is>
          <t>MNN</t>
        </is>
      </c>
      <c r="AD333" t="inlineStr">
        <is>
          <t>ggonzalez@grupogtd.com</t>
        </is>
      </c>
      <c r="AF333" t="n">
        <v>1014</v>
      </c>
      <c r="AG333" t="n">
        <v>87.508960573</v>
      </c>
      <c r="AH333" t="n">
        <v>87.401433692</v>
      </c>
      <c r="AI333" t="n">
        <v>5624</v>
      </c>
      <c r="AJ333" t="n">
        <v>5576</v>
      </c>
      <c r="AK333" t="n">
        <v>4562</v>
      </c>
    </row>
    <row r="334" ht="15.95" customHeight="1" s="79">
      <c r="A334" t="inlineStr">
        <is>
          <t>2024 997444</t>
        </is>
      </c>
      <c r="B334" t="inlineStr">
        <is>
          <t>REDBANC S.A.</t>
        </is>
      </c>
      <c r="C334" t="inlineStr">
        <is>
          <t>Customer Problem Ticket</t>
        </is>
      </c>
      <c r="E334" t="inlineStr">
        <is>
          <t>Cerrado</t>
        </is>
      </c>
      <c r="F334" t="inlineStr">
        <is>
          <t>Grupo de Soporte Terreno</t>
        </is>
      </c>
      <c r="G334" s="71" t="inlineStr">
        <is>
          <t>ATM	4724
Falla	Enlace caido
CS:	CS-90778 / BPI-37783
IP	10.172.4.130
Direccion	Irarrazaval 099
Comuna	Ñuñoa
Local	Sucursal</t>
        </is>
      </c>
      <c r="J334" t="inlineStr">
        <is>
          <t>Enlace MPLS FO #37783</t>
        </is>
      </c>
      <c r="K334" t="inlineStr">
        <is>
          <t>EnMPLSFODF_90778</t>
        </is>
      </c>
      <c r="L334" t="inlineStr">
        <is>
          <t>Problema de hardware</t>
        </is>
      </c>
      <c r="M334" t="inlineStr">
        <is>
          <t>Router de datos</t>
        </is>
      </c>
      <c r="N334" t="inlineStr">
        <is>
          <t>cambio de equipo</t>
        </is>
      </c>
      <c r="O334" t="inlineStr">
        <is>
          <t>GTD-TELSUR</t>
        </is>
      </c>
      <c r="P334" t="inlineStr">
        <is>
          <t>Pedro.Uribe@grupogtd.com</t>
        </is>
      </c>
      <c r="Q334" t="inlineStr">
        <is>
          <t>ATM 4724</t>
        </is>
      </c>
      <c r="R334" t="inlineStr">
        <is>
          <t>GTD-TELSUR-Problema de hardware-cambio de equipo</t>
        </is>
      </c>
      <c r="S334" t="inlineStr">
        <is>
          <t>Corporaciones</t>
        </is>
      </c>
      <c r="T334" t="inlineStr">
        <is>
          <t>Transmisión de Datos</t>
        </is>
      </c>
      <c r="U334" t="inlineStr">
        <is>
          <t>Medium</t>
        </is>
      </c>
      <c r="V334" s="70" t="n">
        <v>45434.83815972223</v>
      </c>
      <c r="X334" s="70" t="n">
        <v>45441.64751157408</v>
      </c>
      <c r="Z334" t="n">
        <v>44640</v>
      </c>
      <c r="AA334" s="70" t="n">
        <v>45439.75739583333</v>
      </c>
      <c r="AB334" s="70" t="n">
        <v>45440.35763888889</v>
      </c>
      <c r="AC334" t="inlineStr">
        <is>
          <t>MNC</t>
        </is>
      </c>
      <c r="AD334" t="inlineStr">
        <is>
          <t>ggonzalez@grupogtd.com</t>
        </is>
      </c>
      <c r="AF334" t="n">
        <v>865</v>
      </c>
      <c r="AG334" t="n">
        <v>100</v>
      </c>
      <c r="AH334" t="n">
        <v>78.033154122</v>
      </c>
      <c r="AI334" t="n">
        <v>9806</v>
      </c>
    </row>
    <row r="335" ht="15.95" customHeight="1" s="79">
      <c r="A335" t="inlineStr">
        <is>
          <t>2024 997447</t>
        </is>
      </c>
      <c r="B335" t="inlineStr">
        <is>
          <t>REDBANC S.A.</t>
        </is>
      </c>
      <c r="C335" t="inlineStr">
        <is>
          <t>Customer Problem Ticket</t>
        </is>
      </c>
      <c r="E335" t="inlineStr">
        <is>
          <t>Cerrado</t>
        </is>
      </c>
      <c r="F335" t="inlineStr">
        <is>
          <t>Grupo de Nivel 1</t>
        </is>
      </c>
      <c r="G335" s="71" t="inlineStr">
        <is>
          <t>****Se toma producto referenciual, ya que en direccion  se encuentra activacion  progreso*****
Fwd: INCIDENT REDBANC: 2555__VIII_Banco-Santander_SUPERMERCADO_Tucapel_CS-:ATM Down
AE
Ariel Espinoza
Para soportet@grupogtd.com
Cc mpalacios@redbanc.cl, czamorano@redbanc.cl, Oscar.Orellana@dxc.com, clnocrbc@dxc.com, elopez@redbanc.cl, avasquez@redbanc.cl, jhoan.saa@grupogtd.com, monitoreo@netmetrix.cl
Hoy 19:55
Estimados Mesa de Soporte,
Se informa que se detecta el siguiente incidente en plataforma de monitoreo, por favor gestionar creación de ticket de Reclamo para la revision del servicio:
Notificacion de Incidente
Calle Arturo Prat 500, Tucapel
RUT:96.521.680-4
RESUMEN
Nombre host
Direccion IP
Alerta
Severidad
Fecha y Hora de Incio
CS Equipo
:2555__VIII_Banco-Santander_SUPERMERCADO_Tucapel_CS-
:10.113.21.53
:ATM Down
:High
:2024.05.22 | 19:36:40
:
CONTACTO PARA VALIDAR SERVICIO
Escalamiento
:Operador de Monitoreo de turno | Correo: monitoreo@netmetrix.cl
BITACORA
Registros de Actualizacion
https://apps.mypurecloud.com/directory/#/engage/admin/interactions/8d749694-b10d-4d9a-af5a-9046c17bc2bc</t>
        </is>
      </c>
      <c r="J335" t="inlineStr">
        <is>
          <t>Enlace MPLS-FO #31983</t>
        </is>
      </c>
      <c r="K335" t="inlineStr">
        <is>
          <t>EnMPLSFODF_475653</t>
        </is>
      </c>
      <c r="L335" t="inlineStr">
        <is>
          <t>Problema en el ingreso del ticket</t>
        </is>
      </c>
      <c r="M335" t="inlineStr">
        <is>
          <t>Ticket</t>
        </is>
      </c>
      <c r="N335" t="inlineStr">
        <is>
          <t>ticket duplicado</t>
        </is>
      </c>
      <c r="O335" t="inlineStr">
        <is>
          <t>GTD-TELSUR</t>
        </is>
      </c>
      <c r="P335" t="inlineStr">
        <is>
          <t>ggonzalez@grupogtd.com</t>
        </is>
      </c>
      <c r="Q335" t="inlineStr">
        <is>
          <t>ATM 2783</t>
        </is>
      </c>
      <c r="R335" t="inlineStr">
        <is>
          <t>GTD-TELSUR-Problema en el ingreso del ticket-ticket duplicado</t>
        </is>
      </c>
      <c r="S335" t="inlineStr">
        <is>
          <t>Corporaciones</t>
        </is>
      </c>
      <c r="T335" t="inlineStr">
        <is>
          <t>Transmisión de Datos</t>
        </is>
      </c>
      <c r="U335" t="inlineStr">
        <is>
          <t>Medium</t>
        </is>
      </c>
      <c r="V335" s="70" t="n">
        <v>45434.84134259259</v>
      </c>
      <c r="X335" s="70" t="n">
        <v>45434.87092592593</v>
      </c>
      <c r="Z335" t="n">
        <v>44640</v>
      </c>
      <c r="AC335" t="inlineStr">
        <is>
          <t>CNCP</t>
        </is>
      </c>
      <c r="AD335" t="inlineStr">
        <is>
          <t>Eagusti@contratistasgtd.com</t>
        </is>
      </c>
      <c r="AF335" t="n">
        <v>0</v>
      </c>
      <c r="AG335" t="n">
        <v>100</v>
      </c>
      <c r="AH335" t="n">
        <v>99.90367383500001</v>
      </c>
      <c r="AI335" t="n">
        <v>43</v>
      </c>
    </row>
    <row r="336" ht="15.95" customHeight="1" s="79">
      <c r="A336" t="inlineStr">
        <is>
          <t>2024 997493</t>
        </is>
      </c>
      <c r="B336" t="inlineStr">
        <is>
          <t>REDBANC S.A.</t>
        </is>
      </c>
      <c r="C336" t="inlineStr">
        <is>
          <t>Customer Problem Ticket</t>
        </is>
      </c>
      <c r="E336" t="inlineStr">
        <is>
          <t>Cancelado</t>
        </is>
      </c>
      <c r="F336" t="inlineStr">
        <is>
          <t>Grupo de Nivel 1</t>
        </is>
      </c>
      <c r="G336" t="inlineStr">
        <is>
          <t>ticket</t>
        </is>
      </c>
      <c r="J336" t="inlineStr">
        <is>
          <t>Enlace MPLS FO #38926</t>
        </is>
      </c>
      <c r="K336" t="inlineStr">
        <is>
          <t>EnMPLSFODF_530842</t>
        </is>
      </c>
      <c r="Q336" t="n">
        <v>234</v>
      </c>
      <c r="S336" t="inlineStr">
        <is>
          <t>Corporaciones</t>
        </is>
      </c>
      <c r="T336" t="inlineStr">
        <is>
          <t>Transmisión de Datos</t>
        </is>
      </c>
      <c r="U336" t="inlineStr">
        <is>
          <t>Medium</t>
        </is>
      </c>
      <c r="V336" s="70" t="n">
        <v>45435.01545138889</v>
      </c>
      <c r="Y336" s="70" t="n">
        <v>45435.02310185185</v>
      </c>
      <c r="Z336" t="n">
        <v>44640</v>
      </c>
      <c r="AC336" t="inlineStr">
        <is>
          <t>MNC</t>
        </is>
      </c>
      <c r="AD336" t="inlineStr">
        <is>
          <t>user_cpm</t>
        </is>
      </c>
      <c r="AE336" t="inlineStr">
        <is>
          <t>sgonzalez@grupogtd.com</t>
        </is>
      </c>
      <c r="AF336" t="n">
        <v>0</v>
      </c>
      <c r="AG336" t="n">
        <v>99.975358423</v>
      </c>
      <c r="AH336" t="n">
        <v>99.975358423</v>
      </c>
      <c r="AI336" t="n">
        <v>11</v>
      </c>
      <c r="AJ336" t="n">
        <v>11</v>
      </c>
      <c r="AK336" t="n">
        <v>11</v>
      </c>
    </row>
    <row r="337" ht="15.95" customHeight="1" s="79">
      <c r="A337" t="inlineStr">
        <is>
          <t>2024 997524</t>
        </is>
      </c>
      <c r="B337" t="inlineStr">
        <is>
          <t>REDBANC S.A.</t>
        </is>
      </c>
      <c r="C337" t="inlineStr">
        <is>
          <t>Customer Problem Ticket</t>
        </is>
      </c>
      <c r="E337" t="inlineStr">
        <is>
          <t>Cerrado</t>
        </is>
      </c>
      <c r="F337" t="inlineStr">
        <is>
          <t>Grupo de Nivel 1</t>
        </is>
      </c>
      <c r="G337" s="71" t="inlineStr">
        <is>
          <t xml:space="preserve">Estimados,
Favor generar ticket para la revisión de alerta presentada y determinar motivos.
Nombre	Site	Tipo	Marca	Modelo	Numero Serie	SW versión	Código Servicio
rbc-liray-atm-gtd-cEdge-2	Liray	cEedge	Cisco	C8500-12X	TTM26320DX9	17.09.03	ROUTRGEN_010344033/FOOTELCO_010379006
Saludos,
Rodrigo Tobar Díaz
Technology Consultant I – Analista Observabilidad
</t>
        </is>
      </c>
      <c r="J337" t="inlineStr">
        <is>
          <t>Fibra Óptica Oscura #0006056988</t>
        </is>
      </c>
      <c r="K337" t="inlineStr">
        <is>
          <t>FOOTELCO_010379006</t>
        </is>
      </c>
      <c r="L337" t="inlineStr">
        <is>
          <t>Bloqueo de equipos</t>
        </is>
      </c>
      <c r="M337" t="inlineStr">
        <is>
          <t>Equipamiento por lado de cliente</t>
        </is>
      </c>
      <c r="N337" t="inlineStr">
        <is>
          <t>Reinicio de equipamiento</t>
        </is>
      </c>
      <c r="O337" t="inlineStr">
        <is>
          <t>GTD-TELSUR</t>
        </is>
      </c>
      <c r="P337" t="inlineStr">
        <is>
          <t>ggonzalez@grupogtd.com</t>
        </is>
      </c>
      <c r="R337" t="inlineStr">
        <is>
          <t>GTD-TELSUR-Bloqueo de equipos-Reinicio de equipamiento</t>
        </is>
      </c>
      <c r="S337" t="inlineStr">
        <is>
          <t>Corporaciones</t>
        </is>
      </c>
      <c r="T337" t="inlineStr">
        <is>
          <t>Transmisión de Datos</t>
        </is>
      </c>
      <c r="U337" t="inlineStr">
        <is>
          <t>Medium</t>
        </is>
      </c>
      <c r="V337" s="70" t="n">
        <v>45435.31225694445</v>
      </c>
      <c r="X337" s="70" t="n">
        <v>45435.42452546296</v>
      </c>
      <c r="Z337" t="n">
        <v>44640</v>
      </c>
      <c r="AC337" t="inlineStr">
        <is>
          <t>MNN</t>
        </is>
      </c>
      <c r="AD337" t="inlineStr">
        <is>
          <t>CarolinaAndrea.Sanchez@grupogtd.com</t>
        </is>
      </c>
      <c r="AF337" t="n">
        <v>0</v>
      </c>
      <c r="AG337" t="n">
        <v>100</v>
      </c>
      <c r="AH337" t="n">
        <v>99.637096774</v>
      </c>
      <c r="AI337" t="n">
        <v>162</v>
      </c>
    </row>
    <row r="338" ht="15.95" customHeight="1" s="79">
      <c r="A338" t="inlineStr">
        <is>
          <t>2024 997539</t>
        </is>
      </c>
      <c r="B338" t="inlineStr">
        <is>
          <t>REDBANC S.A.</t>
        </is>
      </c>
      <c r="C338" t="inlineStr">
        <is>
          <t>Customer Problem Ticket</t>
        </is>
      </c>
      <c r="E338" t="inlineStr">
        <is>
          <t>Cerrado</t>
        </is>
      </c>
      <c r="F338" t="inlineStr">
        <is>
          <t>Grupo de Nivel 1</t>
        </is>
      </c>
      <c r="G338" s="71" t="inlineStr">
        <is>
          <t xml:space="preserve">Estimados GTD.
              Se solicita generar folio a la brevedad por enlace.
ASR GTD Liray 2 Datos  Caída enlace     
CS:         423734
Saludos,
Rodrigo Tobar Díaz
</t>
        </is>
      </c>
      <c r="J338" t="inlineStr">
        <is>
          <t>Enlace MPLS FO #38957</t>
        </is>
      </c>
      <c r="K338" t="inlineStr">
        <is>
          <t>EnMPLSFODF_423734</t>
        </is>
      </c>
      <c r="L338" t="inlineStr">
        <is>
          <t>Bloqueo de equipos</t>
        </is>
      </c>
      <c r="M338" t="inlineStr">
        <is>
          <t>Equipamiento por lado de cliente</t>
        </is>
      </c>
      <c r="N338" t="inlineStr">
        <is>
          <t>Reinicio de equipamiento</t>
        </is>
      </c>
      <c r="O338" t="inlineStr">
        <is>
          <t>GTD-TELSUR</t>
        </is>
      </c>
      <c r="P338" t="inlineStr">
        <is>
          <t>patricio.soto@grupogtd.com</t>
        </is>
      </c>
      <c r="Q338" t="n">
        <v>0</v>
      </c>
      <c r="R338" t="inlineStr">
        <is>
          <t>GTD-TELSUR-Bloqueo de equipos-Reinicio de equipamiento</t>
        </is>
      </c>
      <c r="S338" t="inlineStr">
        <is>
          <t>Corporaciones</t>
        </is>
      </c>
      <c r="T338" t="inlineStr">
        <is>
          <t>Transmisión de Datos</t>
        </is>
      </c>
      <c r="U338" t="inlineStr">
        <is>
          <t>Medium</t>
        </is>
      </c>
      <c r="V338" s="70" t="n">
        <v>45435.33984953703</v>
      </c>
      <c r="W338" s="70" t="n">
        <v>45435.55704861111</v>
      </c>
      <c r="X338" s="70" t="n">
        <v>45435.67496527778</v>
      </c>
      <c r="Z338" t="n">
        <v>44640</v>
      </c>
      <c r="AC338" t="inlineStr">
        <is>
          <t>MNN</t>
        </is>
      </c>
      <c r="AD338" t="inlineStr">
        <is>
          <t>CarolinaAndrea.Sanchez@grupogtd.com</t>
        </is>
      </c>
      <c r="AF338" t="n">
        <v>0</v>
      </c>
      <c r="AG338" t="n">
        <v>99.298835125</v>
      </c>
      <c r="AH338" t="n">
        <v>98.920250896</v>
      </c>
      <c r="AI338" t="n">
        <v>482</v>
      </c>
      <c r="AJ338" t="n">
        <v>313</v>
      </c>
      <c r="AK338" t="n">
        <v>313</v>
      </c>
    </row>
    <row r="339" ht="15.95" customHeight="1" s="79">
      <c r="A339" t="inlineStr">
        <is>
          <t>2024 997554</t>
        </is>
      </c>
      <c r="B339" t="inlineStr">
        <is>
          <t>REDBANC S.A.</t>
        </is>
      </c>
      <c r="C339" t="inlineStr">
        <is>
          <t>Customer Problem Ticket</t>
        </is>
      </c>
      <c r="E339" t="inlineStr">
        <is>
          <t>Cerrado</t>
        </is>
      </c>
      <c r="F339" t="inlineStr">
        <is>
          <t>Grupo de Nivel 1</t>
        </is>
      </c>
      <c r="G339" s="71" t="inlineStr">
        <is>
          <t xml:space="preserve">Estimados,
              Se informa desconexión de 907 ATM, restablecen servicios al minuto.
Región:  Nivel País.
Caída fecha/hora: 23-05-2024 03:11 
Gracias, quedamos a la espera de detalles.
</t>
        </is>
      </c>
      <c r="J339" t="inlineStr">
        <is>
          <t>Enlace MPLS CU #32763</t>
        </is>
      </c>
      <c r="K339" t="inlineStr">
        <is>
          <t>EnMPLSCUDF_58767</t>
        </is>
      </c>
      <c r="L339" t="inlineStr">
        <is>
          <t>Bloqueo de equipos</t>
        </is>
      </c>
      <c r="M339" t="inlineStr">
        <is>
          <t>Equipamiento por lado de cliente</t>
        </is>
      </c>
      <c r="N339" t="inlineStr">
        <is>
          <t>Reinicio de equipamiento</t>
        </is>
      </c>
      <c r="O339" t="inlineStr">
        <is>
          <t>GTD-TELSUR</t>
        </is>
      </c>
      <c r="P339" t="inlineStr">
        <is>
          <t>patricio.soto@grupogtd.com</t>
        </is>
      </c>
      <c r="Q339" t="inlineStr">
        <is>
          <t>ATM 4038</t>
        </is>
      </c>
      <c r="R339" t="inlineStr">
        <is>
          <t>GTD-TELSUR-Bloqueo de equipos-Reinicio de equipamiento</t>
        </is>
      </c>
      <c r="S339" t="inlineStr">
        <is>
          <t>Corporaciones</t>
        </is>
      </c>
      <c r="T339" t="inlineStr">
        <is>
          <t>Transmisión de Datos</t>
        </is>
      </c>
      <c r="U339" t="inlineStr">
        <is>
          <t>Medium</t>
        </is>
      </c>
      <c r="V339" s="70" t="n">
        <v>45435.34638888889</v>
      </c>
      <c r="W339" s="70" t="n">
        <v>45435.90962962963</v>
      </c>
      <c r="X339" s="70" t="n">
        <v>45436.66952546296</v>
      </c>
      <c r="Z339" t="n">
        <v>44640</v>
      </c>
      <c r="AC339" t="inlineStr">
        <is>
          <t>MNC</t>
        </is>
      </c>
      <c r="AD339" t="inlineStr">
        <is>
          <t>CarolinaAndrea.Sanchez@grupogtd.com</t>
        </is>
      </c>
      <c r="AF339" t="n">
        <v>0</v>
      </c>
      <c r="AG339" t="n">
        <v>98.18324372799999</v>
      </c>
      <c r="AH339" t="n">
        <v>95.730286738</v>
      </c>
      <c r="AI339" t="n">
        <v>1906</v>
      </c>
      <c r="AJ339" t="n">
        <v>811</v>
      </c>
      <c r="AK339" t="n">
        <v>811</v>
      </c>
    </row>
    <row r="340" ht="15.95" customHeight="1" s="79">
      <c r="A340" t="inlineStr">
        <is>
          <t>2024 997695</t>
        </is>
      </c>
      <c r="B340" t="inlineStr">
        <is>
          <t>REDBANC S.A.</t>
        </is>
      </c>
      <c r="C340" t="inlineStr">
        <is>
          <t>Customer Problem Ticket</t>
        </is>
      </c>
      <c r="E340" t="inlineStr">
        <is>
          <t>Cerrado</t>
        </is>
      </c>
      <c r="F340" t="inlineStr">
        <is>
          <t>Grupo de Soporte Terreno Telsur</t>
        </is>
      </c>
      <c r="G340" s="71" t="inlineStr">
        <is>
          <t xml:space="preserve">#DZS
ATM	2851
Falla	Enlace caido
CS:	BPI-8824688
IP	
Direccion	Ruta 215 entre lagos hijuelas 2b
Comuna	puyehue
Local	Petrobras Entre lagos
</t>
        </is>
      </c>
      <c r="J340" t="inlineStr">
        <is>
          <t>Enlace MPLS-FO #0008824688</t>
        </is>
      </c>
      <c r="K340" t="inlineStr">
        <is>
          <t>EnMPLS-FO_010475476_2851</t>
        </is>
      </c>
      <c r="L340" t="inlineStr">
        <is>
          <t>Falla red Transporte</t>
        </is>
      </c>
      <c r="M340" t="inlineStr">
        <is>
          <t>OTN</t>
        </is>
      </c>
      <c r="N340" t="inlineStr">
        <is>
          <t>Corte de FO</t>
        </is>
      </c>
      <c r="O340" t="inlineStr">
        <is>
          <t>GTD-TELSUR</t>
        </is>
      </c>
      <c r="P340" t="inlineStr">
        <is>
          <t>Jessica.Gutierrez@grupogtd.com</t>
        </is>
      </c>
      <c r="Q340" t="inlineStr">
        <is>
          <t>ATM 2851</t>
        </is>
      </c>
      <c r="R340" t="inlineStr">
        <is>
          <t>GTD-TELSUR-Falla red Transporte-Corte de FO</t>
        </is>
      </c>
      <c r="S340" t="inlineStr">
        <is>
          <t>Corporaciones</t>
        </is>
      </c>
      <c r="T340" t="inlineStr">
        <is>
          <t>Transmisión de Datos</t>
        </is>
      </c>
      <c r="U340" t="inlineStr">
        <is>
          <t>Medium</t>
        </is>
      </c>
      <c r="V340" s="70" t="n">
        <v>45435.44230324074</v>
      </c>
      <c r="X340" s="70" t="n">
        <v>45436.69319444444</v>
      </c>
      <c r="Z340" t="n">
        <v>44640</v>
      </c>
      <c r="AD340" t="inlineStr">
        <is>
          <t>ggonzalez@grupogtd.com</t>
        </is>
      </c>
      <c r="AF340" t="n">
        <v>0</v>
      </c>
      <c r="AG340" t="n">
        <v>100</v>
      </c>
      <c r="AH340" t="n">
        <v>95.963261649</v>
      </c>
      <c r="AI340" t="n">
        <v>1802</v>
      </c>
    </row>
    <row r="341" ht="15.95" customHeight="1" s="79">
      <c r="A341" t="inlineStr">
        <is>
          <t>2024 997712</t>
        </is>
      </c>
      <c r="B341" t="inlineStr">
        <is>
          <t>REDBANC S.A.</t>
        </is>
      </c>
      <c r="C341" t="inlineStr">
        <is>
          <t>Customer Problem Ticket</t>
        </is>
      </c>
      <c r="E341" t="inlineStr">
        <is>
          <t>Cerrado</t>
        </is>
      </c>
      <c r="F341" t="inlineStr">
        <is>
          <t>Grupo de Soporte Terreno</t>
        </is>
      </c>
      <c r="G341" s="71" t="inlineStr">
        <is>
          <t>ATM	3794
Falla	Enlace caido
CS:	CS-10467384 / CS-4G-10203071 / BPI-8660415
IP	10.172.8.166 / 100.72.65.40
Direccion	Camino Melipilla 10939
Comuna	Cerrillos
Local	Easy Cerrillos</t>
        </is>
      </c>
      <c r="J341" t="inlineStr">
        <is>
          <t>Enlace MPLS FO #0008660415</t>
        </is>
      </c>
      <c r="K341" t="inlineStr">
        <is>
          <t>EnMPLSFO_010467384_3794</t>
        </is>
      </c>
      <c r="L341" t="inlineStr">
        <is>
          <t>Bloqueo de servicio y/o equipo</t>
        </is>
      </c>
      <c r="M341" t="inlineStr">
        <is>
          <t>Conversor o modem en Cliente</t>
        </is>
      </c>
      <c r="N341" t="inlineStr">
        <is>
          <t>se reinicia equipo</t>
        </is>
      </c>
      <c r="O341" t="inlineStr">
        <is>
          <t>GTD-TELSUR</t>
        </is>
      </c>
      <c r="P341" t="inlineStr">
        <is>
          <t>Romualdo.Henriquez@grupogtd.com</t>
        </is>
      </c>
      <c r="Q341" t="inlineStr">
        <is>
          <t>ATM 3794</t>
        </is>
      </c>
      <c r="R341" t="inlineStr">
        <is>
          <t>GTD-TELSUR-Bloqueo de servicio y/o equipo-se reinicia equipo</t>
        </is>
      </c>
      <c r="S341" t="inlineStr">
        <is>
          <t>Corporaciones</t>
        </is>
      </c>
      <c r="T341" t="inlineStr">
        <is>
          <t>Transmisión de Datos</t>
        </is>
      </c>
      <c r="U341" t="inlineStr">
        <is>
          <t>Medium</t>
        </is>
      </c>
      <c r="V341" s="70" t="n">
        <v>45435.45290509259</v>
      </c>
      <c r="W341" s="70" t="n">
        <v>45435.75438657407</v>
      </c>
      <c r="X341" s="70" t="n">
        <v>45436.47358796297</v>
      </c>
      <c r="Z341" t="n">
        <v>44640</v>
      </c>
      <c r="AC341" t="inlineStr">
        <is>
          <t>MSS</t>
        </is>
      </c>
      <c r="AD341" t="inlineStr">
        <is>
          <t>ggonzalez@grupogtd.com</t>
        </is>
      </c>
      <c r="AF341" t="n">
        <v>0</v>
      </c>
      <c r="AG341" t="n">
        <v>99.027777778</v>
      </c>
      <c r="AH341" t="n">
        <v>96.70922939099999</v>
      </c>
      <c r="AI341" t="n">
        <v>1469</v>
      </c>
      <c r="AJ341" t="n">
        <v>434</v>
      </c>
      <c r="AK341" t="n">
        <v>434</v>
      </c>
    </row>
    <row r="342" ht="15.95" customHeight="1" s="79">
      <c r="A342" t="inlineStr">
        <is>
          <t>2024 997719</t>
        </is>
      </c>
      <c r="B342" t="inlineStr">
        <is>
          <t>REDBANC S.A.</t>
        </is>
      </c>
      <c r="C342" t="inlineStr">
        <is>
          <t>Customer Problem Ticket</t>
        </is>
      </c>
      <c r="E342" t="inlineStr">
        <is>
          <t>Cerrado</t>
        </is>
      </c>
      <c r="F342" t="inlineStr">
        <is>
          <t>Grupo de Soporte Terreno Telsur</t>
        </is>
      </c>
      <c r="G342" s="71" t="inlineStr">
        <is>
          <t>ATM	3878
Falla	Enlace caido
CS:	CS-10344844 / BPI-2808700
IP	10.10.134.56
Direccion	Avenida Caupolicán 1041
Comuna	Temuco
Local	Petrobras Caupolicán
#DZS</t>
        </is>
      </c>
      <c r="J342" t="inlineStr">
        <is>
          <t>Enlace MPLS FO #0002808700</t>
        </is>
      </c>
      <c r="K342" t="inlineStr">
        <is>
          <t>EnMPLSFO_010344844_3878</t>
        </is>
      </c>
      <c r="L342" t="inlineStr">
        <is>
          <t>Cable dañado, cortado o atenuado</t>
        </is>
      </c>
      <c r="M342" t="inlineStr">
        <is>
          <t>Cable de fibra óptica</t>
        </is>
      </c>
      <c r="N342" t="inlineStr">
        <is>
          <t>se corrige empalme en cabecera en cliente</t>
        </is>
      </c>
      <c r="O342" t="inlineStr">
        <is>
          <t>GTD-TELSUR</t>
        </is>
      </c>
      <c r="P342" t="inlineStr">
        <is>
          <t>internal</t>
        </is>
      </c>
      <c r="Q342" t="inlineStr">
        <is>
          <t>ATM 3878</t>
        </is>
      </c>
      <c r="R342" t="inlineStr">
        <is>
          <t>GTD-TELSUR-Cable dañado, cortado o atenuado-se corrige empalme en cabecera en cliente</t>
        </is>
      </c>
      <c r="S342" t="inlineStr">
        <is>
          <t>Corporaciones</t>
        </is>
      </c>
      <c r="T342" t="inlineStr">
        <is>
          <t>Transmisión de Datos</t>
        </is>
      </c>
      <c r="U342" t="inlineStr">
        <is>
          <t>Medium</t>
        </is>
      </c>
      <c r="V342" s="70" t="n">
        <v>45435.45618055556</v>
      </c>
      <c r="X342" s="70" t="n">
        <v>45436.46076388889</v>
      </c>
      <c r="Z342" t="n">
        <v>44640</v>
      </c>
      <c r="AA342" s="70" t="n">
        <v>45435.5966087963</v>
      </c>
      <c r="AB342" s="70" t="n">
        <v>45436.59652777778</v>
      </c>
      <c r="AC342" t="inlineStr">
        <is>
          <t>TMCO</t>
        </is>
      </c>
      <c r="AD342" t="inlineStr">
        <is>
          <t>ggonzalez@grupogtd.com</t>
        </is>
      </c>
      <c r="AF342" t="n">
        <v>1440</v>
      </c>
      <c r="AG342" t="n">
        <v>100</v>
      </c>
      <c r="AH342" t="n">
        <v>96.758512545</v>
      </c>
      <c r="AI342" t="n">
        <v>1447</v>
      </c>
    </row>
    <row r="343" ht="15.95" customHeight="1" s="79">
      <c r="A343" t="inlineStr">
        <is>
          <t>2024 997731</t>
        </is>
      </c>
      <c r="B343" t="inlineStr">
        <is>
          <t>REDBANC S.A.</t>
        </is>
      </c>
      <c r="C343" t="inlineStr">
        <is>
          <t>Customer Problem Ticket</t>
        </is>
      </c>
      <c r="E343" t="inlineStr">
        <is>
          <t>Cerrado</t>
        </is>
      </c>
      <c r="F343" t="inlineStr">
        <is>
          <t>Grupo de Soporte Terreno</t>
        </is>
      </c>
      <c r="G343" s="71" t="inlineStr">
        <is>
          <t>ATM	8529
Falla	Enlace caido
CS:	CS-93698 / BPI-38106
IP	10.10.123.26
Direccion	Irarrazaval 4354
Comuna	Ñuñoa
Local	Supermercado Unimarc</t>
        </is>
      </c>
      <c r="J343" t="inlineStr">
        <is>
          <t>Enlace MPLS CU #38106</t>
        </is>
      </c>
      <c r="K343" t="inlineStr">
        <is>
          <t>EnMPLSCUDF_93698</t>
        </is>
      </c>
      <c r="L343" t="inlineStr">
        <is>
          <t>Bloqueo de equipos</t>
        </is>
      </c>
      <c r="M343" t="inlineStr">
        <is>
          <t>Equipamiento por lado de cliente</t>
        </is>
      </c>
      <c r="N343" t="inlineStr">
        <is>
          <t>Reinicio de equipamiento</t>
        </is>
      </c>
      <c r="O343" t="inlineStr">
        <is>
          <t>GTD-TELSUR</t>
        </is>
      </c>
      <c r="P343" t="inlineStr">
        <is>
          <t>rmardones@grupogtd.com</t>
        </is>
      </c>
      <c r="Q343" t="inlineStr">
        <is>
          <t>ATM 7072</t>
        </is>
      </c>
      <c r="R343" t="inlineStr">
        <is>
          <t>GTD-TELSUR-Bloqueo de equipos-Reinicio de equipamiento</t>
        </is>
      </c>
      <c r="S343" t="inlineStr">
        <is>
          <t>Corporaciones</t>
        </is>
      </c>
      <c r="T343" t="inlineStr">
        <is>
          <t>Transmisión de Datos</t>
        </is>
      </c>
      <c r="U343" t="inlineStr">
        <is>
          <t>Medium</t>
        </is>
      </c>
      <c r="V343" s="70" t="n">
        <v>45435.46299768519</v>
      </c>
      <c r="X343" s="70" t="n">
        <v>45436.87295138889</v>
      </c>
      <c r="Z343" t="n">
        <v>44640</v>
      </c>
      <c r="AC343" t="inlineStr">
        <is>
          <t>MNC</t>
        </is>
      </c>
      <c r="AD343" t="inlineStr">
        <is>
          <t>ggonzalez@grupogtd.com</t>
        </is>
      </c>
      <c r="AF343" t="n">
        <v>0</v>
      </c>
      <c r="AG343" t="n">
        <v>100</v>
      </c>
      <c r="AH343" t="n">
        <v>95.45026881699999</v>
      </c>
      <c r="AI343" t="n">
        <v>2031</v>
      </c>
    </row>
    <row r="344" ht="15.95" customHeight="1" s="79">
      <c r="A344" t="inlineStr">
        <is>
          <t>2024 997748</t>
        </is>
      </c>
      <c r="B344" t="inlineStr">
        <is>
          <t>REDBANC S.A.</t>
        </is>
      </c>
      <c r="C344" t="inlineStr">
        <is>
          <t>Customer Problem Ticket</t>
        </is>
      </c>
      <c r="E344" t="inlineStr">
        <is>
          <t>Cerrado</t>
        </is>
      </c>
      <c r="F344" t="inlineStr">
        <is>
          <t>Grupo de Nivel 1</t>
        </is>
      </c>
      <c r="G344" s="71" t="inlineStr">
        <is>
          <t xml:space="preserve">Asunto: INCIDENT REDBANC: 2559__III_Banco-Santander_SUPERMERCADO_Caldera_CS-:ATM Down
Estimados Mesa de Soporte,
Se informa que se detecta el siguiente incidente en plataforma de monitoreo, por favor gestionar creación de ticket de Reclamo para la revision del servicio:
Notificacion de Incidente
Calle Batallón Atacama 319, Caldera
Código de Servicio : 
EnMPLS-FO_010474417_2559
RUT: 96.521.680-4
RESUMEN
Nombre host
Direccion IP
Alerta
Severidad
Fecha y Hora de Incio
CS Equipo
:2559__III_Banco-Santander_SUPERMERCADO_Caldera_CS-
:10.113.21.52
:ATM Down
:High
:2024.05.23 | 10:21:20
CONTACTO PARA VALIDAR SERVICIO
Escalamiento
:Operador de Monitoreo de turno | Correo: monitoreo@netmetrix.cl
BITACORA
Registros de Actualizacion
www.netmetrix.cl
Centro de Monitoreo Netmetrix
Este es un correo automatico, por favor no contestar a esta casilla, si desea mayor informacion del evento comunicarce a traves del mail monitoreo@netmetrix.cl
MARCELO HENRiQUEZ M. 
Service Manager 
Sotero del rio 541 | Of. 727 | Santiago 
+56 9 9362 9564 
 https://apps.mypurecloud.com/directory/#/engage/admin/interactions/4cc75404-0d5f-409c-8f87-49272847a271
</t>
        </is>
      </c>
      <c r="J344" t="inlineStr">
        <is>
          <t>Enlace MPLS-FO #0008770390</t>
        </is>
      </c>
      <c r="K344" t="inlineStr">
        <is>
          <t>EnMPLS-FO_010474417_2559</t>
        </is>
      </c>
      <c r="L344" t="inlineStr">
        <is>
          <t>Bloqueo de servicio y/o equipo</t>
        </is>
      </c>
      <c r="M344" t="inlineStr">
        <is>
          <t>Equipo cliente y/o administrado por cliente</t>
        </is>
      </c>
      <c r="N344" t="inlineStr">
        <is>
          <t>Bloqueo en Host de destino</t>
        </is>
      </c>
      <c r="O344" t="inlineStr">
        <is>
          <t>CLIENTE</t>
        </is>
      </c>
      <c r="P344" t="inlineStr">
        <is>
          <t>patricio.soto@grupogtd.com</t>
        </is>
      </c>
      <c r="Q344" t="inlineStr">
        <is>
          <t>ATM 2559</t>
        </is>
      </c>
      <c r="R344" t="inlineStr">
        <is>
          <t>CLIENTE-Bloqueo de servicio y/o equipo-Bloqueo en Host de destino</t>
        </is>
      </c>
      <c r="S344" t="inlineStr">
        <is>
          <t>Corporaciones</t>
        </is>
      </c>
      <c r="T344" t="inlineStr">
        <is>
          <t>Transmisión de Datos</t>
        </is>
      </c>
      <c r="U344" t="inlineStr">
        <is>
          <t>Medium</t>
        </is>
      </c>
      <c r="V344" s="70" t="n">
        <v>45435.47659722222</v>
      </c>
      <c r="X344" s="70" t="n">
        <v>45435.97744212963</v>
      </c>
      <c r="Z344" t="n">
        <v>44640</v>
      </c>
      <c r="AC344" t="inlineStr">
        <is>
          <t>VALPO</t>
        </is>
      </c>
      <c r="AD344" t="inlineStr">
        <is>
          <t>lpino@contratistasgtd.com</t>
        </is>
      </c>
      <c r="AF344" t="n">
        <v>0</v>
      </c>
      <c r="AG344" t="n">
        <v>100</v>
      </c>
      <c r="AH344" t="n">
        <v>98.38485663100001</v>
      </c>
      <c r="AI344" t="n">
        <v>721</v>
      </c>
    </row>
    <row r="345" ht="15.95" customHeight="1" s="79">
      <c r="A345" t="inlineStr">
        <is>
          <t>2024 997787</t>
        </is>
      </c>
      <c r="B345" t="inlineStr">
        <is>
          <t>REDBANC S.A.</t>
        </is>
      </c>
      <c r="C345" t="inlineStr">
        <is>
          <t>Customer Problem Ticket</t>
        </is>
      </c>
      <c r="E345" t="inlineStr">
        <is>
          <t>Cerrado</t>
        </is>
      </c>
      <c r="F345" t="inlineStr">
        <is>
          <t>Grupo de Nivel 1</t>
        </is>
      </c>
      <c r="G345" t="inlineStr">
        <is>
          <t>Ruta 5 Norte Km 480,7	Copec Pronto La Serena	Coquimbo	05.- IV Region	Servicentro	CS-10467647 / BPI 8672342</t>
        </is>
      </c>
      <c r="J345" t="inlineStr">
        <is>
          <t>Enlace Satelital #38382</t>
        </is>
      </c>
      <c r="K345" t="inlineStr">
        <is>
          <t>ENSATDF_476191</t>
        </is>
      </c>
      <c r="L345" t="inlineStr">
        <is>
          <t>Bloqueo de equipos</t>
        </is>
      </c>
      <c r="M345" t="inlineStr">
        <is>
          <t>Equipamiento por lado de cliente</t>
        </is>
      </c>
      <c r="N345" t="inlineStr">
        <is>
          <t>Reinicio de equipamiento</t>
        </is>
      </c>
      <c r="O345" t="inlineStr">
        <is>
          <t>GTD-TELSUR</t>
        </is>
      </c>
      <c r="P345" t="inlineStr">
        <is>
          <t>ggonzalez@grupogtd.com</t>
        </is>
      </c>
      <c r="Q345" t="inlineStr">
        <is>
          <t>ATM 5171</t>
        </is>
      </c>
      <c r="R345" t="inlineStr">
        <is>
          <t>GTD-TELSUR-Bloqueo de equipos-Reinicio de equipamiento</t>
        </is>
      </c>
      <c r="S345" t="inlineStr">
        <is>
          <t>Corporaciones</t>
        </is>
      </c>
      <c r="T345" t="inlineStr">
        <is>
          <t>Transmisión de Datos</t>
        </is>
      </c>
      <c r="U345" t="inlineStr">
        <is>
          <t>Medium</t>
        </is>
      </c>
      <c r="V345" s="70" t="n">
        <v>45435.49790509259</v>
      </c>
      <c r="X345" s="70" t="n">
        <v>45435.64171296296</v>
      </c>
      <c r="Z345" t="n">
        <v>44640</v>
      </c>
      <c r="AC345" t="inlineStr">
        <is>
          <t>COQ</t>
        </is>
      </c>
      <c r="AD345" t="inlineStr">
        <is>
          <t>patricio.soto@grupogtd.com</t>
        </is>
      </c>
      <c r="AF345" t="n">
        <v>0</v>
      </c>
      <c r="AG345" t="n">
        <v>100</v>
      </c>
      <c r="AH345" t="n">
        <v>99.534050179</v>
      </c>
      <c r="AI345" t="n">
        <v>208</v>
      </c>
    </row>
    <row r="346" ht="15.95" customHeight="1" s="79">
      <c r="A346" t="inlineStr">
        <is>
          <t>2024 997787</t>
        </is>
      </c>
      <c r="B346" t="inlineStr">
        <is>
          <t>REDBANC S.A.</t>
        </is>
      </c>
      <c r="C346" t="inlineStr">
        <is>
          <t>Customer Problem Ticket</t>
        </is>
      </c>
      <c r="E346" t="inlineStr">
        <is>
          <t>Cerrado</t>
        </is>
      </c>
      <c r="F346" t="inlineStr">
        <is>
          <t>Grupo de Nivel 1</t>
        </is>
      </c>
      <c r="G346" t="inlineStr">
        <is>
          <t>Ruta 5 Norte Km 480,7	Copec Pronto La Serena	Coquimbo	05.- IV Region	Servicentro	CS-10467647 / BPI 8672342</t>
        </is>
      </c>
      <c r="J346" t="inlineStr">
        <is>
          <t>Enlace MPLS-FO #0006525944</t>
        </is>
      </c>
      <c r="L346" t="inlineStr">
        <is>
          <t>Bloqueo de equipos</t>
        </is>
      </c>
      <c r="M346" t="inlineStr">
        <is>
          <t>Equipamiento por lado de cliente</t>
        </is>
      </c>
      <c r="N346" t="inlineStr">
        <is>
          <t>Reinicio de equipamiento</t>
        </is>
      </c>
      <c r="O346" t="inlineStr">
        <is>
          <t>GTD-TELSUR</t>
        </is>
      </c>
      <c r="P346" t="inlineStr">
        <is>
          <t>ggonzalez@grupogtd.com</t>
        </is>
      </c>
      <c r="R346" t="inlineStr">
        <is>
          <t>GTD-TELSUR-Bloqueo de equipos-Reinicio de equipamiento</t>
        </is>
      </c>
      <c r="S346" t="inlineStr">
        <is>
          <t>Corporaciones</t>
        </is>
      </c>
      <c r="T346" t="inlineStr">
        <is>
          <t>Transmisión de Datos</t>
        </is>
      </c>
      <c r="U346" t="inlineStr">
        <is>
          <t>Medium</t>
        </is>
      </c>
      <c r="V346" s="70" t="n">
        <v>45435.49790509259</v>
      </c>
      <c r="X346" s="70" t="n">
        <v>45435.64171296296</v>
      </c>
      <c r="Z346" t="n">
        <v>44640</v>
      </c>
      <c r="AC346" t="inlineStr">
        <is>
          <t>COQ</t>
        </is>
      </c>
      <c r="AD346" t="inlineStr">
        <is>
          <t>patricio.soto@grupogtd.com</t>
        </is>
      </c>
      <c r="AF346" t="n">
        <v>0</v>
      </c>
      <c r="AG346" t="n">
        <v>100</v>
      </c>
      <c r="AH346" t="n">
        <v>99.534050179</v>
      </c>
      <c r="AI346" t="n">
        <v>208</v>
      </c>
    </row>
    <row r="347" ht="15.95" customHeight="1" s="79">
      <c r="A347" t="inlineStr">
        <is>
          <t>2024 997798</t>
        </is>
      </c>
      <c r="B347" t="inlineStr">
        <is>
          <t>REDBANC S.A.</t>
        </is>
      </c>
      <c r="C347" t="inlineStr">
        <is>
          <t>Customer Problem Ticket</t>
        </is>
      </c>
      <c r="E347" t="inlineStr">
        <is>
          <t>Cerrado</t>
        </is>
      </c>
      <c r="F347" t="inlineStr">
        <is>
          <t>Grupo de Soporte Terreno Telsur</t>
        </is>
      </c>
      <c r="G347" s="71" t="inlineStr">
        <is>
          <t>#DZS
GTD-Paine	Fibra	10.10.129.33	ATM 3766	172.45.121.226	Chile	Aruro Prat 688	Supermercado Bigger	Valdivia	CS-367903 / BPI-38833</t>
        </is>
      </c>
      <c r="J347" t="inlineStr">
        <is>
          <t>Conexión Privada #30463</t>
        </is>
      </c>
      <c r="K347" t="inlineStr">
        <is>
          <t>RedPrivDL_367903</t>
        </is>
      </c>
      <c r="L347" t="inlineStr">
        <is>
          <t>Bloqueo de equipos</t>
        </is>
      </c>
      <c r="M347" t="inlineStr">
        <is>
          <t>Equipamiento por lado de cliente</t>
        </is>
      </c>
      <c r="N347" t="inlineStr">
        <is>
          <t>Reinicio de equipamiento</t>
        </is>
      </c>
      <c r="O347" t="inlineStr">
        <is>
          <t>GTD-TELSUR</t>
        </is>
      </c>
      <c r="P347" t="inlineStr">
        <is>
          <t>andrea.subiabre@grupogtd.com</t>
        </is>
      </c>
      <c r="Q347" t="inlineStr">
        <is>
          <t>ATM 3766</t>
        </is>
      </c>
      <c r="R347" t="inlineStr">
        <is>
          <t>GTD-TELSUR-Bloqueo de equipos-Reinicio de equipamiento</t>
        </is>
      </c>
      <c r="S347" t="inlineStr">
        <is>
          <t>Corporaciones</t>
        </is>
      </c>
      <c r="T347" t="inlineStr">
        <is>
          <t>Transmisión de Datos</t>
        </is>
      </c>
      <c r="U347" t="inlineStr">
        <is>
          <t>Medium</t>
        </is>
      </c>
      <c r="V347" s="70" t="n">
        <v>45435.50559027777</v>
      </c>
      <c r="X347" s="70" t="n">
        <v>45436.64710648148</v>
      </c>
      <c r="Z347" t="n">
        <v>44640</v>
      </c>
      <c r="AC347" t="inlineStr">
        <is>
          <t>VLDV</t>
        </is>
      </c>
      <c r="AD347" t="inlineStr">
        <is>
          <t>patricio.soto@grupogtd.com</t>
        </is>
      </c>
      <c r="AF347" t="n">
        <v>0</v>
      </c>
      <c r="AG347" t="n">
        <v>100</v>
      </c>
      <c r="AH347" t="n">
        <v>96.319444444</v>
      </c>
      <c r="AI347" t="n">
        <v>1643</v>
      </c>
    </row>
    <row r="348" ht="15.95" customHeight="1" s="79">
      <c r="A348" t="inlineStr">
        <is>
          <t>2024 997813</t>
        </is>
      </c>
      <c r="B348" t="inlineStr">
        <is>
          <t>REDBANC S.A.</t>
        </is>
      </c>
      <c r="C348" t="inlineStr">
        <is>
          <t>Customer Problem Ticket</t>
        </is>
      </c>
      <c r="D348" t="inlineStr">
        <is>
          <t>2024 997768</t>
        </is>
      </c>
      <c r="E348" t="inlineStr">
        <is>
          <t>Cerrado</t>
        </is>
      </c>
      <c r="F348" t="inlineStr">
        <is>
          <t>Grupo de Nivel 1</t>
        </is>
      </c>
      <c r="G348" s="71" t="inlineStr">
        <is>
          <t xml:space="preserve">ATM 3167 ACC15-SBER/PTA 0 -&gt; OPERATIVO
302649 F13
ATM 3165 ACC15-SBER/PTA 1 --&gt; OPERATIVO
302649 F15.
ATM 3164 ACC15-SBER/PTA 2 --&gt; OPERATIVO
C302649 F11
Fibra	10.10.126.36	ATM 3164	CS-10252724 / BPI-551830Fibra	
10.10.120.70	ATM 3165  CS-10252725 / BPI-551831
10.10.123.28	ATM 3167  CS-10252723 / BPI-551832
Avenida Portales Oriente 2736	Metrotrén Cinco Pinos I	San Bernardo		Estacion de Metrotren	
</t>
        </is>
      </c>
      <c r="J348" t="inlineStr">
        <is>
          <t>Enlace MPLS FO #0000551832</t>
        </is>
      </c>
      <c r="K348" t="inlineStr">
        <is>
          <t>EnMPLSFO_010252723_3167</t>
        </is>
      </c>
      <c r="L348" t="inlineStr">
        <is>
          <t>Cable dañado, cortado o atenuado</t>
        </is>
      </c>
      <c r="M348" t="inlineStr">
        <is>
          <t>Cable de fibra óptica</t>
        </is>
      </c>
      <c r="N348" t="inlineStr">
        <is>
          <t>Corte de cable por vehículo sobre altura</t>
        </is>
      </c>
      <c r="O348" t="inlineStr">
        <is>
          <t>TERCEROS</t>
        </is>
      </c>
      <c r="P348" t="inlineStr">
        <is>
          <t>ggonzalez@grupogtd.com</t>
        </is>
      </c>
      <c r="Q348" t="inlineStr">
        <is>
          <t>ATM 3167</t>
        </is>
      </c>
      <c r="R348" t="inlineStr">
        <is>
          <t>TERCEROS-Cable dañado, cortado o atenuado-Corte de cable por vehículo sobre altura</t>
        </is>
      </c>
      <c r="S348" t="inlineStr">
        <is>
          <t>Corporaciones</t>
        </is>
      </c>
      <c r="T348" t="inlineStr">
        <is>
          <t>Transmisión de Datos</t>
        </is>
      </c>
      <c r="U348" t="inlineStr">
        <is>
          <t>Medium</t>
        </is>
      </c>
      <c r="V348" s="70" t="n">
        <v>45435.51616898148</v>
      </c>
      <c r="W348" s="70" t="n">
        <v>45435.86267361111</v>
      </c>
      <c r="X348" s="70" t="n">
        <v>45435.89413194444</v>
      </c>
      <c r="Z348" t="n">
        <v>44640</v>
      </c>
      <c r="AC348" t="inlineStr">
        <is>
          <t>MSS</t>
        </is>
      </c>
      <c r="AD348" t="inlineStr">
        <is>
          <t>patricio.soto@grupogtd.com</t>
        </is>
      </c>
      <c r="AF348" t="n">
        <v>0</v>
      </c>
      <c r="AG348" t="n">
        <v>98.882168459</v>
      </c>
      <c r="AH348" t="n">
        <v>98.781362007</v>
      </c>
      <c r="AI348" t="n">
        <v>544</v>
      </c>
      <c r="AJ348" t="n">
        <v>499</v>
      </c>
      <c r="AK348" t="n">
        <v>499</v>
      </c>
    </row>
    <row r="349" ht="15.95" customHeight="1" s="79">
      <c r="A349" t="inlineStr">
        <is>
          <t>2024 997813</t>
        </is>
      </c>
      <c r="B349" t="inlineStr">
        <is>
          <t>REDBANC S.A.</t>
        </is>
      </c>
      <c r="C349" t="inlineStr">
        <is>
          <t>Customer Problem Ticket</t>
        </is>
      </c>
      <c r="D349" t="inlineStr">
        <is>
          <t>2024 997768</t>
        </is>
      </c>
      <c r="E349" t="inlineStr">
        <is>
          <t>Cerrado</t>
        </is>
      </c>
      <c r="F349" t="inlineStr">
        <is>
          <t>Grupo de Nivel 1</t>
        </is>
      </c>
      <c r="G349" s="71" t="inlineStr">
        <is>
          <t xml:space="preserve">ATM 3167 ACC15-SBER/PTA 0 -&gt; OPERATIVO
302649 F13
ATM 3165 ACC15-SBER/PTA 1 --&gt; OPERATIVO
302649 F15.
ATM 3164 ACC15-SBER/PTA 2 --&gt; OPERATIVO
C302649 F11
Fibra	10.10.126.36	ATM 3164	CS-10252724 / BPI-551830Fibra	
10.10.120.70	ATM 3165  CS-10252725 / BPI-551831
10.10.123.28	ATM 3167  CS-10252723 / BPI-551832
Avenida Portales Oriente 2736	Metrotrén Cinco Pinos I	San Bernardo		Estacion de Metrotren	
</t>
        </is>
      </c>
      <c r="J349" t="inlineStr">
        <is>
          <t>Enlace MPLS FO #0000551831</t>
        </is>
      </c>
      <c r="K349" t="inlineStr">
        <is>
          <t>EnMPLSFO_010252725_3165</t>
        </is>
      </c>
      <c r="L349" t="inlineStr">
        <is>
          <t>Cable dañado, cortado o atenuado</t>
        </is>
      </c>
      <c r="M349" t="inlineStr">
        <is>
          <t>Cable de fibra óptica</t>
        </is>
      </c>
      <c r="N349" t="inlineStr">
        <is>
          <t>Corte de cable por vehículo sobre altura</t>
        </is>
      </c>
      <c r="O349" t="inlineStr">
        <is>
          <t>TERCEROS</t>
        </is>
      </c>
      <c r="P349" t="inlineStr">
        <is>
          <t>ggonzalez@grupogtd.com</t>
        </is>
      </c>
      <c r="Q349" t="inlineStr">
        <is>
          <t>ATM 3165</t>
        </is>
      </c>
      <c r="R349" t="inlineStr">
        <is>
          <t>TERCEROS-Cable dañado, cortado o atenuado-Corte de cable por vehículo sobre altura</t>
        </is>
      </c>
      <c r="S349" t="inlineStr">
        <is>
          <t>Corporaciones</t>
        </is>
      </c>
      <c r="T349" t="inlineStr">
        <is>
          <t>Transmisión de Datos</t>
        </is>
      </c>
      <c r="U349" t="inlineStr">
        <is>
          <t>Medium</t>
        </is>
      </c>
      <c r="V349" s="70" t="n">
        <v>45435.51616898148</v>
      </c>
      <c r="W349" s="70" t="n">
        <v>45435.86267361111</v>
      </c>
      <c r="X349" s="70" t="n">
        <v>45435.89413194444</v>
      </c>
      <c r="Z349" t="n">
        <v>44640</v>
      </c>
      <c r="AC349" t="inlineStr">
        <is>
          <t>MSS</t>
        </is>
      </c>
      <c r="AD349" t="inlineStr">
        <is>
          <t>patricio.soto@grupogtd.com</t>
        </is>
      </c>
      <c r="AF349" t="n">
        <v>0</v>
      </c>
      <c r="AG349" t="n">
        <v>98.882168459</v>
      </c>
      <c r="AH349" t="n">
        <v>98.781362007</v>
      </c>
      <c r="AI349" t="n">
        <v>544</v>
      </c>
      <c r="AJ349" t="n">
        <v>499</v>
      </c>
      <c r="AK349" t="n">
        <v>499</v>
      </c>
    </row>
    <row r="350" ht="15.95" customHeight="1" s="79">
      <c r="A350" t="inlineStr">
        <is>
          <t>2024 997813</t>
        </is>
      </c>
      <c r="B350" t="inlineStr">
        <is>
          <t>REDBANC S.A.</t>
        </is>
      </c>
      <c r="C350" t="inlineStr">
        <is>
          <t>Customer Problem Ticket</t>
        </is>
      </c>
      <c r="D350" t="inlineStr">
        <is>
          <t>2024 997768</t>
        </is>
      </c>
      <c r="E350" t="inlineStr">
        <is>
          <t>Cerrado</t>
        </is>
      </c>
      <c r="F350" t="inlineStr">
        <is>
          <t>Grupo de Nivel 1</t>
        </is>
      </c>
      <c r="G350" s="71" t="inlineStr">
        <is>
          <t xml:space="preserve">ATM 3167 ACC15-SBER/PTA 0 -&gt; OPERATIVO
302649 F13
ATM 3165 ACC15-SBER/PTA 1 --&gt; OPERATIVO
302649 F15.
ATM 3164 ACC15-SBER/PTA 2 --&gt; OPERATIVO
C302649 F11
Fibra	10.10.126.36	ATM 3164	CS-10252724 / BPI-551830Fibra	
10.10.120.70	ATM 3165  CS-10252725 / BPI-551831
10.10.123.28	ATM 3167  CS-10252723 / BPI-551832
Avenida Portales Oriente 2736	Metrotrén Cinco Pinos I	San Bernardo		Estacion de Metrotren	
</t>
        </is>
      </c>
      <c r="J350" t="inlineStr">
        <is>
          <t>Enlace MPLS FO #0000551830</t>
        </is>
      </c>
      <c r="K350" t="inlineStr">
        <is>
          <t>EnMPLSFO_010252724_3164</t>
        </is>
      </c>
      <c r="L350" t="inlineStr">
        <is>
          <t>Cable dañado, cortado o atenuado</t>
        </is>
      </c>
      <c r="M350" t="inlineStr">
        <is>
          <t>Cable de fibra óptica</t>
        </is>
      </c>
      <c r="N350" t="inlineStr">
        <is>
          <t>Corte de cable por vehículo sobre altura</t>
        </is>
      </c>
      <c r="O350" t="inlineStr">
        <is>
          <t>TERCEROS</t>
        </is>
      </c>
      <c r="P350" t="inlineStr">
        <is>
          <t>ggonzalez@grupogtd.com</t>
        </is>
      </c>
      <c r="Q350" t="inlineStr">
        <is>
          <t>ATM 3164</t>
        </is>
      </c>
      <c r="R350" t="inlineStr">
        <is>
          <t>TERCEROS-Cable dañado, cortado o atenuado-Corte de cable por vehículo sobre altura</t>
        </is>
      </c>
      <c r="S350" t="inlineStr">
        <is>
          <t>Corporaciones</t>
        </is>
      </c>
      <c r="T350" t="inlineStr">
        <is>
          <t>Transmisión de Datos</t>
        </is>
      </c>
      <c r="U350" t="inlineStr">
        <is>
          <t>Medium</t>
        </is>
      </c>
      <c r="V350" s="70" t="n">
        <v>45435.51616898148</v>
      </c>
      <c r="W350" s="70" t="n">
        <v>45435.86267361111</v>
      </c>
      <c r="X350" s="70" t="n">
        <v>45435.89413194444</v>
      </c>
      <c r="Z350" t="n">
        <v>44640</v>
      </c>
      <c r="AC350" t="inlineStr">
        <is>
          <t>MSS</t>
        </is>
      </c>
      <c r="AD350" t="inlineStr">
        <is>
          <t>patricio.soto@grupogtd.com</t>
        </is>
      </c>
      <c r="AF350" t="n">
        <v>0</v>
      </c>
      <c r="AG350" t="n">
        <v>98.882168459</v>
      </c>
      <c r="AH350" t="n">
        <v>98.781362007</v>
      </c>
      <c r="AI350" t="n">
        <v>544</v>
      </c>
      <c r="AJ350" t="n">
        <v>499</v>
      </c>
      <c r="AK350" t="n">
        <v>499</v>
      </c>
    </row>
    <row r="351" ht="15.95" customHeight="1" s="79">
      <c r="A351" t="inlineStr">
        <is>
          <t>2024 997897</t>
        </is>
      </c>
      <c r="B351" t="inlineStr">
        <is>
          <t>REDBANC S.A.</t>
        </is>
      </c>
      <c r="C351" t="inlineStr">
        <is>
          <t>Customer Problem Ticket</t>
        </is>
      </c>
      <c r="E351" t="inlineStr">
        <is>
          <t>Cerrado</t>
        </is>
      </c>
      <c r="F351" t="inlineStr">
        <is>
          <t>Grupo de Nivel 1</t>
        </is>
      </c>
      <c r="G351" s="71" t="inlineStr">
        <is>
          <t>Estimados Mesa de Soporte,
Se informa que se detecta el siguiente incidente en plataforma de monitoreo, por favor gestionar creación de ticket de Reclamo para la revision del servicio:
 Notificacion de Incidente
AVENIDA PRESIDENTE PRIETO 226, PAINE
RUT:96.521.680-4
RESUMEN
Nombre host
Direccion IP
Alerta
Severidad
Fecha y Hora de Incio
CS Equipo
:rbc-paine-atm-gtd-cEdge-2
:10.113.255.4
:[HIGH] Interface TenGigabitEthernet0/0/3 down
:Disaster
:2024.05.23 | 12:35:39
:ROUTRGEN_010344035 / FOOTELCO_010379004
CONTACTO PARA VALIDAR SERVICIO
Escalamiento
:Operador de Monitoreo de turno | Correo: monitoreo@netmetrix.cl
BITACORA
Registros de Actualizacion
www.netmetrix.cl
Centro de Monitoreo Netmetrix
https://apps.mypurecloud.com/directory/#/engage/admin/interactions/97c5ceba-6614-4a49-b5d7-f7ba7f0d7e6a</t>
        </is>
      </c>
      <c r="J351" t="inlineStr">
        <is>
          <t>Enlace MPLS FO #3582027</t>
        </is>
      </c>
      <c r="K351" t="inlineStr">
        <is>
          <t>EnMPLSFOOF_549616</t>
        </is>
      </c>
      <c r="L351" t="inlineStr">
        <is>
          <t>Problema en el ingreso del ticket</t>
        </is>
      </c>
      <c r="M351" t="inlineStr">
        <is>
          <t>Ticket</t>
        </is>
      </c>
      <c r="N351" t="inlineStr">
        <is>
          <t>ticket duplicado</t>
        </is>
      </c>
      <c r="O351" t="inlineStr">
        <is>
          <t>CLIENTE</t>
        </is>
      </c>
      <c r="P351" t="inlineStr">
        <is>
          <t>patricio.soto@grupogtd.com</t>
        </is>
      </c>
      <c r="Q351" t="n">
        <v>5247</v>
      </c>
      <c r="R351" t="inlineStr">
        <is>
          <t>CLIENTE-Problema en el ingreso del ticket-ticket duplicado</t>
        </is>
      </c>
      <c r="S351" t="inlineStr">
        <is>
          <t>Corporaciones</t>
        </is>
      </c>
      <c r="T351" t="inlineStr">
        <is>
          <t>Transmisión de Datos</t>
        </is>
      </c>
      <c r="U351" t="inlineStr">
        <is>
          <t>Medium</t>
        </is>
      </c>
      <c r="V351" s="70" t="n">
        <v>45435.56825231481</v>
      </c>
      <c r="X351" s="70" t="n">
        <v>45435.85158564815</v>
      </c>
      <c r="Z351" t="n">
        <v>44640</v>
      </c>
      <c r="AC351" t="inlineStr">
        <is>
          <t>MSS</t>
        </is>
      </c>
      <c r="AD351" t="inlineStr">
        <is>
          <t>dmessina@contratistasgtd.com</t>
        </is>
      </c>
      <c r="AF351" t="n">
        <v>0</v>
      </c>
      <c r="AG351" t="n">
        <v>100</v>
      </c>
      <c r="AH351" t="n">
        <v>99.08602150500001</v>
      </c>
      <c r="AI351" t="n">
        <v>408</v>
      </c>
    </row>
    <row r="352" ht="15.95" customHeight="1" s="79">
      <c r="A352" t="inlineStr">
        <is>
          <t>2024 997898</t>
        </is>
      </c>
      <c r="B352" t="inlineStr">
        <is>
          <t>REDBANC S.A.</t>
        </is>
      </c>
      <c r="C352" t="inlineStr">
        <is>
          <t>Customer Problem Ticket</t>
        </is>
      </c>
      <c r="E352" t="inlineStr">
        <is>
          <t>Cerrado</t>
        </is>
      </c>
      <c r="F352" t="inlineStr">
        <is>
          <t>Grupo de Nivel 1</t>
        </is>
      </c>
      <c r="G352" s="71" t="inlineStr">
        <is>
          <t>Buenas tardes estimados, favor su apoyo en revisión de alerta presente en correo de arrastre.
Saludos cordiales
--
YUSDARI AMARILLO.
Analista de Monitoreo
Sotero del Rio N° 541 Of. 727 - Santiago
Celular: +56 9 50300887
Mail: yamarillo@netmetrix.cl
-------------------------------------------------
Estimados Mesa de Soporte,
Se informa que se detecta el siguiente incidente en plataforma de monitoreo, por favor gestionar creación de ticket de Reclamo para la revision del servicio:
Notificacion de Incidente
AVENIDA PRESIDENTE PRIETO 226, PAINE
RUT:96.521.680-4
RESUMEN
Nombre host
Direccion IP
Alerta
Severidad
Fecha y Hora de Incio
CS Equipo
:rbc-paine-atm-gtd-cEdge-2
:10.113.255.4
:[HIGH] Interface TenGigabitEthernet0/0/3.1722 down
:Disaster
:2024.05.23 | 12:35:39
:ROUTRGEN_010344035 / FOOTELCO_010379004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https://apps.mypurecloud.com/directory/#/engage/admin/interactions/fb1afdf2-2bdf-45a6-9e7d-3c67de915d2c</t>
        </is>
      </c>
      <c r="J352" t="inlineStr">
        <is>
          <t>Equipamiento #0006928520</t>
        </is>
      </c>
      <c r="K352" t="inlineStr">
        <is>
          <t>EQUIPAM_010334148</t>
        </is>
      </c>
      <c r="L352" t="inlineStr">
        <is>
          <t>Problema en el ingreso del ticket</t>
        </is>
      </c>
      <c r="M352" t="inlineStr">
        <is>
          <t>Ticket</t>
        </is>
      </c>
      <c r="N352" t="inlineStr">
        <is>
          <t>ticket duplicado</t>
        </is>
      </c>
      <c r="O352" t="inlineStr">
        <is>
          <t>CLIENTE</t>
        </is>
      </c>
      <c r="P352" t="inlineStr">
        <is>
          <t>patricio.soto@grupogtd.com</t>
        </is>
      </c>
      <c r="R352" t="inlineStr">
        <is>
          <t>CLIENTE-Problema en el ingreso del ticket-ticket duplicado</t>
        </is>
      </c>
      <c r="S352" t="inlineStr">
        <is>
          <t>Corporaciones</t>
        </is>
      </c>
      <c r="T352" t="inlineStr">
        <is>
          <t>TV, Video y Otros</t>
        </is>
      </c>
      <c r="U352" t="inlineStr">
        <is>
          <t>Medium</t>
        </is>
      </c>
      <c r="V352" s="70" t="n">
        <v>45435.56947916667</v>
      </c>
      <c r="X352" s="70" t="n">
        <v>45435.85091435185</v>
      </c>
      <c r="Z352" t="n">
        <v>44640</v>
      </c>
      <c r="AC352" t="inlineStr">
        <is>
          <t>MSS</t>
        </is>
      </c>
      <c r="AD352" t="inlineStr">
        <is>
          <t>amrivera@contratistasgtd.com</t>
        </is>
      </c>
      <c r="AF352" t="n">
        <v>0</v>
      </c>
      <c r="AG352" t="n">
        <v>100</v>
      </c>
      <c r="AH352" t="n">
        <v>99.09274193500001</v>
      </c>
      <c r="AI352" t="n">
        <v>405</v>
      </c>
    </row>
    <row r="353" ht="15.95" customHeight="1" s="79">
      <c r="A353" t="inlineStr">
        <is>
          <t>2024 997901</t>
        </is>
      </c>
      <c r="B353" t="inlineStr">
        <is>
          <t>REDBANC S.A.</t>
        </is>
      </c>
      <c r="C353" t="inlineStr">
        <is>
          <t>Customer Problem Ticket</t>
        </is>
      </c>
      <c r="D353" t="inlineStr">
        <is>
          <t>2024 997768</t>
        </is>
      </c>
      <c r="E353" t="inlineStr">
        <is>
          <t>Cerrado</t>
        </is>
      </c>
      <c r="F353" t="inlineStr">
        <is>
          <t>Grupo de Nivel 1</t>
        </is>
      </c>
      <c r="G353" s="71" t="inlineStr">
        <is>
          <t>303242 F45
303242 46
Buenas tardes estimados, favor su apoyo en revisión de alerta presente en correo de arrastre.
Saludos cordiales
--
YUSDARI AMARILLO.
Analista de Monitoreo
Sotero del Rio N° 541 Of. 727 - Santiago
Celular: +56 9 50300887
Mail: yamarillo@netmetrix.cl
-------------------------------------------------
Estimados Mesa de Soporte,
Se informa que se detecta el siguiente incidente en plataforma de monitoreo, por favor gestionar creación de ticket de Reclamo para la revision del servicio:
Notificacion de Incidente
AVENIDA PRESIDENTE PRIETO 226, PAINE
RUT:96.521.680-4
RESUMEN
Nombre host
Direccion IP
Alerta
Severidad
Fecha y Hora de Incio
CS Equipo
:rbc-paine-atm-gtd-cEdge-2
:10.113.255.4
:[HIGH] Interface TenGigabitEthernet0/0/3.1722 down
:Disaster
:2024.05.23 | 12:35:39
:ROUTRGEN_010344035 / FOOTELCO_010379004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https://apps.mypurecloud.com/directory/#/engage/admin/interactions/fb1afdf2-2bdf-45a6-9e7d-3c67de915d2c</t>
        </is>
      </c>
      <c r="J353" t="inlineStr">
        <is>
          <t>Fibra Óptica Oscura #0006053550</t>
        </is>
      </c>
      <c r="K353" t="inlineStr">
        <is>
          <t>FOOTELCO_010379004</t>
        </is>
      </c>
      <c r="L353" t="inlineStr">
        <is>
          <t>Cable dañado, cortado o atenuado</t>
        </is>
      </c>
      <c r="M353" t="inlineStr">
        <is>
          <t>Cable de fibra óptica</t>
        </is>
      </c>
      <c r="N353" t="inlineStr">
        <is>
          <t>Corte de cable por trabajo de terceros</t>
        </is>
      </c>
      <c r="O353" t="inlineStr">
        <is>
          <t>TERCEROS</t>
        </is>
      </c>
      <c r="P353" t="inlineStr">
        <is>
          <t>patricio.soto@grupogtd.com</t>
        </is>
      </c>
      <c r="R353" t="inlineStr">
        <is>
          <t>TERCEROS-Cable dañado, cortado o atenuado-Corte de cable por trabajo de terceros</t>
        </is>
      </c>
      <c r="S353" t="inlineStr">
        <is>
          <t>Corporaciones</t>
        </is>
      </c>
      <c r="T353" t="inlineStr">
        <is>
          <t>Transmisión de Datos</t>
        </is>
      </c>
      <c r="U353" t="inlineStr">
        <is>
          <t>Medium</t>
        </is>
      </c>
      <c r="V353" s="70" t="n">
        <v>45435.57098379629</v>
      </c>
      <c r="W353" s="70" t="n">
        <v>45435.73423611111</v>
      </c>
      <c r="X353" s="70" t="n">
        <v>45435.96770833333</v>
      </c>
      <c r="Z353" t="n">
        <v>44640</v>
      </c>
      <c r="AC353" t="inlineStr">
        <is>
          <t>MSS</t>
        </is>
      </c>
      <c r="AD353" t="inlineStr">
        <is>
          <t>amrivera@contratistasgtd.com</t>
        </is>
      </c>
      <c r="AF353" t="n">
        <v>0</v>
      </c>
      <c r="AG353" t="n">
        <v>99.473566308</v>
      </c>
      <c r="AH353" t="n">
        <v>98.720878136</v>
      </c>
      <c r="AI353" t="n">
        <v>571</v>
      </c>
      <c r="AJ353" t="n">
        <v>235</v>
      </c>
      <c r="AK353" t="n">
        <v>235</v>
      </c>
    </row>
    <row r="354" ht="15.95" customHeight="1" s="79">
      <c r="A354" t="inlineStr">
        <is>
          <t>2024 997906</t>
        </is>
      </c>
      <c r="B354" t="inlineStr">
        <is>
          <t>REDBANC S.A.</t>
        </is>
      </c>
      <c r="C354" t="inlineStr">
        <is>
          <t>Customer Problem Ticket</t>
        </is>
      </c>
      <c r="E354" t="inlineStr">
        <is>
          <t>Cerrado</t>
        </is>
      </c>
      <c r="F354" t="inlineStr">
        <is>
          <t>Grupo de Nivel 1</t>
        </is>
      </c>
      <c r="G354" s="71" t="inlineStr">
        <is>
          <t>Asunto: INCIDENT REDBANC: rbc-paine-atm-gtd-cEdge-2:[HIGH] Interface TenGigabitEthernet0/0/3.1721 down
Estimados Mesa de Soporte,
Se informa que se detecta el siguiente incidente en plataforma de monitoreo, por favor gestionar creación de ticket de Reclamo para la revision del servicio:
Notificacion de Incidente
AVENIDA PRESIDENTE PRIETO 226, PAINE
RUT:96.521.680-4
RESUMEN
Nombre host:rbc-paine-atm-gtd-cEdge-2
Direccion IP:10.113.255.4
Alerta:[HIGH] Interface TenGigabitEthernet0/0/3.1721 down
Severidad:Disaster
Fecha y Hora de Incio:2024.05.23 | 12:35:39
CS Equipo:ROUTRGEN_010344035 / FOOTELCO_010379004
CONTACTO PARA VALIDAR SERVICIO
Escalamiento:Operador de Monitoreo de turno | Correo: monitoreo@netmetrix.cl
BITACORA
Registros de Actualizacion:
 Centro de Monitoreo Netmetrix
Este es un correo automatico, por favor no contestar a esta casilla, si desea mayor informacion del evento comunicarce a traves del mail monitoreo@netmetrix.cl
www.netmetrix.cl
https://apps.mypurecloud.com/directory/#/engage/admin/interactions/f9fa276c-1316-42b2-8b85-44834b6739f3</t>
        </is>
      </c>
      <c r="J354" t="inlineStr">
        <is>
          <t>Fibra Óptica Oscura #0006053550</t>
        </is>
      </c>
      <c r="K354" t="inlineStr">
        <is>
          <t>FOOTELCO_010379004</t>
        </is>
      </c>
      <c r="L354" t="inlineStr">
        <is>
          <t>Problema en el ingreso del ticket</t>
        </is>
      </c>
      <c r="M354" t="inlineStr">
        <is>
          <t>Ticket</t>
        </is>
      </c>
      <c r="N354" t="inlineStr">
        <is>
          <t>ticket duplicado</t>
        </is>
      </c>
      <c r="O354" t="inlineStr">
        <is>
          <t>CLIENTE</t>
        </is>
      </c>
      <c r="P354" t="inlineStr">
        <is>
          <t>patricio.soto@grupogtd.com</t>
        </is>
      </c>
      <c r="R354" t="inlineStr">
        <is>
          <t>CLIENTE-Problema en el ingreso del ticket-ticket duplicado</t>
        </is>
      </c>
      <c r="S354" t="inlineStr">
        <is>
          <t>Corporaciones</t>
        </is>
      </c>
      <c r="T354" t="inlineStr">
        <is>
          <t>Transmisión de Datos</t>
        </is>
      </c>
      <c r="U354" t="inlineStr">
        <is>
          <t>Medium</t>
        </is>
      </c>
      <c r="V354" s="70" t="n">
        <v>45435.57523148148</v>
      </c>
      <c r="X354" s="70" t="n">
        <v>45435.85052083333</v>
      </c>
      <c r="Z354" t="n">
        <v>44640</v>
      </c>
      <c r="AC354" t="inlineStr">
        <is>
          <t>MSS</t>
        </is>
      </c>
      <c r="AD354" t="inlineStr">
        <is>
          <t>Lbarrera@contratistasgtd.com</t>
        </is>
      </c>
      <c r="AF354" t="n">
        <v>0</v>
      </c>
      <c r="AG354" t="n">
        <v>100</v>
      </c>
      <c r="AH354" t="n">
        <v>99.112903226</v>
      </c>
      <c r="AI354" t="n">
        <v>396</v>
      </c>
    </row>
    <row r="355" ht="15.95" customHeight="1" s="79">
      <c r="A355" t="inlineStr">
        <is>
          <t>2024 997925</t>
        </is>
      </c>
      <c r="B355" t="inlineStr">
        <is>
          <t>REDBANC S.A.</t>
        </is>
      </c>
      <c r="C355" t="inlineStr">
        <is>
          <t>Customer Problem Ticket</t>
        </is>
      </c>
      <c r="E355" t="inlineStr">
        <is>
          <t>Cerrado</t>
        </is>
      </c>
      <c r="F355" t="inlineStr">
        <is>
          <t>Grupo de Nivel 1</t>
        </is>
      </c>
      <c r="G355" s="71" t="inlineStr">
        <is>
          <t>ATM	326
Falla	Enlace caido
CS:	CS-148043 / BPI-39245
IP	10.172.5.74
Direccion	Av La Dehesa 2035 Local 15,16 Y Ofic. 12,13.
Comuna	Lo Barnechea
Local	Of. El Rodeo</t>
        </is>
      </c>
      <c r="J355" t="inlineStr">
        <is>
          <t>Enlace MPLS FO #39245</t>
        </is>
      </c>
      <c r="K355" t="inlineStr">
        <is>
          <t>EnMPLSFODF_148043</t>
        </is>
      </c>
      <c r="L355" t="inlineStr">
        <is>
          <t>Problema de energía o climatización</t>
        </is>
      </c>
      <c r="M355" t="inlineStr">
        <is>
          <t>Router de datos</t>
        </is>
      </c>
      <c r="N355" t="inlineStr">
        <is>
          <t>se reconecta energía</t>
        </is>
      </c>
      <c r="O355" t="inlineStr">
        <is>
          <t>CLIENTE</t>
        </is>
      </c>
      <c r="P355" t="inlineStr">
        <is>
          <t>ggonzalez@grupogtd.com</t>
        </is>
      </c>
      <c r="Q355" t="inlineStr">
        <is>
          <t>ATM 326</t>
        </is>
      </c>
      <c r="R355" t="inlineStr">
        <is>
          <t>CLIENTE-Problema de energía o climatización-se reconecta energía</t>
        </is>
      </c>
      <c r="S355" t="inlineStr">
        <is>
          <t>Corporaciones</t>
        </is>
      </c>
      <c r="T355" t="inlineStr">
        <is>
          <t>Transmisión de Datos</t>
        </is>
      </c>
      <c r="U355" t="inlineStr">
        <is>
          <t>Medium</t>
        </is>
      </c>
      <c r="V355" s="70" t="n">
        <v>45435.58986111111</v>
      </c>
      <c r="W355" s="70" t="n">
        <v>45435.72116898148</v>
      </c>
      <c r="X355" s="70" t="n">
        <v>45435.79538194444</v>
      </c>
      <c r="Z355" t="n">
        <v>44640</v>
      </c>
      <c r="AC355" t="inlineStr">
        <is>
          <t>MSO</t>
        </is>
      </c>
      <c r="AD355" t="inlineStr">
        <is>
          <t>ggonzalez@grupogtd.com</t>
        </is>
      </c>
      <c r="AF355" t="n">
        <v>0</v>
      </c>
      <c r="AG355" t="n">
        <v>99.576612903</v>
      </c>
      <c r="AH355" t="n">
        <v>99.336917563</v>
      </c>
      <c r="AI355" t="n">
        <v>296</v>
      </c>
      <c r="AJ355" t="n">
        <v>189</v>
      </c>
      <c r="AK355" t="n">
        <v>189</v>
      </c>
    </row>
    <row r="356" ht="15.95" customHeight="1" s="79">
      <c r="A356" t="inlineStr">
        <is>
          <t>2024 997930</t>
        </is>
      </c>
      <c r="B356" t="inlineStr">
        <is>
          <t>REDBANC S.A.</t>
        </is>
      </c>
      <c r="C356" t="inlineStr">
        <is>
          <t>Customer Problem Ticket</t>
        </is>
      </c>
      <c r="D356" t="inlineStr">
        <is>
          <t>2024 997768</t>
        </is>
      </c>
      <c r="E356" t="inlineStr">
        <is>
          <t>Cerrado</t>
        </is>
      </c>
      <c r="F356" t="inlineStr">
        <is>
          <t>Grupo de Nivel 1</t>
        </is>
      </c>
      <c r="G356" s="71" t="inlineStr">
        <is>
          <t>CAIDO
+++302649 6 ++
ATM	4140
Falla	sin enlace
CS:	CS-542625 / CS-4G-10210037
IP	10.172.6.166
Direccion	Calle Eucaliptus 273
Comuna	San Bernardo
Local	Supermercado Santa Isabel</t>
        </is>
      </c>
      <c r="J356" t="inlineStr">
        <is>
          <t>Enlace MPLS FO #38442</t>
        </is>
      </c>
      <c r="K356" t="inlineStr">
        <is>
          <t>EnMPLSFODF_542625</t>
        </is>
      </c>
      <c r="L356" t="inlineStr">
        <is>
          <t>Cable dañado, cortado o atenuado</t>
        </is>
      </c>
      <c r="M356" t="inlineStr">
        <is>
          <t>Cable de fibra óptica</t>
        </is>
      </c>
      <c r="N356" t="inlineStr">
        <is>
          <t>Corte de cable por vehículo sobre altura</t>
        </is>
      </c>
      <c r="O356" t="inlineStr">
        <is>
          <t>TERCEROS</t>
        </is>
      </c>
      <c r="P356" t="inlineStr">
        <is>
          <t>fsilva@grupogtd.com</t>
        </is>
      </c>
      <c r="Q356" t="inlineStr">
        <is>
          <t>ATM 4140</t>
        </is>
      </c>
      <c r="R356" t="inlineStr">
        <is>
          <t>TERCEROS-Cable dañado, cortado o atenuado-Corte de cable por vehículo sobre altura</t>
        </is>
      </c>
      <c r="S356" t="inlineStr">
        <is>
          <t>Corporaciones</t>
        </is>
      </c>
      <c r="T356" t="inlineStr">
        <is>
          <t>Transmisión de Datos</t>
        </is>
      </c>
      <c r="U356" t="inlineStr">
        <is>
          <t>Medium</t>
        </is>
      </c>
      <c r="V356" s="70" t="n">
        <v>45435.59199074074</v>
      </c>
      <c r="W356" s="70" t="n">
        <v>45435.86268518519</v>
      </c>
      <c r="X356" s="70" t="n">
        <v>45437.97758101852</v>
      </c>
      <c r="Z356" t="n">
        <v>44640</v>
      </c>
      <c r="AC356" t="inlineStr">
        <is>
          <t>MSS</t>
        </is>
      </c>
      <c r="AD356" t="inlineStr">
        <is>
          <t>ggonzalez@grupogtd.com</t>
        </is>
      </c>
      <c r="AF356" t="n">
        <v>0</v>
      </c>
      <c r="AG356" t="n">
        <v>99.126344086</v>
      </c>
      <c r="AH356" t="n">
        <v>92.305107527</v>
      </c>
      <c r="AI356" t="n">
        <v>3435</v>
      </c>
      <c r="AJ356" t="n">
        <v>390</v>
      </c>
      <c r="AK356" t="n">
        <v>390</v>
      </c>
    </row>
    <row r="357" ht="15.95" customHeight="1" s="79">
      <c r="A357" t="inlineStr">
        <is>
          <t>2024 997932</t>
        </is>
      </c>
      <c r="B357" t="inlineStr">
        <is>
          <t>REDBANC S.A.</t>
        </is>
      </c>
      <c r="C357" t="inlineStr">
        <is>
          <t>Customer Problem Ticket</t>
        </is>
      </c>
      <c r="D357" t="inlineStr">
        <is>
          <t>2024 997768</t>
        </is>
      </c>
      <c r="E357" t="inlineStr">
        <is>
          <t>Cerrado</t>
        </is>
      </c>
      <c r="F357" t="inlineStr">
        <is>
          <t>Grupo de Nivel 1</t>
        </is>
      </c>
      <c r="G357" s="71" t="inlineStr">
        <is>
          <t>+++302165  42 ++
ATM	3134
Falla	sin enlace
CS:	CS-10252690 / BPI-551597
IP	10.10.129.43
Direccion	Avenida Portales 4175
Comuna	San Bernardo
Local	Metrotrén Nos II</t>
        </is>
      </c>
      <c r="J357" t="inlineStr">
        <is>
          <t>Enlace MPLS FO #0000551597</t>
        </is>
      </c>
      <c r="K357" t="inlineStr">
        <is>
          <t>EnMPLSFO_010252690_3134</t>
        </is>
      </c>
      <c r="L357" t="inlineStr">
        <is>
          <t>Cable dañado, cortado o atenuado</t>
        </is>
      </c>
      <c r="M357" t="inlineStr">
        <is>
          <t>Cable de fibra óptica</t>
        </is>
      </c>
      <c r="N357" t="inlineStr">
        <is>
          <t>Corte de cable por vehículo sobre altura</t>
        </is>
      </c>
      <c r="O357" t="inlineStr">
        <is>
          <t>TERCEROS</t>
        </is>
      </c>
      <c r="P357" t="inlineStr">
        <is>
          <t>ggonzalez@grupogtd.com</t>
        </is>
      </c>
      <c r="Q357" t="inlineStr">
        <is>
          <t>ATM 3134</t>
        </is>
      </c>
      <c r="R357" t="inlineStr">
        <is>
          <t>TERCEROS-Cable dañado, cortado o atenuado-Corte de cable por vehículo sobre altura</t>
        </is>
      </c>
      <c r="S357" t="inlineStr">
        <is>
          <t>Corporaciones</t>
        </is>
      </c>
      <c r="T357" t="inlineStr">
        <is>
          <t>Transmisión de Datos</t>
        </is>
      </c>
      <c r="U357" t="inlineStr">
        <is>
          <t>Medium</t>
        </is>
      </c>
      <c r="V357" s="70" t="n">
        <v>45435.59366898148</v>
      </c>
      <c r="W357" s="70" t="n">
        <v>45435.86268518519</v>
      </c>
      <c r="X357" s="70" t="n">
        <v>45435.89614583334</v>
      </c>
      <c r="Z357" t="n">
        <v>44640</v>
      </c>
      <c r="AC357" t="inlineStr">
        <is>
          <t>MSS</t>
        </is>
      </c>
      <c r="AD357" t="inlineStr">
        <is>
          <t>ggonzalez@grupogtd.com</t>
        </is>
      </c>
      <c r="AF357" t="n">
        <v>0</v>
      </c>
      <c r="AG357" t="n">
        <v>99.130824373</v>
      </c>
      <c r="AH357" t="n">
        <v>99.02329749099999</v>
      </c>
      <c r="AI357" t="n">
        <v>436</v>
      </c>
      <c r="AJ357" t="n">
        <v>388</v>
      </c>
      <c r="AK357" t="n">
        <v>388</v>
      </c>
    </row>
    <row r="358" ht="15.95" customHeight="1" s="79">
      <c r="A358" t="inlineStr">
        <is>
          <t>2024 997938</t>
        </is>
      </c>
      <c r="B358" t="inlineStr">
        <is>
          <t>REDBANC S.A.</t>
        </is>
      </c>
      <c r="C358" t="inlineStr">
        <is>
          <t>Customer Problem Ticket</t>
        </is>
      </c>
      <c r="E358" t="inlineStr">
        <is>
          <t>Cerrado</t>
        </is>
      </c>
      <c r="F358" t="inlineStr">
        <is>
          <t>Grupo de Soporte Terreno</t>
        </is>
      </c>
      <c r="G358" s="71" t="inlineStr">
        <is>
          <t>ATM	658
Falla	Enlace caido
CS:	CS-10115002 / BPI-64508
IP	10.10.134.17
Direccion	San Martin 50
Comuna	Santiago
Local	Movistar San Martin</t>
        </is>
      </c>
      <c r="J358" t="inlineStr">
        <is>
          <t>Enlace MPLS FO #0000064508</t>
        </is>
      </c>
      <c r="K358" t="inlineStr">
        <is>
          <t>EnMPLSFO_010115000_658</t>
        </is>
      </c>
      <c r="L358" t="inlineStr">
        <is>
          <t>Cable dañado, cortado o atenuado</t>
        </is>
      </c>
      <c r="M358" t="inlineStr">
        <is>
          <t>Jumper de FO</t>
        </is>
      </c>
      <c r="N358" t="inlineStr">
        <is>
          <t>se cambia elemento en nodo</t>
        </is>
      </c>
      <c r="O358" t="inlineStr">
        <is>
          <t>GTD-TELSUR</t>
        </is>
      </c>
      <c r="P358" t="inlineStr">
        <is>
          <t>oleiva@grupogtd.com</t>
        </is>
      </c>
      <c r="Q358" t="inlineStr">
        <is>
          <t>ATM 658</t>
        </is>
      </c>
      <c r="R358" t="inlineStr">
        <is>
          <t>GTD-TELSUR-Cable dañado, cortado o atenuado-se cambia elemento en nodo</t>
        </is>
      </c>
      <c r="S358" t="inlineStr">
        <is>
          <t>Corporaciones</t>
        </is>
      </c>
      <c r="T358" t="inlineStr">
        <is>
          <t>Transmisión de Datos</t>
        </is>
      </c>
      <c r="U358" t="inlineStr">
        <is>
          <t>Medium</t>
        </is>
      </c>
      <c r="V358" s="70" t="n">
        <v>45435.5955787037</v>
      </c>
      <c r="W358" s="70" t="n">
        <v>45435.8740625</v>
      </c>
      <c r="X358" s="70" t="n">
        <v>45449.74766203704</v>
      </c>
      <c r="Z358" t="n">
        <v>44640</v>
      </c>
      <c r="AC358" t="inlineStr">
        <is>
          <t>MNC</t>
        </is>
      </c>
      <c r="AD358" t="inlineStr">
        <is>
          <t>ggonzalez@grupogtd.com</t>
        </is>
      </c>
      <c r="AF358" t="n">
        <v>0</v>
      </c>
      <c r="AG358" t="n">
        <v>99.10170250900001</v>
      </c>
      <c r="AH358" t="n">
        <v>54.34811828</v>
      </c>
      <c r="AI358" t="n">
        <v>20379</v>
      </c>
      <c r="AJ358" t="n">
        <v>401</v>
      </c>
      <c r="AK358" t="n">
        <v>401</v>
      </c>
    </row>
    <row r="359" ht="15.95" customHeight="1" s="79">
      <c r="A359" t="inlineStr">
        <is>
          <t>2024 997945</t>
        </is>
      </c>
      <c r="B359" t="inlineStr">
        <is>
          <t>REDBANC S.A.</t>
        </is>
      </c>
      <c r="C359" t="inlineStr">
        <is>
          <t>Customer Problem Ticket</t>
        </is>
      </c>
      <c r="D359" t="inlineStr">
        <is>
          <t>2024 997768</t>
        </is>
      </c>
      <c r="E359" t="inlineStr">
        <is>
          <t>Cerrado</t>
        </is>
      </c>
      <c r="F359" t="inlineStr">
        <is>
          <t>Grupo de Nivel 1</t>
        </is>
      </c>
      <c r="G359" s="71" t="inlineStr">
        <is>
          <t>++3136 --&gt; 302165 40 ++
++3131 --&gt; 302649 41 ++
ATM	3131 - 3136
Falla	Enlace caido
CS:	CS-10252691 / BPI-551596 - CS-10252692 / BPI-551598
IP	10.10.129.42 - 10.10.121.75
Direccion	Avenida Portales 4175
Comuna	San Bernardo
Local	Metrotrén Nos I</t>
        </is>
      </c>
      <c r="J359" t="inlineStr">
        <is>
          <t>Enlace MPLS FO #0000551598</t>
        </is>
      </c>
      <c r="K359" t="inlineStr">
        <is>
          <t>EnMPLSFO_010252692_3136</t>
        </is>
      </c>
      <c r="L359" t="inlineStr">
        <is>
          <t>Cable dañado, cortado o atenuado</t>
        </is>
      </c>
      <c r="M359" t="inlineStr">
        <is>
          <t>Cable de fibra óptica</t>
        </is>
      </c>
      <c r="N359" t="inlineStr">
        <is>
          <t>Corte de cable por vehículo sobre altura</t>
        </is>
      </c>
      <c r="O359" t="inlineStr">
        <is>
          <t>TERCEROS</t>
        </is>
      </c>
      <c r="P359" t="inlineStr">
        <is>
          <t>ggonzalez@grupogtd.com</t>
        </is>
      </c>
      <c r="Q359" t="inlineStr">
        <is>
          <t>ATM 3136</t>
        </is>
      </c>
      <c r="R359" t="inlineStr">
        <is>
          <t>TERCEROS-Cable dañado, cortado o atenuado-Corte de cable por vehículo sobre altura</t>
        </is>
      </c>
      <c r="S359" t="inlineStr">
        <is>
          <t>Corporaciones</t>
        </is>
      </c>
      <c r="T359" t="inlineStr">
        <is>
          <t>Transmisión de Datos</t>
        </is>
      </c>
      <c r="U359" t="inlineStr">
        <is>
          <t>Medium</t>
        </is>
      </c>
      <c r="V359" s="70" t="n">
        <v>45435.59988425926</v>
      </c>
      <c r="W359" s="70" t="n">
        <v>45435.86267361111</v>
      </c>
      <c r="X359" s="70" t="n">
        <v>45435.89927083333</v>
      </c>
      <c r="Z359" t="n">
        <v>44640</v>
      </c>
      <c r="AC359" t="inlineStr">
        <is>
          <t>MSS</t>
        </is>
      </c>
      <c r="AD359" t="inlineStr">
        <is>
          <t>ggonzalez@grupogtd.com</t>
        </is>
      </c>
      <c r="AF359" t="n">
        <v>0</v>
      </c>
      <c r="AG359" t="n">
        <v>99.150985663</v>
      </c>
      <c r="AH359" t="n">
        <v>99.034498208</v>
      </c>
      <c r="AI359" t="n">
        <v>431</v>
      </c>
      <c r="AJ359" t="n">
        <v>379</v>
      </c>
      <c r="AK359" t="n">
        <v>379</v>
      </c>
    </row>
    <row r="360" ht="15.95" customHeight="1" s="79">
      <c r="A360" t="inlineStr">
        <is>
          <t>2024 997945</t>
        </is>
      </c>
      <c r="B360" t="inlineStr">
        <is>
          <t>REDBANC S.A.</t>
        </is>
      </c>
      <c r="C360" t="inlineStr">
        <is>
          <t>Customer Problem Ticket</t>
        </is>
      </c>
      <c r="D360" t="inlineStr">
        <is>
          <t>2024 997768</t>
        </is>
      </c>
      <c r="E360" t="inlineStr">
        <is>
          <t>Cerrado</t>
        </is>
      </c>
      <c r="F360" t="inlineStr">
        <is>
          <t>Grupo de Nivel 1</t>
        </is>
      </c>
      <c r="G360" s="71" t="inlineStr">
        <is>
          <t>++3136 --&gt; 302165 40 ++
++3131 --&gt; 302649 41 ++
ATM	3131 - 3136
Falla	Enlace caido
CS:	CS-10252691 / BPI-551596 - CS-10252692 / BPI-551598
IP	10.10.129.42 - 10.10.121.75
Direccion	Avenida Portales 4175
Comuna	San Bernardo
Local	Metrotrén Nos I</t>
        </is>
      </c>
      <c r="J360" t="inlineStr">
        <is>
          <t>Enlace MPLS FO #0000551596</t>
        </is>
      </c>
      <c r="K360" t="inlineStr">
        <is>
          <t>EnMPLSFO_010252691_3131</t>
        </is>
      </c>
      <c r="L360" t="inlineStr">
        <is>
          <t>Cable dañado, cortado o atenuado</t>
        </is>
      </c>
      <c r="M360" t="inlineStr">
        <is>
          <t>Cable de fibra óptica</t>
        </is>
      </c>
      <c r="N360" t="inlineStr">
        <is>
          <t>Corte de cable por vehículo sobre altura</t>
        </is>
      </c>
      <c r="O360" t="inlineStr">
        <is>
          <t>TERCEROS</t>
        </is>
      </c>
      <c r="P360" t="inlineStr">
        <is>
          <t>ggonzalez@grupogtd.com</t>
        </is>
      </c>
      <c r="Q360" t="inlineStr">
        <is>
          <t>ATM 3131</t>
        </is>
      </c>
      <c r="R360" t="inlineStr">
        <is>
          <t>TERCEROS-Cable dañado, cortado o atenuado-Corte de cable por vehículo sobre altura</t>
        </is>
      </c>
      <c r="S360" t="inlineStr">
        <is>
          <t>Corporaciones</t>
        </is>
      </c>
      <c r="T360" t="inlineStr">
        <is>
          <t>Transmisión de Datos</t>
        </is>
      </c>
      <c r="U360" t="inlineStr">
        <is>
          <t>Medium</t>
        </is>
      </c>
      <c r="V360" s="70" t="n">
        <v>45435.59988425926</v>
      </c>
      <c r="W360" s="70" t="n">
        <v>45435.86267361111</v>
      </c>
      <c r="X360" s="70" t="n">
        <v>45435.89927083333</v>
      </c>
      <c r="Z360" t="n">
        <v>44640</v>
      </c>
      <c r="AC360" t="inlineStr">
        <is>
          <t>MSS</t>
        </is>
      </c>
      <c r="AD360" t="inlineStr">
        <is>
          <t>ggonzalez@grupogtd.com</t>
        </is>
      </c>
      <c r="AF360" t="n">
        <v>0</v>
      </c>
      <c r="AG360" t="n">
        <v>99.150985663</v>
      </c>
      <c r="AH360" t="n">
        <v>99.034498208</v>
      </c>
      <c r="AI360" t="n">
        <v>431</v>
      </c>
      <c r="AJ360" t="n">
        <v>379</v>
      </c>
      <c r="AK360" t="n">
        <v>379</v>
      </c>
    </row>
    <row r="361" ht="15.95" customHeight="1" s="79">
      <c r="A361" t="inlineStr">
        <is>
          <t>2024 998034</t>
        </is>
      </c>
      <c r="B361" t="inlineStr">
        <is>
          <t>REDBANC S.A.</t>
        </is>
      </c>
      <c r="C361" t="inlineStr">
        <is>
          <t>Customer Problem Ticket</t>
        </is>
      </c>
      <c r="E361" t="inlineStr">
        <is>
          <t>Cerrado</t>
        </is>
      </c>
      <c r="F361" t="inlineStr">
        <is>
          <t>Grupo de Nivel 1</t>
        </is>
      </c>
      <c r="G361" s="71" t="inlineStr">
        <is>
          <t xml:space="preserve">Estimados muy buenas tardes favor generar folio para enlace caido de rbc-paine-atm-gtd-cEdge-2 
rbc-paine-atm-gtd-cEdge-2	Cedge	Cisco	C8500-12X	TTM26320DWZ	17.09.03	GTD	ROUTRGEN_010344035/FOOTELCO_010379004	Paine	Sala Blanca	MDFB.06	38	1
Saludos. 
Jose Parada P.-
</t>
        </is>
      </c>
      <c r="J361" t="inlineStr">
        <is>
          <t>Fibra Óptica Oscura #0006053550</t>
        </is>
      </c>
      <c r="K361" t="inlineStr">
        <is>
          <t>FOOTELCO_010379004</t>
        </is>
      </c>
      <c r="L361" t="inlineStr">
        <is>
          <t>Cable dañado, cortado o atenuado</t>
        </is>
      </c>
      <c r="M361" t="inlineStr">
        <is>
          <t>Cable de fibra óptica</t>
        </is>
      </c>
      <c r="N361" t="inlineStr">
        <is>
          <t>Corte de cable por vehículo sobre altura</t>
        </is>
      </c>
      <c r="O361" t="inlineStr">
        <is>
          <t>TERCEROS</t>
        </is>
      </c>
      <c r="P361" t="inlineStr">
        <is>
          <t>ggonzalez@grupogtd.com</t>
        </is>
      </c>
      <c r="R361" t="inlineStr">
        <is>
          <t>TERCEROS-Cable dañado, cortado o atenuado-Corte de cable por vehículo sobre altura</t>
        </is>
      </c>
      <c r="S361" t="inlineStr">
        <is>
          <t>Corporaciones</t>
        </is>
      </c>
      <c r="T361" t="inlineStr">
        <is>
          <t>Transmisión de Datos</t>
        </is>
      </c>
      <c r="U361" t="inlineStr">
        <is>
          <t>Medium</t>
        </is>
      </c>
      <c r="V361" s="70" t="n">
        <v>45435.65525462963</v>
      </c>
      <c r="W361" s="70" t="n">
        <v>45435.89118055555</v>
      </c>
      <c r="X361" s="70" t="n">
        <v>45436.85572916667</v>
      </c>
      <c r="Z361" t="n">
        <v>44640</v>
      </c>
      <c r="AC361" t="inlineStr">
        <is>
          <t>MSS</t>
        </is>
      </c>
      <c r="AD361" t="inlineStr">
        <is>
          <t>patricio.soto@grupogtd.com</t>
        </is>
      </c>
      <c r="AF361" t="n">
        <v>0</v>
      </c>
      <c r="AG361" t="n">
        <v>99.23835125399999</v>
      </c>
      <c r="AH361" t="n">
        <v>96.126792115</v>
      </c>
      <c r="AI361" t="n">
        <v>1729</v>
      </c>
      <c r="AJ361" t="n">
        <v>340</v>
      </c>
      <c r="AK361" t="n">
        <v>340</v>
      </c>
    </row>
    <row r="362" ht="15.95" customHeight="1" s="79">
      <c r="A362" t="inlineStr">
        <is>
          <t>2024 998053</t>
        </is>
      </c>
      <c r="B362" t="inlineStr">
        <is>
          <t>REDBANC S.A.</t>
        </is>
      </c>
      <c r="C362" t="inlineStr">
        <is>
          <t>Customer Problem Ticket</t>
        </is>
      </c>
      <c r="E362" t="inlineStr">
        <is>
          <t>Cerrado</t>
        </is>
      </c>
      <c r="F362" t="inlineStr">
        <is>
          <t>Grupo de Nivel 1</t>
        </is>
      </c>
      <c r="G362" s="71" t="inlineStr">
        <is>
          <t>ATM 5683
Calle Sanchez Fontecilla 12000 Local 1041	Jumbo Peñalolén N 2	Peñalolen	07.- Region Metropolitana	Supermercado	CS-552620 / BPI-38121
++10.10.100.40</t>
        </is>
      </c>
      <c r="J362" t="inlineStr">
        <is>
          <t>Conexión Privada #31150</t>
        </is>
      </c>
      <c r="K362" t="inlineStr">
        <is>
          <t>RedPrivDL_552620</t>
        </is>
      </c>
      <c r="L362" t="inlineStr">
        <is>
          <t>Bloqueo de equipos</t>
        </is>
      </c>
      <c r="M362" t="inlineStr">
        <is>
          <t>Equipamiento por lado de cliente</t>
        </is>
      </c>
      <c r="N362" t="inlineStr">
        <is>
          <t>Reinicio de equipamiento</t>
        </is>
      </c>
      <c r="O362" t="inlineStr">
        <is>
          <t>GTD-TELSUR</t>
        </is>
      </c>
      <c r="P362" t="inlineStr">
        <is>
          <t>ggonzalez@grupogtd.com</t>
        </is>
      </c>
      <c r="Q362" t="inlineStr">
        <is>
          <t>ATM 5684</t>
        </is>
      </c>
      <c r="R362" t="inlineStr">
        <is>
          <t>GTD-TELSUR-Bloqueo de equipos-Reinicio de equipamiento</t>
        </is>
      </c>
      <c r="S362" t="inlineStr">
        <is>
          <t>Corporaciones</t>
        </is>
      </c>
      <c r="T362" t="inlineStr">
        <is>
          <t>Transmisión de Datos</t>
        </is>
      </c>
      <c r="U362" t="inlineStr">
        <is>
          <t>Medium</t>
        </is>
      </c>
      <c r="V362" s="70" t="n">
        <v>45435.66399305555</v>
      </c>
      <c r="W362" s="70" t="n">
        <v>45435.75738425926</v>
      </c>
      <c r="X362" s="70" t="n">
        <v>45435.80636574074</v>
      </c>
      <c r="Z362" t="n">
        <v>44640</v>
      </c>
      <c r="AC362" t="inlineStr">
        <is>
          <t>MSC</t>
        </is>
      </c>
      <c r="AD362" t="inlineStr">
        <is>
          <t>patricio.soto@grupogtd.com</t>
        </is>
      </c>
      <c r="AF362" t="n">
        <v>0</v>
      </c>
      <c r="AG362" t="n">
        <v>99.699820789</v>
      </c>
      <c r="AH362" t="n">
        <v>99.54077060900001</v>
      </c>
      <c r="AI362" t="n">
        <v>205</v>
      </c>
      <c r="AJ362" t="n">
        <v>134</v>
      </c>
      <c r="AK362" t="n">
        <v>134</v>
      </c>
    </row>
    <row r="363" ht="15.95" customHeight="1" s="79">
      <c r="A363" t="inlineStr">
        <is>
          <t>2024 998063</t>
        </is>
      </c>
      <c r="B363" t="inlineStr">
        <is>
          <t>REDBANC S.A.</t>
        </is>
      </c>
      <c r="C363" t="inlineStr">
        <is>
          <t>Customer Problem Ticket</t>
        </is>
      </c>
      <c r="D363" t="inlineStr">
        <is>
          <t>2024 997768</t>
        </is>
      </c>
      <c r="E363" t="inlineStr">
        <is>
          <t>Cerrado</t>
        </is>
      </c>
      <c r="F363" t="inlineStr">
        <is>
          <t>Grupo de Nivel 1</t>
        </is>
      </c>
      <c r="G363" s="71" t="inlineStr">
        <is>
          <t xml:space="preserve">ATMs  3153-3158-3163
IP WAN	ATM
10.10.127.28	3153
10.10.127.29	3158
10.10.117.53	3163
CODIGO
CS-10126034 / BPI-551792
CS-10252719 / BPI-551818
CS-10252718 / BPI-551819
</t>
        </is>
      </c>
      <c r="J363" t="inlineStr">
        <is>
          <t>Enlace MPLS FO #0000551819</t>
        </is>
      </c>
      <c r="K363" t="inlineStr">
        <is>
          <t>EnMPLSFO_010252718_3163</t>
        </is>
      </c>
      <c r="L363" t="inlineStr">
        <is>
          <t>Cable dañado, cortado o atenuado</t>
        </is>
      </c>
      <c r="M363" t="inlineStr">
        <is>
          <t>Cable de fibra óptica</t>
        </is>
      </c>
      <c r="N363" t="inlineStr">
        <is>
          <t>Corte de cable por vehículo sobre altura</t>
        </is>
      </c>
      <c r="O363" t="inlineStr">
        <is>
          <t>TERCEROS</t>
        </is>
      </c>
      <c r="P363" t="inlineStr">
        <is>
          <t>ggonzalez@grupogtd.com</t>
        </is>
      </c>
      <c r="Q363" t="inlineStr">
        <is>
          <t>ATM 3163</t>
        </is>
      </c>
      <c r="R363" t="inlineStr">
        <is>
          <t>TERCEROS-Cable dañado, cortado o atenuado-Corte de cable por vehículo sobre altura</t>
        </is>
      </c>
      <c r="S363" t="inlineStr">
        <is>
          <t>Corporaciones</t>
        </is>
      </c>
      <c r="T363" t="inlineStr">
        <is>
          <t>Transmisión de Datos</t>
        </is>
      </c>
      <c r="U363" t="inlineStr">
        <is>
          <t>Medium</t>
        </is>
      </c>
      <c r="V363" s="70" t="n">
        <v>45435.67224537037</v>
      </c>
      <c r="W363" s="70" t="n">
        <v>45435.86268518519</v>
      </c>
      <c r="X363" s="70" t="n">
        <v>45435.90274305556</v>
      </c>
      <c r="Z363" t="n">
        <v>44640</v>
      </c>
      <c r="AC363" t="inlineStr">
        <is>
          <t>MSS</t>
        </is>
      </c>
      <c r="AD363" t="inlineStr">
        <is>
          <t>patricio.soto@grupogtd.com</t>
        </is>
      </c>
      <c r="AF363" t="n">
        <v>0</v>
      </c>
      <c r="AG363" t="n">
        <v>99.38620071699999</v>
      </c>
      <c r="AH363" t="n">
        <v>99.258512545</v>
      </c>
      <c r="AI363" t="n">
        <v>331</v>
      </c>
      <c r="AJ363" t="n">
        <v>274</v>
      </c>
      <c r="AK363" t="n">
        <v>274</v>
      </c>
    </row>
    <row r="364" ht="15.95" customHeight="1" s="79">
      <c r="A364" t="inlineStr">
        <is>
          <t>2024 998063</t>
        </is>
      </c>
      <c r="B364" t="inlineStr">
        <is>
          <t>REDBANC S.A.</t>
        </is>
      </c>
      <c r="C364" t="inlineStr">
        <is>
          <t>Customer Problem Ticket</t>
        </is>
      </c>
      <c r="D364" t="inlineStr">
        <is>
          <t>2024 997768</t>
        </is>
      </c>
      <c r="E364" t="inlineStr">
        <is>
          <t>Cerrado</t>
        </is>
      </c>
      <c r="F364" t="inlineStr">
        <is>
          <t>Grupo de Nivel 1</t>
        </is>
      </c>
      <c r="G364" s="71" t="inlineStr">
        <is>
          <t xml:space="preserve">ATMs  3153-3158-3163
IP WAN	ATM
10.10.127.28	3153
10.10.127.29	3158
10.10.117.53	3163
CODIGO
CS-10126034 / BPI-551792
CS-10252719 / BPI-551818
CS-10252718 / BPI-551819
</t>
        </is>
      </c>
      <c r="J364" t="inlineStr">
        <is>
          <t>Enlace MPLS FO #0000551818</t>
        </is>
      </c>
      <c r="K364" t="inlineStr">
        <is>
          <t>EnMPLSFO_010252719_3158</t>
        </is>
      </c>
      <c r="L364" t="inlineStr">
        <is>
          <t>Cable dañado, cortado o atenuado</t>
        </is>
      </c>
      <c r="M364" t="inlineStr">
        <is>
          <t>Cable de fibra óptica</t>
        </is>
      </c>
      <c r="N364" t="inlineStr">
        <is>
          <t>Corte de cable por vehículo sobre altura</t>
        </is>
      </c>
      <c r="O364" t="inlineStr">
        <is>
          <t>TERCEROS</t>
        </is>
      </c>
      <c r="P364" t="inlineStr">
        <is>
          <t>ggonzalez@grupogtd.com</t>
        </is>
      </c>
      <c r="Q364" t="inlineStr">
        <is>
          <t>ATM 3158</t>
        </is>
      </c>
      <c r="R364" t="inlineStr">
        <is>
          <t>TERCEROS-Cable dañado, cortado o atenuado-Corte de cable por vehículo sobre altura</t>
        </is>
      </c>
      <c r="S364" t="inlineStr">
        <is>
          <t>Corporaciones</t>
        </is>
      </c>
      <c r="T364" t="inlineStr">
        <is>
          <t>Transmisión de Datos</t>
        </is>
      </c>
      <c r="U364" t="inlineStr">
        <is>
          <t>Medium</t>
        </is>
      </c>
      <c r="V364" s="70" t="n">
        <v>45435.67224537037</v>
      </c>
      <c r="W364" s="70" t="n">
        <v>45435.86268518519</v>
      </c>
      <c r="X364" s="70" t="n">
        <v>45435.90274305556</v>
      </c>
      <c r="Z364" t="n">
        <v>44640</v>
      </c>
      <c r="AC364" t="inlineStr">
        <is>
          <t>MSS</t>
        </is>
      </c>
      <c r="AD364" t="inlineStr">
        <is>
          <t>patricio.soto@grupogtd.com</t>
        </is>
      </c>
      <c r="AF364" t="n">
        <v>0</v>
      </c>
      <c r="AG364" t="n">
        <v>99.38620071699999</v>
      </c>
      <c r="AH364" t="n">
        <v>99.258512545</v>
      </c>
      <c r="AI364" t="n">
        <v>331</v>
      </c>
      <c r="AJ364" t="n">
        <v>274</v>
      </c>
      <c r="AK364" t="n">
        <v>274</v>
      </c>
    </row>
    <row r="365" ht="15.95" customHeight="1" s="79">
      <c r="A365" t="inlineStr">
        <is>
          <t>2024 998063</t>
        </is>
      </c>
      <c r="B365" t="inlineStr">
        <is>
          <t>REDBANC S.A.</t>
        </is>
      </c>
      <c r="C365" t="inlineStr">
        <is>
          <t>Customer Problem Ticket</t>
        </is>
      </c>
      <c r="D365" t="inlineStr">
        <is>
          <t>2024 997768</t>
        </is>
      </c>
      <c r="E365" t="inlineStr">
        <is>
          <t>Cerrado</t>
        </is>
      </c>
      <c r="F365" t="inlineStr">
        <is>
          <t>Grupo de Nivel 1</t>
        </is>
      </c>
      <c r="G365" s="71" t="inlineStr">
        <is>
          <t xml:space="preserve">ATMs  3153-3158-3163
IP WAN	ATM
10.10.127.28	3153
10.10.127.29	3158
10.10.117.53	3163
CODIGO
CS-10126034 / BPI-551792
CS-10252719 / BPI-551818
CS-10252718 / BPI-551819
</t>
        </is>
      </c>
      <c r="J365" t="inlineStr">
        <is>
          <t>Enlace MPLS FO #0000551792</t>
        </is>
      </c>
      <c r="K365" t="inlineStr">
        <is>
          <t>EnMPLSFO_010252715_3153</t>
        </is>
      </c>
      <c r="L365" t="inlineStr">
        <is>
          <t>Cable dañado, cortado o atenuado</t>
        </is>
      </c>
      <c r="M365" t="inlineStr">
        <is>
          <t>Cable de fibra óptica</t>
        </is>
      </c>
      <c r="N365" t="inlineStr">
        <is>
          <t>Corte de cable por vehículo sobre altura</t>
        </is>
      </c>
      <c r="O365" t="inlineStr">
        <is>
          <t>TERCEROS</t>
        </is>
      </c>
      <c r="P365" t="inlineStr">
        <is>
          <t>ggonzalez@grupogtd.com</t>
        </is>
      </c>
      <c r="Q365" t="inlineStr">
        <is>
          <t>ATM 3153</t>
        </is>
      </c>
      <c r="R365" t="inlineStr">
        <is>
          <t>TERCEROS-Cable dañado, cortado o atenuado-Corte de cable por vehículo sobre altura</t>
        </is>
      </c>
      <c r="S365" t="inlineStr">
        <is>
          <t>Corporaciones</t>
        </is>
      </c>
      <c r="T365" t="inlineStr">
        <is>
          <t>Transmisión de Datos</t>
        </is>
      </c>
      <c r="U365" t="inlineStr">
        <is>
          <t>Medium</t>
        </is>
      </c>
      <c r="V365" s="70" t="n">
        <v>45435.67224537037</v>
      </c>
      <c r="W365" s="70" t="n">
        <v>45435.86268518519</v>
      </c>
      <c r="X365" s="70" t="n">
        <v>45435.90274305556</v>
      </c>
      <c r="Z365" t="n">
        <v>44640</v>
      </c>
      <c r="AC365" t="inlineStr">
        <is>
          <t>MSS</t>
        </is>
      </c>
      <c r="AD365" t="inlineStr">
        <is>
          <t>patricio.soto@grupogtd.com</t>
        </is>
      </c>
      <c r="AF365" t="n">
        <v>0</v>
      </c>
      <c r="AG365" t="n">
        <v>99.38620071699999</v>
      </c>
      <c r="AH365" t="n">
        <v>99.258512545</v>
      </c>
      <c r="AI365" t="n">
        <v>331</v>
      </c>
      <c r="AJ365" t="n">
        <v>274</v>
      </c>
      <c r="AK365" t="n">
        <v>274</v>
      </c>
    </row>
    <row r="366" ht="15.95" customHeight="1" s="79">
      <c r="A366" t="inlineStr">
        <is>
          <t>2024 998073</t>
        </is>
      </c>
      <c r="B366" t="inlineStr">
        <is>
          <t>REDBANC S.A.</t>
        </is>
      </c>
      <c r="C366" t="inlineStr">
        <is>
          <t>Customer Problem Ticket</t>
        </is>
      </c>
      <c r="E366" t="inlineStr">
        <is>
          <t>Cerrado</t>
        </is>
      </c>
      <c r="F366" t="inlineStr">
        <is>
          <t>Grupo de Nivel 1</t>
        </is>
      </c>
      <c r="G366" s="71" t="inlineStr">
        <is>
          <t>ATM	8877
Falla	sin enlace
CS:	CS-456529 / BPI-38368
IP	1010143170
Direccion	Av La Dehesa 4580 Loc, 1
Comuna	Lo Barnechea
Local	Supermercado Erbi</t>
        </is>
      </c>
      <c r="J366" t="inlineStr">
        <is>
          <t>Enlace Satelital #38368</t>
        </is>
      </c>
      <c r="K366" t="inlineStr">
        <is>
          <t>ENSATDF_456529</t>
        </is>
      </c>
      <c r="L366" t="inlineStr">
        <is>
          <t>Cable dañado, cortado o atenuado</t>
        </is>
      </c>
      <c r="M366" t="inlineStr">
        <is>
          <t>Cable UTP</t>
        </is>
      </c>
      <c r="N366" t="inlineStr">
        <is>
          <t>se cambia elemento en cliente</t>
        </is>
      </c>
      <c r="O366" t="inlineStr">
        <is>
          <t>GTD-TELSUR</t>
        </is>
      </c>
      <c r="P366" t="inlineStr">
        <is>
          <t>ggonzalez@grupogtd.com</t>
        </is>
      </c>
      <c r="Q366" t="inlineStr">
        <is>
          <t>ATM 8877</t>
        </is>
      </c>
      <c r="R366" t="inlineStr">
        <is>
          <t>GTD-TELSUR-Cable dañado, cortado o atenuado-se cambia elemento en cliente</t>
        </is>
      </c>
      <c r="S366" t="inlineStr">
        <is>
          <t>Corporaciones</t>
        </is>
      </c>
      <c r="T366" t="inlineStr">
        <is>
          <t>Transmisión de Datos</t>
        </is>
      </c>
      <c r="U366" t="inlineStr">
        <is>
          <t>Medium</t>
        </is>
      </c>
      <c r="V366" s="70" t="n">
        <v>45435.6775</v>
      </c>
      <c r="X366" s="70" t="n">
        <v>45436.4365625</v>
      </c>
      <c r="Z366" t="n">
        <v>44640</v>
      </c>
      <c r="AA366" s="70" t="n">
        <v>45435.91261574074</v>
      </c>
      <c r="AB366" s="70" t="n">
        <v>45436.35763888889</v>
      </c>
      <c r="AC366" t="inlineStr">
        <is>
          <t>MSO</t>
        </is>
      </c>
      <c r="AD366" t="inlineStr">
        <is>
          <t>patricio.soto@grupogtd.com</t>
        </is>
      </c>
      <c r="AF366" t="n">
        <v>641</v>
      </c>
      <c r="AG366" t="n">
        <v>100</v>
      </c>
      <c r="AH366" t="n">
        <v>97.551523297</v>
      </c>
      <c r="AI366" t="n">
        <v>1093</v>
      </c>
    </row>
    <row r="367" ht="15.95" customHeight="1" s="79">
      <c r="A367" t="inlineStr">
        <is>
          <t>2024 998091</t>
        </is>
      </c>
      <c r="B367" t="inlineStr">
        <is>
          <t>REDBANC S.A.</t>
        </is>
      </c>
      <c r="C367" t="inlineStr">
        <is>
          <t>Customer Problem Ticket</t>
        </is>
      </c>
      <c r="E367" t="inlineStr">
        <is>
          <t>Cerrado</t>
        </is>
      </c>
      <c r="F367" t="inlineStr">
        <is>
          <t>Grupo de Soporte Terreno</t>
        </is>
      </c>
      <c r="G367" s="71" t="inlineStr">
        <is>
          <t xml:space="preserve">ATMs 1121-1132
10.10.105.42
10.10.115.43
CS-411640 / BPI-38305
CS-411653 / BPI-37666
</t>
        </is>
      </c>
      <c r="J367" t="inlineStr">
        <is>
          <t>Conexión Privada #37550</t>
        </is>
      </c>
      <c r="K367" t="inlineStr">
        <is>
          <t>RedPrivDL_411640</t>
        </is>
      </c>
      <c r="L367" t="inlineStr">
        <is>
          <t>Problema de hardware</t>
        </is>
      </c>
      <c r="M367" t="inlineStr">
        <is>
          <t>Conversor o Equipo en Nodo</t>
        </is>
      </c>
      <c r="N367" t="inlineStr">
        <is>
          <t>cambio de SFP</t>
        </is>
      </c>
      <c r="O367" t="inlineStr">
        <is>
          <t>GTD-TELSUR</t>
        </is>
      </c>
      <c r="P367" t="inlineStr">
        <is>
          <t>ale-fort@grupogtd.com</t>
        </is>
      </c>
      <c r="Q367" t="inlineStr">
        <is>
          <t>ATM 1121</t>
        </is>
      </c>
      <c r="R367" t="inlineStr">
        <is>
          <t>GTD-TELSUR-Problema de hardware-cambio de SFP</t>
        </is>
      </c>
      <c r="S367" t="inlineStr">
        <is>
          <t>Corporaciones</t>
        </is>
      </c>
      <c r="T367" t="inlineStr">
        <is>
          <t>Transmisión de Datos</t>
        </is>
      </c>
      <c r="U367" t="inlineStr">
        <is>
          <t>Medium</t>
        </is>
      </c>
      <c r="V367" s="70" t="n">
        <v>45435.69715277778</v>
      </c>
      <c r="W367" s="70" t="n">
        <v>45436.71780092592</v>
      </c>
      <c r="X367" s="70" t="n">
        <v>45436.7190162037</v>
      </c>
      <c r="Z367" t="n">
        <v>44640</v>
      </c>
      <c r="AC367" t="inlineStr">
        <is>
          <t>MSS</t>
        </is>
      </c>
      <c r="AD367" t="inlineStr">
        <is>
          <t>patricio.soto@grupogtd.com</t>
        </is>
      </c>
      <c r="AF367" t="n">
        <v>0</v>
      </c>
      <c r="AG367" t="n">
        <v>96.706989247</v>
      </c>
      <c r="AH367" t="n">
        <v>96.70250896100001</v>
      </c>
      <c r="AI367" t="n">
        <v>1472</v>
      </c>
      <c r="AJ367" t="n">
        <v>1470</v>
      </c>
      <c r="AK367" t="n">
        <v>1470</v>
      </c>
    </row>
    <row r="368" ht="15.95" customHeight="1" s="79">
      <c r="A368" t="inlineStr">
        <is>
          <t>2024 998091</t>
        </is>
      </c>
      <c r="B368" t="inlineStr">
        <is>
          <t>REDBANC S.A.</t>
        </is>
      </c>
      <c r="C368" t="inlineStr">
        <is>
          <t>Customer Problem Ticket</t>
        </is>
      </c>
      <c r="E368" t="inlineStr">
        <is>
          <t>Cerrado</t>
        </is>
      </c>
      <c r="F368" t="inlineStr">
        <is>
          <t>Grupo de Soporte Terreno</t>
        </is>
      </c>
      <c r="G368" s="71" t="inlineStr">
        <is>
          <t xml:space="preserve">ATMs 1121-1132
10.10.105.42
10.10.115.43
CS-411640 / BPI-38305
CS-411653 / BPI-37666
</t>
        </is>
      </c>
      <c r="J368" t="inlineStr">
        <is>
          <t>Conexión Privada #30531</t>
        </is>
      </c>
      <c r="K368" t="inlineStr">
        <is>
          <t>RedPrivDL_411653</t>
        </is>
      </c>
      <c r="L368" t="inlineStr">
        <is>
          <t>Problema de hardware</t>
        </is>
      </c>
      <c r="M368" t="inlineStr">
        <is>
          <t>Conversor o Equipo en Nodo</t>
        </is>
      </c>
      <c r="N368" t="inlineStr">
        <is>
          <t>cambio de SFP</t>
        </is>
      </c>
      <c r="O368" t="inlineStr">
        <is>
          <t>GTD-TELSUR</t>
        </is>
      </c>
      <c r="P368" t="inlineStr">
        <is>
          <t>ale-fort@grupogtd.com</t>
        </is>
      </c>
      <c r="Q368" t="inlineStr">
        <is>
          <t>ATM 1132</t>
        </is>
      </c>
      <c r="R368" t="inlineStr">
        <is>
          <t>GTD-TELSUR-Problema de hardware-cambio de SFP</t>
        </is>
      </c>
      <c r="S368" t="inlineStr">
        <is>
          <t>Corporaciones</t>
        </is>
      </c>
      <c r="T368" t="inlineStr">
        <is>
          <t>Transmisión de Datos</t>
        </is>
      </c>
      <c r="U368" t="inlineStr">
        <is>
          <t>Medium</t>
        </is>
      </c>
      <c r="V368" s="70" t="n">
        <v>45435.69715277778</v>
      </c>
      <c r="W368" s="70" t="n">
        <v>45436.71780092592</v>
      </c>
      <c r="X368" s="70" t="n">
        <v>45436.7190162037</v>
      </c>
      <c r="Z368" t="n">
        <v>44640</v>
      </c>
      <c r="AC368" t="inlineStr">
        <is>
          <t>MSS</t>
        </is>
      </c>
      <c r="AD368" t="inlineStr">
        <is>
          <t>patricio.soto@grupogtd.com</t>
        </is>
      </c>
      <c r="AF368" t="n">
        <v>0</v>
      </c>
      <c r="AG368" t="n">
        <v>96.706989247</v>
      </c>
      <c r="AH368" t="n">
        <v>96.70250896100001</v>
      </c>
      <c r="AI368" t="n">
        <v>1472</v>
      </c>
      <c r="AJ368" t="n">
        <v>1470</v>
      </c>
      <c r="AK368" t="n">
        <v>1470</v>
      </c>
    </row>
    <row r="369" ht="15.95" customHeight="1" s="79">
      <c r="A369" t="inlineStr">
        <is>
          <t>2024 998097</t>
        </is>
      </c>
      <c r="B369" t="inlineStr">
        <is>
          <t>REDBANC S.A.</t>
        </is>
      </c>
      <c r="C369" t="inlineStr">
        <is>
          <t>Customer Problem Ticket</t>
        </is>
      </c>
      <c r="E369" t="inlineStr">
        <is>
          <t>Cerrado</t>
        </is>
      </c>
      <c r="F369" t="inlineStr">
        <is>
          <t>Grupo de Soporte Terreno</t>
        </is>
      </c>
      <c r="G369" s="71" t="inlineStr">
        <is>
          <t>Estimados Mesa de Soporte,
Se informa que se detecta el siguiente incidente en plataforma de monitoreo, por favor gestionar creación de ticket de Reclamo para la revision del servicio:
Notificacion de Incidente
AV. Grecia 5791, Peñalolen, Peñalolen
RUT:
RESUMEN
Nombre host
Direccion IP
Alerta
Severidad
Fecha y Hora de Incio
CS Equipo
:1180_MPLSFO__Banco-Chile_Cencosud_Penalolen_CS-010469462
:10.113.20.182
:ATM Down
:High
:2024.05.23 | 10:21:29
:ROUTRGEN_010403150_1180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https://apps.mypurecloud.com/directory/#/engage/admin/interactions/2b7b8642-19c5-425d-8535-e0b7837e4572</t>
        </is>
      </c>
      <c r="J369" t="inlineStr">
        <is>
          <t>Enlace MPLS FO #0008723411</t>
        </is>
      </c>
      <c r="K369" t="inlineStr">
        <is>
          <t>EnMPLSFO_010469462_1180</t>
        </is>
      </c>
      <c r="L369" t="inlineStr">
        <is>
          <t>Problema de energía o climatización</t>
        </is>
      </c>
      <c r="M369" t="inlineStr">
        <is>
          <t>Oficina o Rack de cliente</t>
        </is>
      </c>
      <c r="N369" t="inlineStr">
        <is>
          <t>se informa a cliente GTD</t>
        </is>
      </c>
      <c r="O369" t="inlineStr">
        <is>
          <t>CLIENTE</t>
        </is>
      </c>
      <c r="P369" t="inlineStr">
        <is>
          <t>jalvarezg@grupogtd.com</t>
        </is>
      </c>
      <c r="Q369" t="inlineStr">
        <is>
          <t>ATM 1180</t>
        </is>
      </c>
      <c r="R369" t="inlineStr">
        <is>
          <t>CLIENTE-Problema de energía o climatización-se informa a cliente GTD</t>
        </is>
      </c>
      <c r="S369" t="inlineStr">
        <is>
          <t>Corporaciones</t>
        </is>
      </c>
      <c r="T369" t="inlineStr">
        <is>
          <t>Transmisión de Datos</t>
        </is>
      </c>
      <c r="U369" t="inlineStr">
        <is>
          <t>Medium</t>
        </is>
      </c>
      <c r="V369" s="70" t="n">
        <v>45435.70072916667</v>
      </c>
      <c r="X369" s="70" t="n">
        <v>45437.38166666667</v>
      </c>
      <c r="Z369" t="n">
        <v>44640</v>
      </c>
      <c r="AC369" t="inlineStr">
        <is>
          <t>MSC</t>
        </is>
      </c>
      <c r="AD369" t="inlineStr">
        <is>
          <t>amrivera@contratistasgtd.com</t>
        </is>
      </c>
      <c r="AF369" t="n">
        <v>0</v>
      </c>
      <c r="AG369" t="n">
        <v>100</v>
      </c>
      <c r="AH369" t="n">
        <v>94.578853047</v>
      </c>
      <c r="AI369" t="n">
        <v>2420</v>
      </c>
    </row>
    <row r="370" ht="15.95" customHeight="1" s="79">
      <c r="A370" t="inlineStr">
        <is>
          <t>2024 998155</t>
        </is>
      </c>
      <c r="B370" t="inlineStr">
        <is>
          <t>REDBANC S.A.</t>
        </is>
      </c>
      <c r="C370" t="inlineStr">
        <is>
          <t>Customer Problem Ticket</t>
        </is>
      </c>
      <c r="E370" t="inlineStr">
        <is>
          <t>Cerrado</t>
        </is>
      </c>
      <c r="F370" t="inlineStr">
        <is>
          <t>Grupo de Soporte Terreno</t>
        </is>
      </c>
      <c r="G370" s="71" t="inlineStr">
        <is>
          <t xml:space="preserve">++8525--&gt;302165 17++
ATM	4167	-	8525
Falla	sin enlace		
CS:	CS-10367461 / BPI-3250589	-	CS-122147 / BPI-33021
IP	10.10.127.24	-	10.10.128.36
Direccion	Av. Portales 2448		
Comuna	San Bernardo		
Local	Supermercado M10 San Bernardo I		</t>
        </is>
      </c>
      <c r="J370" t="inlineStr">
        <is>
          <t>Enlace MPLS FO #3566116</t>
        </is>
      </c>
      <c r="K370" t="inlineStr">
        <is>
          <t>EnMPLSFODF_122147</t>
        </is>
      </c>
      <c r="L370" t="inlineStr">
        <is>
          <t>Problema de hardware</t>
        </is>
      </c>
      <c r="M370" t="inlineStr">
        <is>
          <t>Conversor o modem en Cliente</t>
        </is>
      </c>
      <c r="N370" t="inlineStr">
        <is>
          <t>cambio de SFP</t>
        </is>
      </c>
      <c r="O370" t="inlineStr">
        <is>
          <t>GTD-TELSUR</t>
        </is>
      </c>
      <c r="P370" t="inlineStr">
        <is>
          <t>ale-fort@grupogtd.com</t>
        </is>
      </c>
      <c r="Q370" t="inlineStr">
        <is>
          <t>ATM 8525</t>
        </is>
      </c>
      <c r="R370" t="inlineStr">
        <is>
          <t>GTD-TELSUR-Problema de hardware-cambio de SFP</t>
        </is>
      </c>
      <c r="S370" t="inlineStr">
        <is>
          <t>Corporaciones</t>
        </is>
      </c>
      <c r="T370" t="inlineStr">
        <is>
          <t>Transmisión de Datos</t>
        </is>
      </c>
      <c r="U370" t="inlineStr">
        <is>
          <t>Medium</t>
        </is>
      </c>
      <c r="V370" s="70" t="n">
        <v>45435.76969907407</v>
      </c>
      <c r="W370" s="70" t="n">
        <v>45436.71739583334</v>
      </c>
      <c r="X370" s="70" t="n">
        <v>45436.71962962963</v>
      </c>
      <c r="Z370" t="n">
        <v>44640</v>
      </c>
      <c r="AC370" t="inlineStr">
        <is>
          <t>MSS</t>
        </is>
      </c>
      <c r="AD370" t="inlineStr">
        <is>
          <t>ggonzalez@grupogtd.com</t>
        </is>
      </c>
      <c r="AF370" t="n">
        <v>0</v>
      </c>
      <c r="AG370" t="n">
        <v>96.942204301</v>
      </c>
      <c r="AH370" t="n">
        <v>96.935483871</v>
      </c>
      <c r="AI370" t="n">
        <v>1368</v>
      </c>
      <c r="AJ370" t="n">
        <v>1365</v>
      </c>
      <c r="AK370" t="n">
        <v>1365</v>
      </c>
    </row>
    <row r="371" ht="15.95" customHeight="1" s="79">
      <c r="A371" t="inlineStr">
        <is>
          <t>2024 998155</t>
        </is>
      </c>
      <c r="B371" t="inlineStr">
        <is>
          <t>REDBANC S.A.</t>
        </is>
      </c>
      <c r="C371" t="inlineStr">
        <is>
          <t>Customer Problem Ticket</t>
        </is>
      </c>
      <c r="E371" t="inlineStr">
        <is>
          <t>Cerrado</t>
        </is>
      </c>
      <c r="F371" t="inlineStr">
        <is>
          <t>Grupo de Soporte Terreno</t>
        </is>
      </c>
      <c r="G371" s="71" t="inlineStr">
        <is>
          <t xml:space="preserve">++8525--&gt;302165 17++
ATM	4167	-	8525
Falla	sin enlace		
CS:	CS-10367461 / BPI-3250589	-	CS-122147 / BPI-33021
IP	10.10.127.24	-	10.10.128.36
Direccion	Av. Portales 2448		
Comuna	San Bernardo		
Local	Supermercado M10 San Bernardo I		</t>
        </is>
      </c>
      <c r="J371" t="inlineStr">
        <is>
          <t>Enlace MPLS FO #0003250589</t>
        </is>
      </c>
      <c r="K371" t="inlineStr">
        <is>
          <t>EnMPLSFO_010367461_4167</t>
        </is>
      </c>
      <c r="L371" t="inlineStr">
        <is>
          <t>Problema de hardware</t>
        </is>
      </c>
      <c r="M371" t="inlineStr">
        <is>
          <t>Conversor o modem en Cliente</t>
        </is>
      </c>
      <c r="N371" t="inlineStr">
        <is>
          <t>cambio de SFP</t>
        </is>
      </c>
      <c r="O371" t="inlineStr">
        <is>
          <t>GTD-TELSUR</t>
        </is>
      </c>
      <c r="P371" t="inlineStr">
        <is>
          <t>ale-fort@grupogtd.com</t>
        </is>
      </c>
      <c r="Q371" t="inlineStr">
        <is>
          <t>ATM 4167</t>
        </is>
      </c>
      <c r="R371" t="inlineStr">
        <is>
          <t>GTD-TELSUR-Problema de hardware-cambio de SFP</t>
        </is>
      </c>
      <c r="S371" t="inlineStr">
        <is>
          <t>Corporaciones</t>
        </is>
      </c>
      <c r="T371" t="inlineStr">
        <is>
          <t>Transmisión de Datos</t>
        </is>
      </c>
      <c r="U371" t="inlineStr">
        <is>
          <t>Medium</t>
        </is>
      </c>
      <c r="V371" s="70" t="n">
        <v>45435.76969907407</v>
      </c>
      <c r="W371" s="70" t="n">
        <v>45436.71739583334</v>
      </c>
      <c r="X371" s="70" t="n">
        <v>45436.71962962963</v>
      </c>
      <c r="Z371" t="n">
        <v>44640</v>
      </c>
      <c r="AC371" t="inlineStr">
        <is>
          <t>MSS</t>
        </is>
      </c>
      <c r="AD371" t="inlineStr">
        <is>
          <t>ggonzalez@grupogtd.com</t>
        </is>
      </c>
      <c r="AF371" t="n">
        <v>0</v>
      </c>
      <c r="AG371" t="n">
        <v>96.942204301</v>
      </c>
      <c r="AH371" t="n">
        <v>96.935483871</v>
      </c>
      <c r="AI371" t="n">
        <v>1368</v>
      </c>
      <c r="AJ371" t="n">
        <v>1365</v>
      </c>
      <c r="AK371" t="n">
        <v>1365</v>
      </c>
    </row>
    <row r="372" ht="15.95" customHeight="1" s="79">
      <c r="A372" t="inlineStr">
        <is>
          <t>2024 998222</t>
        </is>
      </c>
      <c r="B372" t="inlineStr">
        <is>
          <t>REDBANC S.A.</t>
        </is>
      </c>
      <c r="C372" t="inlineStr">
        <is>
          <t>Customer Problem Ticket</t>
        </is>
      </c>
      <c r="E372" t="inlineStr">
        <is>
          <t>Cerrado</t>
        </is>
      </c>
      <c r="F372" t="inlineStr">
        <is>
          <t>Grupo de Nivel 1</t>
        </is>
      </c>
      <c r="G372" s="71" t="inlineStr">
        <is>
          <t xml:space="preserve">Estimados
Favor vuestra ayuda para realizar revisión de intermitencias de ASR Liray 2 Datos y Video:
CS: 423734
CS: 423741
Atte.
Sergio Matias Sandoval Fleet
</t>
        </is>
      </c>
      <c r="J372" t="inlineStr">
        <is>
          <t>Conexión Privada #33744</t>
        </is>
      </c>
      <c r="K372" t="inlineStr">
        <is>
          <t>RedPrivDL_423741</t>
        </is>
      </c>
      <c r="L372" t="inlineStr">
        <is>
          <t>Bloqueo de equipos</t>
        </is>
      </c>
      <c r="M372" t="inlineStr">
        <is>
          <t>Equipamiento por lado de cliente</t>
        </is>
      </c>
      <c r="N372" t="inlineStr">
        <is>
          <t>Reinicio de equipamiento</t>
        </is>
      </c>
      <c r="O372" t="inlineStr">
        <is>
          <t>GTD-TELSUR</t>
        </is>
      </c>
      <c r="P372" t="inlineStr">
        <is>
          <t>ggonzalez@grupogtd.com</t>
        </is>
      </c>
      <c r="Q372" t="n">
        <v>0</v>
      </c>
      <c r="R372" t="inlineStr">
        <is>
          <t>GTD-TELSUR-Bloqueo de equipos-Reinicio de equipamiento</t>
        </is>
      </c>
      <c r="S372" t="inlineStr">
        <is>
          <t>Corporaciones</t>
        </is>
      </c>
      <c r="T372" t="inlineStr">
        <is>
          <t>Transmisión de Datos</t>
        </is>
      </c>
      <c r="U372" t="inlineStr">
        <is>
          <t>Medium</t>
        </is>
      </c>
      <c r="V372" s="70" t="n">
        <v>45435.99799768518</v>
      </c>
      <c r="W372" s="70" t="n">
        <v>45436.4216087963</v>
      </c>
      <c r="X372" s="70" t="n">
        <v>45436.635</v>
      </c>
      <c r="Z372" t="n">
        <v>44640</v>
      </c>
      <c r="AC372" t="inlineStr">
        <is>
          <t>MNN</t>
        </is>
      </c>
      <c r="AD372" t="inlineStr">
        <is>
          <t>patricio.soto@grupogtd.com</t>
        </is>
      </c>
      <c r="AF372" t="n">
        <v>0</v>
      </c>
      <c r="AG372" t="n">
        <v>98.633512545</v>
      </c>
      <c r="AH372" t="n">
        <v>97.94578853</v>
      </c>
      <c r="AI372" t="n">
        <v>917</v>
      </c>
      <c r="AJ372" t="n">
        <v>610</v>
      </c>
      <c r="AK372" t="n">
        <v>610</v>
      </c>
    </row>
    <row r="373" ht="15.95" customHeight="1" s="79">
      <c r="A373" t="inlineStr">
        <is>
          <t>2024 998222</t>
        </is>
      </c>
      <c r="B373" t="inlineStr">
        <is>
          <t>REDBANC S.A.</t>
        </is>
      </c>
      <c r="C373" t="inlineStr">
        <is>
          <t>Customer Problem Ticket</t>
        </is>
      </c>
      <c r="E373" t="inlineStr">
        <is>
          <t>Cerrado</t>
        </is>
      </c>
      <c r="F373" t="inlineStr">
        <is>
          <t>Grupo de Nivel 1</t>
        </is>
      </c>
      <c r="G373" s="71" t="inlineStr">
        <is>
          <t xml:space="preserve">Estimados
Favor vuestra ayuda para realizar revisión de intermitencias de ASR Liray 2 Datos y Video:
CS: 423734
CS: 423741
Atte.
Sergio Matias Sandoval Fleet
</t>
        </is>
      </c>
      <c r="J373" t="inlineStr">
        <is>
          <t>Conexión Privada #33427</t>
        </is>
      </c>
      <c r="K373" t="inlineStr">
        <is>
          <t>RedPrivDL_423734</t>
        </is>
      </c>
      <c r="L373" t="inlineStr">
        <is>
          <t>Bloqueo de equipos</t>
        </is>
      </c>
      <c r="M373" t="inlineStr">
        <is>
          <t>Equipamiento por lado de cliente</t>
        </is>
      </c>
      <c r="N373" t="inlineStr">
        <is>
          <t>Reinicio de equipamiento</t>
        </is>
      </c>
      <c r="O373" t="inlineStr">
        <is>
          <t>GTD-TELSUR</t>
        </is>
      </c>
      <c r="P373" t="inlineStr">
        <is>
          <t>ggonzalez@grupogtd.com</t>
        </is>
      </c>
      <c r="Q373" t="n">
        <v>0</v>
      </c>
      <c r="R373" t="inlineStr">
        <is>
          <t>GTD-TELSUR-Bloqueo de equipos-Reinicio de equipamiento</t>
        </is>
      </c>
      <c r="S373" t="inlineStr">
        <is>
          <t>Corporaciones</t>
        </is>
      </c>
      <c r="T373" t="inlineStr">
        <is>
          <t>Transmisión de Datos</t>
        </is>
      </c>
      <c r="U373" t="inlineStr">
        <is>
          <t>Medium</t>
        </is>
      </c>
      <c r="V373" s="70" t="n">
        <v>45435.99799768518</v>
      </c>
      <c r="W373" s="70" t="n">
        <v>45436.4216087963</v>
      </c>
      <c r="X373" s="70" t="n">
        <v>45436.635</v>
      </c>
      <c r="Z373" t="n">
        <v>44640</v>
      </c>
      <c r="AC373" t="inlineStr">
        <is>
          <t>MNN</t>
        </is>
      </c>
      <c r="AD373" t="inlineStr">
        <is>
          <t>patricio.soto@grupogtd.com</t>
        </is>
      </c>
      <c r="AF373" t="n">
        <v>0</v>
      </c>
      <c r="AG373" t="n">
        <v>98.633512545</v>
      </c>
      <c r="AH373" t="n">
        <v>97.94578853</v>
      </c>
      <c r="AI373" t="n">
        <v>917</v>
      </c>
      <c r="AJ373" t="n">
        <v>610</v>
      </c>
      <c r="AK373" t="n">
        <v>610</v>
      </c>
    </row>
    <row r="374" ht="15.95" customHeight="1" s="79">
      <c r="A374" t="inlineStr">
        <is>
          <t>2024 998258</t>
        </is>
      </c>
      <c r="B374" t="inlineStr">
        <is>
          <t>REDBANC S.A.</t>
        </is>
      </c>
      <c r="C374" t="inlineStr">
        <is>
          <t>Customer Problem Ticket</t>
        </is>
      </c>
      <c r="E374" t="inlineStr">
        <is>
          <t>Cerrado</t>
        </is>
      </c>
      <c r="F374" t="inlineStr">
        <is>
          <t>Grupo de Nivel 1</t>
        </is>
      </c>
      <c r="G374" s="71" t="inlineStr">
        <is>
          <t xml:space="preserve">REDBANC: 2100__VIII_Banco-Santander_CENTROCOMERCIAL_San Pedro De La Paz_CS-:ATM Down
M
Para soportet@grupogtd.com
Cc mpalacios@redbanc.cl, czamorano@redbanc.cl, Oscar.Orellana@dxc.com, clnocrbc@dxc.com, clnocrbc@dxc.com, elopez@redbanc.cl, avasquez@redbanc.cl, monitoreo@netmetrix.cl, jhoan.saa@grupogtd.com, mhenriquez@netmetrix.cl, aespinoza@netmetrix.cl, cbarahona@netmetrix.cl
Hoy 4:57
Estimados:
Favor su ayuda con la creación de ticket por servicio sin conexión.
Atte.
Franco Catalán.
Analista de Monitoreo
Sotero del Rio N° 541 Of. 727 - Santiago
Mail: monitoreo@netmetrix.cl
De: monitoreo@netmetrix.cl &lt;monitoreo@netmetrix.cl&gt;
Enviado el: viernes, 24 de mayo de 2024 4:42
Para: mhenriquez@netmetrix.cl; aespinoza@netmetrix.cl; cbarahona@netmetrix.cl; monitoreo@netmetrix.cl
Asunto: INCIDENT REDBANC: 2100__VIII_Banco-Santander_CENTROCOMERCIAL_San Pedro De La Paz_CS-:ATM Down
Estimados Mesa de Soporte,
Se informa que se detecta el siguiente incidente en plataforma de monitoreo, por favor gestionar creación de ticket de Reclamo para la revision del servicio:
Notificacion de Incidente
Av Laguna Grande 115, San Pedro De La Paz
RUT:96.521.680-4
RESUMEN
Nombre host
Direccion IP
Alerta
Severidad
Fecha y Hora de Incio
CS Equipo
:2100__VIII_Banco-Santander_CENTROCOMERCIAL_San Pedro De La Paz_CS-
:10.113.21.51
:ATM Down
:High
:2024.05.24 | 04:36:30
: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2 adjuntos
image002.png
3.99 KB
image001.png
21.86 KB
https://apps.mypurecloud.com/directory/#/engage/admin/interactions/0964d488-2014-4b85-8362-39487a22ddb8
</t>
        </is>
      </c>
      <c r="J374" t="inlineStr">
        <is>
          <t>Enlace MPLS-CU #38296</t>
        </is>
      </c>
      <c r="K374" t="inlineStr">
        <is>
          <t>EnMPLSCUDF_147839</t>
        </is>
      </c>
      <c r="L374" t="inlineStr">
        <is>
          <t>Problema en el ingreso del ticket</t>
        </is>
      </c>
      <c r="M374" t="inlineStr">
        <is>
          <t>Ticket</t>
        </is>
      </c>
      <c r="N374" t="inlineStr">
        <is>
          <t>servicio con corte</t>
        </is>
      </c>
      <c r="O374" t="inlineStr">
        <is>
          <t>GTD-TELSUR</t>
        </is>
      </c>
      <c r="P374" t="inlineStr">
        <is>
          <t>CarolinaAndrea.Sanchez@grupogtd.com</t>
        </is>
      </c>
      <c r="Q374" t="inlineStr">
        <is>
          <t>ATM 2100</t>
        </is>
      </c>
      <c r="R374" t="inlineStr">
        <is>
          <t>GTD-TELSUR-Problema en el ingreso del ticket-servicio con corte</t>
        </is>
      </c>
      <c r="S374" t="inlineStr">
        <is>
          <t>Corporaciones</t>
        </is>
      </c>
      <c r="T374" t="inlineStr">
        <is>
          <t>Transmisión de Datos</t>
        </is>
      </c>
      <c r="U374" t="inlineStr">
        <is>
          <t>Medium</t>
        </is>
      </c>
      <c r="V374" s="70" t="n">
        <v>45436.21795138889</v>
      </c>
      <c r="X374" s="70" t="n">
        <v>45436.32263888889</v>
      </c>
      <c r="Z374" t="n">
        <v>44640</v>
      </c>
      <c r="AC374" t="inlineStr">
        <is>
          <t>CNCP</t>
        </is>
      </c>
      <c r="AD374" t="inlineStr">
        <is>
          <t>copazo@contratistasgtd.com</t>
        </is>
      </c>
      <c r="AF374" t="n">
        <v>0</v>
      </c>
      <c r="AG374" t="n">
        <v>100</v>
      </c>
      <c r="AH374" t="n">
        <v>99.661738351</v>
      </c>
      <c r="AI374" t="n">
        <v>151</v>
      </c>
    </row>
    <row r="375" ht="15.95" customHeight="1" s="79">
      <c r="A375" t="inlineStr">
        <is>
          <t>2024 998365</t>
        </is>
      </c>
      <c r="B375" t="inlineStr">
        <is>
          <t>REDBANC S.A.</t>
        </is>
      </c>
      <c r="C375" t="inlineStr">
        <is>
          <t>Customer Problem Ticket</t>
        </is>
      </c>
      <c r="E375" t="inlineStr">
        <is>
          <t>Cerrado</t>
        </is>
      </c>
      <c r="F375" t="inlineStr">
        <is>
          <t>Grupo de Soporte Terreno</t>
        </is>
      </c>
      <c r="G375" s="71" t="inlineStr">
        <is>
          <t>ATM	2700
Falla	Enlace caido
CS:	CS-459656 / BPI-37648
IP	10.172.4.98
Direccion	Av Irarrazaval 3333
Comuna	Ñuñoa
Local	Sucursal</t>
        </is>
      </c>
      <c r="J375" t="inlineStr">
        <is>
          <t>Enlace MPLS FO #37648</t>
        </is>
      </c>
      <c r="K375" t="inlineStr">
        <is>
          <t>EnMPLSFODF_459656</t>
        </is>
      </c>
      <c r="L375" t="inlineStr">
        <is>
          <t>Bloqueo de servicio y/o equipo</t>
        </is>
      </c>
      <c r="M375" t="inlineStr">
        <is>
          <t>Conversor o Equipo en Nodo</t>
        </is>
      </c>
      <c r="N375" t="inlineStr">
        <is>
          <t>se reinicia equipo</t>
        </is>
      </c>
      <c r="O375" t="inlineStr">
        <is>
          <t>GTD-TELSUR</t>
        </is>
      </c>
      <c r="P375" t="inlineStr">
        <is>
          <t>Pedro.Uribe@grupogtd.com</t>
        </is>
      </c>
      <c r="Q375" t="inlineStr">
        <is>
          <t>ATM 2700</t>
        </is>
      </c>
      <c r="R375" t="inlineStr">
        <is>
          <t>GTD-TELSUR-Bloqueo de servicio y/o equipo-se reinicia equipo</t>
        </is>
      </c>
      <c r="S375" t="inlineStr">
        <is>
          <t>Corporaciones</t>
        </is>
      </c>
      <c r="T375" t="inlineStr">
        <is>
          <t>Transmisión de Datos</t>
        </is>
      </c>
      <c r="U375" t="inlineStr">
        <is>
          <t>Medium</t>
        </is>
      </c>
      <c r="V375" s="70" t="n">
        <v>45436.41359953704</v>
      </c>
      <c r="X375" s="70" t="n">
        <v>45436.63417824074</v>
      </c>
      <c r="Z375" t="n">
        <v>44640</v>
      </c>
      <c r="AC375" t="inlineStr">
        <is>
          <t>MNC</t>
        </is>
      </c>
      <c r="AD375" t="inlineStr">
        <is>
          <t>ggonzalez@grupogtd.com</t>
        </is>
      </c>
      <c r="AF375" t="n">
        <v>0</v>
      </c>
      <c r="AG375" t="n">
        <v>100</v>
      </c>
      <c r="AH375" t="n">
        <v>99.28763440900001</v>
      </c>
      <c r="AI375" t="n">
        <v>318</v>
      </c>
    </row>
    <row r="376" ht="15.95" customHeight="1" s="79">
      <c r="A376" t="inlineStr">
        <is>
          <t>2024 998385</t>
        </is>
      </c>
      <c r="B376" t="inlineStr">
        <is>
          <t>REDBANC S.A.</t>
        </is>
      </c>
      <c r="C376" t="inlineStr">
        <is>
          <t>Customer Problem Ticket</t>
        </is>
      </c>
      <c r="E376" t="inlineStr">
        <is>
          <t>Cerrado</t>
        </is>
      </c>
      <c r="F376" t="inlineStr">
        <is>
          <t>Grupo de Soporte Terreno Telsur</t>
        </is>
      </c>
      <c r="G376" s="71" t="inlineStr">
        <is>
          <t>#DZS
ATM	4692
Falla	Enlace caido
CS:	CS-1041945
IP	1017234106
Direccion	San Pedro 326
Comuna	Puerto Varas
Local	Sucursal</t>
        </is>
      </c>
      <c r="J376" t="inlineStr">
        <is>
          <t>Enlace MPLS FO #0006527999</t>
        </is>
      </c>
      <c r="K376" t="inlineStr">
        <is>
          <t>EnMPLSFO_010419458_4692</t>
        </is>
      </c>
      <c r="L376" t="inlineStr">
        <is>
          <t>Bloqueo de equipos</t>
        </is>
      </c>
      <c r="M376" t="inlineStr">
        <is>
          <t>Equipamiento por lado de cliente</t>
        </is>
      </c>
      <c r="N376" t="inlineStr">
        <is>
          <t>Reinicio de equipamiento</t>
        </is>
      </c>
      <c r="O376" t="inlineStr">
        <is>
          <t>GTD-TELSUR</t>
        </is>
      </c>
      <c r="P376" t="inlineStr">
        <is>
          <t>felipe.parra@grupogtd.com</t>
        </is>
      </c>
      <c r="Q376" t="inlineStr">
        <is>
          <t>ATM 4692</t>
        </is>
      </c>
      <c r="R376" t="inlineStr">
        <is>
          <t>GTD-TELSUR-Bloqueo de equipos-Reinicio de equipamiento</t>
        </is>
      </c>
      <c r="S376" t="inlineStr">
        <is>
          <t>Corporaciones</t>
        </is>
      </c>
      <c r="T376" t="inlineStr">
        <is>
          <t>Transmisión de Datos</t>
        </is>
      </c>
      <c r="U376" t="inlineStr">
        <is>
          <t>Medium</t>
        </is>
      </c>
      <c r="V376" s="70" t="n">
        <v>45436.42430555556</v>
      </c>
      <c r="W376" s="70" t="n">
        <v>45439.73758101852</v>
      </c>
      <c r="X376" s="70" t="n">
        <v>45439.75208333333</v>
      </c>
      <c r="Z376" t="n">
        <v>44640</v>
      </c>
      <c r="AA376" s="70" t="n">
        <v>45436.71234953704</v>
      </c>
      <c r="AB376" s="70" t="n">
        <v>45439.62083333333</v>
      </c>
      <c r="AC376" t="inlineStr">
        <is>
          <t>PMTT</t>
        </is>
      </c>
      <c r="AD376" t="inlineStr">
        <is>
          <t>ggonzalez@grupogtd.com</t>
        </is>
      </c>
      <c r="AF376" t="n">
        <v>4189</v>
      </c>
      <c r="AG376" t="n">
        <v>89.312275986</v>
      </c>
      <c r="AH376" t="n">
        <v>89.265232975</v>
      </c>
      <c r="AI376" t="n">
        <v>4792</v>
      </c>
      <c r="AJ376" t="n">
        <v>4771</v>
      </c>
      <c r="AK376" t="n">
        <v>582</v>
      </c>
    </row>
    <row r="377" ht="15.95" customHeight="1" s="79">
      <c r="A377" t="inlineStr">
        <is>
          <t>2024 998447</t>
        </is>
      </c>
      <c r="B377" t="inlineStr">
        <is>
          <t>REDBANC S.A.</t>
        </is>
      </c>
      <c r="C377" t="inlineStr">
        <is>
          <t>Customer Problem Ticket</t>
        </is>
      </c>
      <c r="E377" t="inlineStr">
        <is>
          <t>Cerrado</t>
        </is>
      </c>
      <c r="F377" t="inlineStr">
        <is>
          <t>Grupo de Soporte Terreno</t>
        </is>
      </c>
      <c r="G377" s="71" t="inlineStr">
        <is>
          <t>ATM	2684
Falla	Enlace caido
CS:	CS-494700 / BPI-38956
IP	10.10.120.91
Direccion	Av Americo Vespucio 399
Comuna	Maipu
Local	Mall Arauco Maipu Nivel 1 VI</t>
        </is>
      </c>
      <c r="J377" t="inlineStr">
        <is>
          <t>Enlace MPLS CU #38956</t>
        </is>
      </c>
      <c r="K377" t="inlineStr">
        <is>
          <t>EnMPLSCUDF_42910</t>
        </is>
      </c>
      <c r="L377" t="inlineStr">
        <is>
          <t>Problema de configuración</t>
        </is>
      </c>
      <c r="M377" t="inlineStr">
        <is>
          <t>Conversor o modem en Cliente</t>
        </is>
      </c>
      <c r="N377" t="inlineStr">
        <is>
          <t>cambio de configuración de velocidad física</t>
        </is>
      </c>
      <c r="O377" t="inlineStr">
        <is>
          <t>GTD-TELSUR</t>
        </is>
      </c>
      <c r="P377" t="inlineStr">
        <is>
          <t>rguevara@ext.grupogtd.com</t>
        </is>
      </c>
      <c r="Q377" t="n">
        <v>2684</v>
      </c>
      <c r="R377" t="inlineStr">
        <is>
          <t>GTD-TELSUR-Problema de configuración-cambio de configuración de velocidad física</t>
        </is>
      </c>
      <c r="S377" t="inlineStr">
        <is>
          <t>Corporaciones</t>
        </is>
      </c>
      <c r="T377" t="inlineStr">
        <is>
          <t>Transmisión de Datos</t>
        </is>
      </c>
      <c r="U377" t="inlineStr">
        <is>
          <t>Medium</t>
        </is>
      </c>
      <c r="V377" s="70" t="n">
        <v>45436.4567824074</v>
      </c>
      <c r="W377" s="70" t="n">
        <v>45436.66041666667</v>
      </c>
      <c r="X377" s="70" t="n">
        <v>45436.70009259259</v>
      </c>
      <c r="Z377" t="n">
        <v>44640</v>
      </c>
      <c r="AC377" t="inlineStr">
        <is>
          <t>MSS</t>
        </is>
      </c>
      <c r="AD377" t="inlineStr">
        <is>
          <t>ggonzalez@grupogtd.com</t>
        </is>
      </c>
      <c r="AF377" t="n">
        <v>0</v>
      </c>
      <c r="AG377" t="n">
        <v>99.341397849</v>
      </c>
      <c r="AH377" t="n">
        <v>99.213709677</v>
      </c>
      <c r="AI377" t="n">
        <v>351</v>
      </c>
      <c r="AJ377" t="n">
        <v>294</v>
      </c>
      <c r="AK377" t="n">
        <v>294</v>
      </c>
    </row>
    <row r="378" ht="15.95" customHeight="1" s="79">
      <c r="A378" t="inlineStr">
        <is>
          <t>2024 998656</t>
        </is>
      </c>
      <c r="B378" t="inlineStr">
        <is>
          <t>REDBANC S.A.</t>
        </is>
      </c>
      <c r="C378" t="inlineStr">
        <is>
          <t>Customer Problem Ticket</t>
        </is>
      </c>
      <c r="E378" t="inlineStr">
        <is>
          <t>Cerrado</t>
        </is>
      </c>
      <c r="F378" t="inlineStr">
        <is>
          <t>Grupo de Soporte Terreno Vina</t>
        </is>
      </c>
      <c r="G378" s="71" t="inlineStr">
        <is>
          <t>ATM 892
Supermercado_Valparaiso_
CS-010476018
:10.113.21.38
Enlace caido
CONTACTO PARA VALIDAR SERVICIO
Escalamiento
:Operador de Monitoreo de turno | Correo: monitoreo@netmetrix.cl
https://apps.mypurecloud.com/directory/#/engage/admin/interactions/aee3ba87-be97-46a4-a9e4-62a15ad7b2ea</t>
        </is>
      </c>
      <c r="J378" t="inlineStr">
        <is>
          <t>Enlace MPLS-CU #39265</t>
        </is>
      </c>
      <c r="K378" t="inlineStr">
        <is>
          <t>EnMPLSCUDF_114180</t>
        </is>
      </c>
      <c r="L378" t="inlineStr">
        <is>
          <t>Cable dañado, cortado o atenuado</t>
        </is>
      </c>
      <c r="M378" t="inlineStr">
        <is>
          <t>Cable de fibra óptica</t>
        </is>
      </c>
      <c r="N378" t="inlineStr">
        <is>
          <t>Se cambia pigtail en cliente</t>
        </is>
      </c>
      <c r="O378" t="inlineStr">
        <is>
          <t>GTD-TELSUR</t>
        </is>
      </c>
      <c r="P378" t="inlineStr">
        <is>
          <t>aaron.hueitra@grupogtd.com</t>
        </is>
      </c>
      <c r="Q378" t="inlineStr">
        <is>
          <t>ATM 2707</t>
        </is>
      </c>
      <c r="R378" t="inlineStr">
        <is>
          <t>GTD-TELSUR-Cable dañado, cortado o atenuado-Se cambia pigtail en cliente</t>
        </is>
      </c>
      <c r="S378" t="inlineStr">
        <is>
          <t>Corporaciones</t>
        </is>
      </c>
      <c r="T378" t="inlineStr">
        <is>
          <t>Transmisión de Datos</t>
        </is>
      </c>
      <c r="U378" t="inlineStr">
        <is>
          <t>Medium</t>
        </is>
      </c>
      <c r="V378" s="70" t="n">
        <v>45436.61226851852</v>
      </c>
      <c r="W378" s="70" t="n">
        <v>45436.81337962963</v>
      </c>
      <c r="X378" s="70" t="n">
        <v>45438.51674768519</v>
      </c>
      <c r="Z378" t="n">
        <v>44640</v>
      </c>
      <c r="AC378" t="inlineStr">
        <is>
          <t>VALPO</t>
        </is>
      </c>
      <c r="AD378" t="inlineStr">
        <is>
          <t>dmessina@contratistasgtd.com</t>
        </is>
      </c>
      <c r="AF378" t="n">
        <v>0</v>
      </c>
      <c r="AG378" t="n">
        <v>99.350358423</v>
      </c>
      <c r="AH378" t="n">
        <v>93.855286738</v>
      </c>
      <c r="AI378" t="n">
        <v>2743</v>
      </c>
      <c r="AJ378" t="n">
        <v>290</v>
      </c>
      <c r="AK378" t="n">
        <v>290</v>
      </c>
    </row>
    <row r="379" ht="15.95" customHeight="1" s="79">
      <c r="A379" t="inlineStr">
        <is>
          <t>2024 998738</t>
        </is>
      </c>
      <c r="B379" t="inlineStr">
        <is>
          <t>REDBANC S.A.</t>
        </is>
      </c>
      <c r="C379" t="inlineStr">
        <is>
          <t>Customer Problem Ticket</t>
        </is>
      </c>
      <c r="E379" t="inlineStr">
        <is>
          <t>Cerrado</t>
        </is>
      </c>
      <c r="F379" t="inlineStr">
        <is>
          <t>Grupo de Soporte Terreno Telsur</t>
        </is>
      </c>
      <c r="G379" s="71" t="inlineStr">
        <is>
          <t xml:space="preserve">#DZS
ATM 8760
DIRECCION	UBICACION	COMUNA	REGION	TIPO LOCAL	CODIGO	ROUTER	VERSION	ANCHO BANDA	CARRIER
Urmeneta 1070	Estación de Servicio Shell	Puerto Montt	14.- X Region	Servicentro	CS-399275 / BPI-38951	C1121X-8P	17.09.03	2 Mbps	GTD
</t>
        </is>
      </c>
      <c r="J379" t="inlineStr">
        <is>
          <t>Conexión Privada #3566037</t>
        </is>
      </c>
      <c r="K379" t="inlineStr">
        <is>
          <t>RedPrivDL_399275</t>
        </is>
      </c>
      <c r="L379" t="inlineStr">
        <is>
          <t>Bloqueo de equipos</t>
        </is>
      </c>
      <c r="M379" t="inlineStr">
        <is>
          <t>Equipamiento por lado de cliente</t>
        </is>
      </c>
      <c r="N379" t="inlineStr">
        <is>
          <t>Reinicio de equipamiento</t>
        </is>
      </c>
      <c r="O379" t="inlineStr">
        <is>
          <t>GTD-TELSUR</t>
        </is>
      </c>
      <c r="P379" t="inlineStr">
        <is>
          <t>felipe.parra@grupogtd.com</t>
        </is>
      </c>
      <c r="Q379" t="inlineStr">
        <is>
          <t>ATM 8760</t>
        </is>
      </c>
      <c r="R379" t="inlineStr">
        <is>
          <t>GTD-TELSUR-Bloqueo de equipos-Reinicio de equipamiento</t>
        </is>
      </c>
      <c r="S379" t="inlineStr">
        <is>
          <t>Corporaciones</t>
        </is>
      </c>
      <c r="T379" t="inlineStr">
        <is>
          <t>Transmisión de Datos</t>
        </is>
      </c>
      <c r="U379" t="inlineStr">
        <is>
          <t>Medium</t>
        </is>
      </c>
      <c r="V379" s="70" t="n">
        <v>45436.67862268518</v>
      </c>
      <c r="W379" s="70" t="n">
        <v>45440.74866898148</v>
      </c>
      <c r="X379" s="70" t="n">
        <v>45440.75837962963</v>
      </c>
      <c r="Z379" t="n">
        <v>44640</v>
      </c>
      <c r="AA379" s="70" t="n">
        <v>45438.48012731481</v>
      </c>
      <c r="AB379" s="70" t="n">
        <v>45439.33333333334</v>
      </c>
      <c r="AC379" t="inlineStr">
        <is>
          <t>PMTT</t>
        </is>
      </c>
      <c r="AD379" t="inlineStr">
        <is>
          <t>patricio.soto@grupogtd.com</t>
        </is>
      </c>
      <c r="AF379" t="n">
        <v>1229</v>
      </c>
      <c r="AG379" t="n">
        <v>86.87051971299999</v>
      </c>
      <c r="AH379" t="n">
        <v>86.83915770599999</v>
      </c>
      <c r="AI379" t="n">
        <v>5875</v>
      </c>
      <c r="AJ379" t="n">
        <v>5861</v>
      </c>
      <c r="AK379" t="n">
        <v>4632</v>
      </c>
    </row>
    <row r="380" ht="15.95" customHeight="1" s="79">
      <c r="A380" t="inlineStr">
        <is>
          <t>2024 998743</t>
        </is>
      </c>
      <c r="B380" t="inlineStr">
        <is>
          <t>REDBANC S.A.</t>
        </is>
      </c>
      <c r="C380" t="inlineStr">
        <is>
          <t>Customer Problem Ticket</t>
        </is>
      </c>
      <c r="E380" t="inlineStr">
        <is>
          <t>Cerrado</t>
        </is>
      </c>
      <c r="F380" t="inlineStr">
        <is>
          <t>Grupo de Soporte Terreno</t>
        </is>
      </c>
      <c r="G380" s="71" t="inlineStr">
        <is>
          <t xml:space="preserve">
Se solicita generar folio por caída de enlace troncal Gi 0/0/1 en ASR GTD Paine 2 Datos, enlace respaldo,  lo cual provocó caída de protocolo mediante Event Manager.
Actualmente enlace se aprecia UP.
ASR GTD Paine 2 Datos
CS: 495266
</t>
        </is>
      </c>
      <c r="J380" t="inlineStr">
        <is>
          <t>Punto a Punto Ethernet #38475</t>
        </is>
      </c>
      <c r="K380" t="inlineStr">
        <is>
          <t>P2PETH495266</t>
        </is>
      </c>
      <c r="L380" t="inlineStr">
        <is>
          <t>Cable dañado, cortado o atenuado</t>
        </is>
      </c>
      <c r="M380" t="inlineStr">
        <is>
          <t>Cable de fibra óptica</t>
        </is>
      </c>
      <c r="N380" t="inlineStr">
        <is>
          <t>cambio cruzada en D/C</t>
        </is>
      </c>
      <c r="O380" t="inlineStr">
        <is>
          <t>GTD-TELSUR</t>
        </is>
      </c>
      <c r="P380" t="inlineStr">
        <is>
          <t>Richard.Lopez@grupogtd.com</t>
        </is>
      </c>
      <c r="Q380" t="n">
        <v>0</v>
      </c>
      <c r="R380" t="inlineStr">
        <is>
          <t>GTD-TELSUR-Cable dañado, cortado o atenuado-cambio cruzada en D/C</t>
        </is>
      </c>
      <c r="S380" t="inlineStr">
        <is>
          <t>Corporaciones</t>
        </is>
      </c>
      <c r="T380" t="inlineStr">
        <is>
          <t>Transmisión de Datos</t>
        </is>
      </c>
      <c r="U380" t="inlineStr">
        <is>
          <t>Medium</t>
        </is>
      </c>
      <c r="V380" s="70" t="n">
        <v>45436.68262731482</v>
      </c>
      <c r="X380" s="70" t="n">
        <v>45437.1027662037</v>
      </c>
      <c r="Z380" t="n">
        <v>44640</v>
      </c>
      <c r="AC380" t="inlineStr">
        <is>
          <t>MSS</t>
        </is>
      </c>
      <c r="AD380" t="inlineStr">
        <is>
          <t>patricio.soto@grupogtd.com</t>
        </is>
      </c>
      <c r="AF380" t="n">
        <v>0</v>
      </c>
      <c r="AG380" t="n">
        <v>100</v>
      </c>
      <c r="AH380" t="n">
        <v>98.644713262</v>
      </c>
      <c r="AI380" t="n">
        <v>605</v>
      </c>
    </row>
    <row r="381" ht="15.95" customHeight="1" s="79">
      <c r="A381" t="inlineStr">
        <is>
          <t>2024 998759</t>
        </is>
      </c>
      <c r="B381" t="inlineStr">
        <is>
          <t>REDBANC S.A.</t>
        </is>
      </c>
      <c r="C381" t="inlineStr">
        <is>
          <t>Customer Problem Ticket</t>
        </is>
      </c>
      <c r="E381" t="inlineStr">
        <is>
          <t>Cerrado</t>
        </is>
      </c>
      <c r="F381" t="inlineStr">
        <is>
          <t>Grupo de Soporte Terreno Telsur</t>
        </is>
      </c>
      <c r="G381" s="71" t="inlineStr">
        <is>
          <t>ATM	5437
Falla	Enlace caido
CS:	CS-10373673/ BPI-3424498
IP	10.10.103.43
Direccion	Calle Rene Soriano 2335
Comuna	Osorno
Local	Copec Punto Osorno</t>
        </is>
      </c>
      <c r="J381" t="inlineStr">
        <is>
          <t>Enlace MPLS FO #0003424498</t>
        </is>
      </c>
      <c r="K381" t="inlineStr">
        <is>
          <t>EnMPLSFO_010373673_5437</t>
        </is>
      </c>
      <c r="L381" t="inlineStr">
        <is>
          <t>Corte de energía en masivo sector/región</t>
        </is>
      </c>
      <c r="M381" t="inlineStr">
        <is>
          <t>Transmisión Inalámbrica</t>
        </is>
      </c>
      <c r="N381" t="inlineStr">
        <is>
          <t>RPT se reestablece energía en sector</t>
        </is>
      </c>
      <c r="O381" t="inlineStr">
        <is>
          <t>TERCEROS</t>
        </is>
      </c>
      <c r="P381" t="inlineStr">
        <is>
          <t>FESoto@ext.grupogtd.com</t>
        </is>
      </c>
      <c r="Q381" t="inlineStr">
        <is>
          <t>ATM 5437</t>
        </is>
      </c>
      <c r="R381" t="inlineStr">
        <is>
          <t>TERCEROS-Corte de energía en masivo sector/región-RPT se reestablece energía en sector</t>
        </is>
      </c>
      <c r="S381" t="inlineStr">
        <is>
          <t>Corporaciones</t>
        </is>
      </c>
      <c r="T381" t="inlineStr">
        <is>
          <t>Transmisión de Datos</t>
        </is>
      </c>
      <c r="U381" t="inlineStr">
        <is>
          <t>Medium</t>
        </is>
      </c>
      <c r="V381" s="70" t="n">
        <v>45436.69672453704</v>
      </c>
      <c r="X381" s="70" t="n">
        <v>45437.52417824074</v>
      </c>
      <c r="Z381" t="n">
        <v>44640</v>
      </c>
      <c r="AA381" s="70" t="n">
        <v>45436.78065972222</v>
      </c>
      <c r="AB381" s="70" t="n">
        <v>45437.45833333334</v>
      </c>
      <c r="AC381" t="inlineStr">
        <is>
          <t>OSRN</t>
        </is>
      </c>
      <c r="AD381" t="inlineStr">
        <is>
          <t>patricio.soto@grupogtd.com</t>
        </is>
      </c>
      <c r="AF381" t="n">
        <v>976</v>
      </c>
      <c r="AG381" t="n">
        <v>100</v>
      </c>
      <c r="AH381" t="n">
        <v>97.331989247</v>
      </c>
      <c r="AI381" t="n">
        <v>1191</v>
      </c>
    </row>
    <row r="382" ht="15.95" customHeight="1" s="79">
      <c r="A382" t="inlineStr">
        <is>
          <t>2024 998801</t>
        </is>
      </c>
      <c r="B382" t="inlineStr">
        <is>
          <t>REDBANC S.A.</t>
        </is>
      </c>
      <c r="C382" t="inlineStr">
        <is>
          <t>Customer Problem Ticket</t>
        </is>
      </c>
      <c r="D382" t="inlineStr">
        <is>
          <t>2024 998786</t>
        </is>
      </c>
      <c r="E382" t="inlineStr">
        <is>
          <t>Cerrado</t>
        </is>
      </c>
      <c r="F382" t="inlineStr">
        <is>
          <t>Grupo de Nivel 1</t>
        </is>
      </c>
      <c r="G382" s="71" t="inlineStr">
        <is>
          <t>+++302679 40+++
ATM	5599
Falla	Enlace caido
CS:	CS-553171 / BPI-2982
IP	10.10.128.33
Direccion	Avenida Portales 3698
Comuna	San Bernardo
Local	Jumbo San Bernardo N 2</t>
        </is>
      </c>
      <c r="J382" t="inlineStr">
        <is>
          <t>Enlace MPLS FO #0000002982</t>
        </is>
      </c>
      <c r="K382" t="inlineStr">
        <is>
          <t>EnMPLSFO_553171</t>
        </is>
      </c>
      <c r="L382" t="inlineStr">
        <is>
          <t>Corte o atenuación de cable</t>
        </is>
      </c>
      <c r="M382" t="inlineStr">
        <is>
          <t>Trabajos de terceros</t>
        </is>
      </c>
      <c r="N382" t="inlineStr">
        <is>
          <t>se repara problema de cable</t>
        </is>
      </c>
      <c r="O382" t="inlineStr">
        <is>
          <t>TERCEROS</t>
        </is>
      </c>
      <c r="P382" t="inlineStr">
        <is>
          <t>ggonzalez@grupogtd.com</t>
        </is>
      </c>
      <c r="R382" t="inlineStr">
        <is>
          <t>TERCEROS-Corte o atenuación de cable-se repara problema de cable</t>
        </is>
      </c>
      <c r="S382" t="inlineStr">
        <is>
          <t>Corporaciones</t>
        </is>
      </c>
      <c r="T382" t="inlineStr">
        <is>
          <t>Transmisión de Datos</t>
        </is>
      </c>
      <c r="U382" t="inlineStr">
        <is>
          <t>Medium</t>
        </is>
      </c>
      <c r="V382" s="70" t="n">
        <v>45436.73504629629</v>
      </c>
      <c r="W382" s="70" t="n">
        <v>45436.83291666667</v>
      </c>
      <c r="X382" s="70" t="n">
        <v>45436.85773148148</v>
      </c>
      <c r="Z382" t="n">
        <v>44640</v>
      </c>
      <c r="AC382" t="inlineStr">
        <is>
          <t>MSS</t>
        </is>
      </c>
      <c r="AD382" t="inlineStr">
        <is>
          <t>ggonzalez@grupogtd.com</t>
        </is>
      </c>
      <c r="AF382" t="n">
        <v>0</v>
      </c>
      <c r="AG382" t="n">
        <v>99.684139785</v>
      </c>
      <c r="AH382" t="n">
        <v>99.60349462400001</v>
      </c>
      <c r="AI382" t="n">
        <v>177</v>
      </c>
      <c r="AJ382" t="n">
        <v>141</v>
      </c>
      <c r="AK382" t="n">
        <v>141</v>
      </c>
    </row>
    <row r="383" ht="15.95" customHeight="1" s="79">
      <c r="A383" t="inlineStr">
        <is>
          <t>2024 998810</t>
        </is>
      </c>
      <c r="B383" t="inlineStr">
        <is>
          <t>REDBANC S.A.</t>
        </is>
      </c>
      <c r="C383" t="inlineStr">
        <is>
          <t>Customer Problem Ticket</t>
        </is>
      </c>
      <c r="E383" t="inlineStr">
        <is>
          <t>Cerrado</t>
        </is>
      </c>
      <c r="F383" t="inlineStr">
        <is>
          <t>Grupo de Nivel 1</t>
        </is>
      </c>
      <c r="G383" s="71" t="inlineStr">
        <is>
          <t xml:space="preserve">+++ATM 850+++
Estimados
Favor vuestra ayuda para poder realizar el reinicio remoto del puerto g0/1/0, el cual no autentica el dispositivo.
Actualmente no podemos realizar dicha acción por temas de privilegio.
DIRECCION	UBICACION	COMUNA	REGION	TIPO LOCAL	CODIGO
Avenida humeres 558	Supermercado la estrella	Cabildo	06.- V Region	Supermercado	CS-10468033 / BPI-8875144
</t>
        </is>
      </c>
      <c r="J383" t="inlineStr">
        <is>
          <t>Enlace Satelital #0008875144</t>
        </is>
      </c>
      <c r="K383" t="inlineStr">
        <is>
          <t>ENSAT_010468033_850</t>
        </is>
      </c>
      <c r="L383" t="inlineStr">
        <is>
          <t>Bloqueo de equipos</t>
        </is>
      </c>
      <c r="M383" t="inlineStr">
        <is>
          <t>Equipamiento por lado de cliente</t>
        </is>
      </c>
      <c r="N383" t="inlineStr">
        <is>
          <t>Reinicio de equipamiento</t>
        </is>
      </c>
      <c r="O383" t="inlineStr">
        <is>
          <t>GTD-TELSUR</t>
        </is>
      </c>
      <c r="P383" t="inlineStr">
        <is>
          <t>vcampos@grupogtd.com</t>
        </is>
      </c>
      <c r="Q383" t="inlineStr">
        <is>
          <t>ATM 850</t>
        </is>
      </c>
      <c r="R383" t="inlineStr">
        <is>
          <t>GTD-TELSUR-Bloqueo de equipos-Reinicio de equipamiento</t>
        </is>
      </c>
      <c r="S383" t="inlineStr">
        <is>
          <t>Corporaciones</t>
        </is>
      </c>
      <c r="T383" t="inlineStr">
        <is>
          <t>Transmisión de Datos</t>
        </is>
      </c>
      <c r="U383" t="inlineStr">
        <is>
          <t>Medium</t>
        </is>
      </c>
      <c r="V383" s="70" t="n">
        <v>45436.74636574074</v>
      </c>
      <c r="W383" s="70" t="n">
        <v>45442.40542824074</v>
      </c>
      <c r="X383" s="70" t="n">
        <v>45442.96408564815</v>
      </c>
      <c r="Z383" t="n">
        <v>44640</v>
      </c>
      <c r="AA383" s="70" t="n">
        <v>45442.0315162037</v>
      </c>
      <c r="AB383" s="70" t="n">
        <v>45442.35763888889</v>
      </c>
      <c r="AC383" t="inlineStr">
        <is>
          <t>VALPO</t>
        </is>
      </c>
      <c r="AD383" t="inlineStr">
        <is>
          <t>ggonzalez@grupogtd.com</t>
        </is>
      </c>
      <c r="AF383" t="n">
        <v>470</v>
      </c>
      <c r="AG383" t="n">
        <v>81.745071685</v>
      </c>
      <c r="AH383" t="n">
        <v>79.94175627200001</v>
      </c>
      <c r="AI383" t="n">
        <v>8954</v>
      </c>
      <c r="AJ383" t="n">
        <v>8149</v>
      </c>
      <c r="AK383" t="n">
        <v>7679</v>
      </c>
    </row>
    <row r="384" ht="15.95" customHeight="1" s="79">
      <c r="A384" t="inlineStr">
        <is>
          <t>2024 998833</t>
        </is>
      </c>
      <c r="B384" t="inlineStr">
        <is>
          <t>REDBANC S.A.</t>
        </is>
      </c>
      <c r="C384" t="inlineStr">
        <is>
          <t>Customer Problem Ticket</t>
        </is>
      </c>
      <c r="E384" t="inlineStr">
        <is>
          <t>Cerrado</t>
        </is>
      </c>
      <c r="F384" t="inlineStr">
        <is>
          <t>Grupo de Datacenter</t>
        </is>
      </c>
      <c r="G384" s="71" t="inlineStr">
        <is>
          <t xml:space="preserve">CLARO SD1159937 
Estimados @soportet@grupogtd.com,
Junto con saludar, favor su apoyo generando ticket por caída de cruzada interna en DC Panamericana, se consultó con DC y cliente, los cuales descartaron trabajos en curso que puedan generar esta caída.
name Line_rbc-panamericana-rbi-agg_Twe1/0/11
carrier Claro
circuit id. 02-25-0010362105
type Optical Fiber
site 1 Panamericana Sdwan
Información ambos extremos:
 rbc-panamericana-rbi-agg | Pte. Eduardo Frei 3614, Conchali. Sala 3, Rack D4 UR 28-29-30 | Interfaz Twe1/0/3
Tesorería General de la República 2 TGR | Pte. Eduardo Frei 3614, Conchali, sala3 rack A9
Estimados,
CS/BPI(En caso de no poseerlos dejar en blanco):
Rut de la empresa: 96.521.680-4 (RBC)
Dirección del servicio: Pte. Eduardo Frei 3614, Conchali, sala3 rack A9
Saludos,
Gabriel Vergara R
Operations Network Engineer, NDM / GNO L1
+56233225703
DXC Technology
Apoquindo 5950, Piso 21, Las Condes - Santiago, Chile
Las Condes, Santiago, Chile
https://apps.mypurecloud.com/directory/#/engage/admin/interactions/b189d076-3489-4050-835c-85e49b105a1a
</t>
        </is>
      </c>
      <c r="J384" t="inlineStr">
        <is>
          <t>Alojamiento Compartido #0008682492</t>
        </is>
      </c>
      <c r="K384" t="inlineStr">
        <is>
          <t>RACK_COMP_010258005</t>
        </is>
      </c>
      <c r="L384" t="inlineStr">
        <is>
          <t>Cable dañado, cortado o atenuado</t>
        </is>
      </c>
      <c r="M384" t="inlineStr">
        <is>
          <t>Cable de fibra óptica</t>
        </is>
      </c>
      <c r="N384" t="inlineStr">
        <is>
          <t>cambio cruzada en D/C</t>
        </is>
      </c>
      <c r="O384" t="inlineStr">
        <is>
          <t>GTD-TELSUR</t>
        </is>
      </c>
      <c r="P384" t="inlineStr">
        <is>
          <t>aesper@grupogtd.com</t>
        </is>
      </c>
      <c r="R384" t="inlineStr">
        <is>
          <t>GTD-TELSUR-Cable dañado, cortado o atenuado-cambio cruzada en D/C</t>
        </is>
      </c>
      <c r="S384" t="inlineStr">
        <is>
          <t>Corporaciones</t>
        </is>
      </c>
      <c r="T384" t="inlineStr">
        <is>
          <t>Datacenter y Servicios TI</t>
        </is>
      </c>
      <c r="U384" t="inlineStr">
        <is>
          <t>Medium</t>
        </is>
      </c>
      <c r="V384" s="70" t="n">
        <v>45436.81877314814</v>
      </c>
      <c r="X384" s="70" t="n">
        <v>45440.33253472222</v>
      </c>
      <c r="Z384" t="n">
        <v>44640</v>
      </c>
      <c r="AA384" s="70" t="n">
        <v>45438.66170138889</v>
      </c>
      <c r="AB384" s="70" t="n">
        <v>45439.36458333334</v>
      </c>
      <c r="AC384" t="inlineStr">
        <is>
          <t>MNP</t>
        </is>
      </c>
      <c r="AD384" t="inlineStr">
        <is>
          <t>lpino@contratistasgtd.com</t>
        </is>
      </c>
      <c r="AF384" t="n">
        <v>1013</v>
      </c>
      <c r="AG384" t="n">
        <v>100</v>
      </c>
      <c r="AH384" t="n">
        <v>88.667114695</v>
      </c>
      <c r="AI384" t="n">
        <v>5059</v>
      </c>
    </row>
    <row r="385" ht="15.95" customHeight="1" s="79">
      <c r="A385" t="inlineStr">
        <is>
          <t>2024 998868</t>
        </is>
      </c>
      <c r="B385" t="inlineStr">
        <is>
          <t>REDBANC S.A.</t>
        </is>
      </c>
      <c r="C385" t="inlineStr">
        <is>
          <t>Customer Problem Ticket</t>
        </is>
      </c>
      <c r="E385" t="inlineStr">
        <is>
          <t>Cerrado</t>
        </is>
      </c>
      <c r="F385" t="inlineStr">
        <is>
          <t>Grupo de Nivel 1</t>
        </is>
      </c>
      <c r="G385" s="71" t="inlineStr">
        <is>
          <t xml:space="preserve">RV: INCIDENT REDBANC: 2100__VIII_Banco-Santander_CENTROCOMERCIAL_San Pedro De La Paz_CS-:ATM Down
MN
Monitoreo Netmetrix
Para soportet@grupogtd.com
Cc monitoreo@netmetrix.cl
Hoy 4:31
Estimados Mesa de Soporte,
Se informa que se detecta el siguiente incidente en plataforma de monitoreo, por favor gestionar la creación de ticket de Reclamo para la revisión del servicio:
Notificacion de Incidente
Av Laguna Grande 115, San Pedro De La Paz
RUT:96.521.680-4
RESUMEN
Nombre host
Direccion IP
Alerta
Severidad
Fecha y Hora de Incio
Equipo CS
:2100__VIII_Banco-Santander_CENTROCOMERCIAL_San Pedro De La Paz_CS-
:10.113.21.51
:Cajero automático caído
:Alto
:2024.05.25 | 04:06:28
:
CONTACTO PARA VALIDAR SERVICIO
escalada
:Operador de Monitoreo de turno | Correo: monitoreo@netmetrix.cl
BITACORA
Registros de Actualización
:
www.netmetrix.cl
Centro de Monitoreo Netmetrix
Este es un correo automático, por favor no conteste a esta casilla, si desea mayor información del evento comunicarce a través del correo monitoreo@netmetrix.cl
https://apps.mypurecloud.com/directory/#/engage/admin/interactions/c76c982c-907f-4415-bfe4-3062d720c26f
</t>
        </is>
      </c>
      <c r="J385" t="inlineStr">
        <is>
          <t>Enlace MPLS-CU #38296</t>
        </is>
      </c>
      <c r="K385" t="inlineStr">
        <is>
          <t>EnMPLSCUDF_147839</t>
        </is>
      </c>
      <c r="L385" t="inlineStr">
        <is>
          <t>Bloqueo de equipos</t>
        </is>
      </c>
      <c r="M385" t="inlineStr">
        <is>
          <t>Equipamiento por lado de cliente</t>
        </is>
      </c>
      <c r="N385" t="inlineStr">
        <is>
          <t>Reinicio de equipamiento</t>
        </is>
      </c>
      <c r="O385" t="inlineStr">
        <is>
          <t>GTD-TELSUR</t>
        </is>
      </c>
      <c r="P385" t="inlineStr">
        <is>
          <t>Sebastian.Hernandez@grupogtd.com</t>
        </is>
      </c>
      <c r="Q385" t="inlineStr">
        <is>
          <t>ATM 2100</t>
        </is>
      </c>
      <c r="R385" t="inlineStr">
        <is>
          <t>GTD-TELSUR-Bloqueo de equipos-Reinicio de equipamiento</t>
        </is>
      </c>
      <c r="S385" t="inlineStr">
        <is>
          <t>Corporaciones</t>
        </is>
      </c>
      <c r="T385" t="inlineStr">
        <is>
          <t>Transmisión de Datos</t>
        </is>
      </c>
      <c r="U385" t="inlineStr">
        <is>
          <t>Medium</t>
        </is>
      </c>
      <c r="V385" s="70" t="n">
        <v>45437.19827546296</v>
      </c>
      <c r="W385" s="70" t="n">
        <v>45437.27479166666</v>
      </c>
      <c r="X385" s="70" t="n">
        <v>45437.27493055556</v>
      </c>
      <c r="Z385" t="n">
        <v>44640</v>
      </c>
      <c r="AC385" t="inlineStr">
        <is>
          <t>CNCP</t>
        </is>
      </c>
      <c r="AD385" t="inlineStr">
        <is>
          <t>copazo@contratistasgtd.com</t>
        </is>
      </c>
      <c r="AF385" t="n">
        <v>0</v>
      </c>
      <c r="AG385" t="n">
        <v>99.753584229</v>
      </c>
      <c r="AH385" t="n">
        <v>99.753584229</v>
      </c>
      <c r="AI385" t="n">
        <v>110</v>
      </c>
      <c r="AJ385" t="n">
        <v>110</v>
      </c>
      <c r="AK385" t="n">
        <v>110</v>
      </c>
    </row>
    <row r="386" ht="15.95" customHeight="1" s="79">
      <c r="A386" t="inlineStr">
        <is>
          <t>2024 998910</t>
        </is>
      </c>
      <c r="B386" t="inlineStr">
        <is>
          <t>REDBANC S.A.</t>
        </is>
      </c>
      <c r="C386" t="inlineStr">
        <is>
          <t>Customer Problem Ticket</t>
        </is>
      </c>
      <c r="E386" t="inlineStr">
        <is>
          <t>Cerrado</t>
        </is>
      </c>
      <c r="F386" t="inlineStr">
        <is>
          <t>Grupo de Soporte Terreno</t>
        </is>
      </c>
      <c r="G386" s="71" t="inlineStr">
        <is>
          <t>ATM 3152
sin enlace
10.10.117.9
Bco Santander	Avenida Clotario Frente Al 7135	Metrotrén Lo Espejo I	Lo Espejo	07.- Region Metropolitana	Estacion de Metrotren	CS-10252709 / BPI-551772	C1111-8P	16.06.05	2 Mbps</t>
        </is>
      </c>
      <c r="J386" t="inlineStr">
        <is>
          <t>Enlace MPLS FO #0000551772</t>
        </is>
      </c>
      <c r="K386" t="inlineStr">
        <is>
          <t>EnMPLSFO_010252709_3152</t>
        </is>
      </c>
      <c r="L386" t="inlineStr">
        <is>
          <t>Cable dañado, cortado o atenuado</t>
        </is>
      </c>
      <c r="M386" t="inlineStr">
        <is>
          <t>Cable de fibra óptica</t>
        </is>
      </c>
      <c r="N386" t="inlineStr">
        <is>
          <t>se corrige empalme en mufa</t>
        </is>
      </c>
      <c r="O386" t="inlineStr">
        <is>
          <t>GTD-TELSUR</t>
        </is>
      </c>
      <c r="P386" t="inlineStr">
        <is>
          <t>Romualdo.Henriquez@grupogtd.com</t>
        </is>
      </c>
      <c r="Q386" t="inlineStr">
        <is>
          <t>ATM 3152</t>
        </is>
      </c>
      <c r="R386" t="inlineStr">
        <is>
          <t>GTD-TELSUR-Cable dañado, cortado o atenuado-se corrige empalme en mufa</t>
        </is>
      </c>
      <c r="S386" t="inlineStr">
        <is>
          <t>Corporaciones</t>
        </is>
      </c>
      <c r="T386" t="inlineStr">
        <is>
          <t>Transmisión de Datos</t>
        </is>
      </c>
      <c r="U386" t="inlineStr">
        <is>
          <t>Medium</t>
        </is>
      </c>
      <c r="V386" s="70" t="n">
        <v>45437.42787037037</v>
      </c>
      <c r="X386" s="70" t="n">
        <v>45437.87581018519</v>
      </c>
      <c r="Z386" t="n">
        <v>44640</v>
      </c>
      <c r="AA386" s="70" t="n">
        <v>45437.79621527778</v>
      </c>
      <c r="AB386" s="70" t="n">
        <v>45438.29583333333</v>
      </c>
      <c r="AC386" t="inlineStr">
        <is>
          <t>MSS</t>
        </is>
      </c>
      <c r="AD386" t="inlineStr">
        <is>
          <t>carlos.aramburu@grupogtd.com</t>
        </is>
      </c>
      <c r="AF386" t="n">
        <v>720</v>
      </c>
      <c r="AG386" t="n">
        <v>100</v>
      </c>
      <c r="AH386" t="n">
        <v>98.555107527</v>
      </c>
      <c r="AI386" t="n">
        <v>645</v>
      </c>
    </row>
    <row r="387" ht="15.95" customHeight="1" s="79">
      <c r="A387" t="inlineStr">
        <is>
          <t>2024 998916</t>
        </is>
      </c>
      <c r="B387" t="inlineStr">
        <is>
          <t>REDBANC S.A.</t>
        </is>
      </c>
      <c r="C387" t="inlineStr">
        <is>
          <t>Customer Problem Ticket</t>
        </is>
      </c>
      <c r="E387" t="inlineStr">
        <is>
          <t>Cerrado</t>
        </is>
      </c>
      <c r="F387" t="inlineStr">
        <is>
          <t>Grupo de Soporte Terreno</t>
        </is>
      </c>
      <c r="G387" s="71" t="inlineStr">
        <is>
          <t xml:space="preserve">CVIDEO RESPALDO Liray Caído
172.30.40.1
</t>
        </is>
      </c>
      <c r="J387" t="inlineStr">
        <is>
          <t>Enlace MPLS FO #3577941</t>
        </is>
      </c>
      <c r="K387" t="inlineStr">
        <is>
          <t>EnMPLSFODF_423741</t>
        </is>
      </c>
      <c r="L387" t="inlineStr">
        <is>
          <t>Cable dañado, cortado o atenuado</t>
        </is>
      </c>
      <c r="M387" t="inlineStr">
        <is>
          <t>Cable UTP</t>
        </is>
      </c>
      <c r="N387" t="inlineStr">
        <is>
          <t>se cambia elemento en cliente</t>
        </is>
      </c>
      <c r="O387" t="inlineStr">
        <is>
          <t>GTD-TELSUR</t>
        </is>
      </c>
      <c r="P387" t="inlineStr">
        <is>
          <t>Richard.Lopez@grupogtd.com</t>
        </is>
      </c>
      <c r="Q387" t="n">
        <v>0</v>
      </c>
      <c r="R387" t="inlineStr">
        <is>
          <t>GTD-TELSUR-Cable dañado, cortado o atenuado-se cambia elemento en cliente</t>
        </is>
      </c>
      <c r="S387" t="inlineStr">
        <is>
          <t>Corporaciones</t>
        </is>
      </c>
      <c r="T387" t="inlineStr">
        <is>
          <t>Transmisión de Datos</t>
        </is>
      </c>
      <c r="U387" t="inlineStr">
        <is>
          <t>Medium</t>
        </is>
      </c>
      <c r="V387" s="70" t="n">
        <v>45437.4362962963</v>
      </c>
      <c r="W387" s="70" t="n">
        <v>45445.89525462963</v>
      </c>
      <c r="X387" s="70" t="n">
        <v>45447.72719907408</v>
      </c>
      <c r="Z387" t="n">
        <v>44640</v>
      </c>
      <c r="AA387" s="70" t="n">
        <v>45442.70648148148</v>
      </c>
      <c r="AB387" s="70" t="n">
        <v>45443.29166666666</v>
      </c>
      <c r="AC387" t="inlineStr">
        <is>
          <t>MNN</t>
        </is>
      </c>
      <c r="AD387" t="inlineStr">
        <is>
          <t>carlos.aramburu@grupogtd.com</t>
        </is>
      </c>
      <c r="AF387" t="n">
        <v>843</v>
      </c>
      <c r="AG387" t="n">
        <v>72.71281362000001</v>
      </c>
      <c r="AH387" t="n">
        <v>66.803315412</v>
      </c>
      <c r="AI387" t="n">
        <v>14819</v>
      </c>
      <c r="AJ387" t="n">
        <v>12181</v>
      </c>
      <c r="AK387" t="n">
        <v>11338</v>
      </c>
    </row>
    <row r="388" ht="15.95" customHeight="1" s="79">
      <c r="A388" t="inlineStr">
        <is>
          <t>2024 998937</t>
        </is>
      </c>
      <c r="B388" t="inlineStr">
        <is>
          <t>REDBANC S.A.</t>
        </is>
      </c>
      <c r="C388" t="inlineStr">
        <is>
          <t>Customer Problem Ticket</t>
        </is>
      </c>
      <c r="E388" t="inlineStr">
        <is>
          <t>Cerrado</t>
        </is>
      </c>
      <c r="F388" t="inlineStr">
        <is>
          <t>Grupo de Nivel 1</t>
        </is>
      </c>
      <c r="G388" s="71" t="inlineStr">
        <is>
          <t>ATM 4962
lentitud
10.10.150.94
O’Higgins 620	Supermercado Unimarc Yumbel	Yumbel	11.- VIII Region	Supermercado	CS-10320049 / BPI-3307380</t>
        </is>
      </c>
      <c r="J388" t="inlineStr">
        <is>
          <t>Enlace Satelital #0003307380</t>
        </is>
      </c>
      <c r="K388" t="inlineStr">
        <is>
          <t>ENSAT_010320049_4962</t>
        </is>
      </c>
      <c r="L388" t="inlineStr">
        <is>
          <t>Bloqueo de servicio y/o equipo</t>
        </is>
      </c>
      <c r="M388" t="inlineStr">
        <is>
          <t>Equipo cliente y/o administrado por cliente</t>
        </is>
      </c>
      <c r="N388" t="inlineStr">
        <is>
          <t>Bloqueo en Host de destino</t>
        </is>
      </c>
      <c r="O388" t="inlineStr">
        <is>
          <t>CLIENTE</t>
        </is>
      </c>
      <c r="P388" t="inlineStr">
        <is>
          <t>alvaro.vasquez@grupogtd.com</t>
        </is>
      </c>
      <c r="Q388" t="inlineStr">
        <is>
          <t>ATM 4962</t>
        </is>
      </c>
      <c r="R388" t="inlineStr">
        <is>
          <t>CLIENTE-Bloqueo de servicio y/o equipo-Bloqueo en Host de destino</t>
        </is>
      </c>
      <c r="S388" t="inlineStr">
        <is>
          <t>Corporaciones</t>
        </is>
      </c>
      <c r="T388" t="inlineStr">
        <is>
          <t>Transmisión de Datos</t>
        </is>
      </c>
      <c r="U388" t="inlineStr">
        <is>
          <t>Medium</t>
        </is>
      </c>
      <c r="V388" s="70" t="n">
        <v>45437.47552083333</v>
      </c>
      <c r="X388" s="70" t="n">
        <v>45437.80353009259</v>
      </c>
      <c r="Z388" t="n">
        <v>44640</v>
      </c>
      <c r="AC388" t="inlineStr">
        <is>
          <t>LANG</t>
        </is>
      </c>
      <c r="AD388" t="inlineStr">
        <is>
          <t>carlos.aramburu@grupogtd.com</t>
        </is>
      </c>
      <c r="AF388" t="n">
        <v>0</v>
      </c>
      <c r="AG388" t="n">
        <v>100</v>
      </c>
      <c r="AH388" t="n">
        <v>98.940412186</v>
      </c>
      <c r="AI388" t="n">
        <v>473</v>
      </c>
    </row>
    <row r="389" ht="15.95" customHeight="1" s="79">
      <c r="A389" t="inlineStr">
        <is>
          <t>2024 998965</t>
        </is>
      </c>
      <c r="B389" t="inlineStr">
        <is>
          <t>REDBANC S.A.</t>
        </is>
      </c>
      <c r="C389" t="inlineStr">
        <is>
          <t>Customer Problem Ticket</t>
        </is>
      </c>
      <c r="E389" t="inlineStr">
        <is>
          <t>Cerrado</t>
        </is>
      </c>
      <c r="F389" t="inlineStr">
        <is>
          <t>Grupo de Soporte Terreno</t>
        </is>
      </c>
      <c r="G389" s="71" t="inlineStr">
        <is>
          <t>ATM 6224
sin enlace
10.10.115.53
bco Credito	El Rodeo 13442	Farmacia Salco Brand	Santiago	07.- Region Metropolitana	Farmacia	CS-80114 / BPI-37790	CISCO1941/K9	15.2(4)M7	#REF!	GTD</t>
        </is>
      </c>
      <c r="J389" t="inlineStr">
        <is>
          <t>Enlace MPLS CU #37790</t>
        </is>
      </c>
      <c r="K389" t="inlineStr">
        <is>
          <t>EnMPLSCUDF_80114</t>
        </is>
      </c>
      <c r="L389" t="inlineStr">
        <is>
          <t>Cable dañado, cortado o atenuado</t>
        </is>
      </c>
      <c r="M389" t="inlineStr">
        <is>
          <t>Cable de Cobre</t>
        </is>
      </c>
      <c r="N389" t="inlineStr">
        <is>
          <t>Corte de cable</t>
        </is>
      </c>
      <c r="O389" t="inlineStr">
        <is>
          <t>TERCEROS</t>
        </is>
      </c>
      <c r="P389" t="inlineStr">
        <is>
          <t>Pedro.Uribe@grupogtd.com</t>
        </is>
      </c>
      <c r="Q389" t="inlineStr">
        <is>
          <t>ATM 6224</t>
        </is>
      </c>
      <c r="R389" t="inlineStr">
        <is>
          <t>TERCEROS-Cable dañado, cortado o atenuado-Corte de cable</t>
        </is>
      </c>
      <c r="S389" t="inlineStr">
        <is>
          <t>Corporaciones</t>
        </is>
      </c>
      <c r="T389" t="inlineStr">
        <is>
          <t>Transmisión de Datos</t>
        </is>
      </c>
      <c r="U389" t="inlineStr">
        <is>
          <t>Medium</t>
        </is>
      </c>
      <c r="V389" s="70" t="n">
        <v>45437.54168981482</v>
      </c>
      <c r="X389" s="70" t="n">
        <v>45440.79707175926</v>
      </c>
      <c r="Z389" t="n">
        <v>44640</v>
      </c>
      <c r="AA389" s="70" t="n">
        <v>45439.92396990741</v>
      </c>
      <c r="AB389" s="70" t="n">
        <v>45440.35763888889</v>
      </c>
      <c r="AC389" t="inlineStr">
        <is>
          <t>MSO</t>
        </is>
      </c>
      <c r="AD389" t="inlineStr">
        <is>
          <t>carlos.aramburu@grupogtd.com</t>
        </is>
      </c>
      <c r="AF389" t="n">
        <v>625</v>
      </c>
      <c r="AG389" t="n">
        <v>100</v>
      </c>
      <c r="AH389" t="n">
        <v>89.500448029</v>
      </c>
      <c r="AI389" t="n">
        <v>4687</v>
      </c>
    </row>
    <row r="390" ht="15.95" customHeight="1" s="79">
      <c r="A390" t="inlineStr">
        <is>
          <t>2024 998987</t>
        </is>
      </c>
      <c r="B390" t="inlineStr">
        <is>
          <t>REDBANC S.A.</t>
        </is>
      </c>
      <c r="C390" t="inlineStr">
        <is>
          <t>Customer Problem Ticket</t>
        </is>
      </c>
      <c r="E390" t="inlineStr">
        <is>
          <t>Cerrado</t>
        </is>
      </c>
      <c r="F390" t="inlineStr">
        <is>
          <t>Grupo de Nivel 1</t>
        </is>
      </c>
      <c r="G390" s="71" t="inlineStr">
        <is>
          <t>Notificacion de Incidente
Calle General Urrutia 670, Villarrica
RUT:96.521.680-4
RESUMEN
Nombre host
Direccion IP
Alerta
Severidad
Fecha y Hora de Incio
CS Equipo
:2536_MPLS-FO_IX_Banco-Santander_SUPERMERCADO_Villarrica_CS-010273387
:10.113.21.54
:ATM Down
:High
:2024.05.25 | 14:05:21
:ROUTRGEN_010357123_2536
CONTACTO PARA VALIDAR SERVICIO
Escalamiento
:Operador de Monitoreo de turno | Correo: monitoreo@netmetrix.cl
BITACORA
Registros de Actualizacion
:
www.netmetrix.cl
Centro de Monitoreo Netmetrix
https://apps.mypurecloud.com/directory/#/engage/admin/interactions/0800ea70-c5c6-45e1-aa4b-e2edfa6448f9</t>
        </is>
      </c>
      <c r="J390" t="inlineStr">
        <is>
          <t>Enlace MPLS-FO #0001123784</t>
        </is>
      </c>
      <c r="K390" t="inlineStr">
        <is>
          <t>EnMPLS-FO_010273387_2536</t>
        </is>
      </c>
      <c r="L390" t="inlineStr">
        <is>
          <t>Bloqueo de servicio y/o equipo</t>
        </is>
      </c>
      <c r="M390" t="inlineStr">
        <is>
          <t>Equipo cliente y/o administrado por cliente</t>
        </is>
      </c>
      <c r="N390" t="inlineStr">
        <is>
          <t>Bloqueo en Host de destino</t>
        </is>
      </c>
      <c r="O390" t="inlineStr">
        <is>
          <t>CLIENTE</t>
        </is>
      </c>
      <c r="P390" t="inlineStr">
        <is>
          <t>vcampos@grupogtd.com</t>
        </is>
      </c>
      <c r="Q390" t="inlineStr">
        <is>
          <t>ATM 2536</t>
        </is>
      </c>
      <c r="R390" t="inlineStr">
        <is>
          <t>CLIENTE-Bloqueo de servicio y/o equipo-Bloqueo en Host de destino</t>
        </is>
      </c>
      <c r="S390" t="inlineStr">
        <is>
          <t>Corporaciones</t>
        </is>
      </c>
      <c r="T390" t="inlineStr">
        <is>
          <t>Transmisión de Datos</t>
        </is>
      </c>
      <c r="U390" t="inlineStr">
        <is>
          <t>Medium</t>
        </is>
      </c>
      <c r="V390" s="70" t="n">
        <v>45437.62394675926</v>
      </c>
      <c r="W390" s="70" t="n">
        <v>45437.89011574074</v>
      </c>
      <c r="X390" s="70" t="n">
        <v>45442.96538194444</v>
      </c>
      <c r="Z390" t="n">
        <v>44640</v>
      </c>
      <c r="AC390" t="inlineStr">
        <is>
          <t>VLRC</t>
        </is>
      </c>
      <c r="AD390" t="inlineStr">
        <is>
          <t>dmessina@contratistasgtd.com</t>
        </is>
      </c>
      <c r="AF390" t="n">
        <v>0</v>
      </c>
      <c r="AG390" t="n">
        <v>99.14202509</v>
      </c>
      <c r="AH390" t="n">
        <v>82.768817204</v>
      </c>
      <c r="AI390" t="n">
        <v>7692</v>
      </c>
      <c r="AJ390" t="n">
        <v>383</v>
      </c>
      <c r="AK390" t="n">
        <v>383</v>
      </c>
    </row>
    <row r="391" ht="15.95" customHeight="1" s="79">
      <c r="A391" t="inlineStr">
        <is>
          <t>2024 998998</t>
        </is>
      </c>
      <c r="B391" t="inlineStr">
        <is>
          <t>REDBANC S.A.</t>
        </is>
      </c>
      <c r="C391" t="inlineStr">
        <is>
          <t>Customer Problem Ticket</t>
        </is>
      </c>
      <c r="E391" t="inlineStr">
        <is>
          <t>Cerrado</t>
        </is>
      </c>
      <c r="F391" t="inlineStr">
        <is>
          <t>Grupo de Nivel 1</t>
        </is>
      </c>
      <c r="G391" s="71" t="inlineStr">
        <is>
          <t>Estimados Mesa de Soporte,
Se informa que se detecta el siguiente incidente en plataforma de monitoreo, por favor gestionar creación de ticket de Reclamo para la revision del servicio:
RUT: 96.521.680-4
AVENIDA LIBERTADOR BERNARDO OHIGGINS 5091, ESTACION CENTRAL
Notificacion de Incidente
AVENIDA LIBERTADOR BERNARDO OHIGGINS 5091, ESTACION CENTRAL
RUT:96.521.680-4
RESUMEN
Nombre host
Direccion IP
Alerta
Severidad
Fecha y Hora de Incio
CS Equipo
:2526_MPLSFO_RM_Banco-Santander_MALL_ESTACION CENTRAL_CS-010474408
:10.113.21.50
:ATM Down
:High
:2024.05.25 | 15:06:00
:ROUTRGEN_010407175_2526
CONTACTO PARA VALIDAR SERVICIO
Escalamiento
:Operador de Monitoreo de turno | Correo: monitoreo@netmetrix.cl
BITACORA
Registros de Actualizacion
:
www.netmetrix.cl
Centro de Monitoreo Netmetrix
https://apps.mypurecloud.com/directory/#/engage/admin/interactions/baf94083-84b6-4cb4-8b0b-0d839bd49183</t>
        </is>
      </c>
      <c r="J391" t="inlineStr">
        <is>
          <t>Enlace MPLS FO #0000536422</t>
        </is>
      </c>
      <c r="K391" t="inlineStr">
        <is>
          <t>EnMPLSFO_010251611_2899</t>
        </is>
      </c>
      <c r="L391" t="inlineStr">
        <is>
          <t>Bloqueo de servicio y/o equipo</t>
        </is>
      </c>
      <c r="M391" t="inlineStr">
        <is>
          <t>Equipo cliente y/o administrado por cliente</t>
        </is>
      </c>
      <c r="N391" t="inlineStr">
        <is>
          <t>Bloqueo en Host de destino</t>
        </is>
      </c>
      <c r="O391" t="inlineStr">
        <is>
          <t>CLIENTE</t>
        </is>
      </c>
      <c r="P391" t="inlineStr">
        <is>
          <t>vcampos@grupogtd.com</t>
        </is>
      </c>
      <c r="Q391" t="inlineStr">
        <is>
          <t>ATM 2899</t>
        </is>
      </c>
      <c r="R391" t="inlineStr">
        <is>
          <t>CLIENTE-Bloqueo de servicio y/o equipo-Bloqueo en Host de destino</t>
        </is>
      </c>
      <c r="S391" t="inlineStr">
        <is>
          <t>Corporaciones</t>
        </is>
      </c>
      <c r="T391" t="inlineStr">
        <is>
          <t>Transmisión de Datos</t>
        </is>
      </c>
      <c r="U391" t="inlineStr">
        <is>
          <t>Medium</t>
        </is>
      </c>
      <c r="V391" s="70" t="n">
        <v>45437.67424768519</v>
      </c>
      <c r="W391" s="70" t="n">
        <v>45437.89254629629</v>
      </c>
      <c r="X391" s="70" t="n">
        <v>45442.96546296297</v>
      </c>
      <c r="Z391" t="n">
        <v>44640</v>
      </c>
      <c r="AC391" t="inlineStr">
        <is>
          <t>MNC</t>
        </is>
      </c>
      <c r="AD391" t="inlineStr">
        <is>
          <t>dmessina@contratistasgtd.com</t>
        </is>
      </c>
      <c r="AF391" t="n">
        <v>0</v>
      </c>
      <c r="AG391" t="n">
        <v>99.29435483899999</v>
      </c>
      <c r="AH391" t="n">
        <v>82.930107527</v>
      </c>
      <c r="AI391" t="n">
        <v>7620</v>
      </c>
      <c r="AJ391" t="n">
        <v>315</v>
      </c>
      <c r="AK391" t="n">
        <v>315</v>
      </c>
    </row>
    <row r="392" ht="15.95" customHeight="1" s="79">
      <c r="A392" t="inlineStr">
        <is>
          <t>2024 999008</t>
        </is>
      </c>
      <c r="B392" t="inlineStr">
        <is>
          <t>REDBANC S.A.</t>
        </is>
      </c>
      <c r="C392" t="inlineStr">
        <is>
          <t>Customer Problem Ticket</t>
        </is>
      </c>
      <c r="E392" t="inlineStr">
        <is>
          <t>Cerrado</t>
        </is>
      </c>
      <c r="F392" t="inlineStr">
        <is>
          <t>Grupo de Nivel 1</t>
        </is>
      </c>
      <c r="G392" s="71" t="inlineStr">
        <is>
          <t xml:space="preserve">
Estimados Mesa de Soporte,
Se informa que se detecta el siguiente incidente en plataforma de monitoreo, por favor gestionar creación de ticket de Reclamo para la revision del servicio:
AVENIDA CONCHA Y TORO 1149, PUENTE ALTO
RUT: 96.521.680-4
Notificacion de Incidente
AVENIDA CONCHA Y TORO 1149, PUENTE ALTO
RUT:96.521.680-4
RESUMEN
Nombre host
Direccion IP
Alerta
Severidad
Fecha y Hora de Incio
CS Equipo
:1747_MPLSFO_RM_Banco-Santander_MALL_PUENTE ALTO_CS-010474396
:10.113.21.45
:ATM Down
:High
:2024.05.25 | 16:06:32
:ROUTRGEN_010407171_1747
CONTACTO PARA VALIDAR SERVICIO
Escalamiento
:Operador de Monitoreo de turno | Correo: monitoreo@netmetrix.cl
BITACORA
Registros de Actualizacion
:
www.netmetrix.cl
Centro de Monitoreo Netmetrix
https://apps.mypurecloud.com/directory/#/engage/admin/interactions/755c1d05-c3e3-41e1-a68a-11afd09bc104</t>
        </is>
      </c>
      <c r="J392" t="inlineStr">
        <is>
          <t>Equipamiento #38044</t>
        </is>
      </c>
      <c r="K392" t="inlineStr">
        <is>
          <t>EQUIPAM342045</t>
        </is>
      </c>
      <c r="L392" t="inlineStr">
        <is>
          <t>Bloqueo de servicio y/o equipo</t>
        </is>
      </c>
      <c r="M392" t="inlineStr">
        <is>
          <t>Equipo cliente y/o administrado por cliente</t>
        </is>
      </c>
      <c r="N392" t="inlineStr">
        <is>
          <t>Bloqueo en Host de destino</t>
        </is>
      </c>
      <c r="O392" t="inlineStr">
        <is>
          <t>CLIENTE</t>
        </is>
      </c>
      <c r="P392" t="inlineStr">
        <is>
          <t>vcampos@grupogtd.com</t>
        </is>
      </c>
      <c r="R392" t="inlineStr">
        <is>
          <t>CLIENTE-Bloqueo de servicio y/o equipo-Bloqueo en Host de destino</t>
        </is>
      </c>
      <c r="S392" t="inlineStr">
        <is>
          <t>Corporaciones</t>
        </is>
      </c>
      <c r="T392" t="inlineStr">
        <is>
          <t>TV, Video y Otros</t>
        </is>
      </c>
      <c r="U392" t="inlineStr">
        <is>
          <t>Medium</t>
        </is>
      </c>
      <c r="V392" s="70" t="n">
        <v>45437.71196759259</v>
      </c>
      <c r="W392" s="70" t="n">
        <v>45437.89320601852</v>
      </c>
      <c r="X392" s="70" t="n">
        <v>45442.9652662037</v>
      </c>
      <c r="Z392" t="n">
        <v>44640</v>
      </c>
      <c r="AC392" t="inlineStr">
        <is>
          <t>MSC</t>
        </is>
      </c>
      <c r="AD392" t="inlineStr">
        <is>
          <t>dmessina@contratistasgtd.com</t>
        </is>
      </c>
      <c r="AF392" t="n">
        <v>0</v>
      </c>
      <c r="AG392" t="n">
        <v>99.415322581</v>
      </c>
      <c r="AH392" t="n">
        <v>83.055555556</v>
      </c>
      <c r="AI392" t="n">
        <v>7564</v>
      </c>
      <c r="AJ392" t="n">
        <v>261</v>
      </c>
      <c r="AK392" t="n">
        <v>261</v>
      </c>
    </row>
    <row r="393" ht="15.95" customHeight="1" s="79">
      <c r="A393" t="inlineStr">
        <is>
          <t>2024 999009</t>
        </is>
      </c>
      <c r="B393" t="inlineStr">
        <is>
          <t>REDBANC S.A.</t>
        </is>
      </c>
      <c r="C393" t="inlineStr">
        <is>
          <t>Customer Problem Ticket</t>
        </is>
      </c>
      <c r="E393" t="inlineStr">
        <is>
          <t>Cerrado</t>
        </is>
      </c>
      <c r="F393" t="inlineStr">
        <is>
          <t>Grupo de Nivel 1</t>
        </is>
      </c>
      <c r="G393" s="71" t="inlineStr">
        <is>
          <t>Notificacion de Incidente
Av Laguna Grande 115, San Pedro De La Paz
RUT:96.521.680-4
RESUMEN
Nombre host
Direccion IP
Alerta
Severidad
Fecha y Hora de Incio
CS Equipo
:2100__VIII_Banco-Santander_CENTROCOMERCIAL_San Pedro De La Paz_CS-
:10.113.21.51
:ATM Down
:High
:2024.05.25 | 16:36:32
:
CONTACTO PARA VALIDAR SERVICIO
Escalamiento
:Operador de Monitoreo de turno | Correo: monitoreo@netmetrix.cl
BITACORA
Registros de Actualizacion
:
www.netmetrix.cl
Centro de Monitoreo Netmetrix
https://apps.mypurecloud.com/directory/#/engage/admin/interactions/722275d9-4bc7-4cdf-a530-ae25e588615d</t>
        </is>
      </c>
      <c r="J393" t="inlineStr">
        <is>
          <t>SE_Monitoreo Proactivo_147993 #39604</t>
        </is>
      </c>
      <c r="K393" t="inlineStr">
        <is>
          <t>SERV_ESP147993_10001002</t>
        </is>
      </c>
      <c r="L393" t="inlineStr">
        <is>
          <t>Bloqueo de servicio y/o equipo</t>
        </is>
      </c>
      <c r="M393" t="inlineStr">
        <is>
          <t>Equipo cliente y/o administrado por cliente</t>
        </is>
      </c>
      <c r="N393" t="inlineStr">
        <is>
          <t>Bloqueo en Host de destino</t>
        </is>
      </c>
      <c r="O393" t="inlineStr">
        <is>
          <t>CLIENTE</t>
        </is>
      </c>
      <c r="P393" t="inlineStr">
        <is>
          <t>vcampos@grupogtd.com</t>
        </is>
      </c>
      <c r="Q393" t="inlineStr">
        <is>
          <t>ATM 729</t>
        </is>
      </c>
      <c r="R393" t="inlineStr">
        <is>
          <t>CLIENTE-Bloqueo de servicio y/o equipo-Bloqueo en Host de destino</t>
        </is>
      </c>
      <c r="S393" t="inlineStr">
        <is>
          <t>Corporaciones</t>
        </is>
      </c>
      <c r="T393" t="inlineStr">
        <is>
          <t>TV, Video y Otros</t>
        </is>
      </c>
      <c r="U393" t="inlineStr">
        <is>
          <t>Medium</t>
        </is>
      </c>
      <c r="V393" s="70" t="n">
        <v>45437.71651620371</v>
      </c>
      <c r="W393" s="70" t="n">
        <v>45437.90534722222</v>
      </c>
      <c r="X393" s="70" t="n">
        <v>45442.96568287037</v>
      </c>
      <c r="Z393" t="n">
        <v>44640</v>
      </c>
      <c r="AC393" t="inlineStr">
        <is>
          <t>CNCP</t>
        </is>
      </c>
      <c r="AD393" t="inlineStr">
        <is>
          <t>dmessina@contratistasgtd.com</t>
        </is>
      </c>
      <c r="AF393" t="n">
        <v>0</v>
      </c>
      <c r="AG393" t="n">
        <v>99.390681004</v>
      </c>
      <c r="AH393" t="n">
        <v>83.06675627200001</v>
      </c>
      <c r="AI393" t="n">
        <v>7559</v>
      </c>
      <c r="AJ393" t="n">
        <v>272</v>
      </c>
      <c r="AK393" t="n">
        <v>272</v>
      </c>
    </row>
    <row r="394" ht="15.95" customHeight="1" s="79">
      <c r="A394" t="inlineStr">
        <is>
          <t>2024 999026</t>
        </is>
      </c>
      <c r="B394" t="inlineStr">
        <is>
          <t>REDBANC S.A.</t>
        </is>
      </c>
      <c r="C394" t="inlineStr">
        <is>
          <t>Customer Problem Ticket</t>
        </is>
      </c>
      <c r="E394" t="inlineStr">
        <is>
          <t>Cerrado</t>
        </is>
      </c>
      <c r="F394" t="inlineStr">
        <is>
          <t>Grupo de Datacenter</t>
        </is>
      </c>
      <c r="G394" s="71" t="inlineStr">
        <is>
          <t xml:space="preserve">Apertura de ticket | RBC | rbc-panamericana-rbi-agg - Twe1/0/3 (TGR-2) | DC Panamericana | CS: CostoAcc_010436004
EN
Encina, Nelson
Para soportet@grupogtd.com
Cc gno_chile@dxc.com, gonzalo.contreras@dxc.com, CLNOCRBC@dxc.com, furbina@redbanc.cl, ddiaz@redbanc.cl
Hoy 19:01
Estimados
Favor de su apoyo para apertura de ticket por caida del siguiente enlace ubicado en DC Panamericana.
rbc-panamericana-rbi-agg - Twe1/0/3 - CS: CostoAcc_010436004
Ubicacion: Pte. Eduardo Frei 3614, Conchali. Sala 3, Rack D4 UR 28-29-30
Saludos cordiales,
Nelson Encina M.
Operations Network Engineer, NDM / GNO L1
Work Number: +56233225703
DXC Technology
Mariano Sanchez Fontecilla, 310 – Birmann Building 11° floor
Las Condes, Santiago, Chile
Respuestas preestablecidas
Buscar respuesta
Buscar respuesta
https://apps.mypurecloud.com/directory/#/engage/admin/interactions/ab7b96b3-bae5-47af-b256-14aabd1e92b2
</t>
        </is>
      </c>
      <c r="J394" t="inlineStr">
        <is>
          <t>Costo de Acceso #0008754953</t>
        </is>
      </c>
      <c r="K394" t="inlineStr">
        <is>
          <t>CostoAcc_010436004</t>
        </is>
      </c>
      <c r="L394" t="inlineStr">
        <is>
          <t>Problema de manipulación o uso</t>
        </is>
      </c>
      <c r="M394" t="inlineStr">
        <is>
          <t>Cable UTP</t>
        </is>
      </c>
      <c r="N394" t="inlineStr">
        <is>
          <t>Se reconecta en nodo</t>
        </is>
      </c>
      <c r="O394" t="inlineStr">
        <is>
          <t>GTD-TELSUR</t>
        </is>
      </c>
      <c r="P394" t="inlineStr">
        <is>
          <t>Felipe.Jimenez@grupogtd.com</t>
        </is>
      </c>
      <c r="R394" t="inlineStr">
        <is>
          <t>GTD-TELSUR-Problema de manipulación o uso-Se reconecta en nodo</t>
        </is>
      </c>
      <c r="S394" t="inlineStr">
        <is>
          <t>Corporaciones</t>
        </is>
      </c>
      <c r="T394" t="inlineStr">
        <is>
          <t>Transmisión de Datos</t>
        </is>
      </c>
      <c r="U394" t="inlineStr">
        <is>
          <t>Medium</t>
        </is>
      </c>
      <c r="V394" s="70" t="n">
        <v>45437.82375</v>
      </c>
      <c r="X394" s="70" t="n">
        <v>45438.11700231482</v>
      </c>
      <c r="Z394" t="n">
        <v>44640</v>
      </c>
      <c r="AA394" s="70" t="n">
        <v>45437.92998842592</v>
      </c>
      <c r="AB394" s="70" t="n">
        <v>45438.04166666666</v>
      </c>
      <c r="AC394" t="inlineStr">
        <is>
          <t>MNP</t>
        </is>
      </c>
      <c r="AD394" t="inlineStr">
        <is>
          <t>copazo@contratistasgtd.com</t>
        </is>
      </c>
      <c r="AF394" t="n">
        <v>161</v>
      </c>
      <c r="AG394" t="n">
        <v>100</v>
      </c>
      <c r="AH394" t="n">
        <v>99.05465949800001</v>
      </c>
      <c r="AI394" t="n">
        <v>422</v>
      </c>
    </row>
    <row r="395" ht="15.95" customHeight="1" s="79">
      <c r="A395" t="inlineStr">
        <is>
          <t>2024 999028</t>
        </is>
      </c>
      <c r="B395" t="inlineStr">
        <is>
          <t>REDBANC S.A.</t>
        </is>
      </c>
      <c r="C395" t="inlineStr">
        <is>
          <t>Customer Problem Ticket</t>
        </is>
      </c>
      <c r="E395" t="inlineStr">
        <is>
          <t>Cerrado</t>
        </is>
      </c>
      <c r="F395" t="inlineStr">
        <is>
          <t>Grupo de Soporte Terreno Vina</t>
        </is>
      </c>
      <c r="G395" s="71" t="inlineStr">
        <is>
          <t>Junto con saludarlos, favor su apoyo para generar folio atm  sin enlace
Modulo
TECNOLOGIA
IP WAN
ATM
IP Addres
Gateway
Mascara
BANCO
DIRECCION
UBICACION
COMUNA
REGION
TIPO LOCAL
CODIGO
ROUTER
VERSION
GTD-Liray
SDW-LTE
100.72.65.125
1074
172.45.147.202
172.45.147.201
255.255.255.248
Chile
Avenida Argentina 51
Portal Valparaíso
Valparaiso
06.- V Region
Centro Comercial
CS-10230028 / BPI-8900973
C1121X-8PLTEP
17.09.03
Saludos
Diego Oyarzun Barraza
Analista Observabilidad
+56 9 2 2674 6890
DXC Technology
Av. Apoquindo 5950, 22° floor
Las Condes, Santiago, Chile
https://apps.mypurecloud.com/directory/#/engage/admin/interactions/0a4f06a3-6b80-4403-8100-fc1f60c19448</t>
        </is>
      </c>
      <c r="J395" t="inlineStr">
        <is>
          <t>Enlace MPLS-FO #0008661932</t>
        </is>
      </c>
      <c r="K395" t="inlineStr">
        <is>
          <t>EnMPLS-FO_010467426_3793</t>
        </is>
      </c>
      <c r="L395" t="inlineStr">
        <is>
          <t>Otro responsabilidad De terceros</t>
        </is>
      </c>
      <c r="M395" t="inlineStr">
        <is>
          <t>Medio de Transmisión</t>
        </is>
      </c>
      <c r="N395" t="inlineStr">
        <is>
          <t>Reparación de enlace</t>
        </is>
      </c>
      <c r="O395" t="inlineStr">
        <is>
          <t>TERCEROS</t>
        </is>
      </c>
      <c r="P395" t="inlineStr">
        <is>
          <t>Felipe.Lillo@grupogtd.com</t>
        </is>
      </c>
      <c r="Q395" t="inlineStr">
        <is>
          <t>ATM 3793</t>
        </is>
      </c>
      <c r="R395" t="inlineStr">
        <is>
          <t>TERCEROS-Otro responsabilidad De terceros-Reparación de enlace</t>
        </is>
      </c>
      <c r="S395" t="inlineStr">
        <is>
          <t>Corporaciones</t>
        </is>
      </c>
      <c r="T395" t="inlineStr">
        <is>
          <t>Transmisión de Datos</t>
        </is>
      </c>
      <c r="U395" t="inlineStr">
        <is>
          <t>Medium</t>
        </is>
      </c>
      <c r="V395" s="70" t="n">
        <v>45437.83282407407</v>
      </c>
      <c r="W395" s="70" t="n">
        <v>45437.88909722222</v>
      </c>
      <c r="X395" s="70" t="n">
        <v>45439.59893518518</v>
      </c>
      <c r="Z395" t="n">
        <v>44640</v>
      </c>
      <c r="AC395" t="inlineStr">
        <is>
          <t>VALPO</t>
        </is>
      </c>
      <c r="AD395" t="inlineStr">
        <is>
          <t>dmessina@contratistasgtd.com</t>
        </is>
      </c>
      <c r="AF395" t="n">
        <v>0</v>
      </c>
      <c r="AG395" t="n">
        <v>99.81854838700001</v>
      </c>
      <c r="AH395" t="n">
        <v>94.303315412</v>
      </c>
      <c r="AI395" t="n">
        <v>2543</v>
      </c>
      <c r="AJ395" t="n">
        <v>81</v>
      </c>
      <c r="AK395" t="n">
        <v>81</v>
      </c>
    </row>
    <row r="396" ht="15.95" customHeight="1" s="79">
      <c r="A396" t="inlineStr">
        <is>
          <t>2024 999047</t>
        </is>
      </c>
      <c r="B396" t="inlineStr">
        <is>
          <t>REDBANC S.A.</t>
        </is>
      </c>
      <c r="C396" t="inlineStr">
        <is>
          <t>Customer Problem Ticket</t>
        </is>
      </c>
      <c r="E396" t="inlineStr">
        <is>
          <t>Cerrado</t>
        </is>
      </c>
      <c r="F396" t="inlineStr">
        <is>
          <t>Grupo de Soporte Terreno Telsur</t>
        </is>
      </c>
      <c r="G396" s="71" t="inlineStr">
        <is>
          <t>#DZS
Se crea ticket con enlace referencial ya que producto esta en activación en progreso
GTD-Liray
SDW-LTE
100.72.80.77
ATM 1720
172.45.144.186
172.45.144.185
255.255.255.248
Santander
Avenida Alemania 0945
Dreams Casino - Hotel Temuco
Temuco
12.- IX Region
Casino
CS-10634398 / CS-4G-10223022 / BPI-10477743
C1121X-8PLTEP
17.09.03</t>
        </is>
      </c>
      <c r="J396" t="inlineStr">
        <is>
          <t>SE_Monitoreo Proactivo_151472 #32427</t>
        </is>
      </c>
      <c r="K396" t="inlineStr">
        <is>
          <t>SERV_ESP151472_10001002</t>
        </is>
      </c>
      <c r="L396" t="inlineStr">
        <is>
          <t>Bloqueo de equipos</t>
        </is>
      </c>
      <c r="M396" t="inlineStr">
        <is>
          <t>Equipamiento por lado de cliente</t>
        </is>
      </c>
      <c r="N396" t="inlineStr">
        <is>
          <t>Reinicio de equipamiento</t>
        </is>
      </c>
      <c r="O396" t="inlineStr">
        <is>
          <t>GTD-TELSUR</t>
        </is>
      </c>
      <c r="P396" t="inlineStr">
        <is>
          <t>JABarra@ext.grupogtd.com</t>
        </is>
      </c>
      <c r="Q396" t="inlineStr">
        <is>
          <t>ATM 992</t>
        </is>
      </c>
      <c r="R396" t="inlineStr">
        <is>
          <t>GTD-TELSUR-Bloqueo de equipos-Reinicio de equipamiento</t>
        </is>
      </c>
      <c r="S396" t="inlineStr">
        <is>
          <t>Corporaciones</t>
        </is>
      </c>
      <c r="T396" t="inlineStr">
        <is>
          <t>TV, Video y Otros</t>
        </is>
      </c>
      <c r="U396" t="inlineStr">
        <is>
          <t>Medium</t>
        </is>
      </c>
      <c r="V396" s="70" t="n">
        <v>45437.98070601852</v>
      </c>
      <c r="W396" s="70" t="n">
        <v>45438.70311342592</v>
      </c>
      <c r="X396" s="70" t="n">
        <v>45439.54596064815</v>
      </c>
      <c r="Z396" t="n">
        <v>44640</v>
      </c>
      <c r="AC396" t="inlineStr">
        <is>
          <t>TMCO</t>
        </is>
      </c>
      <c r="AD396" t="inlineStr">
        <is>
          <t>alvaro.vasquez@grupogtd.com</t>
        </is>
      </c>
      <c r="AF396" t="n">
        <v>0</v>
      </c>
      <c r="AG396" t="n">
        <v>97.670250896</v>
      </c>
      <c r="AH396" t="n">
        <v>94.95071684600001</v>
      </c>
      <c r="AI396" t="n">
        <v>2254</v>
      </c>
      <c r="AJ396" t="n">
        <v>1040</v>
      </c>
      <c r="AK396" t="n">
        <v>1040</v>
      </c>
    </row>
    <row r="397" ht="15.95" customHeight="1" s="79">
      <c r="A397" t="inlineStr">
        <is>
          <t>2024 999081</t>
        </is>
      </c>
      <c r="B397" t="inlineStr">
        <is>
          <t>REDBANC S.A.</t>
        </is>
      </c>
      <c r="C397" t="inlineStr">
        <is>
          <t>Customer Problem Ticket</t>
        </is>
      </c>
      <c r="E397" t="inlineStr">
        <is>
          <t>Cerrado</t>
        </is>
      </c>
      <c r="F397" t="inlineStr">
        <is>
          <t>Grupo de Nivel 1</t>
        </is>
      </c>
      <c r="G397" s="71" t="inlineStr">
        <is>
          <t>**Se toma producto referencial en la misma región ya que productos en la dirección indicada por el cliente no permiten la creación de TK**
Estimado Equipo de Proyectos GTD,
Se informa que se ha detectado el siguiente evento en plataforma de monitoreo, favor su revision:
Notificacion de Incidente
Calle Arturo Prat 500, Tucapel
RUT:96.521.680-4
RESUMEN
Nombre host
Direccion IP
Alerta
Severidad
Fecha y Hora de Incio
CS Equipo
:2555__VIII_Banco-Santander_SUPERMERCADO_Tucapel_CS-
:10.113.21.53
:ATM Down
:High
:2024.05.26 | 08:36:34
:
CONTACTOS DE CLIENTE
Escalamientos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https://apps.mypurecloud.com/directory/#/engage/admin/interactions/f253de50-300a-494a-901c-0bf6c4e8e560</t>
        </is>
      </c>
      <c r="J397" t="inlineStr">
        <is>
          <t>Enlace MPLS FO #0003257389</t>
        </is>
      </c>
      <c r="K397" t="inlineStr">
        <is>
          <t xml:space="preserve">EnMPLSFO_010367737_4972 </t>
        </is>
      </c>
      <c r="L397" t="inlineStr">
        <is>
          <t>Bloqueo de equipos</t>
        </is>
      </c>
      <c r="M397" t="inlineStr">
        <is>
          <t>Equipamiento por lado de cliente</t>
        </is>
      </c>
      <c r="N397" t="inlineStr">
        <is>
          <t>Reinicio de equipamiento</t>
        </is>
      </c>
      <c r="O397" t="inlineStr">
        <is>
          <t>GTD-TELSUR</t>
        </is>
      </c>
      <c r="P397" t="inlineStr">
        <is>
          <t>carlos.aramburu@grupogtd.com</t>
        </is>
      </c>
      <c r="Q397" t="inlineStr">
        <is>
          <t xml:space="preserve">ATM 4972 </t>
        </is>
      </c>
      <c r="R397" t="inlineStr">
        <is>
          <t>GTD-TELSUR-Bloqueo de equipos-Reinicio de equipamiento</t>
        </is>
      </c>
      <c r="S397" t="inlineStr">
        <is>
          <t>Corporaciones</t>
        </is>
      </c>
      <c r="T397" t="inlineStr">
        <is>
          <t>Transmisión de Datos</t>
        </is>
      </c>
      <c r="U397" t="inlineStr">
        <is>
          <t>Medium</t>
        </is>
      </c>
      <c r="V397" s="70" t="n">
        <v>45438.37053240741</v>
      </c>
      <c r="W397" s="70" t="n">
        <v>45438.40188657407</v>
      </c>
      <c r="X397" s="70" t="n">
        <v>45438.42850694444</v>
      </c>
      <c r="Z397" t="n">
        <v>44640</v>
      </c>
      <c r="AC397" t="inlineStr">
        <is>
          <t>CNCP</t>
        </is>
      </c>
      <c r="AD397" t="inlineStr">
        <is>
          <t>amrivera@contratistasgtd.com</t>
        </is>
      </c>
      <c r="AF397" t="n">
        <v>0</v>
      </c>
      <c r="AG397" t="n">
        <v>99.899193548</v>
      </c>
      <c r="AH397" t="n">
        <v>99.81182795700001</v>
      </c>
      <c r="AI397" t="n">
        <v>84</v>
      </c>
      <c r="AJ397" t="n">
        <v>45</v>
      </c>
      <c r="AK397" t="n">
        <v>45</v>
      </c>
    </row>
    <row r="398" ht="15.95" customHeight="1" s="79">
      <c r="A398" t="inlineStr">
        <is>
          <t>2024 999091</t>
        </is>
      </c>
      <c r="B398" t="inlineStr">
        <is>
          <t>REDBANC S.A.</t>
        </is>
      </c>
      <c r="C398" t="inlineStr">
        <is>
          <t>Customer Problem Ticket</t>
        </is>
      </c>
      <c r="E398" t="inlineStr">
        <is>
          <t>Cerrado</t>
        </is>
      </c>
      <c r="F398" t="inlineStr">
        <is>
          <t>Grupo de Soporte Terreno</t>
        </is>
      </c>
      <c r="G398" s="71" t="inlineStr">
        <is>
          <t>ATM 2800
sin enlace
10.10.110.19
Bco Santander	Avenida lo Espejo 943	Outlet Maipú	Maipu	07.- Region Metropolitana	Centro Comercial	CS-10214312 / BPI-277280</t>
        </is>
      </c>
      <c r="J398" t="inlineStr">
        <is>
          <t>Enlace MPLS FO #0000277280</t>
        </is>
      </c>
      <c r="K398" t="inlineStr">
        <is>
          <t>EnMPLSFO_010214312_2800</t>
        </is>
      </c>
      <c r="L398" t="inlineStr">
        <is>
          <t>Bloqueo de equipos</t>
        </is>
      </c>
      <c r="M398" t="inlineStr">
        <is>
          <t>Equipamiento por lado de cliente</t>
        </is>
      </c>
      <c r="N398" t="inlineStr">
        <is>
          <t>Reinicio de equipamiento</t>
        </is>
      </c>
      <c r="O398" t="inlineStr">
        <is>
          <t>GTD-TELSUR</t>
        </is>
      </c>
      <c r="P398" t="inlineStr">
        <is>
          <t>Romualdo.Henriquez@grupogtd.com</t>
        </is>
      </c>
      <c r="Q398" t="inlineStr">
        <is>
          <t>ATM 2800</t>
        </is>
      </c>
      <c r="R398" t="inlineStr">
        <is>
          <t>GTD-TELSUR-Bloqueo de equipos-Reinicio de equipamiento</t>
        </is>
      </c>
      <c r="S398" t="inlineStr">
        <is>
          <t>Corporaciones</t>
        </is>
      </c>
      <c r="T398" t="inlineStr">
        <is>
          <t>Transmisión de Datos</t>
        </is>
      </c>
      <c r="U398" t="inlineStr">
        <is>
          <t>Medium</t>
        </is>
      </c>
      <c r="V398" s="70" t="n">
        <v>45438.41350694445</v>
      </c>
      <c r="W398" s="70" t="n">
        <v>45438.7259375</v>
      </c>
      <c r="X398" s="70" t="n">
        <v>45438.83557870371</v>
      </c>
      <c r="Z398" t="n">
        <v>44640</v>
      </c>
      <c r="AC398" t="inlineStr">
        <is>
          <t>MSS</t>
        </is>
      </c>
      <c r="AD398" t="inlineStr">
        <is>
          <t>carlos.aramburu@grupogtd.com</t>
        </is>
      </c>
      <c r="AF398" t="n">
        <v>0</v>
      </c>
      <c r="AG398" t="n">
        <v>98.991935484</v>
      </c>
      <c r="AH398" t="n">
        <v>98.63799283199999</v>
      </c>
      <c r="AI398" t="n">
        <v>608</v>
      </c>
      <c r="AJ398" t="n">
        <v>450</v>
      </c>
      <c r="AK398" t="n">
        <v>450</v>
      </c>
    </row>
    <row r="399" ht="15.95" customHeight="1" s="79">
      <c r="A399" t="inlineStr">
        <is>
          <t>2024 999102</t>
        </is>
      </c>
      <c r="B399" t="inlineStr">
        <is>
          <t>REDBANC S.A.</t>
        </is>
      </c>
      <c r="C399" t="inlineStr">
        <is>
          <t>Customer Problem Ticket</t>
        </is>
      </c>
      <c r="E399" t="inlineStr">
        <is>
          <t>Cerrado</t>
        </is>
      </c>
      <c r="F399" t="inlineStr">
        <is>
          <t>Grupo de Soporte Terreno Telsur</t>
        </is>
      </c>
      <c r="G399" s="71" t="inlineStr">
        <is>
          <t>#DZS
ATM 2990
sin enlace
10.10.143.74
Bco Chile	Ruta 5 Sur Km 614,4	Estación de Servicio Shell	Victoria	12.- IX Region	Servicentro	CS-455622 / BPI-31737	CISCO1941/K9	15.2(4)M7</t>
        </is>
      </c>
      <c r="J399" t="inlineStr">
        <is>
          <t>Enlace Satelital #31737</t>
        </is>
      </c>
      <c r="K399" t="inlineStr">
        <is>
          <t>ENSATDF_455622</t>
        </is>
      </c>
      <c r="L399" t="inlineStr">
        <is>
          <t>Cable dañado, cortado o atenuado</t>
        </is>
      </c>
      <c r="M399" t="inlineStr">
        <is>
          <t>Cable de fibra óptica</t>
        </is>
      </c>
      <c r="N399" t="inlineStr">
        <is>
          <t>se corrige empalme en cabecera en cliente</t>
        </is>
      </c>
      <c r="O399" t="inlineStr">
        <is>
          <t>GTD-TELSUR</t>
        </is>
      </c>
      <c r="P399" t="inlineStr">
        <is>
          <t>YBezzaza@ext.grupogtd.com</t>
        </is>
      </c>
      <c r="Q399" t="inlineStr">
        <is>
          <t>ATM 2990</t>
        </is>
      </c>
      <c r="R399" t="inlineStr">
        <is>
          <t>GTD-TELSUR-Cable dañado, cortado o atenuado-se corrige empalme en cabecera en cliente</t>
        </is>
      </c>
      <c r="S399" t="inlineStr">
        <is>
          <t>Corporaciones</t>
        </is>
      </c>
      <c r="T399" t="inlineStr">
        <is>
          <t>Transmisión de Datos</t>
        </is>
      </c>
      <c r="U399" t="inlineStr">
        <is>
          <t>Medium</t>
        </is>
      </c>
      <c r="V399" s="70" t="n">
        <v>45438.48640046296</v>
      </c>
      <c r="W399" s="70" t="n">
        <v>45444.7537037037</v>
      </c>
      <c r="X399" s="70" t="n">
        <v>45445.76320601852</v>
      </c>
      <c r="Z399" t="n">
        <v>44640</v>
      </c>
      <c r="AA399" s="70" t="n">
        <v>45443.62487268518</v>
      </c>
      <c r="AB399" s="70" t="n">
        <v>45446.62430555555</v>
      </c>
      <c r="AC399" t="inlineStr">
        <is>
          <t>TMCO</t>
        </is>
      </c>
      <c r="AD399" t="inlineStr">
        <is>
          <t>carlos.aramburu@grupogtd.com</t>
        </is>
      </c>
      <c r="AF399" t="n">
        <v>4320</v>
      </c>
      <c r="AG399" t="n">
        <v>79.782706093</v>
      </c>
      <c r="AH399" t="n">
        <v>76.525537634</v>
      </c>
      <c r="AI399" t="n">
        <v>10479</v>
      </c>
      <c r="AJ399" t="n">
        <v>9025</v>
      </c>
      <c r="AK399" t="n">
        <v>4705</v>
      </c>
    </row>
    <row r="400" ht="15.95" customHeight="1" s="79">
      <c r="A400" t="inlineStr">
        <is>
          <t>2024 999150</t>
        </is>
      </c>
      <c r="B400" t="inlineStr">
        <is>
          <t>REDBANC S.A.</t>
        </is>
      </c>
      <c r="C400" t="inlineStr">
        <is>
          <t>Customer Problem Ticket</t>
        </is>
      </c>
      <c r="E400" t="inlineStr">
        <is>
          <t>Cerrado</t>
        </is>
      </c>
      <c r="F400" t="inlineStr">
        <is>
          <t>Grupo de Soporte Terreno</t>
        </is>
      </c>
      <c r="G400" s="71" t="inlineStr">
        <is>
          <t>ATM 3116
sin enlace
10.10.109.22
Bco Santander	Calle Arturo Prat 495	Metrotrén San Bernardo II	San Bernardo	07.- Region Metropolitana	Estacion de Metrotren</t>
        </is>
      </c>
      <c r="J400" t="inlineStr">
        <is>
          <t>Enlace MPLS FO #0000959216</t>
        </is>
      </c>
      <c r="K400" t="inlineStr">
        <is>
          <t>EnMPLSFO_010254353_3116</t>
        </is>
      </c>
      <c r="L400" t="inlineStr">
        <is>
          <t>Cable dañado, cortado o atenuado</t>
        </is>
      </c>
      <c r="M400" t="inlineStr">
        <is>
          <t>Jumper de FO</t>
        </is>
      </c>
      <c r="N400" t="inlineStr">
        <is>
          <t>se cambia elemento en nodo</t>
        </is>
      </c>
      <c r="O400" t="inlineStr">
        <is>
          <t>GTD-TELSUR</t>
        </is>
      </c>
      <c r="P400" t="inlineStr">
        <is>
          <t>fmadariaga@grupogtd.com</t>
        </is>
      </c>
      <c r="Q400" t="inlineStr">
        <is>
          <t>ATM 3116</t>
        </is>
      </c>
      <c r="R400" t="inlineStr">
        <is>
          <t>GTD-TELSUR-Cable dañado, cortado o atenuado-se cambia elemento en nodo</t>
        </is>
      </c>
      <c r="S400" t="inlineStr">
        <is>
          <t>Corporaciones</t>
        </is>
      </c>
      <c r="T400" t="inlineStr">
        <is>
          <t>Transmisión de Datos</t>
        </is>
      </c>
      <c r="U400" t="inlineStr">
        <is>
          <t>Medium</t>
        </is>
      </c>
      <c r="V400" s="70" t="n">
        <v>45438.68979166666</v>
      </c>
      <c r="W400" s="70" t="n">
        <v>45439.50025462963</v>
      </c>
      <c r="X400" s="70" t="n">
        <v>45439.65530092592</v>
      </c>
      <c r="Z400" t="n">
        <v>44640</v>
      </c>
      <c r="AC400" t="inlineStr">
        <is>
          <t>MSS</t>
        </is>
      </c>
      <c r="AD400" t="inlineStr">
        <is>
          <t>carlos.aramburu@grupogtd.com</t>
        </is>
      </c>
      <c r="AF400" t="n">
        <v>0</v>
      </c>
      <c r="AG400" t="n">
        <v>97.385752688</v>
      </c>
      <c r="AH400" t="n">
        <v>96.88620071699999</v>
      </c>
      <c r="AI400" t="n">
        <v>1390</v>
      </c>
      <c r="AJ400" t="n">
        <v>1167</v>
      </c>
      <c r="AK400" t="n">
        <v>1167</v>
      </c>
    </row>
    <row r="401" ht="15.95" customHeight="1" s="79">
      <c r="A401" t="inlineStr">
        <is>
          <t>2024 999437</t>
        </is>
      </c>
      <c r="B401" t="inlineStr">
        <is>
          <t>REDBANC S.A.</t>
        </is>
      </c>
      <c r="C401" t="inlineStr">
        <is>
          <t>Customer Problem Ticket</t>
        </is>
      </c>
      <c r="E401" t="inlineStr">
        <is>
          <t>Cerrado</t>
        </is>
      </c>
      <c r="F401" t="inlineStr">
        <is>
          <t>Grupo de Soporte Terreno</t>
        </is>
      </c>
      <c r="G401" s="71" t="inlineStr">
        <is>
          <t>+++ATM 871+++
*Estado del producto Activación pasada por punto de no retorno*
**
De: monitoreo@netmetrix.cl &lt;monitoreo@netmetrix.cl&gt;
Enviado el: lunes, 27 de mayo de 2024 10:01
Para: mhenriquez@netmetrix.cl; aespinoza@netmetrix.cl; cbarahona@netmetrix.cl; monitoreo@netmetrix.cl
Asunto: INCIDENT REDBANC: 871_MPLSFO_RM_Banco-Chile_Easy_San Bernardo_CS-010467414:Private 1 - Down
Estimados Mesa de Soporte,
Se informa que se detecta el siguiente incidente en plataforma de monitoreo, por favor gestionar creación de ticket de Reclamo para la revision del servicio:
Notificacion de Incidente
Av. Portales #3698, San Bernardo
RUT:96.521.680-4
RESUMEN
Nombre host:871_MPLSFO_RM_Banco-Chile_Easy_San Bernardo_CS-010467414
Direccion IP:10.113.20.124
Alerta:Private 1 - Down
SeveridadWarning 
Fecha y Hora de Incio 2024.05.27 | 09:56:22
CS EquipoROUTRGEN_010397169_871
CONTACTO PARA VALIDAR SERVICIO
Escalamiento
:Operador de Monitoreo de turno | Correo: monitoreo@netmetrix.cl
BITACORA
Registros de Actualizacion
:www.netmetrix.cl
Centro de Monitoreo Netmetrix
Este es un correo automatico, por favor no contestar a esta casilla, si desea mayor informacion del evento comunicarce a traves del mail monitoreo@netmetrix.cl
https://apps.mypurecloud.com/directory/#/engage/admin/interactions/7b22e0f4-7350-46ad-9a57-a2440b673dc8</t>
        </is>
      </c>
      <c r="J401" t="inlineStr">
        <is>
          <t>Enlace MPLS FO #0008661695</t>
        </is>
      </c>
      <c r="K401" t="inlineStr">
        <is>
          <t>EnMPLSFO_010467414_871</t>
        </is>
      </c>
      <c r="L401" t="inlineStr">
        <is>
          <t>Cable dañado, cortado o atenuado</t>
        </is>
      </c>
      <c r="M401" t="inlineStr">
        <is>
          <t>Cable de fibra óptica</t>
        </is>
      </c>
      <c r="N401" t="inlineStr">
        <is>
          <t>cambio cruzada en D/C</t>
        </is>
      </c>
      <c r="O401" t="inlineStr">
        <is>
          <t>GTD-TELSUR</t>
        </is>
      </c>
      <c r="P401" t="inlineStr">
        <is>
          <t>fmadariaga@grupogtd.com</t>
        </is>
      </c>
      <c r="Q401" t="inlineStr">
        <is>
          <t>ATM 871</t>
        </is>
      </c>
      <c r="R401" t="inlineStr">
        <is>
          <t>GTD-TELSUR-Cable dañado, cortado o atenuado-cambio cruzada en D/C</t>
        </is>
      </c>
      <c r="S401" t="inlineStr">
        <is>
          <t>Corporaciones</t>
        </is>
      </c>
      <c r="T401" t="inlineStr">
        <is>
          <t>Transmisión de Datos</t>
        </is>
      </c>
      <c r="U401" t="inlineStr">
        <is>
          <t>Medium</t>
        </is>
      </c>
      <c r="V401" s="70" t="n">
        <v>45439.47336805556</v>
      </c>
      <c r="X401" s="70" t="n">
        <v>45440.68542824074</v>
      </c>
      <c r="Z401" t="n">
        <v>44640</v>
      </c>
      <c r="AA401" s="70" t="n">
        <v>45439.77471064815</v>
      </c>
      <c r="AB401" s="70" t="n">
        <v>45440.35763888889</v>
      </c>
      <c r="AC401" t="inlineStr">
        <is>
          <t>MSS</t>
        </is>
      </c>
      <c r="AD401" t="inlineStr">
        <is>
          <t>amrivera@contratistasgtd.com</t>
        </is>
      </c>
      <c r="AF401" t="n">
        <v>840</v>
      </c>
      <c r="AG401" t="n">
        <v>100</v>
      </c>
      <c r="AH401" t="n">
        <v>96.088709677</v>
      </c>
      <c r="AI401" t="n">
        <v>1746</v>
      </c>
    </row>
    <row r="402" ht="15.95" customHeight="1" s="79">
      <c r="A402" t="inlineStr">
        <is>
          <t>2024 999534</t>
        </is>
      </c>
      <c r="B402" t="inlineStr">
        <is>
          <t>REDBANC S.A.</t>
        </is>
      </c>
      <c r="C402" t="inlineStr">
        <is>
          <t>Customer Problem Ticket</t>
        </is>
      </c>
      <c r="E402" t="inlineStr">
        <is>
          <t>Cerrado</t>
        </is>
      </c>
      <c r="F402" t="inlineStr">
        <is>
          <t>Grupo de Nivel 1</t>
        </is>
      </c>
      <c r="G402" s="71" t="inlineStr">
        <is>
          <t xml:space="preserve">Junto con saludarlos, favor su apoyo para generar folio por desconexión masiva de 67 enlaces a nivel nacional
Saludos
Diego Oyarzun Barraza
Analista Observabilidad 
+56 9 2 2674 6890
DXC Technology
Av. Apoquindo 5950, 22° floor
Las Condes, Santiago, Chile
</t>
        </is>
      </c>
      <c r="J402" t="inlineStr">
        <is>
          <t>Enlace MPLS-CU #32888</t>
        </is>
      </c>
      <c r="K402" t="inlineStr">
        <is>
          <t>EnMPLSCUDF_151531</t>
        </is>
      </c>
      <c r="L402" t="inlineStr">
        <is>
          <t>Bloqueo de equipos</t>
        </is>
      </c>
      <c r="M402" t="inlineStr">
        <is>
          <t>Equipamiento por lado de cliente</t>
        </is>
      </c>
      <c r="N402" t="inlineStr">
        <is>
          <t>Reinicio de equipamiento</t>
        </is>
      </c>
      <c r="O402" t="inlineStr">
        <is>
          <t>GTD-TELSUR</t>
        </is>
      </c>
      <c r="P402" t="inlineStr">
        <is>
          <t>ggonzalez@grupogtd.com</t>
        </is>
      </c>
      <c r="Q402" t="inlineStr">
        <is>
          <t>ATM 310</t>
        </is>
      </c>
      <c r="R402" t="inlineStr">
        <is>
          <t>GTD-TELSUR-Bloqueo de equipos-Reinicio de equipamiento</t>
        </is>
      </c>
      <c r="S402" t="inlineStr">
        <is>
          <t>Corporaciones</t>
        </is>
      </c>
      <c r="T402" t="inlineStr">
        <is>
          <t>Transmisión de Datos</t>
        </is>
      </c>
      <c r="U402" t="inlineStr">
        <is>
          <t>Medium</t>
        </is>
      </c>
      <c r="V402" s="70" t="n">
        <v>45439.529375</v>
      </c>
      <c r="W402" s="70" t="n">
        <v>45439.76035879629</v>
      </c>
      <c r="X402" s="70" t="n">
        <v>45439.76068287037</v>
      </c>
      <c r="Z402" t="n">
        <v>44640</v>
      </c>
      <c r="AC402" t="inlineStr">
        <is>
          <t>PMTT</t>
        </is>
      </c>
      <c r="AD402" t="inlineStr">
        <is>
          <t>ggonzalez@grupogtd.com</t>
        </is>
      </c>
      <c r="AF402" t="n">
        <v>0</v>
      </c>
      <c r="AG402" t="n">
        <v>99.256272401</v>
      </c>
      <c r="AH402" t="n">
        <v>99.254032258</v>
      </c>
      <c r="AI402" t="n">
        <v>333</v>
      </c>
      <c r="AJ402" t="n">
        <v>332</v>
      </c>
      <c r="AK402" t="n">
        <v>332</v>
      </c>
    </row>
    <row r="403" ht="15.95" customHeight="1" s="79">
      <c r="A403" t="inlineStr">
        <is>
          <t>2024 999565</t>
        </is>
      </c>
      <c r="B403" t="inlineStr">
        <is>
          <t>REDBANC S.A.</t>
        </is>
      </c>
      <c r="C403" t="inlineStr">
        <is>
          <t>Customer Problem Ticket</t>
        </is>
      </c>
      <c r="E403" t="inlineStr">
        <is>
          <t>Cerrado</t>
        </is>
      </c>
      <c r="F403" t="inlineStr">
        <is>
          <t>Grupo de Nivel 1</t>
        </is>
      </c>
      <c r="G403" s="71" t="inlineStr">
        <is>
          <t xml:space="preserve">++ASR datos Paine 1++
Estimados GTD.
              Se solicita generar folio por intermitencia enlace troncal
ASR GTD Paine 1 Datos
CS: 495264
Atento a sus comentarios.
Rodolfo Navia
Technology Consultant II – Analista Observabilidad
+56 9 2 2674 6880
DXC Technology
Av. Apoquindo 5950, 22° floor
Las Condes, Santiago, Chile
</t>
        </is>
      </c>
      <c r="J403" t="inlineStr">
        <is>
          <t>Punto a Punto Ethernet #38474</t>
        </is>
      </c>
      <c r="K403" t="inlineStr">
        <is>
          <t>P2PETH495264</t>
        </is>
      </c>
      <c r="L403" t="inlineStr">
        <is>
          <t>Bloqueo de equipos</t>
        </is>
      </c>
      <c r="M403" t="inlineStr">
        <is>
          <t>Equipamiento por lado de cliente</t>
        </is>
      </c>
      <c r="N403" t="inlineStr">
        <is>
          <t>Reinicio de equipamiento</t>
        </is>
      </c>
      <c r="O403" t="inlineStr">
        <is>
          <t>GTD-TELSUR</t>
        </is>
      </c>
      <c r="P403" t="inlineStr">
        <is>
          <t>vcampos@grupogtd.com</t>
        </is>
      </c>
      <c r="Q403" t="n">
        <v>0</v>
      </c>
      <c r="R403" t="inlineStr">
        <is>
          <t>GTD-TELSUR-Bloqueo de equipos-Reinicio de equipamiento</t>
        </is>
      </c>
      <c r="S403" t="inlineStr">
        <is>
          <t>Corporaciones</t>
        </is>
      </c>
      <c r="T403" t="inlineStr">
        <is>
          <t>Transmisión de Datos</t>
        </is>
      </c>
      <c r="U403" t="inlineStr">
        <is>
          <t>Medium</t>
        </is>
      </c>
      <c r="V403" s="70" t="n">
        <v>45439.55195601852</v>
      </c>
      <c r="W403" s="70" t="n">
        <v>45439.76190972222</v>
      </c>
      <c r="X403" s="70" t="n">
        <v>45444.48153935185</v>
      </c>
      <c r="Z403" t="n">
        <v>44640</v>
      </c>
      <c r="AC403" t="inlineStr">
        <is>
          <t>MSS</t>
        </is>
      </c>
      <c r="AD403" t="inlineStr">
        <is>
          <t>ggonzalez@grupogtd.com</t>
        </is>
      </c>
      <c r="AF403" t="n">
        <v>0</v>
      </c>
      <c r="AG403" t="n">
        <v>99.321236559</v>
      </c>
      <c r="AH403" t="n">
        <v>84.097222222</v>
      </c>
      <c r="AI403" t="n">
        <v>7099</v>
      </c>
      <c r="AJ403" t="n">
        <v>303</v>
      </c>
      <c r="AK403" t="n">
        <v>303</v>
      </c>
    </row>
    <row r="404" ht="15.95" customHeight="1" s="79">
      <c r="A404" t="inlineStr">
        <is>
          <t>2024 999567</t>
        </is>
      </c>
      <c r="B404" t="inlineStr">
        <is>
          <t>REDBANC S.A.</t>
        </is>
      </c>
      <c r="C404" t="inlineStr">
        <is>
          <t>Customer Problem Ticket</t>
        </is>
      </c>
      <c r="E404" t="inlineStr">
        <is>
          <t>Cerrado</t>
        </is>
      </c>
      <c r="F404" t="inlineStr">
        <is>
          <t>Grupo de Nivel 1</t>
        </is>
      </c>
      <c r="G404" t="inlineStr">
        <is>
          <t>ticket</t>
        </is>
      </c>
      <c r="J404" t="inlineStr">
        <is>
          <t>Enlace MPLS FO #39077</t>
        </is>
      </c>
      <c r="K404" t="inlineStr">
        <is>
          <t>EnMPLSFODF_325183</t>
        </is>
      </c>
      <c r="L404" t="inlineStr">
        <is>
          <t>Problema de energía o climatización</t>
        </is>
      </c>
      <c r="M404" t="inlineStr">
        <is>
          <t>Router de datos</t>
        </is>
      </c>
      <c r="N404" t="inlineStr">
        <is>
          <t>se reconecta energía</t>
        </is>
      </c>
      <c r="O404" t="inlineStr">
        <is>
          <t>CLIENTE</t>
        </is>
      </c>
      <c r="P404" t="inlineStr">
        <is>
          <t>vcampos@grupogtd.com</t>
        </is>
      </c>
      <c r="Q404" t="inlineStr">
        <is>
          <t>ATM 1062</t>
        </is>
      </c>
      <c r="R404" t="inlineStr">
        <is>
          <t>CLIENTE-Problema de energía o climatización-se reconecta energía</t>
        </is>
      </c>
      <c r="S404" t="inlineStr">
        <is>
          <t>Corporaciones</t>
        </is>
      </c>
      <c r="T404" t="inlineStr">
        <is>
          <t>Transmisión de Datos</t>
        </is>
      </c>
      <c r="U404" t="inlineStr">
        <is>
          <t>Medium</t>
        </is>
      </c>
      <c r="V404" s="70" t="n">
        <v>45439.55293981481</v>
      </c>
      <c r="W404" s="70" t="n">
        <v>45439.80512731482</v>
      </c>
      <c r="X404" s="70" t="n">
        <v>45444.48238425926</v>
      </c>
      <c r="Z404" t="n">
        <v>44640</v>
      </c>
      <c r="AC404" t="inlineStr">
        <is>
          <t>MSO</t>
        </is>
      </c>
      <c r="AD404" t="inlineStr">
        <is>
          <t>user_cpm</t>
        </is>
      </c>
      <c r="AE404" t="inlineStr">
        <is>
          <t>sgonzalez@grupogtd.com</t>
        </is>
      </c>
      <c r="AF404" t="n">
        <v>0</v>
      </c>
      <c r="AG404" t="n">
        <v>99.18682795700001</v>
      </c>
      <c r="AH404" t="n">
        <v>84.099462366</v>
      </c>
      <c r="AI404" t="n">
        <v>7098</v>
      </c>
      <c r="AJ404" t="n">
        <v>363</v>
      </c>
      <c r="AK404" t="n">
        <v>363</v>
      </c>
    </row>
    <row r="405" ht="15.95" customHeight="1" s="79">
      <c r="A405" t="inlineStr">
        <is>
          <t>2024 999597</t>
        </is>
      </c>
      <c r="B405" t="inlineStr">
        <is>
          <t>REDBANC S.A.</t>
        </is>
      </c>
      <c r="C405" t="inlineStr">
        <is>
          <t>Customer Problem Ticket</t>
        </is>
      </c>
      <c r="E405" t="inlineStr">
        <is>
          <t>Cerrado</t>
        </is>
      </c>
      <c r="F405" t="inlineStr">
        <is>
          <t>Grupo de Nivel 1</t>
        </is>
      </c>
      <c r="G405" s="71" t="inlineStr">
        <is>
          <t>Estimados Mesa de Soporte,
Se informa que se detecta el siguiente incidente en plataforma de monitoreo, por favor gestionar creación de ticket de Reclamo para la revision del servicio:
Notificacion de Incidente
Avenida Pedro De Valdivia 1221-1227, Providencia
RUT:96.521.680-4
RESUMEN
Nombre host
Direccion IP
Alerta
Severidad
Fecha y Hora de Incio
CS Equipo
:550_MPLSFO_RM_Banco-Chile_OK-Market_Providencia_CS-010477542
:10.113.21.57
:ATM Down
:High
:2024.05.27 | 13:16:45
:ROUTRGEN_010417151_550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https://apps.mypurecloud.com/directory/#/engage/admin/interactions/f1cbc232-166d-40d9-911b-5b2679b930be</t>
        </is>
      </c>
      <c r="J405" t="inlineStr">
        <is>
          <t>Enlace MPLS FO #0008871148</t>
        </is>
      </c>
      <c r="K405" t="inlineStr">
        <is>
          <t>EnMPLSFO_010477542_550</t>
        </is>
      </c>
      <c r="L405" t="inlineStr">
        <is>
          <t>Problema de energía o climatización</t>
        </is>
      </c>
      <c r="M405" t="inlineStr">
        <is>
          <t>Router de datos</t>
        </is>
      </c>
      <c r="N405" t="inlineStr">
        <is>
          <t>se reconecta energía</t>
        </is>
      </c>
      <c r="O405" t="inlineStr">
        <is>
          <t>CLIENTE</t>
        </is>
      </c>
      <c r="P405" t="inlineStr">
        <is>
          <t>ggonzalez@grupogtd.com</t>
        </is>
      </c>
      <c r="Q405" t="inlineStr">
        <is>
          <t>ATM 550</t>
        </is>
      </c>
      <c r="R405" t="inlineStr">
        <is>
          <t>CLIENTE-Problema de energía o climatización-se reconecta energía</t>
        </is>
      </c>
      <c r="S405" t="inlineStr">
        <is>
          <t>Corporaciones</t>
        </is>
      </c>
      <c r="T405" t="inlineStr">
        <is>
          <t>Transmisión de Datos</t>
        </is>
      </c>
      <c r="U405" t="inlineStr">
        <is>
          <t>Medium</t>
        </is>
      </c>
      <c r="V405" s="70" t="n">
        <v>45439.58033564815</v>
      </c>
      <c r="X405" s="70" t="n">
        <v>45439.73158564815</v>
      </c>
      <c r="Z405" t="n">
        <v>44640</v>
      </c>
      <c r="AC405" t="inlineStr">
        <is>
          <t>MNC</t>
        </is>
      </c>
      <c r="AD405" t="inlineStr">
        <is>
          <t>amrivera@contratistasgtd.com</t>
        </is>
      </c>
      <c r="AF405" t="n">
        <v>0</v>
      </c>
      <c r="AG405" t="n">
        <v>100</v>
      </c>
      <c r="AH405" t="n">
        <v>99.51164874600001</v>
      </c>
      <c r="AI405" t="n">
        <v>218</v>
      </c>
    </row>
    <row r="406" ht="15.95" customHeight="1" s="79">
      <c r="A406" t="inlineStr">
        <is>
          <t>2024 999624</t>
        </is>
      </c>
      <c r="B406" t="inlineStr">
        <is>
          <t>REDBANC S.A.</t>
        </is>
      </c>
      <c r="C406" t="inlineStr">
        <is>
          <t>Customer Problem Ticket</t>
        </is>
      </c>
      <c r="E406" t="inlineStr">
        <is>
          <t>Cerrado</t>
        </is>
      </c>
      <c r="F406" t="inlineStr">
        <is>
          <t>Grupo de Soporte Terreno</t>
        </is>
      </c>
      <c r="G406" s="71" t="inlineStr">
        <is>
          <t xml:space="preserve">De: monitoreo@netmetrix.cl &lt;monitoreo@netmetrix.cl&gt;
Enviado el: lunes, 27 de mayo de 2024 14:31
Para: mhenriquez@netmetrix.cl; aespinoza@netmetrix.cl; cbarahona@netmetrix.cl; monitoreo@netmetrix.cl
Asunto: INCIDENT REDBANC: 3578_MPLSFODF_RM_Banco-Credito_Sucursal_Santiago_CS-398031:Private 1 - Down
Notificacion de Incidente
Nataniel Cox 27, Santiago
RUT:96.521.680-4
RESUMEN
ATM 3578	
Nombre host	:3578_MPLSFODF_RM_Banco-Credito_Sucursal_Santiago_CS-398031
Direccion IP	:10.113.20.8
Alerta	:Private 1 - Down
Severidad	:Warning
Fecha y Hora de Incio	:2024.05.27 | 14:26:09
CS Equipo	:EnMPLSFODF_398031
CONTACTO PARA VALIDAR SERVICIO
Escalamiento
:Operador de Monitoreo de turno | Correo: monitoreo@netmetrix.cl
</t>
        </is>
      </c>
      <c r="J406" t="inlineStr">
        <is>
          <t>Enlace MPLS FO #38668</t>
        </is>
      </c>
      <c r="K406" t="inlineStr">
        <is>
          <t>EnMPLSFODF_398031</t>
        </is>
      </c>
      <c r="L406" t="inlineStr">
        <is>
          <t>Bloqueo de servicio y/o equipo</t>
        </is>
      </c>
      <c r="M406" t="inlineStr">
        <is>
          <t>Conversor o modem en Cliente</t>
        </is>
      </c>
      <c r="N406" t="inlineStr">
        <is>
          <t>se reinicia equipo</t>
        </is>
      </c>
      <c r="O406" t="inlineStr">
        <is>
          <t>GTD-TELSUR</t>
        </is>
      </c>
      <c r="P406" t="inlineStr">
        <is>
          <t>oleiva@grupogtd.com</t>
        </is>
      </c>
      <c r="Q406" t="inlineStr">
        <is>
          <t>ATM 3578</t>
        </is>
      </c>
      <c r="R406" t="inlineStr">
        <is>
          <t>GTD-TELSUR-Bloqueo de servicio y/o equipo-se reinicia equipo</t>
        </is>
      </c>
      <c r="S406" t="inlineStr">
        <is>
          <t>Corporaciones</t>
        </is>
      </c>
      <c r="T406" t="inlineStr">
        <is>
          <t>Transmisión de Datos</t>
        </is>
      </c>
      <c r="U406" t="inlineStr">
        <is>
          <t>Medium</t>
        </is>
      </c>
      <c r="V406" s="70" t="n">
        <v>45439.6105787037</v>
      </c>
      <c r="W406" s="70" t="n">
        <v>45441.39690972222</v>
      </c>
      <c r="X406" s="70" t="n">
        <v>45441.39722222222</v>
      </c>
      <c r="Z406" t="n">
        <v>44640</v>
      </c>
      <c r="AA406" s="70" t="n">
        <v>45440.83400462963</v>
      </c>
      <c r="AB406" s="70" t="n">
        <v>45441.29166666666</v>
      </c>
      <c r="AC406" t="inlineStr">
        <is>
          <t>MNC</t>
        </is>
      </c>
      <c r="AD406" t="inlineStr">
        <is>
          <t>JPena@contratistasgtd.com</t>
        </is>
      </c>
      <c r="AF406" t="n">
        <v>660</v>
      </c>
      <c r="AG406" t="n">
        <v>94.23835125399999</v>
      </c>
      <c r="AH406" t="n">
        <v>94.236111111</v>
      </c>
      <c r="AI406" t="n">
        <v>2573</v>
      </c>
      <c r="AJ406" t="n">
        <v>2572</v>
      </c>
      <c r="AK406" t="n">
        <v>1912</v>
      </c>
    </row>
    <row r="407" ht="15.95" customHeight="1" s="79">
      <c r="A407" t="inlineStr">
        <is>
          <t>2024 999748</t>
        </is>
      </c>
      <c r="B407" t="inlineStr">
        <is>
          <t>REDBANC S.A.</t>
        </is>
      </c>
      <c r="C407" t="inlineStr">
        <is>
          <t>Customer Problem Ticket</t>
        </is>
      </c>
      <c r="E407" t="inlineStr">
        <is>
          <t>Cerrado</t>
        </is>
      </c>
      <c r="F407" t="inlineStr">
        <is>
          <t>Grupo de Soporte Terreno</t>
        </is>
      </c>
      <c r="G407" s="71" t="inlineStr">
        <is>
          <t>ATM	1779
Falla	sin enlace
CS:	CS-10403104 / BPI-400332
IP	10.10.129.22
Direccion	Calle Bandera 101
Comuna	Santiago
Local	Mall Patio Centro</t>
        </is>
      </c>
      <c r="J407" t="inlineStr">
        <is>
          <t>Enlace MPLS FO #0000400332</t>
        </is>
      </c>
      <c r="K407" t="inlineStr">
        <is>
          <t>EnMPLSFO_010228528_1779</t>
        </is>
      </c>
      <c r="L407" t="inlineStr">
        <is>
          <t>Cable dañado, cortado o atenuado</t>
        </is>
      </c>
      <c r="M407" t="inlineStr">
        <is>
          <t>Jumper de FO</t>
        </is>
      </c>
      <c r="N407" t="inlineStr">
        <is>
          <t>se cambia elemento en cliente</t>
        </is>
      </c>
      <c r="O407" t="inlineStr">
        <is>
          <t>GTD-TELSUR</t>
        </is>
      </c>
      <c r="P407" t="inlineStr">
        <is>
          <t>Rebeca.Jara@grupogtd.com</t>
        </is>
      </c>
      <c r="Q407" t="inlineStr">
        <is>
          <t>ATM 1779</t>
        </is>
      </c>
      <c r="R407" t="inlineStr">
        <is>
          <t>GTD-TELSUR-Cable dañado, cortado o atenuado-se cambia elemento en cliente</t>
        </is>
      </c>
      <c r="S407" t="inlineStr">
        <is>
          <t>Corporaciones</t>
        </is>
      </c>
      <c r="T407" t="inlineStr">
        <is>
          <t>Transmisión de Datos</t>
        </is>
      </c>
      <c r="U407" t="inlineStr">
        <is>
          <t>Medium</t>
        </is>
      </c>
      <c r="V407" s="70" t="n">
        <v>45439.72577546296</v>
      </c>
      <c r="W407" s="70" t="n">
        <v>45440.45594907407</v>
      </c>
      <c r="X407" s="70" t="n">
        <v>45442.42219907408</v>
      </c>
      <c r="Z407" t="n">
        <v>44640</v>
      </c>
      <c r="AC407" t="inlineStr">
        <is>
          <t>MNC</t>
        </is>
      </c>
      <c r="AD407" t="inlineStr">
        <is>
          <t>ggonzalez@grupogtd.com</t>
        </is>
      </c>
      <c r="AF407" t="n">
        <v>0</v>
      </c>
      <c r="AG407" t="n">
        <v>97.645609319</v>
      </c>
      <c r="AH407" t="n">
        <v>91.303763441</v>
      </c>
      <c r="AI407" t="n">
        <v>3882</v>
      </c>
      <c r="AJ407" t="n">
        <v>1051</v>
      </c>
      <c r="AK407" t="n">
        <v>1051</v>
      </c>
    </row>
    <row r="408" ht="15.95" customHeight="1" s="79">
      <c r="A408" t="inlineStr">
        <is>
          <t>2024 999789</t>
        </is>
      </c>
      <c r="B408" t="inlineStr">
        <is>
          <t>REDBANC S.A.</t>
        </is>
      </c>
      <c r="C408" t="inlineStr">
        <is>
          <t>Customer Problem Ticket</t>
        </is>
      </c>
      <c r="E408" t="inlineStr">
        <is>
          <t>Cerrado</t>
        </is>
      </c>
      <c r="F408" t="inlineStr">
        <is>
          <t>Grupo de Soporte Terreno</t>
        </is>
      </c>
      <c r="G408" s="71" t="inlineStr">
        <is>
          <t>ATM	6611
Falla	sin enlace
CS:	CS-10547207 / BPI-3363753
IP	10.10.130.52
Direccion	Calle Comercio 20173
Comuna	San Jose de Maipo
Local	Punto Copec San José de Maipo</t>
        </is>
      </c>
      <c r="J408" t="inlineStr">
        <is>
          <t>Enlace MPLS FO #0003363753</t>
        </is>
      </c>
      <c r="K408" t="inlineStr">
        <is>
          <t>EnMPLSFO_010371660_6611</t>
        </is>
      </c>
      <c r="L408" t="inlineStr">
        <is>
          <t>Cable dañado, cortado o atenuado</t>
        </is>
      </c>
      <c r="M408" t="inlineStr">
        <is>
          <t>Cable de fibra óptica</t>
        </is>
      </c>
      <c r="N408" t="inlineStr">
        <is>
          <t>cambio cruzada en D/C</t>
        </is>
      </c>
      <c r="O408" t="inlineStr">
        <is>
          <t>GTD-TELSUR</t>
        </is>
      </c>
      <c r="P408" t="inlineStr">
        <is>
          <t>fmadariaga@grupogtd.com</t>
        </is>
      </c>
      <c r="Q408" t="inlineStr">
        <is>
          <t>ATM 6611</t>
        </is>
      </c>
      <c r="R408" t="inlineStr">
        <is>
          <t>GTD-TELSUR-Cable dañado, cortado o atenuado-cambio cruzada en D/C</t>
        </is>
      </c>
      <c r="S408" t="inlineStr">
        <is>
          <t>Corporaciones</t>
        </is>
      </c>
      <c r="T408" t="inlineStr">
        <is>
          <t>Transmisión de Datos</t>
        </is>
      </c>
      <c r="U408" t="inlineStr">
        <is>
          <t>Medium</t>
        </is>
      </c>
      <c r="V408" s="70" t="n">
        <v>45439.77835648148</v>
      </c>
      <c r="X408" s="70" t="n">
        <v>45440.49284722222</v>
      </c>
      <c r="Z408" t="n">
        <v>44640</v>
      </c>
      <c r="AC408" t="inlineStr">
        <is>
          <t>MSC</t>
        </is>
      </c>
      <c r="AD408" t="inlineStr">
        <is>
          <t>ggonzalez@grupogtd.com</t>
        </is>
      </c>
      <c r="AF408" t="n">
        <v>0</v>
      </c>
      <c r="AG408" t="n">
        <v>100</v>
      </c>
      <c r="AH408" t="n">
        <v>97.694892473</v>
      </c>
      <c r="AI408" t="n">
        <v>1029</v>
      </c>
    </row>
    <row r="409" ht="15.95" customHeight="1" s="79">
      <c r="A409" t="inlineStr">
        <is>
          <t>2024 999856</t>
        </is>
      </c>
      <c r="B409" t="inlineStr">
        <is>
          <t>REDBANC S.A.</t>
        </is>
      </c>
      <c r="C409" t="inlineStr">
        <is>
          <t>Customer Problem Ticket</t>
        </is>
      </c>
      <c r="E409" t="inlineStr">
        <is>
          <t>Cerrado</t>
        </is>
      </c>
      <c r="F409" t="inlineStr">
        <is>
          <t>Grupo de Soporte Terreno</t>
        </is>
      </c>
      <c r="G409" s="71" t="inlineStr">
        <is>
          <t xml:space="preserve">Estimados,
Favor aperturar ticket de incieente por el siguiente enlace caido:
CS: P2P-ETH_010510084
Saludos,
Gabriel Vergara R
Operations Network Engineer, NDM / GNO L1
+56233225703
DXC Technology
Apoquindo 5950, Piso 21, Las Condes - Santiago, Chile
Las Condes, Santiago, Chile
https://apps.mypurecloud.com/directory/#/engage/admin/interactions/fb8117ea-ec59-410f-bfe9-1db8ec390886
</t>
        </is>
      </c>
      <c r="J409" t="inlineStr">
        <is>
          <t>Enlace Punto a Punto Eth #0008680568</t>
        </is>
      </c>
      <c r="K409" t="inlineStr">
        <is>
          <t>P2P-ETH_010510084</t>
        </is>
      </c>
      <c r="L409" t="inlineStr">
        <is>
          <t>Bloqueo de servicio y/o equipo</t>
        </is>
      </c>
      <c r="M409" t="inlineStr">
        <is>
          <t>Sube sin intervención de GTD-TELSUR</t>
        </is>
      </c>
      <c r="N409" t="inlineStr">
        <is>
          <t>sin intervención de GTD-TELSUR</t>
        </is>
      </c>
      <c r="O409" t="inlineStr">
        <is>
          <t>GTD-TELSUR</t>
        </is>
      </c>
      <c r="P409" t="inlineStr">
        <is>
          <t>mcabello@grupogtd.com</t>
        </is>
      </c>
      <c r="R409" t="inlineStr">
        <is>
          <t>GTD-TELSUR-Bloqueo de servicio y/o equipo-sin intervención de GTD-TELSUR</t>
        </is>
      </c>
      <c r="S409" t="inlineStr">
        <is>
          <t>Corporaciones</t>
        </is>
      </c>
      <c r="T409" t="inlineStr">
        <is>
          <t>Transmisión de Datos</t>
        </is>
      </c>
      <c r="U409" t="inlineStr">
        <is>
          <t>Medium</t>
        </is>
      </c>
      <c r="V409" s="70" t="n">
        <v>45440.03642361111</v>
      </c>
      <c r="W409" s="70" t="n">
        <v>45440.2325</v>
      </c>
      <c r="X409" s="70" t="n">
        <v>45446.43324074074</v>
      </c>
      <c r="Z409" t="n">
        <v>44640</v>
      </c>
      <c r="AA409" s="70" t="n">
        <v>45440.05556712963</v>
      </c>
      <c r="AB409" s="70" t="n">
        <v>45441.05486111111</v>
      </c>
      <c r="AC409" t="inlineStr">
        <is>
          <t>MNC</t>
        </is>
      </c>
      <c r="AD409" t="inlineStr">
        <is>
          <t>bbriceno@contratistasgtd.com</t>
        </is>
      </c>
      <c r="AF409" t="n">
        <v>1439</v>
      </c>
      <c r="AG409" t="n">
        <v>99.36827957</v>
      </c>
      <c r="AH409" t="n">
        <v>79.366039427</v>
      </c>
      <c r="AI409" t="n">
        <v>9211</v>
      </c>
      <c r="AJ409" t="n">
        <v>282</v>
      </c>
      <c r="AK409" t="n">
        <v>-1157</v>
      </c>
    </row>
    <row r="410" ht="15.95" customHeight="1" s="79">
      <c r="A410" t="inlineStr">
        <is>
          <t>2024 999880</t>
        </is>
      </c>
      <c r="B410" t="inlineStr">
        <is>
          <t>REDBANC S.A.</t>
        </is>
      </c>
      <c r="C410" t="inlineStr">
        <is>
          <t>Customer Problem Ticket</t>
        </is>
      </c>
      <c r="E410" t="inlineStr">
        <is>
          <t>Cerrado</t>
        </is>
      </c>
      <c r="F410" t="inlineStr">
        <is>
          <t>Grupo de Nivel 1</t>
        </is>
      </c>
      <c r="G410" s="71" t="inlineStr">
        <is>
          <t xml:space="preserve">Asunto: INCIDENT REDBANC: 1897_MPLSFO_RM_Banco-Santander_MALL_PUENTE ALTO_CS-010474393:ATM Down
Estimados Mesa de Soporte,
Se informa que se detecta el siguiente incidente en plataforma de monitoreo, por favor gestionar creación de ticket de Reclamo para la revision del servicio:
Notificacion de Incidente
AVENIDA CONCHA Y TORO 1149, PUENTE ALTO
RUT:96.521.680-4
RESUMEN
Nombre host:1897_MPLSFO_RM_Banco-Santander_MALL_PUENTE ALTO_CS-010474393
Direccion IP:10.113.21.47
Alerta:ATM Down
Severidad:High
Fecha y Hora de Incio:2024.05.28 | 06:11:15
CS Equipo:ROUTRGEN_010407169_1897
CONTACTO PARA VALIDAR SERVICIO
Escalamiento:Operador de Monitoreo de turno | Correo: monitoreo@netmetrix.cl
BITACORA
Registros de Actualizacion:
www.netmetrix.cl
Centro de Monitoreo Netmetrix
Este es un correo automatico, por favor no contestar a esta casilla, si desea mayor informacion del evento comunicarce a traves del mail monitoreo@netmetrix.cl
https://apps.mypurecloud.com/directory/#/engage/admin/interactions/f895c6b2-ddde-4e3b-94f9-3cba26f4d09b
</t>
        </is>
      </c>
      <c r="J410" t="inlineStr">
        <is>
          <t>Equipamiento #38044</t>
        </is>
      </c>
      <c r="K410" t="inlineStr">
        <is>
          <t>EQUIPAM342045</t>
        </is>
      </c>
      <c r="L410" t="inlineStr">
        <is>
          <t>Problema de energía o climatización</t>
        </is>
      </c>
      <c r="M410" t="inlineStr">
        <is>
          <t>Router de datos</t>
        </is>
      </c>
      <c r="N410" t="inlineStr">
        <is>
          <t>se reconecta energía</t>
        </is>
      </c>
      <c r="O410" t="inlineStr">
        <is>
          <t>CLIENTE</t>
        </is>
      </c>
      <c r="P410" t="inlineStr">
        <is>
          <t>ggonzalez@grupogtd.com</t>
        </is>
      </c>
      <c r="R410" t="inlineStr">
        <is>
          <t>CLIENTE-Problema de energía o climatización-se reconecta energía</t>
        </is>
      </c>
      <c r="S410" t="inlineStr">
        <is>
          <t>Corporaciones</t>
        </is>
      </c>
      <c r="T410" t="inlineStr">
        <is>
          <t>TV, Video y Otros</t>
        </is>
      </c>
      <c r="U410" t="inlineStr">
        <is>
          <t>Medium</t>
        </is>
      </c>
      <c r="V410" s="70" t="n">
        <v>45440.29831018519</v>
      </c>
      <c r="X410" s="70" t="n">
        <v>45440.4134837963</v>
      </c>
      <c r="Z410" t="n">
        <v>44640</v>
      </c>
      <c r="AC410" t="inlineStr">
        <is>
          <t>MSC</t>
        </is>
      </c>
      <c r="AD410" t="inlineStr">
        <is>
          <t>Lbarrera@contratistasgtd.com</t>
        </is>
      </c>
      <c r="AF410" t="n">
        <v>0</v>
      </c>
      <c r="AG410" t="n">
        <v>100</v>
      </c>
      <c r="AH410" t="n">
        <v>99.628136201</v>
      </c>
      <c r="AI410" t="n">
        <v>166</v>
      </c>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F4"/>
  <sheetViews>
    <sheetView topLeftCell="A25" zoomScale="130" zoomScaleNormal="130" workbookViewId="0">
      <selection activeCell="G48" sqref="G48"/>
    </sheetView>
  </sheetViews>
  <sheetFormatPr baseColWidth="8" defaultColWidth="8.42578125" defaultRowHeight="14.45"/>
  <cols>
    <col collapsed="1" width="8" customWidth="1" style="79" min="1" max="1"/>
    <col collapsed="1" width="17.42578125" customWidth="1" style="79" min="2" max="2"/>
    <col collapsed="1" width="40.5703125" customWidth="1" style="79" min="3" max="3"/>
    <col collapsed="1" width="27.42578125" customWidth="1" style="26" min="4" max="4"/>
    <col collapsed="1" width="14.85546875" customWidth="1" style="26" min="5" max="5"/>
  </cols>
  <sheetData>
    <row r="1">
      <c r="A1" s="27" t="inlineStr">
        <is>
          <t>ATM</t>
        </is>
      </c>
      <c r="B1" s="28" t="inlineStr">
        <is>
          <t>Comuna</t>
        </is>
      </c>
      <c r="C1" s="28" t="inlineStr">
        <is>
          <t>Ticket(s)</t>
        </is>
      </c>
      <c r="D1" s="29" t="inlineStr">
        <is>
          <t>MAX TIEMPO REPARACION</t>
        </is>
      </c>
      <c r="E1" s="31" t="inlineStr">
        <is>
          <t>MULTA</t>
        </is>
      </c>
    </row>
    <row r="4">
      <c r="E4" t="inlineStr">
        <is>
          <t>TOTAL</t>
        </is>
      </c>
      <c r="F4">
        <f>SUM(F1:F2)</f>
        <v/>
      </c>
    </row>
  </sheetData>
  <pageMargins left="0.7" right="0.7" top="0.75" bottom="0.75" header="0.511811023622047" footer="0.511811023622047"/>
  <pageSetup orientation="portrait" paperSize="9" horizontalDpi="300" verticalDpi="300"/>
</worksheet>
</file>

<file path=xl/worksheets/sheet21.xml><?xml version="1.0" encoding="utf-8"?>
<worksheet xmlns="http://schemas.openxmlformats.org/spreadsheetml/2006/main">
  <sheetPr>
    <outlinePr summaryBelow="1" summaryRight="1"/>
    <pageSetUpPr/>
  </sheetPr>
  <dimension ref="A1:H6"/>
  <sheetViews>
    <sheetView zoomScale="130" zoomScaleNormal="130" workbookViewId="0">
      <selection activeCell="F32" sqref="F32"/>
    </sheetView>
  </sheetViews>
  <sheetFormatPr baseColWidth="8" defaultColWidth="8.42578125" defaultRowHeight="14.45"/>
  <cols>
    <col collapsed="1" width="7.5703125" customWidth="1" style="79" min="1" max="1"/>
    <col collapsed="1" width="10.140625" customWidth="1" style="79" min="2" max="2"/>
    <col collapsed="1" width="39.42578125" customWidth="1" style="79" min="3" max="3"/>
    <col collapsed="1" width="28.5703125" customWidth="1" style="26" min="4" max="4"/>
    <col collapsed="1" width="15.5703125" customWidth="1" style="26" min="5" max="5"/>
    <col collapsed="1" width="25.42578125" customWidth="1" style="26" min="6" max="6"/>
    <col collapsed="1" width="13.5703125" customWidth="1" style="26" min="7" max="7"/>
  </cols>
  <sheetData>
    <row r="1">
      <c r="A1" s="27" t="inlineStr">
        <is>
          <t>ATM</t>
        </is>
      </c>
      <c r="B1" s="28" t="inlineStr">
        <is>
          <t>Comuna</t>
        </is>
      </c>
      <c r="C1" s="28" t="inlineStr">
        <is>
          <t>Ticket(s)</t>
        </is>
      </c>
      <c r="D1" s="29" t="inlineStr">
        <is>
          <t>TOTAL TIEMPO REPARACION</t>
        </is>
      </c>
      <c r="E1" s="30" t="inlineStr">
        <is>
          <t># INCIDENTES</t>
        </is>
      </c>
      <c r="F1" s="31" t="inlineStr">
        <is>
          <t>PROMEDIO REPARACION</t>
        </is>
      </c>
      <c r="G1" s="31" t="inlineStr">
        <is>
          <t>MULTA</t>
        </is>
      </c>
    </row>
    <row r="4">
      <c r="G4" t="inlineStr">
        <is>
          <t>TOTAL</t>
        </is>
      </c>
      <c r="H4">
        <f>SUM(H1:H2)</f>
        <v/>
      </c>
    </row>
    <row r="6">
      <c r="G6" t="inlineStr">
        <is>
          <t>PROMEDIO DE REPARACION</t>
        </is>
      </c>
      <c r="H6" t="inlineStr">
        <is>
          <t>00:00</t>
        </is>
      </c>
    </row>
  </sheetData>
  <pageMargins left="0.7" right="0.7" top="0.75" bottom="0.75" header="0.511811023622047" footer="0.511811023622047"/>
  <pageSetup orientation="portrait" paperSize="9" horizontalDpi="300" verticalDpi="300"/>
</worksheet>
</file>

<file path=xl/worksheets/sheet22.xml><?xml version="1.0" encoding="utf-8"?>
<worksheet xmlns="http://schemas.openxmlformats.org/spreadsheetml/2006/main">
  <sheetPr>
    <outlinePr summaryBelow="1" summaryRight="1"/>
    <pageSetUpPr/>
  </sheetPr>
  <dimension ref="A1:F4"/>
  <sheetViews>
    <sheetView topLeftCell="A25" zoomScale="130" zoomScaleNormal="130" workbookViewId="0">
      <selection activeCell="G48" sqref="G48"/>
    </sheetView>
  </sheetViews>
  <sheetFormatPr baseColWidth="8" defaultColWidth="8.42578125" defaultRowHeight="14.45"/>
  <cols>
    <col collapsed="1" width="8" customWidth="1" style="79" min="1" max="1"/>
    <col collapsed="1" width="17.42578125" customWidth="1" style="79" min="2" max="2"/>
    <col collapsed="1" width="40.5703125" customWidth="1" style="79" min="3" max="3"/>
    <col collapsed="1" width="27.42578125" customWidth="1" style="26" min="4" max="4"/>
    <col collapsed="1" width="14.85546875" customWidth="1" style="26" min="5" max="5"/>
  </cols>
  <sheetData>
    <row r="1">
      <c r="A1" s="27" t="inlineStr">
        <is>
          <t>ATM</t>
        </is>
      </c>
      <c r="B1" s="28" t="inlineStr">
        <is>
          <t>Comuna</t>
        </is>
      </c>
      <c r="C1" s="28" t="inlineStr">
        <is>
          <t>Ticket(s)</t>
        </is>
      </c>
      <c r="D1" s="29" t="inlineStr">
        <is>
          <t>MAX TIEMPO REPARACION</t>
        </is>
      </c>
      <c r="E1" s="31" t="inlineStr">
        <is>
          <t>MULTA</t>
        </is>
      </c>
    </row>
    <row r="4">
      <c r="E4" t="inlineStr">
        <is>
          <t>TOTAL</t>
        </is>
      </c>
      <c r="F4">
        <f>SUM(F1:F2)</f>
        <v/>
      </c>
    </row>
  </sheetData>
  <pageMargins left="0.7" right="0.7" top="0.75" bottom="0.75" header="0.511811023622047" footer="0.511811023622047"/>
  <pageSetup orientation="portrait" paperSize="9" horizontalDpi="300" verticalDpi="300"/>
</worksheet>
</file>

<file path=xl/worksheets/sheet23.xml><?xml version="1.0" encoding="utf-8"?>
<worksheet xmlns="http://schemas.openxmlformats.org/spreadsheetml/2006/main">
  <sheetPr>
    <outlinePr summaryBelow="1" summaryRight="1"/>
    <pageSetUpPr/>
  </sheetPr>
  <dimension ref="A1:F4"/>
  <sheetViews>
    <sheetView zoomScale="130" zoomScaleNormal="130" workbookViewId="0">
      <selection activeCell="G48" sqref="G48"/>
    </sheetView>
  </sheetViews>
  <sheetFormatPr baseColWidth="8" defaultColWidth="8.42578125" defaultRowHeight="14.45"/>
  <cols>
    <col collapsed="1" width="8" customWidth="1" style="79" min="1" max="1"/>
    <col collapsed="1" width="17.42578125" customWidth="1" style="79" min="2" max="2"/>
    <col collapsed="1" width="40.5703125" customWidth="1" style="79" min="3" max="3"/>
    <col collapsed="1" width="27.42578125" customWidth="1" style="26" min="4" max="4"/>
    <col collapsed="1" width="14.85546875" customWidth="1" style="26" min="5" max="5"/>
  </cols>
  <sheetData>
    <row r="1">
      <c r="A1" s="27" t="inlineStr">
        <is>
          <t>ATM</t>
        </is>
      </c>
      <c r="B1" s="28" t="inlineStr">
        <is>
          <t>Comuna</t>
        </is>
      </c>
      <c r="C1" s="28" t="inlineStr">
        <is>
          <t>Ticket(s)</t>
        </is>
      </c>
      <c r="D1" s="29" t="inlineStr">
        <is>
          <t>MAX TIEMPO REPARACION</t>
        </is>
      </c>
      <c r="E1" s="31" t="inlineStr">
        <is>
          <t>MULTA</t>
        </is>
      </c>
    </row>
    <row r="4">
      <c r="E4" t="inlineStr">
        <is>
          <t>TOTAL</t>
        </is>
      </c>
      <c r="F4">
        <f>SUM(F1:F2)</f>
        <v/>
      </c>
    </row>
  </sheetData>
  <pageMargins left="0.7" right="0.7" top="0.75" bottom="0.75" header="0.511811023622047" footer="0.511811023622047"/>
  <pageSetup orientation="portrait" paperSize="9" horizontalDpi="300" verticalDpi="300"/>
</worksheet>
</file>

<file path=xl/worksheets/sheet24.xml><?xml version="1.0" encoding="utf-8"?>
<worksheet xmlns="http://schemas.openxmlformats.org/spreadsheetml/2006/main">
  <sheetPr>
    <outlinePr summaryBelow="1" summaryRight="1"/>
    <pageSetUpPr/>
  </sheetPr>
  <dimension ref="A1:E5"/>
  <sheetViews>
    <sheetView zoomScale="130" zoomScaleNormal="130" workbookViewId="0">
      <selection activeCell="C3" sqref="C3"/>
    </sheetView>
  </sheetViews>
  <sheetFormatPr baseColWidth="8" defaultColWidth="10.140625" defaultRowHeight="14.45"/>
  <cols>
    <col collapsed="1" width="17.5703125" customWidth="1" style="79" min="1" max="1"/>
    <col collapsed="1" width="15.85546875" customWidth="1" style="79" min="2" max="2"/>
    <col collapsed="1" width="21.5703125" customWidth="1" style="79" min="3" max="3"/>
    <col collapsed="1" width="20.42578125" customWidth="1" style="79" min="4" max="4"/>
  </cols>
  <sheetData>
    <row r="1">
      <c r="A1" s="27" t="inlineStr">
        <is>
          <t>Codigo Servicio</t>
        </is>
      </c>
      <c r="B1" s="28" t="inlineStr">
        <is>
          <t>Plazo Carrier</t>
        </is>
      </c>
      <c r="C1" s="28" t="inlineStr">
        <is>
          <t>Contador Carrier</t>
        </is>
      </c>
      <c r="D1" s="28" t="inlineStr">
        <is>
          <t>Dias de diferencia</t>
        </is>
      </c>
      <c r="E1" s="31" t="inlineStr">
        <is>
          <t>Multa</t>
        </is>
      </c>
    </row>
    <row r="2">
      <c r="A2" t="inlineStr">
        <is>
          <t>1159</t>
        </is>
      </c>
      <c r="B2" t="inlineStr">
        <is>
          <t>25</t>
        </is>
      </c>
      <c r="C2" t="inlineStr">
        <is>
          <t>27</t>
        </is>
      </c>
      <c r="D2" t="n">
        <v>2</v>
      </c>
      <c r="E2" t="n">
        <v>0.2</v>
      </c>
    </row>
    <row r="5">
      <c r="D5" t="inlineStr">
        <is>
          <t>TOTAL</t>
        </is>
      </c>
      <c r="E5">
        <f>SUM(E2:E2)</f>
        <v/>
      </c>
    </row>
  </sheetData>
  <pageMargins left="0.7875" right="0.7875" top="1.05277777777778" bottom="1.05277777777778" header="0.7875" footer="0.7875"/>
  <pageSetup orientation="portrait" paperSize="9" horizontalDpi="300" verticalDpi="300"/>
  <headerFooter>
    <oddHeader>&amp;C&amp;"Times New Roman,Normal"&amp;12 &amp;Kffffff&amp;A</oddHeader>
    <oddFooter>&amp;C&amp;"Times New Roman,Normal"&amp;12 &amp;KffffffPágina &amp;P</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V173"/>
  <sheetViews>
    <sheetView tabSelected="1" zoomScale="85" zoomScaleNormal="85" workbookViewId="0">
      <selection activeCell="C1" sqref="C1:C1048576"/>
    </sheetView>
  </sheetViews>
  <sheetFormatPr baseColWidth="8" defaultColWidth="8.42578125" defaultRowHeight="12"/>
  <cols>
    <col collapsed="1" width="4.140625" bestFit="1" customWidth="1" style="57" min="1" max="1"/>
    <col collapsed="1" width="36" bestFit="1" customWidth="1" style="57" min="2" max="2"/>
    <col collapsed="1" width="29.42578125" customWidth="1" style="57" min="3" max="3"/>
    <col collapsed="1" width="36.42578125" bestFit="1" customWidth="1" style="57" min="4" max="4"/>
    <col collapsed="1" width="20.140625" bestFit="1" customWidth="1" style="57" min="5" max="5"/>
    <col collapsed="1" width="22.140625" bestFit="1" customWidth="1" style="57" min="6" max="6"/>
    <col collapsed="1" width="5.5703125" bestFit="1" customWidth="1" style="57" min="7" max="7"/>
    <col collapsed="1" width="5.28515625" bestFit="1" customWidth="1" style="57" min="8" max="8"/>
    <col width="5.85546875" bestFit="1" customWidth="1" style="57" min="9" max="9"/>
    <col width="12.5703125" bestFit="1" customWidth="1" style="57" min="10" max="10"/>
    <col width="12.5703125" customWidth="1" style="57" min="11" max="11"/>
    <col width="12.5703125" bestFit="1" customWidth="1" style="57" min="12" max="12"/>
    <col width="12.5703125" customWidth="1" style="57" min="13" max="14"/>
    <col width="9.5703125" bestFit="1" customWidth="1" style="57" min="15" max="15"/>
    <col width="12.5703125" customWidth="1" style="57" min="16" max="16"/>
    <col width="8.42578125" customWidth="1" style="57" min="17" max="17"/>
    <col width="19.85546875" bestFit="1" customWidth="1" style="57" min="18" max="18"/>
    <col width="21.85546875" bestFit="1" customWidth="1" style="57" min="19" max="19"/>
    <col width="10.7109375" customWidth="1" style="57" min="20" max="20"/>
    <col width="21.5703125" bestFit="1" customWidth="1" style="57" min="21" max="21"/>
    <col width="8.42578125" customWidth="1" style="57" min="22" max="16384"/>
  </cols>
  <sheetData>
    <row r="1">
      <c r="A1" s="53" t="inlineStr">
        <is>
          <t>ATM</t>
        </is>
      </c>
      <c r="B1" s="54" t="inlineStr">
        <is>
          <t>Comuna</t>
        </is>
      </c>
      <c r="C1" s="54" t="inlineStr">
        <is>
          <t>Ticket(s)</t>
        </is>
      </c>
      <c r="D1" s="54" t="inlineStr">
        <is>
          <t>Ticket(s) Carrier / Folio</t>
        </is>
      </c>
      <c r="E1" s="55" t="inlineStr">
        <is>
          <t>TIEMPO INDISPONIBILIDAD</t>
        </is>
      </c>
      <c r="F1" s="56" t="inlineStr">
        <is>
          <t>PORCENTAJE DISPONIBILIDAD</t>
        </is>
      </c>
      <c r="G1" s="53" t="inlineStr">
        <is>
          <t>RENTA</t>
        </is>
      </c>
      <c r="H1" s="53" t="inlineStr">
        <is>
          <t>%</t>
        </is>
      </c>
      <c r="I1" s="53" t="inlineStr">
        <is>
          <t>MULTA</t>
        </is>
      </c>
      <c r="J1" s="62" t="inlineStr">
        <is>
          <t xml:space="preserve">Apertura </t>
        </is>
      </c>
      <c r="K1" s="72" t="inlineStr">
        <is>
          <t>Apertura Ncc</t>
        </is>
      </c>
      <c r="L1" s="62" t="inlineStr">
        <is>
          <t>Cierre</t>
        </is>
      </c>
      <c r="M1" s="72" t="inlineStr">
        <is>
          <t>Resuelto Ncc</t>
        </is>
      </c>
      <c r="N1" s="72" t="inlineStr">
        <is>
          <t>Cierre Ncc</t>
        </is>
      </c>
      <c r="O1" s="72" t="inlineStr">
        <is>
          <t>HH Resuelto</t>
        </is>
      </c>
      <c r="P1" s="72" t="inlineStr">
        <is>
          <t>HH Cierre</t>
        </is>
      </c>
      <c r="Q1" s="62" t="inlineStr">
        <is>
          <t>HH Total</t>
        </is>
      </c>
      <c r="R1" s="62" t="inlineStr">
        <is>
          <t>Solicitud de apertura ATM</t>
        </is>
      </c>
      <c r="S1" s="62" t="inlineStr">
        <is>
          <t>Disponibilidad Apertura ATM</t>
        </is>
      </c>
      <c r="T1" s="62" t="inlineStr">
        <is>
          <t>HH Descuento</t>
        </is>
      </c>
      <c r="U1" s="62" t="inlineStr">
        <is>
          <t>Tiempo indisponibilidad GTD</t>
        </is>
      </c>
      <c r="V1" s="67" t="inlineStr">
        <is>
          <t>HH</t>
        </is>
      </c>
    </row>
    <row r="2">
      <c r="A2" s="57" t="inlineStr">
        <is>
          <t>2990</t>
        </is>
      </c>
      <c r="B2" s="57" t="inlineStr">
        <is>
          <t>VICTORIA</t>
        </is>
      </c>
      <c r="C2" s="57" t="inlineStr">
        <is>
          <t>2024 999102</t>
        </is>
      </c>
      <c r="D2" s="57" t="n">
        <v>999102</v>
      </c>
      <c r="E2" s="59" t="n">
        <v>7.277777777777778</v>
      </c>
      <c r="F2" s="57" t="n">
        <v>76.52</v>
      </c>
      <c r="G2" s="57" t="n">
        <v>12.4</v>
      </c>
      <c r="H2" s="57" t="n">
        <v>0.1</v>
      </c>
      <c r="I2" s="57" t="n">
        <v>1.24</v>
      </c>
      <c r="J2" s="60" t="n">
        <v>45438.48640046296</v>
      </c>
      <c r="K2" s="60">
        <f>VLOOKUP(C2,Tickets!$A$2:$X$410,22,FALSE)</f>
        <v/>
      </c>
      <c r="L2" s="60" t="n">
        <v>45445.76320601852</v>
      </c>
      <c r="M2" s="60">
        <f>IF(ISBLANK(VLOOKUP(C2,Tickets!$A$2:$X$410,23,FALSE)),"Vacío",VLOOKUP(C2,Tickets!$A$2:$X$410,23,FALSE))</f>
        <v/>
      </c>
      <c r="N2" s="60">
        <f>IF(ISBLANK(VLOOKUP(C2,Tickets!$A$2:$X$410,24,FALSE)),"Vacío",VLOOKUP(C2,Tickets!$A$2:$X$410,24,FALSE))</f>
        <v/>
      </c>
      <c r="O2" s="59">
        <f>IF(OR(ISTEXT(M2), ISTEXT(K2)), "No Disponible", M2-K2)</f>
        <v/>
      </c>
      <c r="P2" s="59">
        <f>IF(OR(ISTEXT(N2), ISTEXT(K2)), "No Disponible", N2-K2)</f>
        <v/>
      </c>
      <c r="Q2" s="59">
        <f>L2-J2</f>
        <v/>
      </c>
      <c r="R2" s="60" t="n">
        <v>45438.52231481481</v>
      </c>
      <c r="S2" s="60" t="n">
        <v>45444.66666666666</v>
      </c>
      <c r="T2" s="59">
        <f>S2-R2</f>
        <v/>
      </c>
      <c r="U2" s="59">
        <f>E2-T2</f>
        <v/>
      </c>
      <c r="V2" s="68" t="n">
        <v>147.27</v>
      </c>
    </row>
    <row r="3">
      <c r="A3" s="57" t="inlineStr">
        <is>
          <t>3116</t>
        </is>
      </c>
      <c r="B3" s="57" t="inlineStr">
        <is>
          <t>SAN BERNARDO</t>
        </is>
      </c>
      <c r="C3" s="57" t="inlineStr">
        <is>
          <t>2024 994247</t>
        </is>
      </c>
      <c r="D3" s="57" t="inlineStr">
        <is>
          <t>39116588</t>
        </is>
      </c>
      <c r="E3" s="59" t="n">
        <v>7.164583333333334</v>
      </c>
      <c r="F3" s="57" t="n">
        <v>76.89</v>
      </c>
      <c r="G3" s="57" t="n">
        <v>4.7</v>
      </c>
      <c r="H3" s="57" t="n">
        <v>0.1</v>
      </c>
      <c r="I3" s="57" t="n">
        <v>0.47</v>
      </c>
      <c r="J3" s="60" t="n">
        <v>45428.45178240741</v>
      </c>
      <c r="K3" s="60">
        <f>VLOOKUP(C3,Tickets!$A$2:$X$410,22,FALSE)</f>
        <v/>
      </c>
      <c r="L3" s="60" t="n">
        <v>45435.40997685185</v>
      </c>
      <c r="M3" s="60">
        <f>IF(ISBLANK(VLOOKUP(C3,Tickets!$A$2:$X$410,23,FALSE)),"Vacío",VLOOKUP(C3,Tickets!$A$2:$X$410,23,FALSE))</f>
        <v/>
      </c>
      <c r="N3" s="60">
        <f>IF(ISBLANK(VLOOKUP(C3,Tickets!$A$2:$X$410,24,FALSE)),"Vacío",VLOOKUP(C3,Tickets!$A$2:$X$410,24,FALSE))</f>
        <v/>
      </c>
      <c r="O3" s="59">
        <f>IF(OR(ISTEXT(M3), ISTEXT(K3)), "No Disponible", M3-K3)</f>
        <v/>
      </c>
      <c r="P3" s="59">
        <f>IF(OR(ISTEXT(N3), ISTEXT(K3)), "No Disponible", N3-K3)</f>
        <v/>
      </c>
      <c r="Q3" s="59">
        <f>L3-J3</f>
        <v/>
      </c>
      <c r="R3" s="60" t="n">
        <v>45434.69645833333</v>
      </c>
      <c r="S3" s="60" t="n">
        <v>45435.375</v>
      </c>
      <c r="T3" s="59">
        <f>S3-R3</f>
        <v/>
      </c>
      <c r="U3" s="59">
        <f>Q3-T3</f>
        <v/>
      </c>
      <c r="V3" s="68" t="n">
        <v>16.17</v>
      </c>
    </row>
    <row r="4">
      <c r="A4" s="57" t="inlineStr">
        <is>
          <t>4724</t>
        </is>
      </c>
      <c r="B4" s="57" t="inlineStr">
        <is>
          <t>NUNOA</t>
        </is>
      </c>
      <c r="C4" s="57" t="inlineStr">
        <is>
          <t>2024 997444</t>
        </is>
      </c>
      <c r="D4" s="57" t="inlineStr">
        <is>
          <t>39168306</t>
        </is>
      </c>
      <c r="E4" s="59" t="n">
        <v>7.027777777777778</v>
      </c>
      <c r="F4" s="57" t="n">
        <v>77.33</v>
      </c>
      <c r="G4" s="57" t="n">
        <v>1.4</v>
      </c>
      <c r="H4" s="57" t="n">
        <v>0.1</v>
      </c>
      <c r="I4" s="57" t="n">
        <v>0.14</v>
      </c>
      <c r="J4" s="60" t="n">
        <v>45434.83815972223</v>
      </c>
      <c r="K4" s="60">
        <f>VLOOKUP(C4,Tickets!$A$2:$X$410,22,FALSE)</f>
        <v/>
      </c>
      <c r="L4" s="60" t="n">
        <v>45441.64751157408</v>
      </c>
      <c r="M4" s="60">
        <f>IF(ISBLANK(VLOOKUP(C4,Tickets!$A$2:$X$410,23,FALSE)),"Vacío",VLOOKUP(C4,Tickets!$A$2:$X$410,23,FALSE))</f>
        <v/>
      </c>
      <c r="N4" s="60">
        <f>IF(ISBLANK(VLOOKUP(C4,Tickets!$A$2:$X$410,24,FALSE)),"Vacío",VLOOKUP(C4,Tickets!$A$2:$X$410,24,FALSE))</f>
        <v/>
      </c>
      <c r="O4" s="59">
        <f>IF(OR(ISTEXT(M4), ISTEXT(K4)), "No Disponible", M4-K4)</f>
        <v/>
      </c>
      <c r="P4" s="59">
        <f>IF(OR(ISTEXT(N4), ISTEXT(K4)), "No Disponible", N4-K4)</f>
        <v/>
      </c>
      <c r="Q4" s="59">
        <f>L4-J4</f>
        <v/>
      </c>
      <c r="R4" s="60" t="n">
        <v>45435.68751157408</v>
      </c>
      <c r="S4" s="60" t="n">
        <v>45436.375</v>
      </c>
      <c r="T4" s="59">
        <f>S4-R4</f>
        <v/>
      </c>
      <c r="U4" s="59">
        <f>Q4-T4</f>
        <v/>
      </c>
      <c r="V4" s="68" t="n">
        <v>16.29</v>
      </c>
    </row>
    <row r="5">
      <c r="A5" s="57" t="inlineStr">
        <is>
          <t>448</t>
        </is>
      </c>
      <c r="B5" s="57" t="inlineStr">
        <is>
          <t>LA GRANJA</t>
        </is>
      </c>
      <c r="C5" s="73" t="inlineStr">
        <is>
          <t>2024 992757</t>
        </is>
      </c>
      <c r="D5" s="57" t="inlineStr">
        <is>
          <t>39093243,39165344</t>
        </is>
      </c>
      <c r="E5" s="59" t="n">
        <v>7.004166666666666</v>
      </c>
      <c r="F5" s="57" t="n">
        <v>77.41</v>
      </c>
      <c r="G5" s="57" t="n">
        <v>3</v>
      </c>
      <c r="H5" s="57" t="n">
        <v>0.1</v>
      </c>
      <c r="I5" s="57" t="n">
        <v>0.3</v>
      </c>
      <c r="K5" s="60">
        <f>VLOOKUP(C5,Tickets!$A$2:$X$410,22,FALSE)</f>
        <v/>
      </c>
      <c r="M5" s="60">
        <f>IF(ISBLANK(VLOOKUP(C5,Tickets!$A$2:$X$410,23,FALSE)),"Vacío",VLOOKUP(C5,Tickets!$A$2:$X$410,23,FALSE))</f>
        <v/>
      </c>
      <c r="N5" s="60">
        <f>IF(ISBLANK(VLOOKUP(C5,Tickets!$A$2:$X$410,24,FALSE)),"Vacío",VLOOKUP(C5,Tickets!$A$2:$X$410,24,FALSE))</f>
        <v/>
      </c>
      <c r="O5" s="59">
        <f>IF(OR(ISTEXT(M5), ISTEXT(K5)), "No Disponible", M5-K5)</f>
        <v/>
      </c>
      <c r="P5" s="59">
        <f>IF(OR(ISTEXT(N5), ISTEXT(K5)), "No Disponible", N5-K5)</f>
        <v/>
      </c>
    </row>
    <row r="6">
      <c r="A6" t="inlineStr">
        <is>
          <t>448</t>
        </is>
      </c>
      <c r="B6" t="inlineStr">
        <is>
          <t>LA GRANJA</t>
        </is>
      </c>
      <c r="C6" t="inlineStr">
        <is>
          <t>2024 996921</t>
        </is>
      </c>
      <c r="K6">
        <f>VLOOKUP(C6,Tickets!$A$2:$X$410,22,FALSE)</f>
        <v/>
      </c>
      <c r="M6">
        <f>IF(ISBLANK(VLOOKUP(C6,Tickets!$A$2:$X$410,23,FALSE)),"Vacío",VLOOKUP(C6,Tickets!$A$2:$X$410,23,FALSE))</f>
        <v/>
      </c>
      <c r="N6">
        <f>IF(ISBLANK(VLOOKUP(C6,Tickets!$A$2:$X$410,24,FALSE)),"Vacío",VLOOKUP(C6,Tickets!$A$2:$X$410,24,FALSE))</f>
        <v/>
      </c>
      <c r="O6">
        <f>IF(OR(ISTEXT(M6), ISTEXT(K6)), "No Disponible", M6-K6)</f>
        <v/>
      </c>
      <c r="P6">
        <f>IF(OR(ISTEXT(N6), ISTEXT(K6)), "No Disponible", N6-K6)</f>
        <v/>
      </c>
    </row>
    <row r="7">
      <c r="A7" s="57" t="inlineStr">
        <is>
          <t>6677</t>
        </is>
      </c>
      <c r="B7" s="57" t="inlineStr">
        <is>
          <t>LAMPA</t>
        </is>
      </c>
      <c r="C7" s="57" t="inlineStr">
        <is>
          <t>2024 990198</t>
        </is>
      </c>
      <c r="D7" s="57" t="inlineStr">
        <is>
          <t>39053659,39171541</t>
        </is>
      </c>
      <c r="E7" s="59" t="n">
        <v>6.668055555555555</v>
      </c>
      <c r="F7" s="57" t="n">
        <v>78.48999999999999</v>
      </c>
      <c r="G7" s="57" t="n">
        <v>5.9</v>
      </c>
      <c r="H7" s="57" t="n">
        <v>0.1</v>
      </c>
      <c r="I7" s="57" t="n">
        <v>0.59</v>
      </c>
      <c r="K7" s="60">
        <f>VLOOKUP(C7,Tickets!$A$2:$X$410,22,FALSE)</f>
        <v/>
      </c>
      <c r="M7" s="60">
        <f>IF(ISBLANK(VLOOKUP(C7,Tickets!$A$2:$X$410,23,FALSE)),"Vacío",VLOOKUP(C7,Tickets!$A$2:$X$410,23,FALSE))</f>
        <v/>
      </c>
      <c r="N7" s="60">
        <f>IF(ISBLANK(VLOOKUP(C7,Tickets!$A$2:$X$410,24,FALSE)),"Vacío",VLOOKUP(C7,Tickets!$A$2:$X$410,24,FALSE))</f>
        <v/>
      </c>
      <c r="O7" s="59">
        <f>IF(OR(ISTEXT(M7), ISTEXT(K7)), "No Disponible", M7-K7)</f>
        <v/>
      </c>
      <c r="P7" s="59">
        <f>IF(OR(ISTEXT(N7), ISTEXT(K7)), "No Disponible", N7-K7)</f>
        <v/>
      </c>
      <c r="R7" s="60" t="n">
        <v>45421.50583333334</v>
      </c>
      <c r="S7" s="60" t="n">
        <v>45422.41666666666</v>
      </c>
      <c r="T7" s="59">
        <f>S6-R6</f>
        <v/>
      </c>
      <c r="U7" s="59">
        <f>E6-T6</f>
        <v/>
      </c>
      <c r="V7" s="68" t="n">
        <v>21.51</v>
      </c>
    </row>
    <row r="8">
      <c r="A8" t="inlineStr">
        <is>
          <t>6677</t>
        </is>
      </c>
      <c r="B8" t="inlineStr">
        <is>
          <t>LAMPA</t>
        </is>
      </c>
      <c r="C8" t="inlineStr">
        <is>
          <t>2024 997347</t>
        </is>
      </c>
      <c r="K8">
        <f>VLOOKUP(C8,Tickets!$A$2:$X$410,22,FALSE)</f>
        <v/>
      </c>
      <c r="M8">
        <f>IF(ISBLANK(VLOOKUP(C8,Tickets!$A$2:$X$410,23,FALSE)),"Vacío",VLOOKUP(C8,Tickets!$A$2:$X$410,23,FALSE))</f>
        <v/>
      </c>
      <c r="N8">
        <f>IF(ISBLANK(VLOOKUP(C8,Tickets!$A$2:$X$410,24,FALSE)),"Vacío",VLOOKUP(C8,Tickets!$A$2:$X$410,24,FALSE))</f>
        <v/>
      </c>
      <c r="O8">
        <f>IF(OR(ISTEXT(M8), ISTEXT(K8)), "No Disponible", M8-K8)</f>
        <v/>
      </c>
      <c r="P8">
        <f>IF(OR(ISTEXT(N8), ISTEXT(K8)), "No Disponible", N8-K8)</f>
        <v/>
      </c>
    </row>
    <row r="9">
      <c r="A9" s="57" t="inlineStr">
        <is>
          <t>1971</t>
        </is>
      </c>
      <c r="B9" s="57" t="inlineStr">
        <is>
          <t>PUERTO MONTT</t>
        </is>
      </c>
      <c r="C9" s="57" t="inlineStr">
        <is>
          <t>2024 997109</t>
        </is>
      </c>
      <c r="D9" s="57" t="inlineStr">
        <is>
          <t>39166533</t>
        </is>
      </c>
      <c r="E9" s="59" t="n">
        <v>6.305555555555555</v>
      </c>
      <c r="F9" s="57" t="n">
        <v>79.66</v>
      </c>
      <c r="G9" s="57" t="n">
        <v>3.9</v>
      </c>
      <c r="H9" s="57" t="n">
        <v>0.1</v>
      </c>
      <c r="I9" s="57" t="n">
        <v>0.39</v>
      </c>
      <c r="J9" s="60" t="n">
        <v>45434.5237037037</v>
      </c>
      <c r="K9" s="60">
        <f>VLOOKUP(C9,Tickets!$A$2:$X$410,22,FALSE)</f>
        <v/>
      </c>
      <c r="L9" s="60" t="n">
        <v>45440.79385416667</v>
      </c>
      <c r="M9" s="60">
        <f>IF(ISBLANK(VLOOKUP(C9,Tickets!$A$2:$X$410,23,FALSE)),"Vacío",VLOOKUP(C9,Tickets!$A$2:$X$410,23,FALSE))</f>
        <v/>
      </c>
      <c r="N9" s="60">
        <f>IF(ISBLANK(VLOOKUP(C9,Tickets!$A$2:$X$410,24,FALSE)),"Vacío",VLOOKUP(C9,Tickets!$A$2:$X$410,24,FALSE))</f>
        <v/>
      </c>
      <c r="O9" s="59">
        <f>IF(OR(ISTEXT(M9), ISTEXT(K9)), "No Disponible", M9-K9)</f>
        <v/>
      </c>
      <c r="P9" s="59">
        <f>IF(OR(ISTEXT(N9), ISTEXT(K9)), "No Disponible", N9-K9)</f>
        <v/>
      </c>
      <c r="Q9" s="59">
        <f>L7-J7</f>
        <v/>
      </c>
      <c r="R9" s="60" t="n">
        <v>45434.72405092593</v>
      </c>
      <c r="S9" s="60" t="n">
        <v>45435.62543981482</v>
      </c>
      <c r="T9" s="59">
        <f>S7-R7</f>
        <v/>
      </c>
      <c r="U9" s="59">
        <f>Q7-T7</f>
        <v/>
      </c>
      <c r="V9" s="68" t="n">
        <v>21.38</v>
      </c>
    </row>
    <row r="10">
      <c r="A10" s="57" t="inlineStr">
        <is>
          <t>3934</t>
        </is>
      </c>
      <c r="B10" s="57" t="inlineStr">
        <is>
          <t>PUENTE ALTO</t>
        </is>
      </c>
      <c r="C10" s="57" t="inlineStr">
        <is>
          <t>2024 000974</t>
        </is>
      </c>
      <c r="D10" s="57" t="inlineStr">
        <is>
          <t>2024 000974</t>
        </is>
      </c>
      <c r="E10" s="59" t="n">
        <v>5.291666666666667</v>
      </c>
      <c r="F10" s="57" t="n">
        <v>82.93000000000001</v>
      </c>
      <c r="G10" s="57" t="n">
        <v>3</v>
      </c>
      <c r="H10" s="57" t="n">
        <v>0.1</v>
      </c>
      <c r="I10" s="57" t="n">
        <v>0.3</v>
      </c>
      <c r="J10" s="60" t="n">
        <v>45441.4958449074</v>
      </c>
      <c r="K10" s="60">
        <f>VLOOKUP(C10,Tickets!$A$2:$X$410,22,FALSE)</f>
        <v/>
      </c>
      <c r="L10" s="60">
        <f>VLOOKUP(D8,Tickets!A2:X410,22,0)</f>
        <v/>
      </c>
      <c r="M10" s="60">
        <f>IF(ISBLANK(VLOOKUP(C10,Tickets!$A$2:$X$410,23,FALSE)),"Vacío",VLOOKUP(C10,Tickets!$A$2:$X$410,23,FALSE))</f>
        <v/>
      </c>
      <c r="N10" s="60">
        <f>IF(ISBLANK(VLOOKUP(C10,Tickets!$A$2:$X$410,24,FALSE)),"Vacío",VLOOKUP(C10,Tickets!$A$2:$X$410,24,FALSE))</f>
        <v/>
      </c>
      <c r="O10" s="59">
        <f>IF(OR(ISTEXT(M10), ISTEXT(K10)), "No Disponible", M10-K10)</f>
        <v/>
      </c>
      <c r="P10" s="59">
        <f>IF(OR(ISTEXT(N10), ISTEXT(K10)), "No Disponible", N10-K10)</f>
        <v/>
      </c>
    </row>
    <row r="11">
      <c r="A11" s="57" t="inlineStr">
        <is>
          <t>1747</t>
        </is>
      </c>
      <c r="B11" s="57" t="inlineStr">
        <is>
          <t>PUENTE ALTO</t>
        </is>
      </c>
      <c r="C11" s="57" t="inlineStr">
        <is>
          <t>2024 987841</t>
        </is>
      </c>
      <c r="D11" s="57" t="inlineStr">
        <is>
          <t>987841,992943</t>
        </is>
      </c>
      <c r="E11" s="59" t="n">
        <v>5.159027777777778</v>
      </c>
      <c r="F11" s="57" t="n">
        <v>83.36</v>
      </c>
      <c r="G11" s="57" t="n">
        <v>0</v>
      </c>
      <c r="H11" s="57" t="n">
        <v>0.1</v>
      </c>
      <c r="I11" s="57" t="n">
        <v>0</v>
      </c>
      <c r="K11" s="60">
        <f>VLOOKUP(C11,Tickets!$A$2:$X$410,22,FALSE)</f>
        <v/>
      </c>
      <c r="M11" s="60">
        <f>IF(ISBLANK(VLOOKUP(C11,Tickets!$A$2:$X$410,23,FALSE)),"Vacío",VLOOKUP(C11,Tickets!$A$2:$X$410,23,FALSE))</f>
        <v/>
      </c>
      <c r="N11" s="60">
        <f>IF(ISBLANK(VLOOKUP(C11,Tickets!$A$2:$X$410,24,FALSE)),"Vacío",VLOOKUP(C11,Tickets!$A$2:$X$410,24,FALSE))</f>
        <v/>
      </c>
      <c r="O11" s="59">
        <f>IF(OR(ISTEXT(M11), ISTEXT(K11)), "No Disponible", M11-K11)</f>
        <v/>
      </c>
      <c r="P11" s="59">
        <f>IF(OR(ISTEXT(N11), ISTEXT(K11)), "No Disponible", N11-K11)</f>
        <v/>
      </c>
    </row>
    <row r="12">
      <c r="A12" t="inlineStr">
        <is>
          <t>1747</t>
        </is>
      </c>
      <c r="B12" t="inlineStr">
        <is>
          <t>PUENTE ALTO</t>
        </is>
      </c>
      <c r="C12" t="inlineStr">
        <is>
          <t>2024 992943</t>
        </is>
      </c>
      <c r="K12">
        <f>VLOOKUP(C12,Tickets!$A$2:$X$410,22,FALSE)</f>
        <v/>
      </c>
      <c r="M12">
        <f>IF(ISBLANK(VLOOKUP(C12,Tickets!$A$2:$X$410,23,FALSE)),"Vacío",VLOOKUP(C12,Tickets!$A$2:$X$410,23,FALSE))</f>
        <v/>
      </c>
      <c r="N12">
        <f>IF(ISBLANK(VLOOKUP(C12,Tickets!$A$2:$X$410,24,FALSE)),"Vacío",VLOOKUP(C12,Tickets!$A$2:$X$410,24,FALSE))</f>
        <v/>
      </c>
      <c r="O12">
        <f>IF(OR(ISTEXT(M12), ISTEXT(K12)), "No Disponible", M12-K12)</f>
        <v/>
      </c>
      <c r="P12">
        <f>IF(OR(ISTEXT(N12), ISTEXT(K12)), "No Disponible", N12-K12)</f>
        <v/>
      </c>
    </row>
    <row r="13">
      <c r="A13" s="57" t="inlineStr">
        <is>
          <t>388</t>
        </is>
      </c>
      <c r="B13" s="57" t="inlineStr">
        <is>
          <t>CASTRO</t>
        </is>
      </c>
      <c r="C13" s="57" t="inlineStr">
        <is>
          <t>2024 002538</t>
        </is>
      </c>
      <c r="D13" s="57" t="inlineStr">
        <is>
          <t>002538</t>
        </is>
      </c>
      <c r="E13" s="59" t="n">
        <v>4.9875</v>
      </c>
      <c r="F13" s="57" t="n">
        <v>83.91</v>
      </c>
      <c r="G13" s="57" t="n">
        <v>3.9</v>
      </c>
      <c r="H13" s="57" t="n">
        <v>0.1</v>
      </c>
      <c r="I13" s="57" t="n">
        <v>0.39</v>
      </c>
      <c r="K13" s="60">
        <f>VLOOKUP(C13,Tickets!$A$2:$X$410,22,FALSE)</f>
        <v/>
      </c>
      <c r="M13" s="60">
        <f>IF(ISBLANK(VLOOKUP(C13,Tickets!$A$2:$X$410,23,FALSE)),"Vacío",VLOOKUP(C13,Tickets!$A$2:$X$410,23,FALSE))</f>
        <v/>
      </c>
      <c r="N13" s="60">
        <f>IF(ISBLANK(VLOOKUP(C13,Tickets!$A$2:$X$410,24,FALSE)),"Vacío",VLOOKUP(C13,Tickets!$A$2:$X$410,24,FALSE))</f>
        <v/>
      </c>
      <c r="O13" s="59">
        <f>IF(OR(ISTEXT(M13), ISTEXT(K13)), "No Disponible", M13-K13)</f>
        <v/>
      </c>
      <c r="P13" s="59">
        <f>IF(OR(ISTEXT(N13), ISTEXT(K13)), "No Disponible", N13-K13)</f>
        <v/>
      </c>
    </row>
    <row r="14">
      <c r="A14" s="57" t="inlineStr">
        <is>
          <t>711</t>
        </is>
      </c>
      <c r="B14" s="57" t="inlineStr">
        <is>
          <t>PUNTA ARENAS</t>
        </is>
      </c>
      <c r="C14" s="57" t="inlineStr">
        <is>
          <t>2024 986507</t>
        </is>
      </c>
      <c r="D14" s="57" t="inlineStr">
        <is>
          <t>38986702</t>
        </is>
      </c>
      <c r="E14" s="59" t="n">
        <v>4.973611111111111</v>
      </c>
      <c r="F14" s="57" t="n">
        <v>83.95</v>
      </c>
      <c r="G14" s="57" t="n">
        <v>3</v>
      </c>
      <c r="H14" s="57" t="n">
        <v>0.1</v>
      </c>
      <c r="I14" s="57" t="n">
        <v>0.3</v>
      </c>
      <c r="K14" s="60">
        <f>VLOOKUP(C14,Tickets!$A$2:$X$410,22,FALSE)</f>
        <v/>
      </c>
      <c r="M14" s="60">
        <f>IF(ISBLANK(VLOOKUP(C14,Tickets!$A$2:$X$410,23,FALSE)),"Vacío",VLOOKUP(C14,Tickets!$A$2:$X$410,23,FALSE))</f>
        <v/>
      </c>
      <c r="N14" s="60">
        <f>IF(ISBLANK(VLOOKUP(C14,Tickets!$A$2:$X$410,24,FALSE)),"Vacío",VLOOKUP(C14,Tickets!$A$2:$X$410,24,FALSE))</f>
        <v/>
      </c>
      <c r="O14" s="59">
        <f>IF(OR(ISTEXT(M14), ISTEXT(K14)), "No Disponible", M14-K14)</f>
        <v/>
      </c>
      <c r="P14" s="59">
        <f>IF(OR(ISTEXT(N14), ISTEXT(K14)), "No Disponible", N14-K14)</f>
        <v/>
      </c>
    </row>
    <row r="15">
      <c r="A15" s="57" t="inlineStr">
        <is>
          <t>3448</t>
        </is>
      </c>
      <c r="B15" s="57" t="inlineStr">
        <is>
          <t>LAS CONDES</t>
        </is>
      </c>
      <c r="C15" s="57" t="inlineStr">
        <is>
          <t>2024 002384</t>
        </is>
      </c>
      <c r="D15" s="57" t="inlineStr">
        <is>
          <t>002384</t>
        </is>
      </c>
      <c r="E15" s="59" t="n">
        <v>4.896527777777778</v>
      </c>
      <c r="F15" s="57" t="n">
        <v>84.2</v>
      </c>
      <c r="G15" s="57" t="n">
        <v>4.2</v>
      </c>
      <c r="H15" s="57" t="n">
        <v>0.1</v>
      </c>
      <c r="I15" s="57" t="n">
        <v>0.42</v>
      </c>
      <c r="K15" s="60">
        <f>VLOOKUP(C15,Tickets!$A$2:$X$410,22,FALSE)</f>
        <v/>
      </c>
      <c r="M15" s="60">
        <f>IF(ISBLANK(VLOOKUP(C15,Tickets!$A$2:$X$410,23,FALSE)),"Vacío",VLOOKUP(C15,Tickets!$A$2:$X$410,23,FALSE))</f>
        <v/>
      </c>
      <c r="N15" s="60">
        <f>IF(ISBLANK(VLOOKUP(C15,Tickets!$A$2:$X$410,24,FALSE)),"Vacío",VLOOKUP(C15,Tickets!$A$2:$X$410,24,FALSE))</f>
        <v/>
      </c>
      <c r="O15" s="59">
        <f>IF(OR(ISTEXT(M15), ISTEXT(K15)), "No Disponible", M15-K15)</f>
        <v/>
      </c>
      <c r="P15" s="59">
        <f>IF(OR(ISTEXT(N15), ISTEXT(K15)), "No Disponible", N15-K15)</f>
        <v/>
      </c>
    </row>
    <row r="16">
      <c r="A16" s="57" t="inlineStr">
        <is>
          <t>6651</t>
        </is>
      </c>
      <c r="B16" s="57" t="inlineStr">
        <is>
          <t>SAN BERNARDO</t>
        </is>
      </c>
      <c r="C16" s="57" t="inlineStr">
        <is>
          <t>2024 986105</t>
        </is>
      </c>
      <c r="D16" s="57" t="inlineStr">
        <is>
          <t>38977300,39082202</t>
        </is>
      </c>
      <c r="E16" s="59" t="n">
        <v>4.847222222222222</v>
      </c>
      <c r="F16" s="57" t="n">
        <v>84.36</v>
      </c>
      <c r="G16" s="57" t="n">
        <v>3.9</v>
      </c>
      <c r="H16" s="57" t="n">
        <v>0.1</v>
      </c>
      <c r="I16" s="57" t="n">
        <v>0.39</v>
      </c>
      <c r="K16" s="60">
        <f>VLOOKUP(C16,Tickets!$A$2:$X$410,22,FALSE)</f>
        <v/>
      </c>
      <c r="M16" s="60">
        <f>IF(ISBLANK(VLOOKUP(C16,Tickets!$A$2:$X$410,23,FALSE)),"Vacío",VLOOKUP(C16,Tickets!$A$2:$X$410,23,FALSE))</f>
        <v/>
      </c>
      <c r="N16" s="60">
        <f>IF(ISBLANK(VLOOKUP(C16,Tickets!$A$2:$X$410,24,FALSE)),"Vacío",VLOOKUP(C16,Tickets!$A$2:$X$410,24,FALSE))</f>
        <v/>
      </c>
      <c r="O16" s="59">
        <f>IF(OR(ISTEXT(M16), ISTEXT(K16)), "No Disponible", M16-K16)</f>
        <v/>
      </c>
      <c r="P16" s="59">
        <f>IF(OR(ISTEXT(N16), ISTEXT(K16)), "No Disponible", N16-K16)</f>
        <v/>
      </c>
    </row>
    <row r="17">
      <c r="A17" t="inlineStr">
        <is>
          <t>6651</t>
        </is>
      </c>
      <c r="B17" t="inlineStr">
        <is>
          <t>SAN BERNARDO</t>
        </is>
      </c>
      <c r="C17" t="inlineStr">
        <is>
          <t>2024 991648</t>
        </is>
      </c>
      <c r="K17">
        <f>VLOOKUP(C17,Tickets!$A$2:$X$410,22,FALSE)</f>
        <v/>
      </c>
      <c r="M17">
        <f>IF(ISBLANK(VLOOKUP(C17,Tickets!$A$2:$X$410,23,FALSE)),"Vacío",VLOOKUP(C17,Tickets!$A$2:$X$410,23,FALSE))</f>
        <v/>
      </c>
      <c r="N17">
        <f>IF(ISBLANK(VLOOKUP(C17,Tickets!$A$2:$X$410,24,FALSE)),"Vacío",VLOOKUP(C17,Tickets!$A$2:$X$410,24,FALSE))</f>
        <v/>
      </c>
      <c r="O17">
        <f>IF(OR(ISTEXT(M17), ISTEXT(K17)), "No Disponible", M17-K17)</f>
        <v/>
      </c>
      <c r="P17">
        <f>IF(OR(ISTEXT(N17), ISTEXT(K17)), "No Disponible", N17-K17)</f>
        <v/>
      </c>
    </row>
    <row r="18">
      <c r="A18" s="57" t="inlineStr">
        <is>
          <t>8760</t>
        </is>
      </c>
      <c r="B18" s="57" t="inlineStr">
        <is>
          <t>PUERTO MONTT</t>
        </is>
      </c>
      <c r="C18" s="57" t="inlineStr">
        <is>
          <t>2024 998738</t>
        </is>
      </c>
      <c r="D18" s="57" t="inlineStr">
        <is>
          <t>39189993</t>
        </is>
      </c>
      <c r="E18" s="59" t="n">
        <v>4.197222222222222</v>
      </c>
      <c r="F18" s="57" t="n">
        <v>86.45999999999999</v>
      </c>
      <c r="G18" s="57" t="n">
        <v>3.9</v>
      </c>
      <c r="H18" s="57" t="n">
        <v>0.1</v>
      </c>
      <c r="I18" s="57" t="n">
        <v>0.39</v>
      </c>
      <c r="K18" s="60">
        <f>VLOOKUP(C18,Tickets!$A$2:$X$410,22,FALSE)</f>
        <v/>
      </c>
      <c r="M18" s="60">
        <f>IF(ISBLANK(VLOOKUP(C18,Tickets!$A$2:$X$410,23,FALSE)),"Vacío",VLOOKUP(C18,Tickets!$A$2:$X$410,23,FALSE))</f>
        <v/>
      </c>
      <c r="N18" s="60">
        <f>IF(ISBLANK(VLOOKUP(C18,Tickets!$A$2:$X$410,24,FALSE)),"Vacío",VLOOKUP(C18,Tickets!$A$2:$X$410,24,FALSE))</f>
        <v/>
      </c>
      <c r="O18" s="59">
        <f>IF(OR(ISTEXT(M18), ISTEXT(K18)), "No Disponible", M18-K18)</f>
        <v/>
      </c>
      <c r="P18" s="59">
        <f>IF(OR(ISTEXT(N18), ISTEXT(K18)), "No Disponible", N18-K18)</f>
        <v/>
      </c>
    </row>
    <row r="19">
      <c r="A19" s="57" t="inlineStr">
        <is>
          <t>5230</t>
        </is>
      </c>
      <c r="B19" s="57" t="inlineStr">
        <is>
          <t>LAS CONDES</t>
        </is>
      </c>
      <c r="C19" s="57" t="inlineStr">
        <is>
          <t>2024 002510</t>
        </is>
      </c>
      <c r="D19" s="57" t="inlineStr">
        <is>
          <t>002510</t>
        </is>
      </c>
      <c r="E19" s="59" t="n">
        <v>4.075</v>
      </c>
      <c r="F19" s="57" t="n">
        <v>86.84999999999999</v>
      </c>
      <c r="G19" s="57" t="n">
        <v>3</v>
      </c>
      <c r="H19" s="57" t="n">
        <v>0.1</v>
      </c>
      <c r="I19" s="57" t="n">
        <v>0.3</v>
      </c>
      <c r="K19" s="60">
        <f>VLOOKUP(C19,Tickets!$A$2:$X$410,22,FALSE)</f>
        <v/>
      </c>
      <c r="M19" s="60">
        <f>IF(ISBLANK(VLOOKUP(C19,Tickets!$A$2:$X$410,23,FALSE)),"Vacío",VLOOKUP(C19,Tickets!$A$2:$X$410,23,FALSE))</f>
        <v/>
      </c>
      <c r="N19" s="60">
        <f>IF(ISBLANK(VLOOKUP(C19,Tickets!$A$2:$X$410,24,FALSE)),"Vacío",VLOOKUP(C19,Tickets!$A$2:$X$410,24,FALSE))</f>
        <v/>
      </c>
      <c r="O19" s="59">
        <f>IF(OR(ISTEXT(M19), ISTEXT(K19)), "No Disponible", M19-K19)</f>
        <v/>
      </c>
      <c r="P19" s="59">
        <f>IF(OR(ISTEXT(N19), ISTEXT(K19)), "No Disponible", N19-K19)</f>
        <v/>
      </c>
    </row>
    <row r="20">
      <c r="A20" s="57" t="inlineStr">
        <is>
          <t>445</t>
        </is>
      </c>
      <c r="B20" s="57" t="inlineStr">
        <is>
          <t>TEMUCO</t>
        </is>
      </c>
      <c r="C20" s="57" t="inlineStr">
        <is>
          <t>2024 993560</t>
        </is>
      </c>
      <c r="D20" s="57" t="inlineStr">
        <is>
          <t>39106499</t>
        </is>
      </c>
      <c r="E20" s="59" t="n">
        <v>4.047916666666667</v>
      </c>
      <c r="F20" s="57" t="n">
        <v>86.94</v>
      </c>
      <c r="G20" s="57" t="n">
        <v>4.9</v>
      </c>
      <c r="H20" s="57" t="n">
        <v>0.1</v>
      </c>
      <c r="I20" s="57" t="n">
        <v>0.49</v>
      </c>
      <c r="K20" s="60">
        <f>VLOOKUP(C20,Tickets!$A$2:$X$410,22,FALSE)</f>
        <v/>
      </c>
      <c r="M20" s="60">
        <f>IF(ISBLANK(VLOOKUP(C20,Tickets!$A$2:$X$410,23,FALSE)),"Vacío",VLOOKUP(C20,Tickets!$A$2:$X$410,23,FALSE))</f>
        <v/>
      </c>
      <c r="N20" s="60">
        <f>IF(ISBLANK(VLOOKUP(C20,Tickets!$A$2:$X$410,24,FALSE)),"Vacío",VLOOKUP(C20,Tickets!$A$2:$X$410,24,FALSE))</f>
        <v/>
      </c>
      <c r="O20" s="59">
        <f>IF(OR(ISTEXT(M20), ISTEXT(K20)), "No Disponible", M20-K20)</f>
        <v/>
      </c>
      <c r="P20" s="59">
        <f>IF(OR(ISTEXT(N20), ISTEXT(K20)), "No Disponible", N20-K20)</f>
        <v/>
      </c>
    </row>
    <row r="21">
      <c r="A21" s="57" t="inlineStr">
        <is>
          <t>332</t>
        </is>
      </c>
      <c r="B21" s="57" t="inlineStr">
        <is>
          <t>CALDERA</t>
        </is>
      </c>
      <c r="C21" s="57" t="inlineStr">
        <is>
          <t>2024 986288</t>
        </is>
      </c>
      <c r="D21" s="57" t="inlineStr">
        <is>
          <t>38981936</t>
        </is>
      </c>
      <c r="E21" s="59" t="n">
        <v>3.797222222222222</v>
      </c>
      <c r="F21" s="57" t="n">
        <v>87.75</v>
      </c>
      <c r="G21" s="57" t="n">
        <v>0</v>
      </c>
      <c r="H21" s="57" t="n">
        <v>0.1</v>
      </c>
      <c r="I21" s="57" t="n">
        <v>0</v>
      </c>
      <c r="K21" s="60">
        <f>VLOOKUP(C21,Tickets!$A$2:$X$410,22,FALSE)</f>
        <v/>
      </c>
      <c r="M21" s="60">
        <f>IF(ISBLANK(VLOOKUP(C21,Tickets!$A$2:$X$410,23,FALSE)),"Vacío",VLOOKUP(C21,Tickets!$A$2:$X$410,23,FALSE))</f>
        <v/>
      </c>
      <c r="N21" s="60">
        <f>IF(ISBLANK(VLOOKUP(C21,Tickets!$A$2:$X$410,24,FALSE)),"Vacío",VLOOKUP(C21,Tickets!$A$2:$X$410,24,FALSE))</f>
        <v/>
      </c>
      <c r="O21" s="59">
        <f>IF(OR(ISTEXT(M21), ISTEXT(K21)), "No Disponible", M21-K21)</f>
        <v/>
      </c>
      <c r="P21" s="59">
        <f>IF(OR(ISTEXT(N21), ISTEXT(K21)), "No Disponible", N21-K21)</f>
        <v/>
      </c>
    </row>
    <row r="22">
      <c r="A22" s="57" t="inlineStr">
        <is>
          <t>8529</t>
        </is>
      </c>
      <c r="B22" s="57" t="inlineStr">
        <is>
          <t>NUNOA</t>
        </is>
      </c>
      <c r="C22" s="57" t="inlineStr">
        <is>
          <t>2024 991599</t>
        </is>
      </c>
      <c r="D22" s="57" t="inlineStr">
        <is>
          <t>39079249,39106425,39137112,39143555,39184598</t>
        </is>
      </c>
      <c r="E22" s="59" t="n">
        <v>3.529166666666667</v>
      </c>
      <c r="F22" s="57" t="n">
        <v>88.62</v>
      </c>
      <c r="G22" s="57" t="n">
        <v>3.9</v>
      </c>
      <c r="H22" s="57" t="n">
        <v>0.1</v>
      </c>
      <c r="I22" s="57" t="n">
        <v>0.39</v>
      </c>
      <c r="K22" s="60">
        <f>VLOOKUP(C22,Tickets!$A$2:$X$410,22,FALSE)</f>
        <v/>
      </c>
      <c r="M22" s="60">
        <f>IF(ISBLANK(VLOOKUP(C22,Tickets!$A$2:$X$410,23,FALSE)),"Vacío",VLOOKUP(C22,Tickets!$A$2:$X$410,23,FALSE))</f>
        <v/>
      </c>
      <c r="N22" s="60">
        <f>IF(ISBLANK(VLOOKUP(C22,Tickets!$A$2:$X$410,24,FALSE)),"Vacío",VLOOKUP(C22,Tickets!$A$2:$X$410,24,FALSE))</f>
        <v/>
      </c>
      <c r="O22" s="59">
        <f>IF(OR(ISTEXT(M22), ISTEXT(K22)), "No Disponible", M22-K22)</f>
        <v/>
      </c>
      <c r="P22" s="59">
        <f>IF(OR(ISTEXT(N22), ISTEXT(K22)), "No Disponible", N22-K22)</f>
        <v/>
      </c>
    </row>
    <row r="23">
      <c r="A23" t="inlineStr">
        <is>
          <t>8529</t>
        </is>
      </c>
      <c r="B23" t="inlineStr">
        <is>
          <t>NUNOA</t>
        </is>
      </c>
      <c r="C23" t="inlineStr">
        <is>
          <t>2024 993533</t>
        </is>
      </c>
      <c r="K23">
        <f>VLOOKUP(C23,Tickets!$A$2:$X$410,22,FALSE)</f>
        <v/>
      </c>
      <c r="M23">
        <f>IF(ISBLANK(VLOOKUP(C23,Tickets!$A$2:$X$410,23,FALSE)),"Vacío",VLOOKUP(C23,Tickets!$A$2:$X$410,23,FALSE))</f>
        <v/>
      </c>
      <c r="N23">
        <f>IF(ISBLANK(VLOOKUP(C23,Tickets!$A$2:$X$410,24,FALSE)),"Vacío",VLOOKUP(C23,Tickets!$A$2:$X$410,24,FALSE))</f>
        <v/>
      </c>
      <c r="O23">
        <f>IF(OR(ISTEXT(M23), ISTEXT(K23)), "No Disponible", M23-K23)</f>
        <v/>
      </c>
      <c r="P23">
        <f>IF(OR(ISTEXT(N23), ISTEXT(K23)), "No Disponible", N23-K23)</f>
        <v/>
      </c>
    </row>
    <row r="24">
      <c r="A24" t="inlineStr">
        <is>
          <t>8529</t>
        </is>
      </c>
      <c r="B24" t="inlineStr">
        <is>
          <t>NUNOA</t>
        </is>
      </c>
      <c r="C24" t="inlineStr">
        <is>
          <t>2024 995476</t>
        </is>
      </c>
      <c r="K24">
        <f>VLOOKUP(C24,Tickets!$A$2:$X$410,22,FALSE)</f>
        <v/>
      </c>
      <c r="M24">
        <f>IF(ISBLANK(VLOOKUP(C24,Tickets!$A$2:$X$410,23,FALSE)),"Vacío",VLOOKUP(C24,Tickets!$A$2:$X$410,23,FALSE))</f>
        <v/>
      </c>
      <c r="N24">
        <f>IF(ISBLANK(VLOOKUP(C24,Tickets!$A$2:$X$410,24,FALSE)),"Vacío",VLOOKUP(C24,Tickets!$A$2:$X$410,24,FALSE))</f>
        <v/>
      </c>
      <c r="O24">
        <f>IF(OR(ISTEXT(M24), ISTEXT(K24)), "No Disponible", M24-K24)</f>
        <v/>
      </c>
      <c r="P24">
        <f>IF(OR(ISTEXT(N24), ISTEXT(K24)), "No Disponible", N24-K24)</f>
        <v/>
      </c>
    </row>
    <row r="25">
      <c r="A25" t="inlineStr">
        <is>
          <t>8529</t>
        </is>
      </c>
      <c r="B25" t="inlineStr">
        <is>
          <t>NUNOA</t>
        </is>
      </c>
      <c r="C25" t="inlineStr">
        <is>
          <t>2024 995615</t>
        </is>
      </c>
      <c r="K25">
        <f>VLOOKUP(C25,Tickets!$A$2:$X$410,22,FALSE)</f>
        <v/>
      </c>
      <c r="M25">
        <f>IF(ISBLANK(VLOOKUP(C25,Tickets!$A$2:$X$410,23,FALSE)),"Vacío",VLOOKUP(C25,Tickets!$A$2:$X$410,23,FALSE))</f>
        <v/>
      </c>
      <c r="N25">
        <f>IF(ISBLANK(VLOOKUP(C25,Tickets!$A$2:$X$410,24,FALSE)),"Vacío",VLOOKUP(C25,Tickets!$A$2:$X$410,24,FALSE))</f>
        <v/>
      </c>
      <c r="O25">
        <f>IF(OR(ISTEXT(M25), ISTEXT(K25)), "No Disponible", M25-K25)</f>
        <v/>
      </c>
      <c r="P25">
        <f>IF(OR(ISTEXT(N25), ISTEXT(K25)), "No Disponible", N25-K25)</f>
        <v/>
      </c>
    </row>
    <row r="26">
      <c r="A26" t="inlineStr">
        <is>
          <t>8529</t>
        </is>
      </c>
      <c r="B26" t="inlineStr">
        <is>
          <t>NUNOA</t>
        </is>
      </c>
      <c r="C26" t="inlineStr">
        <is>
          <t>2024 997731</t>
        </is>
      </c>
      <c r="K26">
        <f>VLOOKUP(C26,Tickets!$A$2:$X$410,22,FALSE)</f>
        <v/>
      </c>
      <c r="M26">
        <f>IF(ISBLANK(VLOOKUP(C26,Tickets!$A$2:$X$410,23,FALSE)),"Vacío",VLOOKUP(C26,Tickets!$A$2:$X$410,23,FALSE))</f>
        <v/>
      </c>
      <c r="N26">
        <f>IF(ISBLANK(VLOOKUP(C26,Tickets!$A$2:$X$410,24,FALSE)),"Vacío",VLOOKUP(C26,Tickets!$A$2:$X$410,24,FALSE))</f>
        <v/>
      </c>
      <c r="O26">
        <f>IF(OR(ISTEXT(M26), ISTEXT(K26)), "No Disponible", M26-K26)</f>
        <v/>
      </c>
      <c r="P26">
        <f>IF(OR(ISTEXT(N26), ISTEXT(K26)), "No Disponible", N26-K26)</f>
        <v/>
      </c>
    </row>
    <row r="27">
      <c r="A27" s="57" t="inlineStr">
        <is>
          <t>1074</t>
        </is>
      </c>
      <c r="B27" s="57" t="inlineStr">
        <is>
          <t>VALPARAISO</t>
        </is>
      </c>
      <c r="C27" s="57" t="inlineStr">
        <is>
          <t>2024 991219</t>
        </is>
      </c>
      <c r="D27" s="57" t="inlineStr">
        <is>
          <t>991219,39200722</t>
        </is>
      </c>
      <c r="E27" s="59" t="n">
        <v>3.427083333333333</v>
      </c>
      <c r="F27" s="57" t="n">
        <v>88.94</v>
      </c>
      <c r="G27" s="57" t="n">
        <v>0</v>
      </c>
      <c r="H27" s="57" t="n">
        <v>0.1</v>
      </c>
      <c r="I27" s="57" t="n">
        <v>0</v>
      </c>
      <c r="K27" s="60">
        <f>VLOOKUP(C27,Tickets!$A$2:$X$410,22,FALSE)</f>
        <v/>
      </c>
      <c r="M27" s="60">
        <f>IF(ISBLANK(VLOOKUP(C27,Tickets!$A$2:$X$410,23,FALSE)),"Vacío",VLOOKUP(C27,Tickets!$A$2:$X$410,23,FALSE))</f>
        <v/>
      </c>
      <c r="N27" s="60">
        <f>IF(ISBLANK(VLOOKUP(C27,Tickets!$A$2:$X$410,24,FALSE)),"Vacío",VLOOKUP(C27,Tickets!$A$2:$X$410,24,FALSE))</f>
        <v/>
      </c>
      <c r="O27" s="59">
        <f>IF(OR(ISTEXT(M27), ISTEXT(K27)), "No Disponible", M27-K27)</f>
        <v/>
      </c>
      <c r="P27" s="59">
        <f>IF(OR(ISTEXT(N27), ISTEXT(K27)), "No Disponible", N27-K27)</f>
        <v/>
      </c>
    </row>
    <row r="28">
      <c r="A28" t="inlineStr">
        <is>
          <t>1074</t>
        </is>
      </c>
      <c r="B28" t="inlineStr">
        <is>
          <t>VALPARAISO</t>
        </is>
      </c>
      <c r="C28" t="inlineStr">
        <is>
          <t>2024 999028</t>
        </is>
      </c>
      <c r="K28">
        <f>VLOOKUP(C28,Tickets!$A$2:$X$410,22,FALSE)</f>
        <v/>
      </c>
      <c r="M28">
        <f>IF(ISBLANK(VLOOKUP(C28,Tickets!$A$2:$X$410,23,FALSE)),"Vacío",VLOOKUP(C28,Tickets!$A$2:$X$410,23,FALSE))</f>
        <v/>
      </c>
      <c r="N28">
        <f>IF(ISBLANK(VLOOKUP(C28,Tickets!$A$2:$X$410,24,FALSE)),"Vacío",VLOOKUP(C28,Tickets!$A$2:$X$410,24,FALSE))</f>
        <v/>
      </c>
      <c r="O28">
        <f>IF(OR(ISTEXT(M28), ISTEXT(K28)), "No Disponible", M28-K28)</f>
        <v/>
      </c>
      <c r="P28">
        <f>IF(OR(ISTEXT(N28), ISTEXT(K28)), "No Disponible", N28-K28)</f>
        <v/>
      </c>
    </row>
    <row r="29">
      <c r="A29" s="57" t="inlineStr">
        <is>
          <t>4519</t>
        </is>
      </c>
      <c r="B29" s="57" t="inlineStr">
        <is>
          <t>LA SERENA</t>
        </is>
      </c>
      <c r="C29" s="57" t="inlineStr">
        <is>
          <t>2024 995470</t>
        </is>
      </c>
      <c r="D29" s="57" t="inlineStr">
        <is>
          <t>39136963</t>
        </is>
      </c>
      <c r="E29" s="59" t="n">
        <v>3.353472222222222</v>
      </c>
      <c r="F29" s="57" t="n">
        <v>89.18000000000001</v>
      </c>
      <c r="G29" s="57" t="n">
        <v>5</v>
      </c>
      <c r="H29" s="57" t="n">
        <v>0.1</v>
      </c>
      <c r="I29" s="57" t="n">
        <v>0.5</v>
      </c>
      <c r="K29" s="60">
        <f>VLOOKUP(C29,Tickets!$A$2:$X$410,22,FALSE)</f>
        <v/>
      </c>
      <c r="M29" s="60">
        <f>IF(ISBLANK(VLOOKUP(C29,Tickets!$A$2:$X$410,23,FALSE)),"Vacío",VLOOKUP(C29,Tickets!$A$2:$X$410,23,FALSE))</f>
        <v/>
      </c>
      <c r="N29" s="60">
        <f>IF(ISBLANK(VLOOKUP(C29,Tickets!$A$2:$X$410,24,FALSE)),"Vacío",VLOOKUP(C29,Tickets!$A$2:$X$410,24,FALSE))</f>
        <v/>
      </c>
      <c r="O29" s="59">
        <f>IF(OR(ISTEXT(M29), ISTEXT(K29)), "No Disponible", M29-K29)</f>
        <v/>
      </c>
      <c r="P29" s="59">
        <f>IF(OR(ISTEXT(N29), ISTEXT(K29)), "No Disponible", N29-K29)</f>
        <v/>
      </c>
    </row>
    <row r="30">
      <c r="A30" s="57" t="inlineStr">
        <is>
          <t>4692</t>
        </is>
      </c>
      <c r="B30" s="57" t="inlineStr">
        <is>
          <t>PUERTO VARAS</t>
        </is>
      </c>
      <c r="C30" s="57" t="inlineStr">
        <is>
          <t>2024 998385</t>
        </is>
      </c>
      <c r="D30" s="57" t="inlineStr">
        <is>
          <t>39187564</t>
        </is>
      </c>
      <c r="E30" s="59" t="n">
        <v>3.345138888888889</v>
      </c>
      <c r="F30" s="57" t="n">
        <v>89.20999999999999</v>
      </c>
      <c r="G30" s="57" t="n">
        <v>1.8</v>
      </c>
      <c r="H30" s="57" t="n">
        <v>0.1</v>
      </c>
      <c r="I30" s="57" t="n">
        <v>0.18</v>
      </c>
      <c r="K30" s="60">
        <f>VLOOKUP(C30,Tickets!$A$2:$X$410,22,FALSE)</f>
        <v/>
      </c>
      <c r="M30" s="60">
        <f>IF(ISBLANK(VLOOKUP(C30,Tickets!$A$2:$X$410,23,FALSE)),"Vacío",VLOOKUP(C30,Tickets!$A$2:$X$410,23,FALSE))</f>
        <v/>
      </c>
      <c r="N30" s="60">
        <f>IF(ISBLANK(VLOOKUP(C30,Tickets!$A$2:$X$410,24,FALSE)),"Vacío",VLOOKUP(C30,Tickets!$A$2:$X$410,24,FALSE))</f>
        <v/>
      </c>
      <c r="O30" s="59">
        <f>IF(OR(ISTEXT(M30), ISTEXT(K30)), "No Disponible", M30-K30)</f>
        <v/>
      </c>
      <c r="P30" s="59">
        <f>IF(OR(ISTEXT(N30), ISTEXT(K30)), "No Disponible", N30-K30)</f>
        <v/>
      </c>
    </row>
    <row r="31">
      <c r="A31" s="57" t="inlineStr">
        <is>
          <t>6224</t>
        </is>
      </c>
      <c r="B31" s="57" t="inlineStr">
        <is>
          <t>LO BARNECHEA</t>
        </is>
      </c>
      <c r="C31" s="57" t="inlineStr">
        <is>
          <t>2024 998965</t>
        </is>
      </c>
      <c r="D31" s="57" t="inlineStr">
        <is>
          <t>39198536</t>
        </is>
      </c>
      <c r="E31" s="59" t="n">
        <v>3.217361111111111</v>
      </c>
      <c r="F31" s="57" t="n">
        <v>89.62</v>
      </c>
      <c r="G31" s="57" t="n">
        <v>3.9</v>
      </c>
      <c r="H31" s="57" t="n">
        <v>0.1</v>
      </c>
      <c r="I31" s="57" t="n">
        <v>0.39</v>
      </c>
      <c r="K31" s="60">
        <f>VLOOKUP(C31,Tickets!$A$2:$X$410,22,FALSE)</f>
        <v/>
      </c>
      <c r="M31" s="60">
        <f>IF(ISBLANK(VLOOKUP(C31,Tickets!$A$2:$X$410,23,FALSE)),"Vacío",VLOOKUP(C31,Tickets!$A$2:$X$410,23,FALSE))</f>
        <v/>
      </c>
      <c r="N31" s="60">
        <f>IF(ISBLANK(VLOOKUP(C31,Tickets!$A$2:$X$410,24,FALSE)),"Vacío",VLOOKUP(C31,Tickets!$A$2:$X$410,24,FALSE))</f>
        <v/>
      </c>
      <c r="O31" s="59">
        <f>IF(OR(ISTEXT(M31), ISTEXT(K31)), "No Disponible", M31-K31)</f>
        <v/>
      </c>
      <c r="P31" s="59">
        <f>IF(OR(ISTEXT(N31), ISTEXT(K31)), "No Disponible", N31-K31)</f>
        <v/>
      </c>
    </row>
    <row r="32">
      <c r="A32" s="57" t="inlineStr">
        <is>
          <t>3694</t>
        </is>
      </c>
      <c r="B32" s="57" t="inlineStr">
        <is>
          <t>PUERTO MONTT</t>
        </is>
      </c>
      <c r="C32" s="57" t="inlineStr">
        <is>
          <t>2024 995644</t>
        </is>
      </c>
      <c r="D32" s="57" t="inlineStr">
        <is>
          <t>39145068</t>
        </is>
      </c>
      <c r="E32" s="59" t="n">
        <v>3.161805555555556</v>
      </c>
      <c r="F32" s="57" t="n">
        <v>89.8</v>
      </c>
      <c r="G32" s="57" t="n">
        <v>3.4</v>
      </c>
      <c r="H32" s="57" t="n">
        <v>0.1</v>
      </c>
      <c r="I32" s="57" t="n">
        <v>0.34</v>
      </c>
      <c r="K32" s="60">
        <f>VLOOKUP(C32,Tickets!$A$2:$X$410,22,FALSE)</f>
        <v/>
      </c>
      <c r="M32" s="60">
        <f>IF(ISBLANK(VLOOKUP(C32,Tickets!$A$2:$X$410,23,FALSE)),"Vacío",VLOOKUP(C32,Tickets!$A$2:$X$410,23,FALSE))</f>
        <v/>
      </c>
      <c r="N32" s="60">
        <f>IF(ISBLANK(VLOOKUP(C32,Tickets!$A$2:$X$410,24,FALSE)),"Vacío",VLOOKUP(C32,Tickets!$A$2:$X$410,24,FALSE))</f>
        <v/>
      </c>
      <c r="O32" s="59">
        <f>IF(OR(ISTEXT(M32), ISTEXT(K32)), "No Disponible", M32-K32)</f>
        <v/>
      </c>
      <c r="P32" s="59">
        <f>IF(OR(ISTEXT(N32), ISTEXT(K32)), "No Disponible", N32-K32)</f>
        <v/>
      </c>
    </row>
    <row r="33">
      <c r="A33" s="57" t="inlineStr">
        <is>
          <t>3107</t>
        </is>
      </c>
      <c r="B33" s="57" t="inlineStr">
        <is>
          <t>CURICO</t>
        </is>
      </c>
      <c r="C33" s="57" t="inlineStr">
        <is>
          <t>2024 993610</t>
        </is>
      </c>
      <c r="D33" s="57" t="inlineStr">
        <is>
          <t>39106549</t>
        </is>
      </c>
      <c r="E33" s="59" t="n">
        <v>3.120833333333333</v>
      </c>
      <c r="F33" s="57" t="n">
        <v>89.93000000000001</v>
      </c>
      <c r="G33" s="57" t="n">
        <v>5.7</v>
      </c>
      <c r="H33" s="57" t="n">
        <v>0.1</v>
      </c>
      <c r="I33" s="57" t="n">
        <v>0.57</v>
      </c>
      <c r="K33" s="60">
        <f>VLOOKUP(C33,Tickets!$A$2:$X$410,22,FALSE)</f>
        <v/>
      </c>
      <c r="M33" s="60">
        <f>IF(ISBLANK(VLOOKUP(C33,Tickets!$A$2:$X$410,23,FALSE)),"Vacío",VLOOKUP(C33,Tickets!$A$2:$X$410,23,FALSE))</f>
        <v/>
      </c>
      <c r="N33" s="60">
        <f>IF(ISBLANK(VLOOKUP(C33,Tickets!$A$2:$X$410,24,FALSE)),"Vacío",VLOOKUP(C33,Tickets!$A$2:$X$410,24,FALSE))</f>
        <v/>
      </c>
      <c r="O33" s="59">
        <f>IF(OR(ISTEXT(M33), ISTEXT(K33)), "No Disponible", M33-K33)</f>
        <v/>
      </c>
      <c r="P33" s="59">
        <f>IF(OR(ISTEXT(N33), ISTEXT(K33)), "No Disponible", N33-K33)</f>
        <v/>
      </c>
    </row>
    <row r="34">
      <c r="A34" s="57" t="inlineStr">
        <is>
          <t>6920</t>
        </is>
      </c>
      <c r="B34" s="57" t="inlineStr">
        <is>
          <t>VITACURA</t>
        </is>
      </c>
      <c r="C34" s="57" t="inlineStr">
        <is>
          <t>2024 002202</t>
        </is>
      </c>
      <c r="D34" s="57" t="inlineStr">
        <is>
          <t>002202</t>
        </is>
      </c>
      <c r="E34" s="59" t="n">
        <v>3.063888888888889</v>
      </c>
      <c r="F34" s="57" t="n">
        <v>90.12</v>
      </c>
      <c r="G34" s="57" t="n">
        <v>1.4</v>
      </c>
      <c r="H34" s="57" t="n">
        <v>0.1</v>
      </c>
      <c r="I34" s="57" t="n">
        <v>0.14</v>
      </c>
      <c r="K34" s="60">
        <f>VLOOKUP(C34,Tickets!$A$2:$X$410,22,FALSE)</f>
        <v/>
      </c>
      <c r="M34" s="60">
        <f>IF(ISBLANK(VLOOKUP(C34,Tickets!$A$2:$X$410,23,FALSE)),"Vacío",VLOOKUP(C34,Tickets!$A$2:$X$410,23,FALSE))</f>
        <v/>
      </c>
      <c r="N34" s="60">
        <f>IF(ISBLANK(VLOOKUP(C34,Tickets!$A$2:$X$410,24,FALSE)),"Vacío",VLOOKUP(C34,Tickets!$A$2:$X$410,24,FALSE))</f>
        <v/>
      </c>
      <c r="O34" s="59">
        <f>IF(OR(ISTEXT(M34), ISTEXT(K34)), "No Disponible", M34-K34)</f>
        <v/>
      </c>
      <c r="P34" s="59">
        <f>IF(OR(ISTEXT(N34), ISTEXT(K34)), "No Disponible", N34-K34)</f>
        <v/>
      </c>
    </row>
    <row r="35">
      <c r="A35" s="57" t="inlineStr">
        <is>
          <t>4889</t>
        </is>
      </c>
      <c r="B35" s="57" t="inlineStr">
        <is>
          <t>LAS CONDES</t>
        </is>
      </c>
      <c r="C35" s="57" t="inlineStr">
        <is>
          <t>2024 002463</t>
        </is>
      </c>
      <c r="D35" s="57" t="inlineStr">
        <is>
          <t>002463</t>
        </is>
      </c>
      <c r="E35" s="59" t="n">
        <v>3.038194444444445</v>
      </c>
      <c r="F35" s="57" t="n">
        <v>90.2</v>
      </c>
      <c r="G35" s="57" t="n">
        <v>3.9</v>
      </c>
      <c r="H35" s="57" t="n">
        <v>0.1</v>
      </c>
      <c r="I35" s="57" t="n">
        <v>0.39</v>
      </c>
      <c r="K35" s="60">
        <f>VLOOKUP(C35,Tickets!$A$2:$X$410,22,FALSE)</f>
        <v/>
      </c>
      <c r="M35" s="60">
        <f>IF(ISBLANK(VLOOKUP(C35,Tickets!$A$2:$X$410,23,FALSE)),"Vacío",VLOOKUP(C35,Tickets!$A$2:$X$410,23,FALSE))</f>
        <v/>
      </c>
      <c r="N35" s="60">
        <f>IF(ISBLANK(VLOOKUP(C35,Tickets!$A$2:$X$410,24,FALSE)),"Vacío",VLOOKUP(C35,Tickets!$A$2:$X$410,24,FALSE))</f>
        <v/>
      </c>
      <c r="O35" s="59">
        <f>IF(OR(ISTEXT(M35), ISTEXT(K35)), "No Disponible", M35-K35)</f>
        <v/>
      </c>
      <c r="P35" s="59">
        <f>IF(OR(ISTEXT(N35), ISTEXT(K35)), "No Disponible", N35-K35)</f>
        <v/>
      </c>
    </row>
    <row r="36">
      <c r="A36" s="57" t="inlineStr">
        <is>
          <t>3878</t>
        </is>
      </c>
      <c r="B36" s="57" t="inlineStr">
        <is>
          <t>TEMUCO</t>
        </is>
      </c>
      <c r="C36" s="57" t="inlineStr">
        <is>
          <t>2024 995520</t>
        </is>
      </c>
      <c r="D36" s="57" t="inlineStr">
        <is>
          <t>39139657,39177388</t>
        </is>
      </c>
      <c r="E36" s="59" t="n">
        <v>3.014583333333333</v>
      </c>
      <c r="F36" s="57" t="n">
        <v>90.27</v>
      </c>
      <c r="G36" s="57" t="n">
        <v>3.4</v>
      </c>
      <c r="H36" s="57" t="n">
        <v>0.1</v>
      </c>
      <c r="I36" s="57" t="n">
        <v>0.34</v>
      </c>
      <c r="K36" s="60">
        <f>VLOOKUP(C36,Tickets!$A$2:$X$410,22,FALSE)</f>
        <v/>
      </c>
      <c r="M36" s="60">
        <f>IF(ISBLANK(VLOOKUP(C36,Tickets!$A$2:$X$410,23,FALSE)),"Vacío",VLOOKUP(C36,Tickets!$A$2:$X$410,23,FALSE))</f>
        <v/>
      </c>
      <c r="N36" s="60">
        <f>IF(ISBLANK(VLOOKUP(C36,Tickets!$A$2:$X$410,24,FALSE)),"Vacío",VLOOKUP(C36,Tickets!$A$2:$X$410,24,FALSE))</f>
        <v/>
      </c>
      <c r="O36" s="59">
        <f>IF(OR(ISTEXT(M36), ISTEXT(K36)), "No Disponible", M36-K36)</f>
        <v/>
      </c>
      <c r="P36" s="59">
        <f>IF(OR(ISTEXT(N36), ISTEXT(K36)), "No Disponible", N36-K36)</f>
        <v/>
      </c>
    </row>
    <row r="37">
      <c r="A37" t="inlineStr">
        <is>
          <t>3878</t>
        </is>
      </c>
      <c r="B37" t="inlineStr">
        <is>
          <t>TEMUCO</t>
        </is>
      </c>
      <c r="C37" t="inlineStr">
        <is>
          <t>2024 997719</t>
        </is>
      </c>
      <c r="K37">
        <f>VLOOKUP(C37,Tickets!$A$2:$X$410,22,FALSE)</f>
        <v/>
      </c>
      <c r="M37">
        <f>IF(ISBLANK(VLOOKUP(C37,Tickets!$A$2:$X$410,23,FALSE)),"Vacío",VLOOKUP(C37,Tickets!$A$2:$X$410,23,FALSE))</f>
        <v/>
      </c>
      <c r="N37">
        <f>IF(ISBLANK(VLOOKUP(C37,Tickets!$A$2:$X$410,24,FALSE)),"Vacío",VLOOKUP(C37,Tickets!$A$2:$X$410,24,FALSE))</f>
        <v/>
      </c>
      <c r="O37">
        <f>IF(OR(ISTEXT(M37), ISTEXT(K37)), "No Disponible", M37-K37)</f>
        <v/>
      </c>
      <c r="P37">
        <f>IF(OR(ISTEXT(N37), ISTEXT(K37)), "No Disponible", N37-K37)</f>
        <v/>
      </c>
    </row>
    <row r="38">
      <c r="A38" s="57" t="inlineStr">
        <is>
          <t>3379</t>
        </is>
      </c>
      <c r="B38" s="57" t="inlineStr">
        <is>
          <t>VITACURA</t>
        </is>
      </c>
      <c r="C38" s="57" t="inlineStr">
        <is>
          <t>2024 995334</t>
        </is>
      </c>
      <c r="D38" s="57" t="inlineStr">
        <is>
          <t>39132502</t>
        </is>
      </c>
      <c r="E38" s="59" t="n">
        <v>3.002777777777778</v>
      </c>
      <c r="F38" s="57" t="n">
        <v>90.31</v>
      </c>
      <c r="G38" s="57" t="n">
        <v>1.4</v>
      </c>
      <c r="H38" s="57" t="n">
        <v>0.1</v>
      </c>
      <c r="I38" s="57" t="n">
        <v>0.14</v>
      </c>
      <c r="K38" s="60">
        <f>VLOOKUP(C38,Tickets!$A$2:$X$410,22,FALSE)</f>
        <v/>
      </c>
      <c r="M38" s="60">
        <f>IF(ISBLANK(VLOOKUP(C38,Tickets!$A$2:$X$410,23,FALSE)),"Vacío",VLOOKUP(C38,Tickets!$A$2:$X$410,23,FALSE))</f>
        <v/>
      </c>
      <c r="N38" s="60">
        <f>IF(ISBLANK(VLOOKUP(C38,Tickets!$A$2:$X$410,24,FALSE)),"Vacío",VLOOKUP(C38,Tickets!$A$2:$X$410,24,FALSE))</f>
        <v/>
      </c>
      <c r="O38" s="59">
        <f>IF(OR(ISTEXT(M38), ISTEXT(K38)), "No Disponible", M38-K38)</f>
        <v/>
      </c>
      <c r="P38" s="59">
        <f>IF(OR(ISTEXT(N38), ISTEXT(K38)), "No Disponible", N38-K38)</f>
        <v/>
      </c>
    </row>
    <row r="39">
      <c r="A39" s="57" t="inlineStr">
        <is>
          <t>1008</t>
        </is>
      </c>
      <c r="B39" s="57" t="inlineStr">
        <is>
          <t>PUERTO MONTT</t>
        </is>
      </c>
      <c r="C39" s="57" t="inlineStr">
        <is>
          <t>2024 989904</t>
        </is>
      </c>
      <c r="D39" s="57" t="inlineStr">
        <is>
          <t>39049389</t>
        </is>
      </c>
      <c r="E39" s="59" t="n">
        <v>2.951388888888889</v>
      </c>
      <c r="F39" s="57" t="n">
        <v>90.48</v>
      </c>
      <c r="G39" s="57" t="n">
        <v>3.5</v>
      </c>
      <c r="H39" s="57" t="n">
        <v>0.1</v>
      </c>
      <c r="I39" s="57" t="n">
        <v>0.35</v>
      </c>
      <c r="K39" s="60">
        <f>VLOOKUP(C39,Tickets!$A$2:$X$410,22,FALSE)</f>
        <v/>
      </c>
      <c r="M39" s="60">
        <f>IF(ISBLANK(VLOOKUP(C39,Tickets!$A$2:$X$410,23,FALSE)),"Vacío",VLOOKUP(C39,Tickets!$A$2:$X$410,23,FALSE))</f>
        <v/>
      </c>
      <c r="N39" s="60">
        <f>IF(ISBLANK(VLOOKUP(C39,Tickets!$A$2:$X$410,24,FALSE)),"Vacío",VLOOKUP(C39,Tickets!$A$2:$X$410,24,FALSE))</f>
        <v/>
      </c>
      <c r="O39" s="59">
        <f>IF(OR(ISTEXT(M39), ISTEXT(K39)), "No Disponible", M39-K39)</f>
        <v/>
      </c>
      <c r="P39" s="59">
        <f>IF(OR(ISTEXT(N39), ISTEXT(K39)), "No Disponible", N39-K39)</f>
        <v/>
      </c>
    </row>
    <row r="40">
      <c r="A40" s="57" t="inlineStr">
        <is>
          <t>559</t>
        </is>
      </c>
      <c r="B40" s="57" t="inlineStr">
        <is>
          <t>ESTACION CENTRAL</t>
        </is>
      </c>
      <c r="C40" s="57" t="inlineStr">
        <is>
          <t>2024 986379</t>
        </is>
      </c>
      <c r="D40" s="57" t="inlineStr">
        <is>
          <t>38984090</t>
        </is>
      </c>
      <c r="E40" s="59" t="n">
        <v>2.944444444444445</v>
      </c>
      <c r="F40" s="57" t="n">
        <v>90.5</v>
      </c>
      <c r="G40" s="57" t="n">
        <v>4.4</v>
      </c>
      <c r="H40" s="57" t="n">
        <v>0.1</v>
      </c>
      <c r="I40" s="57" t="n">
        <v>0.44</v>
      </c>
      <c r="K40" s="60">
        <f>VLOOKUP(C40,Tickets!$A$2:$X$410,22,FALSE)</f>
        <v/>
      </c>
      <c r="M40" s="60">
        <f>IF(ISBLANK(VLOOKUP(C40,Tickets!$A$2:$X$410,23,FALSE)),"Vacío",VLOOKUP(C40,Tickets!$A$2:$X$410,23,FALSE))</f>
        <v/>
      </c>
      <c r="N40" s="60">
        <f>IF(ISBLANK(VLOOKUP(C40,Tickets!$A$2:$X$410,24,FALSE)),"Vacío",VLOOKUP(C40,Tickets!$A$2:$X$410,24,FALSE))</f>
        <v/>
      </c>
      <c r="O40" s="59">
        <f>IF(OR(ISTEXT(M40), ISTEXT(K40)), "No Disponible", M40-K40)</f>
        <v/>
      </c>
      <c r="P40" s="59">
        <f>IF(OR(ISTEXT(N40), ISTEXT(K40)), "No Disponible", N40-K40)</f>
        <v/>
      </c>
    </row>
    <row r="41">
      <c r="A41" s="57" t="inlineStr">
        <is>
          <t>5788</t>
        </is>
      </c>
      <c r="B41" s="57" t="inlineStr">
        <is>
          <t>SAGRADA FAMILIA</t>
        </is>
      </c>
      <c r="C41" s="57" t="inlineStr">
        <is>
          <t>2024 000284</t>
        </is>
      </c>
      <c r="D41" s="57" t="inlineStr">
        <is>
          <t>39219947</t>
        </is>
      </c>
      <c r="E41" s="59" t="n">
        <v>2.898611111111111</v>
      </c>
      <c r="F41" s="57" t="n">
        <v>90.65000000000001</v>
      </c>
      <c r="G41" s="57" t="n">
        <v>19</v>
      </c>
      <c r="H41" s="57" t="n">
        <v>0.1</v>
      </c>
      <c r="I41" s="57" t="n">
        <v>1.9</v>
      </c>
      <c r="K41" s="60">
        <f>VLOOKUP(C41,Tickets!$A$2:$X$410,22,FALSE)</f>
        <v/>
      </c>
      <c r="M41" s="60">
        <f>IF(ISBLANK(VLOOKUP(C41,Tickets!$A$2:$X$410,23,FALSE)),"Vacío",VLOOKUP(C41,Tickets!$A$2:$X$410,23,FALSE))</f>
        <v/>
      </c>
      <c r="N41" s="60">
        <f>IF(ISBLANK(VLOOKUP(C41,Tickets!$A$2:$X$410,24,FALSE)),"Vacío",VLOOKUP(C41,Tickets!$A$2:$X$410,24,FALSE))</f>
        <v/>
      </c>
      <c r="O41" s="59">
        <f>IF(OR(ISTEXT(M41), ISTEXT(K41)), "No Disponible", M41-K41)</f>
        <v/>
      </c>
      <c r="P41" s="59">
        <f>IF(OR(ISTEXT(N41), ISTEXT(K41)), "No Disponible", N41-K41)</f>
        <v/>
      </c>
    </row>
    <row r="42">
      <c r="A42" s="57" t="inlineStr">
        <is>
          <t>4252</t>
        </is>
      </c>
      <c r="B42" s="57" t="inlineStr">
        <is>
          <t>LAS CONDES</t>
        </is>
      </c>
      <c r="C42" s="57" t="inlineStr">
        <is>
          <t>2024 990178</t>
        </is>
      </c>
      <c r="D42" s="57" t="inlineStr">
        <is>
          <t>39052553</t>
        </is>
      </c>
      <c r="E42" s="59" t="n">
        <v>2.867361111111111</v>
      </c>
      <c r="F42" s="57" t="n">
        <v>90.75</v>
      </c>
      <c r="G42" s="57" t="n">
        <v>3.9</v>
      </c>
      <c r="H42" s="57" t="n">
        <v>0.1</v>
      </c>
      <c r="I42" s="57" t="n">
        <v>0.39</v>
      </c>
      <c r="K42" s="60">
        <f>VLOOKUP(C42,Tickets!$A$2:$X$410,22,FALSE)</f>
        <v/>
      </c>
      <c r="M42" s="60">
        <f>IF(ISBLANK(VLOOKUP(C42,Tickets!$A$2:$X$410,23,FALSE)),"Vacío",VLOOKUP(C42,Tickets!$A$2:$X$410,23,FALSE))</f>
        <v/>
      </c>
      <c r="N42" s="60">
        <f>IF(ISBLANK(VLOOKUP(C42,Tickets!$A$2:$X$410,24,FALSE)),"Vacío",VLOOKUP(C42,Tickets!$A$2:$X$410,24,FALSE))</f>
        <v/>
      </c>
      <c r="O42" s="59">
        <f>IF(OR(ISTEXT(M42), ISTEXT(K42)), "No Disponible", M42-K42)</f>
        <v/>
      </c>
      <c r="P42" s="59">
        <f>IF(OR(ISTEXT(N42), ISTEXT(K42)), "No Disponible", N42-K42)</f>
        <v/>
      </c>
    </row>
    <row r="43">
      <c r="A43" s="57" t="inlineStr">
        <is>
          <t>8704</t>
        </is>
      </c>
      <c r="B43" s="57" t="inlineStr">
        <is>
          <t>MACUL</t>
        </is>
      </c>
      <c r="C43" s="57" t="inlineStr">
        <is>
          <t>2024 987258</t>
        </is>
      </c>
      <c r="D43" s="57" t="inlineStr">
        <is>
          <t>39004159,39048292</t>
        </is>
      </c>
      <c r="E43" s="59" t="n">
        <v>2.831944444444444</v>
      </c>
      <c r="F43" s="57" t="n">
        <v>90.86</v>
      </c>
      <c r="G43" s="57" t="n">
        <v>3</v>
      </c>
      <c r="H43" s="57" t="n">
        <v>0.1</v>
      </c>
      <c r="I43" s="57" t="n">
        <v>0.3</v>
      </c>
      <c r="K43" s="60">
        <f>VLOOKUP(C43,Tickets!$A$2:$X$410,22,FALSE)</f>
        <v/>
      </c>
      <c r="M43" s="60">
        <f>IF(ISBLANK(VLOOKUP(C43,Tickets!$A$2:$X$410,23,FALSE)),"Vacío",VLOOKUP(C43,Tickets!$A$2:$X$410,23,FALSE))</f>
        <v/>
      </c>
      <c r="N43" s="60">
        <f>IF(ISBLANK(VLOOKUP(C43,Tickets!$A$2:$X$410,24,FALSE)),"Vacío",VLOOKUP(C43,Tickets!$A$2:$X$410,24,FALSE))</f>
        <v/>
      </c>
      <c r="O43" s="59">
        <f>IF(OR(ISTEXT(M43), ISTEXT(K43)), "No Disponible", M43-K43)</f>
        <v/>
      </c>
      <c r="P43" s="59">
        <f>IF(OR(ISTEXT(N43), ISTEXT(K43)), "No Disponible", N43-K43)</f>
        <v/>
      </c>
    </row>
    <row r="44">
      <c r="A44" t="inlineStr">
        <is>
          <t>8704</t>
        </is>
      </c>
      <c r="B44" t="inlineStr">
        <is>
          <t>MACUL</t>
        </is>
      </c>
      <c r="C44" t="inlineStr">
        <is>
          <t>2024 989785</t>
        </is>
      </c>
      <c r="K44">
        <f>VLOOKUP(C44,Tickets!$A$2:$X$410,22,FALSE)</f>
        <v/>
      </c>
      <c r="M44">
        <f>IF(ISBLANK(VLOOKUP(C44,Tickets!$A$2:$X$410,23,FALSE)),"Vacío",VLOOKUP(C44,Tickets!$A$2:$X$410,23,FALSE))</f>
        <v/>
      </c>
      <c r="N44">
        <f>IF(ISBLANK(VLOOKUP(C44,Tickets!$A$2:$X$410,24,FALSE)),"Vacío",VLOOKUP(C44,Tickets!$A$2:$X$410,24,FALSE))</f>
        <v/>
      </c>
      <c r="O44">
        <f>IF(OR(ISTEXT(M44), ISTEXT(K44)), "No Disponible", M44-K44)</f>
        <v/>
      </c>
      <c r="P44">
        <f>IF(OR(ISTEXT(N44), ISTEXT(K44)), "No Disponible", N44-K44)</f>
        <v/>
      </c>
    </row>
    <row r="45">
      <c r="A45" s="57" t="inlineStr">
        <is>
          <t>3859</t>
        </is>
      </c>
      <c r="B45" s="57" t="inlineStr">
        <is>
          <t>PURRANQUE</t>
        </is>
      </c>
      <c r="C45" s="57" t="inlineStr">
        <is>
          <t>2024 002663</t>
        </is>
      </c>
      <c r="D45" s="57" t="inlineStr">
        <is>
          <t>002663</t>
        </is>
      </c>
      <c r="E45" s="59" t="n">
        <v>2.779861111111111</v>
      </c>
      <c r="F45" s="57" t="n">
        <v>91.03</v>
      </c>
      <c r="G45" s="57" t="n">
        <v>1.7</v>
      </c>
      <c r="H45" s="57" t="n">
        <v>0.1</v>
      </c>
      <c r="I45" s="57" t="n">
        <v>0.17</v>
      </c>
      <c r="K45" s="60">
        <f>VLOOKUP(C45,Tickets!$A$2:$X$410,22,FALSE)</f>
        <v/>
      </c>
      <c r="M45" s="60">
        <f>IF(ISBLANK(VLOOKUP(C45,Tickets!$A$2:$X$410,23,FALSE)),"Vacío",VLOOKUP(C45,Tickets!$A$2:$X$410,23,FALSE))</f>
        <v/>
      </c>
      <c r="N45" s="60">
        <f>IF(ISBLANK(VLOOKUP(C45,Tickets!$A$2:$X$410,24,FALSE)),"Vacío",VLOOKUP(C45,Tickets!$A$2:$X$410,24,FALSE))</f>
        <v/>
      </c>
      <c r="O45" s="59">
        <f>IF(OR(ISTEXT(M45), ISTEXT(K45)), "No Disponible", M45-K45)</f>
        <v/>
      </c>
      <c r="P45" s="59">
        <f>IF(OR(ISTEXT(N45), ISTEXT(K45)), "No Disponible", N45-K45)</f>
        <v/>
      </c>
    </row>
    <row r="46">
      <c r="A46" s="57" t="inlineStr">
        <is>
          <t>5472</t>
        </is>
      </c>
      <c r="B46" s="57" t="inlineStr">
        <is>
          <t>SAN FRANCISCO DE MOSTAZAL</t>
        </is>
      </c>
      <c r="C46" s="57" t="inlineStr">
        <is>
          <t>2024 987301</t>
        </is>
      </c>
      <c r="D46" s="57" t="inlineStr">
        <is>
          <t>39010256,39010256</t>
        </is>
      </c>
      <c r="E46" s="59" t="n">
        <v>2.534027777777778</v>
      </c>
      <c r="F46" s="57" t="n">
        <v>91.81999999999999</v>
      </c>
      <c r="G46" s="57" t="n">
        <v>19</v>
      </c>
      <c r="H46" s="57" t="n">
        <v>0.1</v>
      </c>
      <c r="I46" s="57" t="n">
        <v>1.9</v>
      </c>
      <c r="K46" s="60">
        <f>VLOOKUP(C46,Tickets!$A$2:$X$410,22,FALSE)</f>
        <v/>
      </c>
      <c r="M46" s="60">
        <f>IF(ISBLANK(VLOOKUP(C46,Tickets!$A$2:$X$410,23,FALSE)),"Vacío",VLOOKUP(C46,Tickets!$A$2:$X$410,23,FALSE))</f>
        <v/>
      </c>
      <c r="N46" s="60">
        <f>IF(ISBLANK(VLOOKUP(C46,Tickets!$A$2:$X$410,24,FALSE)),"Vacío",VLOOKUP(C46,Tickets!$A$2:$X$410,24,FALSE))</f>
        <v/>
      </c>
      <c r="O46" s="59">
        <f>IF(OR(ISTEXT(M46), ISTEXT(K46)), "No Disponible", M46-K46)</f>
        <v/>
      </c>
      <c r="P46" s="59">
        <f>IF(OR(ISTEXT(N46), ISTEXT(K46)), "No Disponible", N46-K46)</f>
        <v/>
      </c>
    </row>
    <row r="47">
      <c r="A47" t="inlineStr">
        <is>
          <t>5472</t>
        </is>
      </c>
      <c r="B47" t="inlineStr">
        <is>
          <t>SAN FRANCISCO DE MOSTAZAL</t>
        </is>
      </c>
      <c r="C47" t="inlineStr">
        <is>
          <t>2024 987329</t>
        </is>
      </c>
      <c r="K47">
        <f>VLOOKUP(C47,Tickets!$A$2:$X$410,22,FALSE)</f>
        <v/>
      </c>
      <c r="M47">
        <f>IF(ISBLANK(VLOOKUP(C47,Tickets!$A$2:$X$410,23,FALSE)),"Vacío",VLOOKUP(C47,Tickets!$A$2:$X$410,23,FALSE))</f>
        <v/>
      </c>
      <c r="N47">
        <f>IF(ISBLANK(VLOOKUP(C47,Tickets!$A$2:$X$410,24,FALSE)),"Vacío",VLOOKUP(C47,Tickets!$A$2:$X$410,24,FALSE))</f>
        <v/>
      </c>
      <c r="O47">
        <f>IF(OR(ISTEXT(M47), ISTEXT(K47)), "No Disponible", M47-K47)</f>
        <v/>
      </c>
      <c r="P47">
        <f>IF(OR(ISTEXT(N47), ISTEXT(K47)), "No Disponible", N47-K47)</f>
        <v/>
      </c>
    </row>
    <row r="48">
      <c r="A48" s="57" t="inlineStr">
        <is>
          <t>4175</t>
        </is>
      </c>
      <c r="B48" s="57" t="inlineStr">
        <is>
          <t>VALDIVIA</t>
        </is>
      </c>
      <c r="C48" s="57" t="inlineStr">
        <is>
          <t>2024 987305</t>
        </is>
      </c>
      <c r="D48" s="57" t="inlineStr">
        <is>
          <t>39007333,39104474</t>
        </is>
      </c>
      <c r="E48" s="59" t="n">
        <v>2.472916666666667</v>
      </c>
      <c r="F48" s="57" t="n">
        <v>92.02</v>
      </c>
      <c r="G48" s="57" t="n">
        <v>3.9</v>
      </c>
      <c r="H48" s="57" t="n">
        <v>0.1</v>
      </c>
      <c r="I48" s="57" t="n">
        <v>0.39</v>
      </c>
      <c r="K48" s="60">
        <f>VLOOKUP(C48,Tickets!$A$2:$X$410,22,FALSE)</f>
        <v/>
      </c>
      <c r="M48" s="60">
        <f>IF(ISBLANK(VLOOKUP(C48,Tickets!$A$2:$X$410,23,FALSE)),"Vacío",VLOOKUP(C48,Tickets!$A$2:$X$410,23,FALSE))</f>
        <v/>
      </c>
      <c r="N48" s="60">
        <f>IF(ISBLANK(VLOOKUP(C48,Tickets!$A$2:$X$410,24,FALSE)),"Vacío",VLOOKUP(C48,Tickets!$A$2:$X$410,24,FALSE))</f>
        <v/>
      </c>
      <c r="O48" s="59">
        <f>IF(OR(ISTEXT(M48), ISTEXT(K48)), "No Disponible", M48-K48)</f>
        <v/>
      </c>
      <c r="P48" s="59">
        <f>IF(OR(ISTEXT(N48), ISTEXT(K48)), "No Disponible", N48-K48)</f>
        <v/>
      </c>
    </row>
    <row r="49">
      <c r="A49" t="inlineStr">
        <is>
          <t>4175</t>
        </is>
      </c>
      <c r="B49" t="inlineStr">
        <is>
          <t>VALDIVIA</t>
        </is>
      </c>
      <c r="C49" t="inlineStr">
        <is>
          <t>2024 992716</t>
        </is>
      </c>
      <c r="K49">
        <f>VLOOKUP(C49,Tickets!$A$2:$X$410,22,FALSE)</f>
        <v/>
      </c>
      <c r="M49">
        <f>IF(ISBLANK(VLOOKUP(C49,Tickets!$A$2:$X$410,23,FALSE)),"Vacío",VLOOKUP(C49,Tickets!$A$2:$X$410,23,FALSE))</f>
        <v/>
      </c>
      <c r="N49">
        <f>IF(ISBLANK(VLOOKUP(C49,Tickets!$A$2:$X$410,24,FALSE)),"Vacío",VLOOKUP(C49,Tickets!$A$2:$X$410,24,FALSE))</f>
        <v/>
      </c>
      <c r="O49">
        <f>IF(OR(ISTEXT(M49), ISTEXT(K49)), "No Disponible", M49-K49)</f>
        <v/>
      </c>
      <c r="P49">
        <f>IF(OR(ISTEXT(N49), ISTEXT(K49)), "No Disponible", N49-K49)</f>
        <v/>
      </c>
    </row>
    <row r="50">
      <c r="A50" s="57" t="inlineStr">
        <is>
          <t>441</t>
        </is>
      </c>
      <c r="B50" s="57" t="inlineStr">
        <is>
          <t>SAN FRANCISCO DE MOSTAZAL</t>
        </is>
      </c>
      <c r="C50" s="57" t="inlineStr">
        <is>
          <t>2024 990675</t>
        </is>
      </c>
      <c r="D50" s="57" t="inlineStr">
        <is>
          <t>39060572,39158914</t>
        </is>
      </c>
      <c r="E50" s="59" t="n">
        <v>2.4375</v>
      </c>
      <c r="F50" s="57" t="n">
        <v>92.14</v>
      </c>
      <c r="G50" s="57" t="n">
        <v>12.4</v>
      </c>
      <c r="H50" s="57" t="n">
        <v>0.1</v>
      </c>
      <c r="I50" s="57" t="n">
        <v>1.24</v>
      </c>
      <c r="K50" s="60">
        <f>VLOOKUP(C50,Tickets!$A$2:$X$410,22,FALSE)</f>
        <v/>
      </c>
      <c r="M50" s="60">
        <f>IF(ISBLANK(VLOOKUP(C50,Tickets!$A$2:$X$410,23,FALSE)),"Vacío",VLOOKUP(C50,Tickets!$A$2:$X$410,23,FALSE))</f>
        <v/>
      </c>
      <c r="N50" s="60">
        <f>IF(ISBLANK(VLOOKUP(C50,Tickets!$A$2:$X$410,24,FALSE)),"Vacío",VLOOKUP(C50,Tickets!$A$2:$X$410,24,FALSE))</f>
        <v/>
      </c>
      <c r="O50" s="59">
        <f>IF(OR(ISTEXT(M50), ISTEXT(K50)), "No Disponible", M50-K50)</f>
        <v/>
      </c>
      <c r="P50" s="59">
        <f>IF(OR(ISTEXT(N50), ISTEXT(K50)), "No Disponible", N50-K50)</f>
        <v/>
      </c>
    </row>
    <row r="51">
      <c r="A51" t="inlineStr">
        <is>
          <t>441</t>
        </is>
      </c>
      <c r="B51" t="inlineStr">
        <is>
          <t>SAN FRANCISCO DE MOSTAZAL</t>
        </is>
      </c>
      <c r="C51" t="inlineStr">
        <is>
          <t>2024 996640</t>
        </is>
      </c>
      <c r="K51">
        <f>VLOOKUP(C51,Tickets!$A$2:$X$410,22,FALSE)</f>
        <v/>
      </c>
      <c r="M51">
        <f>IF(ISBLANK(VLOOKUP(C51,Tickets!$A$2:$X$410,23,FALSE)),"Vacío",VLOOKUP(C51,Tickets!$A$2:$X$410,23,FALSE))</f>
        <v/>
      </c>
      <c r="N51">
        <f>IF(ISBLANK(VLOOKUP(C51,Tickets!$A$2:$X$410,24,FALSE)),"Vacío",VLOOKUP(C51,Tickets!$A$2:$X$410,24,FALSE))</f>
        <v/>
      </c>
      <c r="O51">
        <f>IF(OR(ISTEXT(M51), ISTEXT(K51)), "No Disponible", M51-K51)</f>
        <v/>
      </c>
      <c r="P51">
        <f>IF(OR(ISTEXT(N51), ISTEXT(K51)), "No Disponible", N51-K51)</f>
        <v/>
      </c>
    </row>
    <row r="52">
      <c r="A52" s="57" t="inlineStr">
        <is>
          <t>984</t>
        </is>
      </c>
      <c r="B52" s="57" t="inlineStr">
        <is>
          <t>LAMPA</t>
        </is>
      </c>
      <c r="C52" s="57" t="inlineStr">
        <is>
          <t>2024 989280</t>
        </is>
      </c>
      <c r="D52" s="57" t="inlineStr">
        <is>
          <t>39143810,39039825</t>
        </is>
      </c>
      <c r="E52" s="59" t="n">
        <v>2.201388888888889</v>
      </c>
      <c r="F52" s="57" t="n">
        <v>92.90000000000001</v>
      </c>
      <c r="G52" s="57" t="n">
        <v>14.1</v>
      </c>
      <c r="H52" s="57" t="n">
        <v>0.1</v>
      </c>
      <c r="I52" s="57" t="n">
        <v>1.41</v>
      </c>
      <c r="K52" s="60">
        <f>VLOOKUP(C52,Tickets!$A$2:$X$410,22,FALSE)</f>
        <v/>
      </c>
      <c r="M52" s="60">
        <f>IF(ISBLANK(VLOOKUP(C52,Tickets!$A$2:$X$410,23,FALSE)),"Vacío",VLOOKUP(C52,Tickets!$A$2:$X$410,23,FALSE))</f>
        <v/>
      </c>
      <c r="N52" s="60">
        <f>IF(ISBLANK(VLOOKUP(C52,Tickets!$A$2:$X$410,24,FALSE)),"Vacío",VLOOKUP(C52,Tickets!$A$2:$X$410,24,FALSE))</f>
        <v/>
      </c>
      <c r="O52" s="59">
        <f>IF(OR(ISTEXT(M52), ISTEXT(K52)), "No Disponible", M52-K52)</f>
        <v/>
      </c>
      <c r="P52" s="59">
        <f>IF(OR(ISTEXT(N52), ISTEXT(K52)), "No Disponible", N52-K52)</f>
        <v/>
      </c>
    </row>
    <row r="53">
      <c r="A53" s="57" t="inlineStr">
        <is>
          <t>3514</t>
        </is>
      </c>
      <c r="B53" s="57" t="inlineStr">
        <is>
          <t>PROVIDENCIA</t>
        </is>
      </c>
      <c r="C53" s="57" t="inlineStr">
        <is>
          <t>2024 987549</t>
        </is>
      </c>
      <c r="D53" s="57" t="inlineStr">
        <is>
          <t>39013672</t>
        </is>
      </c>
      <c r="E53" s="59" t="n">
        <v>2.125</v>
      </c>
      <c r="F53" s="57" t="n">
        <v>93.14</v>
      </c>
      <c r="G53" s="57" t="n">
        <v>1.4</v>
      </c>
      <c r="H53" s="57" t="n">
        <v>0.1</v>
      </c>
      <c r="I53" s="57" t="n">
        <v>0.14</v>
      </c>
      <c r="K53" s="60">
        <f>VLOOKUP(C53,Tickets!$A$2:$X$410,22,FALSE)</f>
        <v/>
      </c>
      <c r="M53" s="60">
        <f>IF(ISBLANK(VLOOKUP(C53,Tickets!$A$2:$X$410,23,FALSE)),"Vacío",VLOOKUP(C53,Tickets!$A$2:$X$410,23,FALSE))</f>
        <v/>
      </c>
      <c r="N53" s="60">
        <f>IF(ISBLANK(VLOOKUP(C53,Tickets!$A$2:$X$410,24,FALSE)),"Vacío",VLOOKUP(C53,Tickets!$A$2:$X$410,24,FALSE))</f>
        <v/>
      </c>
      <c r="O53" s="59">
        <f>IF(OR(ISTEXT(M53), ISTEXT(K53)), "No Disponible", M53-K53)</f>
        <v/>
      </c>
      <c r="P53" s="59">
        <f>IF(OR(ISTEXT(N53), ISTEXT(K53)), "No Disponible", N53-K53)</f>
        <v/>
      </c>
    </row>
    <row r="54">
      <c r="A54" s="57" t="inlineStr">
        <is>
          <t>5590</t>
        </is>
      </c>
      <c r="B54" s="57" t="inlineStr">
        <is>
          <t>PUDAHUEL</t>
        </is>
      </c>
      <c r="C54" s="57" t="inlineStr">
        <is>
          <t>2024 988726</t>
        </is>
      </c>
      <c r="D54" s="57" t="inlineStr">
        <is>
          <t>39032875</t>
        </is>
      </c>
      <c r="E54" s="59" t="n">
        <v>2.101388888888889</v>
      </c>
      <c r="F54" s="57" t="n">
        <v>93.22</v>
      </c>
      <c r="G54" s="57" t="n">
        <v>3</v>
      </c>
      <c r="H54" s="57" t="n">
        <v>0.1</v>
      </c>
      <c r="I54" s="57" t="n">
        <v>0.3</v>
      </c>
      <c r="K54" s="60">
        <f>VLOOKUP(C54,Tickets!$A$2:$X$410,22,FALSE)</f>
        <v/>
      </c>
      <c r="M54" s="60">
        <f>IF(ISBLANK(VLOOKUP(C54,Tickets!$A$2:$X$410,23,FALSE)),"Vacío",VLOOKUP(C54,Tickets!$A$2:$X$410,23,FALSE))</f>
        <v/>
      </c>
      <c r="N54" s="60">
        <f>IF(ISBLANK(VLOOKUP(C54,Tickets!$A$2:$X$410,24,FALSE)),"Vacío",VLOOKUP(C54,Tickets!$A$2:$X$410,24,FALSE))</f>
        <v/>
      </c>
      <c r="O54" s="59">
        <f>IF(OR(ISTEXT(M54), ISTEXT(K54)), "No Disponible", M54-K54)</f>
        <v/>
      </c>
      <c r="P54" s="59">
        <f>IF(OR(ISTEXT(N54), ISTEXT(K54)), "No Disponible", N54-K54)</f>
        <v/>
      </c>
    </row>
    <row r="55">
      <c r="A55" s="57" t="inlineStr">
        <is>
          <t>5628</t>
        </is>
      </c>
      <c r="B55" s="57" t="inlineStr">
        <is>
          <t>TALCAHUANO</t>
        </is>
      </c>
      <c r="C55" s="57" t="inlineStr">
        <is>
          <t>2024 991463</t>
        </is>
      </c>
      <c r="D55" s="57" t="inlineStr">
        <is>
          <t>39073628</t>
        </is>
      </c>
      <c r="E55" s="59" t="n">
        <v>2.086111111111111</v>
      </c>
      <c r="F55" s="57" t="n">
        <v>93.27</v>
      </c>
      <c r="G55" s="57" t="n">
        <v>4.5</v>
      </c>
      <c r="H55" s="57" t="n">
        <v>0.1</v>
      </c>
      <c r="I55" s="57" t="n">
        <v>0.45</v>
      </c>
      <c r="K55" s="60">
        <f>VLOOKUP(C55,Tickets!$A$2:$X$410,22,FALSE)</f>
        <v/>
      </c>
      <c r="M55" s="60">
        <f>IF(ISBLANK(VLOOKUP(C55,Tickets!$A$2:$X$410,23,FALSE)),"Vacío",VLOOKUP(C55,Tickets!$A$2:$X$410,23,FALSE))</f>
        <v/>
      </c>
      <c r="N55" s="60">
        <f>IF(ISBLANK(VLOOKUP(C55,Tickets!$A$2:$X$410,24,FALSE)),"Vacío",VLOOKUP(C55,Tickets!$A$2:$X$410,24,FALSE))</f>
        <v/>
      </c>
      <c r="O55" s="59">
        <f>IF(OR(ISTEXT(M55), ISTEXT(K55)), "No Disponible", M55-K55)</f>
        <v/>
      </c>
      <c r="P55" s="59">
        <f>IF(OR(ISTEXT(N55), ISTEXT(K55)), "No Disponible", N55-K55)</f>
        <v/>
      </c>
    </row>
    <row r="56">
      <c r="A56" s="57" t="inlineStr">
        <is>
          <t>338</t>
        </is>
      </c>
      <c r="B56" s="57" t="inlineStr">
        <is>
          <t>SAN ESTEBAN</t>
        </is>
      </c>
      <c r="C56" s="57" t="inlineStr">
        <is>
          <t>2024 990159</t>
        </is>
      </c>
      <c r="D56" s="57" t="inlineStr">
        <is>
          <t>39051982</t>
        </is>
      </c>
      <c r="E56" s="59" t="n">
        <v>2.075694444444444</v>
      </c>
      <c r="F56" s="57" t="n">
        <v>93.3</v>
      </c>
      <c r="G56" s="57" t="n">
        <v>6</v>
      </c>
      <c r="H56" s="57" t="n">
        <v>0.1</v>
      </c>
      <c r="I56" s="57" t="n">
        <v>0.6</v>
      </c>
      <c r="K56" s="60">
        <f>VLOOKUP(C56,Tickets!$A$2:$X$410,22,FALSE)</f>
        <v/>
      </c>
      <c r="M56" s="60">
        <f>IF(ISBLANK(VLOOKUP(C56,Tickets!$A$2:$X$410,23,FALSE)),"Vacío",VLOOKUP(C56,Tickets!$A$2:$X$410,23,FALSE))</f>
        <v/>
      </c>
      <c r="N56" s="60">
        <f>IF(ISBLANK(VLOOKUP(C56,Tickets!$A$2:$X$410,24,FALSE)),"Vacío",VLOOKUP(C56,Tickets!$A$2:$X$410,24,FALSE))</f>
        <v/>
      </c>
      <c r="O56" s="59">
        <f>IF(OR(ISTEXT(M56), ISTEXT(K56)), "No Disponible", M56-K56)</f>
        <v/>
      </c>
      <c r="P56" s="59">
        <f>IF(OR(ISTEXT(N56), ISTEXT(K56)), "No Disponible", N56-K56)</f>
        <v/>
      </c>
    </row>
    <row r="57">
      <c r="A57" s="57" t="inlineStr">
        <is>
          <t>2526</t>
        </is>
      </c>
      <c r="B57" s="57" t="inlineStr">
        <is>
          <t>AVENIDA LIBERTADOR BERNARDO OHIGGINS 5091</t>
        </is>
      </c>
      <c r="C57" s="57" t="inlineStr">
        <is>
          <t>2024 987056</t>
        </is>
      </c>
      <c r="D57" s="57" t="inlineStr">
        <is>
          <t>987056</t>
        </is>
      </c>
      <c r="E57" s="59" t="n">
        <v>1.976388888888889</v>
      </c>
      <c r="F57" s="57" t="n">
        <v>93.62</v>
      </c>
      <c r="G57" s="57" t="n">
        <v>0</v>
      </c>
      <c r="H57" s="57" t="n">
        <v>0.1</v>
      </c>
      <c r="I57" s="57" t="n">
        <v>0</v>
      </c>
      <c r="K57" s="60">
        <f>VLOOKUP(C57,Tickets!$A$2:$X$410,22,FALSE)</f>
        <v/>
      </c>
      <c r="M57" s="60">
        <f>IF(ISBLANK(VLOOKUP(C57,Tickets!$A$2:$X$410,23,FALSE)),"Vacío",VLOOKUP(C57,Tickets!$A$2:$X$410,23,FALSE))</f>
        <v/>
      </c>
      <c r="N57" s="60">
        <f>IF(ISBLANK(VLOOKUP(C57,Tickets!$A$2:$X$410,24,FALSE)),"Vacío",VLOOKUP(C57,Tickets!$A$2:$X$410,24,FALSE))</f>
        <v/>
      </c>
      <c r="O57" s="59">
        <f>IF(OR(ISTEXT(M57), ISTEXT(K57)), "No Disponible", M57-K57)</f>
        <v/>
      </c>
      <c r="P57" s="59">
        <f>IF(OR(ISTEXT(N57), ISTEXT(K57)), "No Disponible", N57-K57)</f>
        <v/>
      </c>
    </row>
    <row r="58">
      <c r="A58" s="57" t="inlineStr">
        <is>
          <t>5424</t>
        </is>
      </c>
      <c r="B58" s="57" t="inlineStr">
        <is>
          <t>MAIPU</t>
        </is>
      </c>
      <c r="C58" s="57" t="inlineStr">
        <is>
          <t>2024 985643</t>
        </is>
      </c>
      <c r="D58" s="57" t="inlineStr">
        <is>
          <t>38970573</t>
        </is>
      </c>
      <c r="E58" s="59" t="n">
        <v>1.933333333333333</v>
      </c>
      <c r="F58" s="57" t="n">
        <v>93.76000000000001</v>
      </c>
      <c r="G58" s="57" t="n">
        <v>3.9</v>
      </c>
      <c r="H58" s="57" t="n">
        <v>0.1</v>
      </c>
      <c r="I58" s="57" t="n">
        <v>0.39</v>
      </c>
      <c r="K58" s="60">
        <f>VLOOKUP(C58,Tickets!$A$2:$X$410,22,FALSE)</f>
        <v/>
      </c>
      <c r="M58" s="60">
        <f>IF(ISBLANK(VLOOKUP(C58,Tickets!$A$2:$X$410,23,FALSE)),"Vacío",VLOOKUP(C58,Tickets!$A$2:$X$410,23,FALSE))</f>
        <v/>
      </c>
      <c r="N58" s="60">
        <f>IF(ISBLANK(VLOOKUP(C58,Tickets!$A$2:$X$410,24,FALSE)),"Vacío",VLOOKUP(C58,Tickets!$A$2:$X$410,24,FALSE))</f>
        <v/>
      </c>
      <c r="O58" s="59">
        <f>IF(OR(ISTEXT(M58), ISTEXT(K58)), "No Disponible", M58-K58)</f>
        <v/>
      </c>
      <c r="P58" s="59">
        <f>IF(OR(ISTEXT(N58), ISTEXT(K58)), "No Disponible", N58-K58)</f>
        <v/>
      </c>
    </row>
    <row r="59">
      <c r="A59" s="57" t="inlineStr">
        <is>
          <t>1752</t>
        </is>
      </c>
      <c r="B59" s="57" t="inlineStr">
        <is>
          <t>PUDAHUEL</t>
        </is>
      </c>
      <c r="C59" s="57" t="inlineStr">
        <is>
          <t>2024 000289</t>
        </is>
      </c>
      <c r="D59" s="57" t="inlineStr">
        <is>
          <t>39219612,39062281</t>
        </is>
      </c>
      <c r="E59" s="59" t="n">
        <v>1.915972222222222</v>
      </c>
      <c r="F59" s="57" t="n">
        <v>93.81999999999999</v>
      </c>
      <c r="G59" s="57" t="n">
        <v>4.2</v>
      </c>
      <c r="H59" s="57" t="n">
        <v>0.1</v>
      </c>
      <c r="I59" s="57" t="n">
        <v>0.42</v>
      </c>
      <c r="K59" s="60">
        <f>VLOOKUP(C59,Tickets!$A$2:$X$410,22,FALSE)</f>
        <v/>
      </c>
      <c r="M59" s="60">
        <f>IF(ISBLANK(VLOOKUP(C59,Tickets!$A$2:$X$410,23,FALSE)),"Vacío",VLOOKUP(C59,Tickets!$A$2:$X$410,23,FALSE))</f>
        <v/>
      </c>
      <c r="N59" s="60">
        <f>IF(ISBLANK(VLOOKUP(C59,Tickets!$A$2:$X$410,24,FALSE)),"Vacío",VLOOKUP(C59,Tickets!$A$2:$X$410,24,FALSE))</f>
        <v/>
      </c>
      <c r="O59" s="59">
        <f>IF(OR(ISTEXT(M59), ISTEXT(K59)), "No Disponible", M59-K59)</f>
        <v/>
      </c>
      <c r="P59" s="59">
        <f>IF(OR(ISTEXT(N59), ISTEXT(K59)), "No Disponible", N59-K59)</f>
        <v/>
      </c>
    </row>
    <row r="60">
      <c r="A60" t="inlineStr">
        <is>
          <t>1752</t>
        </is>
      </c>
      <c r="B60" t="inlineStr">
        <is>
          <t>PUDAHUEL</t>
        </is>
      </c>
      <c r="C60" t="inlineStr">
        <is>
          <t>2024 990791</t>
        </is>
      </c>
      <c r="K60">
        <f>VLOOKUP(C60,Tickets!$A$2:$X$410,22,FALSE)</f>
        <v/>
      </c>
      <c r="M60">
        <f>IF(ISBLANK(VLOOKUP(C60,Tickets!$A$2:$X$410,23,FALSE)),"Vacío",VLOOKUP(C60,Tickets!$A$2:$X$410,23,FALSE))</f>
        <v/>
      </c>
      <c r="N60">
        <f>IF(ISBLANK(VLOOKUP(C60,Tickets!$A$2:$X$410,24,FALSE)),"Vacío",VLOOKUP(C60,Tickets!$A$2:$X$410,24,FALSE))</f>
        <v/>
      </c>
      <c r="O60">
        <f>IF(OR(ISTEXT(M60), ISTEXT(K60)), "No Disponible", M60-K60)</f>
        <v/>
      </c>
      <c r="P60">
        <f>IF(OR(ISTEXT(N60), ISTEXT(K60)), "No Disponible", N60-K60)</f>
        <v/>
      </c>
    </row>
    <row r="61">
      <c r="A61" s="57" t="inlineStr">
        <is>
          <t>4730</t>
        </is>
      </c>
      <c r="B61" s="57" t="inlineStr">
        <is>
          <t>PUNTA ARENAS</t>
        </is>
      </c>
      <c r="C61" s="57" t="inlineStr">
        <is>
          <t>2024 987757</t>
        </is>
      </c>
      <c r="D61" s="57" t="inlineStr">
        <is>
          <t>39022601</t>
        </is>
      </c>
      <c r="E61" s="59" t="n">
        <v>1.895833333333333</v>
      </c>
      <c r="F61" s="57" t="n">
        <v>93.88</v>
      </c>
      <c r="G61" s="57" t="n">
        <v>6.2</v>
      </c>
      <c r="H61" s="57" t="n">
        <v>0.1</v>
      </c>
      <c r="I61" s="57" t="n">
        <v>0.62</v>
      </c>
      <c r="K61" s="60">
        <f>VLOOKUP(C61,Tickets!$A$2:$X$410,22,FALSE)</f>
        <v/>
      </c>
      <c r="M61" s="60">
        <f>IF(ISBLANK(VLOOKUP(C61,Tickets!$A$2:$X$410,23,FALSE)),"Vacío",VLOOKUP(C61,Tickets!$A$2:$X$410,23,FALSE))</f>
        <v/>
      </c>
      <c r="N61" s="60">
        <f>IF(ISBLANK(VLOOKUP(C61,Tickets!$A$2:$X$410,24,FALSE)),"Vacío",VLOOKUP(C61,Tickets!$A$2:$X$410,24,FALSE))</f>
        <v/>
      </c>
      <c r="O61" s="59">
        <f>IF(OR(ISTEXT(M61), ISTEXT(K61)), "No Disponible", M61-K61)</f>
        <v/>
      </c>
      <c r="P61" s="59">
        <f>IF(OR(ISTEXT(N61), ISTEXT(K61)), "No Disponible", N61-K61)</f>
        <v/>
      </c>
    </row>
    <row r="62">
      <c r="A62" s="57" t="inlineStr">
        <is>
          <t>4062</t>
        </is>
      </c>
      <c r="B62" s="57" t="inlineStr">
        <is>
          <t>SAN MIGUEL</t>
        </is>
      </c>
      <c r="C62" s="57" t="inlineStr">
        <is>
          <t>2024 988127</t>
        </is>
      </c>
      <c r="D62" s="57" t="inlineStr">
        <is>
          <t>39019887</t>
        </is>
      </c>
      <c r="E62" s="59" t="n">
        <v>1.890277777777778</v>
      </c>
      <c r="F62" s="57" t="n">
        <v>93.90000000000001</v>
      </c>
      <c r="G62" s="57" t="n">
        <v>3</v>
      </c>
      <c r="H62" s="57" t="n">
        <v>0.1</v>
      </c>
      <c r="I62" s="57" t="n">
        <v>0.3</v>
      </c>
      <c r="K62" s="60">
        <f>VLOOKUP(C62,Tickets!$A$2:$X$410,22,FALSE)</f>
        <v/>
      </c>
      <c r="M62" s="60">
        <f>IF(ISBLANK(VLOOKUP(C62,Tickets!$A$2:$X$410,23,FALSE)),"Vacío",VLOOKUP(C62,Tickets!$A$2:$X$410,23,FALSE))</f>
        <v/>
      </c>
      <c r="N62" s="60">
        <f>IF(ISBLANK(VLOOKUP(C62,Tickets!$A$2:$X$410,24,FALSE)),"Vacío",VLOOKUP(C62,Tickets!$A$2:$X$410,24,FALSE))</f>
        <v/>
      </c>
      <c r="O62" s="59">
        <f>IF(OR(ISTEXT(M62), ISTEXT(K62)), "No Disponible", M62-K62)</f>
        <v/>
      </c>
      <c r="P62" s="59">
        <f>IF(OR(ISTEXT(N62), ISTEXT(K62)), "No Disponible", N62-K62)</f>
        <v/>
      </c>
    </row>
    <row r="63">
      <c r="A63" s="57" t="inlineStr">
        <is>
          <t>5711</t>
        </is>
      </c>
      <c r="B63" s="57" t="inlineStr">
        <is>
          <t>PUERTO MONTT</t>
        </is>
      </c>
      <c r="C63" s="57" t="inlineStr">
        <is>
          <t>2024 001223</t>
        </is>
      </c>
      <c r="D63" s="57" t="inlineStr">
        <is>
          <t>001223</t>
        </is>
      </c>
      <c r="E63" s="59" t="n">
        <v>1.88125</v>
      </c>
      <c r="F63" s="57" t="n">
        <v>93.93000000000001</v>
      </c>
      <c r="G63" s="57" t="n">
        <v>3.9</v>
      </c>
      <c r="H63" s="57" t="n">
        <v>0.1</v>
      </c>
      <c r="I63" s="57" t="n">
        <v>0.39</v>
      </c>
      <c r="K63" s="60">
        <f>VLOOKUP(C63,Tickets!$A$2:$X$410,22,FALSE)</f>
        <v/>
      </c>
      <c r="M63" s="60">
        <f>IF(ISBLANK(VLOOKUP(C63,Tickets!$A$2:$X$410,23,FALSE)),"Vacío",VLOOKUP(C63,Tickets!$A$2:$X$410,23,FALSE))</f>
        <v/>
      </c>
      <c r="N63" s="60">
        <f>IF(ISBLANK(VLOOKUP(C63,Tickets!$A$2:$X$410,24,FALSE)),"Vacío",VLOOKUP(C63,Tickets!$A$2:$X$410,24,FALSE))</f>
        <v/>
      </c>
      <c r="O63" s="59">
        <f>IF(OR(ISTEXT(M63), ISTEXT(K63)), "No Disponible", M63-K63)</f>
        <v/>
      </c>
      <c r="P63" s="59">
        <f>IF(OR(ISTEXT(N63), ISTEXT(K63)), "No Disponible", N63-K63)</f>
        <v/>
      </c>
    </row>
    <row r="64">
      <c r="A64" s="57" t="inlineStr">
        <is>
          <t>5713</t>
        </is>
      </c>
      <c r="B64" s="57" t="inlineStr">
        <is>
          <t>PUERTO MONTT</t>
        </is>
      </c>
      <c r="C64" s="57" t="inlineStr">
        <is>
          <t>2024 001260</t>
        </is>
      </c>
      <c r="D64" s="57" t="inlineStr">
        <is>
          <t>001260</t>
        </is>
      </c>
      <c r="E64" s="59" t="n">
        <v>1.877777777777778</v>
      </c>
      <c r="F64" s="57" t="n">
        <v>93.94</v>
      </c>
      <c r="G64" s="57" t="n">
        <v>3.5</v>
      </c>
      <c r="H64" s="57" t="n">
        <v>0.1</v>
      </c>
      <c r="I64" s="57" t="n">
        <v>0.35</v>
      </c>
      <c r="K64" s="60">
        <f>VLOOKUP(C64,Tickets!$A$2:$X$410,22,FALSE)</f>
        <v/>
      </c>
      <c r="M64" s="60">
        <f>IF(ISBLANK(VLOOKUP(C64,Tickets!$A$2:$X$410,23,FALSE)),"Vacío",VLOOKUP(C64,Tickets!$A$2:$X$410,23,FALSE))</f>
        <v/>
      </c>
      <c r="N64" s="60">
        <f>IF(ISBLANK(VLOOKUP(C64,Tickets!$A$2:$X$410,24,FALSE)),"Vacío",VLOOKUP(C64,Tickets!$A$2:$X$410,24,FALSE))</f>
        <v/>
      </c>
      <c r="O64" s="59">
        <f>IF(OR(ISTEXT(M64), ISTEXT(K64)), "No Disponible", M64-K64)</f>
        <v/>
      </c>
      <c r="P64" s="59">
        <f>IF(OR(ISTEXT(N64), ISTEXT(K64)), "No Disponible", N64-K64)</f>
        <v/>
      </c>
    </row>
    <row r="65">
      <c r="A65" s="57" t="inlineStr">
        <is>
          <t>1063</t>
        </is>
      </c>
      <c r="B65" s="57" t="inlineStr">
        <is>
          <t>SANTIAGO</t>
        </is>
      </c>
      <c r="C65" s="57" t="inlineStr">
        <is>
          <t>2024 981967</t>
        </is>
      </c>
      <c r="D65" s="57" t="inlineStr">
        <is>
          <t>981967</t>
        </is>
      </c>
      <c r="E65" s="59" t="n">
        <v>1.867361111111111</v>
      </c>
      <c r="F65" s="57" t="n">
        <v>93.98</v>
      </c>
      <c r="G65" s="57" t="n">
        <v>0</v>
      </c>
      <c r="H65" s="57" t="n">
        <v>0.1</v>
      </c>
      <c r="I65" s="57" t="n">
        <v>0</v>
      </c>
      <c r="K65" s="60">
        <f>VLOOKUP(C65,Tickets!$A$2:$X$410,22,FALSE)</f>
        <v/>
      </c>
      <c r="M65" s="60">
        <f>IF(ISBLANK(VLOOKUP(C65,Tickets!$A$2:$X$410,23,FALSE)),"Vacío",VLOOKUP(C65,Tickets!$A$2:$X$410,23,FALSE))</f>
        <v/>
      </c>
      <c r="N65" s="60">
        <f>IF(ISBLANK(VLOOKUP(C65,Tickets!$A$2:$X$410,24,FALSE)),"Vacío",VLOOKUP(C65,Tickets!$A$2:$X$410,24,FALSE))</f>
        <v/>
      </c>
      <c r="O65" s="59">
        <f>IF(OR(ISTEXT(M65), ISTEXT(K65)), "No Disponible", M65-K65)</f>
        <v/>
      </c>
      <c r="P65" s="59">
        <f>IF(OR(ISTEXT(N65), ISTEXT(K65)), "No Disponible", N65-K65)</f>
        <v/>
      </c>
    </row>
    <row r="66">
      <c r="A66" s="57" t="inlineStr">
        <is>
          <t>750</t>
        </is>
      </c>
      <c r="B66" s="57" t="inlineStr">
        <is>
          <t>PUERTO MONTT</t>
        </is>
      </c>
      <c r="C66" s="57" t="inlineStr">
        <is>
          <t>2024 984743</t>
        </is>
      </c>
      <c r="D66" s="57" t="inlineStr">
        <is>
          <t>984743</t>
        </is>
      </c>
      <c r="E66" s="59" t="n">
        <v>1.834027777777778</v>
      </c>
      <c r="F66" s="57" t="n">
        <v>94.08</v>
      </c>
      <c r="G66" s="57" t="n">
        <v>1.8</v>
      </c>
      <c r="H66" s="57" t="n">
        <v>0.1</v>
      </c>
      <c r="I66" s="57" t="n">
        <v>0.18</v>
      </c>
      <c r="K66" s="60">
        <f>VLOOKUP(C66,Tickets!$A$2:$X$410,22,FALSE)</f>
        <v/>
      </c>
      <c r="M66" s="60">
        <f>IF(ISBLANK(VLOOKUP(C66,Tickets!$A$2:$X$410,23,FALSE)),"Vacío",VLOOKUP(C66,Tickets!$A$2:$X$410,23,FALSE))</f>
        <v/>
      </c>
      <c r="N66" s="60">
        <f>IF(ISBLANK(VLOOKUP(C66,Tickets!$A$2:$X$410,24,FALSE)),"Vacío",VLOOKUP(C66,Tickets!$A$2:$X$410,24,FALSE))</f>
        <v/>
      </c>
      <c r="O66" s="59">
        <f>IF(OR(ISTEXT(M66), ISTEXT(K66)), "No Disponible", M66-K66)</f>
        <v/>
      </c>
      <c r="P66" s="59">
        <f>IF(OR(ISTEXT(N66), ISTEXT(K66)), "No Disponible", N66-K66)</f>
        <v/>
      </c>
    </row>
    <row r="67">
      <c r="A67" s="57" t="inlineStr">
        <is>
          <t>4361</t>
        </is>
      </c>
      <c r="B67" s="57" t="inlineStr">
        <is>
          <t>PEDRO AGUIRRE CERDA</t>
        </is>
      </c>
      <c r="C67" s="57" t="inlineStr">
        <is>
          <t>2024 990942</t>
        </is>
      </c>
      <c r="D67" s="57" t="inlineStr">
        <is>
          <t>39065397</t>
        </is>
      </c>
      <c r="E67" s="59" t="n">
        <v>1.820833333333333</v>
      </c>
      <c r="F67" s="57" t="n">
        <v>94.13</v>
      </c>
      <c r="G67" s="57" t="n">
        <v>3</v>
      </c>
      <c r="H67" s="57" t="n">
        <v>0.1</v>
      </c>
      <c r="I67" s="57" t="n">
        <v>0.3</v>
      </c>
      <c r="K67" s="60">
        <f>VLOOKUP(C67,Tickets!$A$2:$X$410,22,FALSE)</f>
        <v/>
      </c>
      <c r="M67" s="60">
        <f>IF(ISBLANK(VLOOKUP(C67,Tickets!$A$2:$X$410,23,FALSE)),"Vacío",VLOOKUP(C67,Tickets!$A$2:$X$410,23,FALSE))</f>
        <v/>
      </c>
      <c r="N67" s="60">
        <f>IF(ISBLANK(VLOOKUP(C67,Tickets!$A$2:$X$410,24,FALSE)),"Vacío",VLOOKUP(C67,Tickets!$A$2:$X$410,24,FALSE))</f>
        <v/>
      </c>
      <c r="O67" s="59">
        <f>IF(OR(ISTEXT(M67), ISTEXT(K67)), "No Disponible", M67-K67)</f>
        <v/>
      </c>
      <c r="P67" s="59">
        <f>IF(OR(ISTEXT(N67), ISTEXT(K67)), "No Disponible", N67-K67)</f>
        <v/>
      </c>
    </row>
    <row r="68">
      <c r="A68" s="57" t="inlineStr">
        <is>
          <t>5524</t>
        </is>
      </c>
      <c r="B68" s="57" t="inlineStr">
        <is>
          <t>MAIPU</t>
        </is>
      </c>
      <c r="C68" s="57" t="inlineStr">
        <is>
          <t>2024 995658</t>
        </is>
      </c>
      <c r="D68" s="57" t="inlineStr">
        <is>
          <t>39145579</t>
        </is>
      </c>
      <c r="E68" s="59" t="n">
        <v>1.767361111111111</v>
      </c>
      <c r="F68" s="57" t="n">
        <v>94.3</v>
      </c>
      <c r="G68" s="57" t="n">
        <v>3</v>
      </c>
      <c r="H68" s="57" t="n">
        <v>0.1</v>
      </c>
      <c r="I68" s="57" t="n">
        <v>0.3</v>
      </c>
      <c r="K68" s="60">
        <f>VLOOKUP(C68,Tickets!$A$2:$X$410,22,FALSE)</f>
        <v/>
      </c>
      <c r="M68" s="60">
        <f>IF(ISBLANK(VLOOKUP(C68,Tickets!$A$2:$X$410,23,FALSE)),"Vacío",VLOOKUP(C68,Tickets!$A$2:$X$410,23,FALSE))</f>
        <v/>
      </c>
      <c r="N68" s="60">
        <f>IF(ISBLANK(VLOOKUP(C68,Tickets!$A$2:$X$410,24,FALSE)),"Vacío",VLOOKUP(C68,Tickets!$A$2:$X$410,24,FALSE))</f>
        <v/>
      </c>
      <c r="O68" s="59">
        <f>IF(OR(ISTEXT(M68), ISTEXT(K68)), "No Disponible", M68-K68)</f>
        <v/>
      </c>
      <c r="P68" s="59">
        <f>IF(OR(ISTEXT(N68), ISTEXT(K68)), "No Disponible", N68-K68)</f>
        <v/>
      </c>
    </row>
    <row r="69">
      <c r="A69" s="57" t="inlineStr">
        <is>
          <t>2978</t>
        </is>
      </c>
      <c r="B69" s="57" t="inlineStr">
        <is>
          <t>SAN PEDRO DE LA PAZ</t>
        </is>
      </c>
      <c r="C69" s="57" t="inlineStr">
        <is>
          <t>2024 987050</t>
        </is>
      </c>
      <c r="D69" s="57" t="inlineStr">
        <is>
          <t>987050</t>
        </is>
      </c>
      <c r="E69" s="59" t="n">
        <v>1.729166666666667</v>
      </c>
      <c r="F69" s="57" t="n">
        <v>94.42</v>
      </c>
      <c r="G69" s="57" t="n">
        <v>3.9</v>
      </c>
      <c r="H69" s="57" t="n">
        <v>0.1</v>
      </c>
      <c r="I69" s="57" t="n">
        <v>0.39</v>
      </c>
      <c r="K69" s="60">
        <f>VLOOKUP(C69,Tickets!$A$2:$X$410,22,FALSE)</f>
        <v/>
      </c>
      <c r="M69" s="60">
        <f>IF(ISBLANK(VLOOKUP(C69,Tickets!$A$2:$X$410,23,FALSE)),"Vacío",VLOOKUP(C69,Tickets!$A$2:$X$410,23,FALSE))</f>
        <v/>
      </c>
      <c r="N69" s="60">
        <f>IF(ISBLANK(VLOOKUP(C69,Tickets!$A$2:$X$410,24,FALSE)),"Vacío",VLOOKUP(C69,Tickets!$A$2:$X$410,24,FALSE))</f>
        <v/>
      </c>
      <c r="O69" s="59">
        <f>IF(OR(ISTEXT(M69), ISTEXT(K69)), "No Disponible", M69-K69)</f>
        <v/>
      </c>
      <c r="P69" s="59">
        <f>IF(OR(ISTEXT(N69), ISTEXT(K69)), "No Disponible", N69-K69)</f>
        <v/>
      </c>
    </row>
    <row r="70">
      <c r="A70" s="57" t="inlineStr">
        <is>
          <t>5444</t>
        </is>
      </c>
      <c r="B70" s="57" t="inlineStr">
        <is>
          <t>ROMERAL</t>
        </is>
      </c>
      <c r="C70" s="57" t="inlineStr">
        <is>
          <t>2024 987046</t>
        </is>
      </c>
      <c r="D70" s="57" t="inlineStr">
        <is>
          <t>38994734</t>
        </is>
      </c>
      <c r="E70" s="59" t="n">
        <v>1.68125</v>
      </c>
      <c r="F70" s="57" t="n">
        <v>94.56999999999999</v>
      </c>
      <c r="G70" s="57" t="n">
        <v>19</v>
      </c>
      <c r="H70" s="57" t="n">
        <v>0.1</v>
      </c>
      <c r="I70" s="57" t="n">
        <v>1.9</v>
      </c>
      <c r="K70" s="60">
        <f>VLOOKUP(C70,Tickets!$A$2:$X$410,22,FALSE)</f>
        <v/>
      </c>
      <c r="M70" s="60">
        <f>IF(ISBLANK(VLOOKUP(C70,Tickets!$A$2:$X$410,23,FALSE)),"Vacío",VLOOKUP(C70,Tickets!$A$2:$X$410,23,FALSE))</f>
        <v/>
      </c>
      <c r="N70" s="60">
        <f>IF(ISBLANK(VLOOKUP(C70,Tickets!$A$2:$X$410,24,FALSE)),"Vacío",VLOOKUP(C70,Tickets!$A$2:$X$410,24,FALSE))</f>
        <v/>
      </c>
      <c r="O70" s="59">
        <f>IF(OR(ISTEXT(M70), ISTEXT(K70)), "No Disponible", M70-K70)</f>
        <v/>
      </c>
      <c r="P70" s="59">
        <f>IF(OR(ISTEXT(N70), ISTEXT(K70)), "No Disponible", N70-K70)</f>
        <v/>
      </c>
    </row>
    <row r="71">
      <c r="A71" s="57" t="inlineStr">
        <is>
          <t>3256</t>
        </is>
      </c>
      <c r="B71" s="57" t="inlineStr">
        <is>
          <t>CALAMA</t>
        </is>
      </c>
      <c r="C71" s="57" t="inlineStr">
        <is>
          <t>2024 995883</t>
        </is>
      </c>
      <c r="D71" s="57" t="inlineStr">
        <is>
          <t>39148866</t>
        </is>
      </c>
      <c r="E71" s="59" t="n">
        <v>1.430555555555556</v>
      </c>
      <c r="F71" s="57" t="n">
        <v>95.38</v>
      </c>
      <c r="G71" s="57" t="n">
        <v>3.36</v>
      </c>
      <c r="H71" s="57" t="n">
        <v>0.1</v>
      </c>
      <c r="I71" s="57" t="n">
        <v>0.34</v>
      </c>
      <c r="K71" s="60">
        <f>VLOOKUP(C71,Tickets!$A$2:$X$410,22,FALSE)</f>
        <v/>
      </c>
      <c r="M71" s="60">
        <f>IF(ISBLANK(VLOOKUP(C71,Tickets!$A$2:$X$410,23,FALSE)),"Vacío",VLOOKUP(C71,Tickets!$A$2:$X$410,23,FALSE))</f>
        <v/>
      </c>
      <c r="N71" s="60">
        <f>IF(ISBLANK(VLOOKUP(C71,Tickets!$A$2:$X$410,24,FALSE)),"Vacío",VLOOKUP(C71,Tickets!$A$2:$X$410,24,FALSE))</f>
        <v/>
      </c>
      <c r="O71" s="59">
        <f>IF(OR(ISTEXT(M71), ISTEXT(K71)), "No Disponible", M71-K71)</f>
        <v/>
      </c>
      <c r="P71" s="59">
        <f>IF(OR(ISTEXT(N71), ISTEXT(K71)), "No Disponible", N71-K71)</f>
        <v/>
      </c>
    </row>
    <row r="72">
      <c r="A72" s="57" t="inlineStr">
        <is>
          <t>3390</t>
        </is>
      </c>
      <c r="B72" s="57" t="inlineStr">
        <is>
          <t>ESTACION CENTRAL</t>
        </is>
      </c>
      <c r="C72" s="57" t="inlineStr">
        <is>
          <t>2024 989000</t>
        </is>
      </c>
      <c r="D72" s="57" t="inlineStr">
        <is>
          <t>39081368,39036950</t>
        </is>
      </c>
      <c r="E72" s="59" t="n">
        <v>1.420138888888889</v>
      </c>
      <c r="F72" s="57" t="n">
        <v>95.42</v>
      </c>
      <c r="G72" s="57" t="n">
        <v>3.94</v>
      </c>
      <c r="H72" s="57" t="n">
        <v>0.1</v>
      </c>
      <c r="I72" s="57" t="n">
        <v>0.39</v>
      </c>
      <c r="K72" s="60">
        <f>VLOOKUP(C72,Tickets!$A$2:$X$410,22,FALSE)</f>
        <v/>
      </c>
      <c r="M72" s="60">
        <f>IF(ISBLANK(VLOOKUP(C72,Tickets!$A$2:$X$410,23,FALSE)),"Vacío",VLOOKUP(C72,Tickets!$A$2:$X$410,23,FALSE))</f>
        <v/>
      </c>
      <c r="N72" s="60">
        <f>IF(ISBLANK(VLOOKUP(C72,Tickets!$A$2:$X$410,24,FALSE)),"Vacío",VLOOKUP(C72,Tickets!$A$2:$X$410,24,FALSE))</f>
        <v/>
      </c>
      <c r="O72" s="59">
        <f>IF(OR(ISTEXT(M72), ISTEXT(K72)), "No Disponible", M72-K72)</f>
        <v/>
      </c>
      <c r="P72" s="59">
        <f>IF(OR(ISTEXT(N72), ISTEXT(K72)), "No Disponible", N72-K72)</f>
        <v/>
      </c>
    </row>
    <row r="73">
      <c r="A73" s="57" t="inlineStr">
        <is>
          <t>4542</t>
        </is>
      </c>
      <c r="B73" s="57" t="inlineStr">
        <is>
          <t>LAS CONDES</t>
        </is>
      </c>
      <c r="C73" s="57" t="inlineStr">
        <is>
          <t>2024 990896</t>
        </is>
      </c>
      <c r="D73" s="57" t="inlineStr">
        <is>
          <t>990896,39088207</t>
        </is>
      </c>
      <c r="E73" s="59" t="n">
        <v>1.376388888888889</v>
      </c>
      <c r="F73" s="57" t="n">
        <v>95.56</v>
      </c>
      <c r="G73" s="57" t="n">
        <v>4.4</v>
      </c>
      <c r="H73" s="57" t="n">
        <v>0.1</v>
      </c>
      <c r="I73" s="57" t="n">
        <v>0.44</v>
      </c>
      <c r="K73" s="60">
        <f>VLOOKUP(C73,Tickets!$A$2:$X$410,22,FALSE)</f>
        <v/>
      </c>
      <c r="M73" s="60">
        <f>IF(ISBLANK(VLOOKUP(C73,Tickets!$A$2:$X$410,23,FALSE)),"Vacío",VLOOKUP(C73,Tickets!$A$2:$X$410,23,FALSE))</f>
        <v/>
      </c>
      <c r="N73" s="60">
        <f>IF(ISBLANK(VLOOKUP(C73,Tickets!$A$2:$X$410,24,FALSE)),"Vacío",VLOOKUP(C73,Tickets!$A$2:$X$410,24,FALSE))</f>
        <v/>
      </c>
      <c r="O73" s="59">
        <f>IF(OR(ISTEXT(M73), ISTEXT(K73)), "No Disponible", M73-K73)</f>
        <v/>
      </c>
      <c r="P73" s="59">
        <f>IF(OR(ISTEXT(N73), ISTEXT(K73)), "No Disponible", N73-K73)</f>
        <v/>
      </c>
    </row>
    <row r="74">
      <c r="A74" t="inlineStr">
        <is>
          <t>4542</t>
        </is>
      </c>
      <c r="B74" t="inlineStr">
        <is>
          <t>LAS CONDES</t>
        </is>
      </c>
      <c r="C74" t="inlineStr">
        <is>
          <t>2024 991963</t>
        </is>
      </c>
      <c r="K74">
        <f>VLOOKUP(C74,Tickets!$A$2:$X$410,22,FALSE)</f>
        <v/>
      </c>
      <c r="M74">
        <f>IF(ISBLANK(VLOOKUP(C74,Tickets!$A$2:$X$410,23,FALSE)),"Vacío",VLOOKUP(C74,Tickets!$A$2:$X$410,23,FALSE))</f>
        <v/>
      </c>
      <c r="N74">
        <f>IF(ISBLANK(VLOOKUP(C74,Tickets!$A$2:$X$410,24,FALSE)),"Vacío",VLOOKUP(C74,Tickets!$A$2:$X$410,24,FALSE))</f>
        <v/>
      </c>
      <c r="O74">
        <f>IF(OR(ISTEXT(M74), ISTEXT(K74)), "No Disponible", M74-K74)</f>
        <v/>
      </c>
      <c r="P74">
        <f>IF(OR(ISTEXT(N74), ISTEXT(K74)), "No Disponible", N74-K74)</f>
        <v/>
      </c>
    </row>
    <row r="75">
      <c r="A75" s="57" t="inlineStr">
        <is>
          <t>4955</t>
        </is>
      </c>
      <c r="B75" s="57" t="inlineStr">
        <is>
          <t>RANCAGUA</t>
        </is>
      </c>
      <c r="C75" s="57" t="inlineStr">
        <is>
          <t>2024 992846</t>
        </is>
      </c>
      <c r="D75" s="57" t="inlineStr">
        <is>
          <t>39100013</t>
        </is>
      </c>
      <c r="E75" s="59" t="n">
        <v>1.252083333333333</v>
      </c>
      <c r="F75" s="57" t="n">
        <v>95.95999999999999</v>
      </c>
      <c r="G75" s="57" t="n">
        <v>3</v>
      </c>
      <c r="H75" s="57" t="n">
        <v>0.1</v>
      </c>
      <c r="I75" s="57" t="n">
        <v>0.3</v>
      </c>
      <c r="K75" s="60">
        <f>VLOOKUP(C75,Tickets!$A$2:$X$410,22,FALSE)</f>
        <v/>
      </c>
      <c r="M75" s="60">
        <f>IF(ISBLANK(VLOOKUP(C75,Tickets!$A$2:$X$410,23,FALSE)),"Vacío",VLOOKUP(C75,Tickets!$A$2:$X$410,23,FALSE))</f>
        <v/>
      </c>
      <c r="N75" s="60">
        <f>IF(ISBLANK(VLOOKUP(C75,Tickets!$A$2:$X$410,24,FALSE)),"Vacío",VLOOKUP(C75,Tickets!$A$2:$X$410,24,FALSE))</f>
        <v/>
      </c>
      <c r="O75" s="59">
        <f>IF(OR(ISTEXT(M75), ISTEXT(K75)), "No Disponible", M75-K75)</f>
        <v/>
      </c>
      <c r="P75" s="59">
        <f>IF(OR(ISTEXT(N75), ISTEXT(K75)), "No Disponible", N75-K75)</f>
        <v/>
      </c>
    </row>
    <row r="76">
      <c r="A76" s="57" t="inlineStr">
        <is>
          <t>5201</t>
        </is>
      </c>
      <c r="B76" s="57" t="inlineStr">
        <is>
          <t>PURRANQUE</t>
        </is>
      </c>
      <c r="C76" s="57" t="inlineStr">
        <is>
          <t>2024 990717</t>
        </is>
      </c>
      <c r="D76" s="57" t="inlineStr">
        <is>
          <t>39060787</t>
        </is>
      </c>
      <c r="E76" s="59" t="n">
        <v>1.229166666666667</v>
      </c>
      <c r="F76" s="57" t="n">
        <v>96.03</v>
      </c>
      <c r="G76" s="57" t="n">
        <v>3.78</v>
      </c>
      <c r="H76" s="57" t="n">
        <v>0.1</v>
      </c>
      <c r="I76" s="57" t="n">
        <v>0.38</v>
      </c>
      <c r="K76" s="60">
        <f>VLOOKUP(C76,Tickets!$A$2:$X$410,22,FALSE)</f>
        <v/>
      </c>
      <c r="M76" s="60">
        <f>IF(ISBLANK(VLOOKUP(C76,Tickets!$A$2:$X$410,23,FALSE)),"Vacío",VLOOKUP(C76,Tickets!$A$2:$X$410,23,FALSE))</f>
        <v/>
      </c>
      <c r="N76" s="60">
        <f>IF(ISBLANK(VLOOKUP(C76,Tickets!$A$2:$X$410,24,FALSE)),"Vacío",VLOOKUP(C76,Tickets!$A$2:$X$410,24,FALSE))</f>
        <v/>
      </c>
      <c r="O76" s="59">
        <f>IF(OR(ISTEXT(M76), ISTEXT(K76)), "No Disponible", M76-K76)</f>
        <v/>
      </c>
      <c r="P76" s="59">
        <f>IF(OR(ISTEXT(N76), ISTEXT(K76)), "No Disponible", N76-K76)</f>
        <v/>
      </c>
    </row>
    <row r="77">
      <c r="A77" s="57" t="inlineStr">
        <is>
          <t>6625</t>
        </is>
      </c>
      <c r="B77" s="57" t="inlineStr">
        <is>
          <t>PENALOLEN</t>
        </is>
      </c>
      <c r="C77" s="57" t="inlineStr">
        <is>
          <t>2024 987189</t>
        </is>
      </c>
      <c r="D77" s="57" t="inlineStr">
        <is>
          <t>39000991</t>
        </is>
      </c>
      <c r="E77" s="59" t="n">
        <v>1.218055555555555</v>
      </c>
      <c r="F77" s="57" t="n">
        <v>96.06999999999999</v>
      </c>
      <c r="G77" s="57" t="n">
        <v>3.9</v>
      </c>
      <c r="H77" s="57" t="n">
        <v>0.1</v>
      </c>
      <c r="I77" s="57" t="n">
        <v>0.39</v>
      </c>
      <c r="K77" s="60">
        <f>VLOOKUP(C77,Tickets!$A$2:$X$410,22,FALSE)</f>
        <v/>
      </c>
      <c r="M77" s="60">
        <f>IF(ISBLANK(VLOOKUP(C77,Tickets!$A$2:$X$410,23,FALSE)),"Vacío",VLOOKUP(C77,Tickets!$A$2:$X$410,23,FALSE))</f>
        <v/>
      </c>
      <c r="N77" s="60">
        <f>IF(ISBLANK(VLOOKUP(C77,Tickets!$A$2:$X$410,24,FALSE)),"Vacío",VLOOKUP(C77,Tickets!$A$2:$X$410,24,FALSE))</f>
        <v/>
      </c>
      <c r="O77" s="59">
        <f>IF(OR(ISTEXT(M77), ISTEXT(K77)), "No Disponible", M77-K77)</f>
        <v/>
      </c>
      <c r="P77" s="59">
        <f>IF(OR(ISTEXT(N77), ISTEXT(K77)), "No Disponible", N77-K77)</f>
        <v/>
      </c>
    </row>
    <row r="78">
      <c r="A78" s="57" t="inlineStr">
        <is>
          <t>3798</t>
        </is>
      </c>
      <c r="B78" s="57" t="inlineStr">
        <is>
          <t>PENALOLEN</t>
        </is>
      </c>
      <c r="C78" s="57" t="inlineStr">
        <is>
          <t>2024 000233</t>
        </is>
      </c>
      <c r="D78" s="57" t="inlineStr">
        <is>
          <t>39216803</t>
        </is>
      </c>
      <c r="E78" s="59" t="n">
        <v>1.214583333333333</v>
      </c>
      <c r="F78" s="57" t="n">
        <v>96.08</v>
      </c>
      <c r="G78" s="57" t="n">
        <v>5</v>
      </c>
      <c r="H78" s="57" t="n">
        <v>0.1</v>
      </c>
      <c r="I78" s="57" t="n">
        <v>0.5</v>
      </c>
      <c r="K78" s="60">
        <f>VLOOKUP(C78,Tickets!$A$2:$X$410,22,FALSE)</f>
        <v/>
      </c>
      <c r="M78" s="60">
        <f>IF(ISBLANK(VLOOKUP(C78,Tickets!$A$2:$X$410,23,FALSE)),"Vacío",VLOOKUP(C78,Tickets!$A$2:$X$410,23,FALSE))</f>
        <v/>
      </c>
      <c r="N78" s="60">
        <f>IF(ISBLANK(VLOOKUP(C78,Tickets!$A$2:$X$410,24,FALSE)),"Vacío",VLOOKUP(C78,Tickets!$A$2:$X$410,24,FALSE))</f>
        <v/>
      </c>
      <c r="O78" s="59">
        <f>IF(OR(ISTEXT(M78), ISTEXT(K78)), "No Disponible", M78-K78)</f>
        <v/>
      </c>
      <c r="P78" s="59">
        <f>IF(OR(ISTEXT(N78), ISTEXT(K78)), "No Disponible", N78-K78)</f>
        <v/>
      </c>
    </row>
    <row r="79">
      <c r="A79" s="57" t="inlineStr">
        <is>
          <t>6717</t>
        </is>
      </c>
      <c r="B79" s="57" t="inlineStr">
        <is>
          <t>SAN ESTEBAN</t>
        </is>
      </c>
      <c r="C79" s="57" t="inlineStr">
        <is>
          <t>2024 990802</t>
        </is>
      </c>
      <c r="D79" s="57" t="inlineStr">
        <is>
          <t>39062376,39118490</t>
        </is>
      </c>
      <c r="E79" s="59" t="n">
        <v>1.184722222222222</v>
      </c>
      <c r="F79" s="57" t="n">
        <v>96.18000000000001</v>
      </c>
      <c r="G79" s="57" t="n">
        <v>13.4</v>
      </c>
      <c r="H79" s="57" t="n">
        <v>0.1</v>
      </c>
      <c r="I79" s="57" t="n">
        <v>1.34</v>
      </c>
      <c r="K79" s="60">
        <f>VLOOKUP(C79,Tickets!$A$2:$X$410,22,FALSE)</f>
        <v/>
      </c>
      <c r="M79" s="60">
        <f>IF(ISBLANK(VLOOKUP(C79,Tickets!$A$2:$X$410,23,FALSE)),"Vacío",VLOOKUP(C79,Tickets!$A$2:$X$410,23,FALSE))</f>
        <v/>
      </c>
      <c r="N79" s="60">
        <f>IF(ISBLANK(VLOOKUP(C79,Tickets!$A$2:$X$410,24,FALSE)),"Vacío",VLOOKUP(C79,Tickets!$A$2:$X$410,24,FALSE))</f>
        <v/>
      </c>
      <c r="O79" s="59">
        <f>IF(OR(ISTEXT(M79), ISTEXT(K79)), "No Disponible", M79-K79)</f>
        <v/>
      </c>
      <c r="P79" s="59">
        <f>IF(OR(ISTEXT(N79), ISTEXT(K79)), "No Disponible", N79-K79)</f>
        <v/>
      </c>
    </row>
    <row r="80">
      <c r="A80" t="inlineStr">
        <is>
          <t>6717</t>
        </is>
      </c>
      <c r="B80" t="inlineStr">
        <is>
          <t>SAN ESTEBAN</t>
        </is>
      </c>
      <c r="C80" t="inlineStr">
        <is>
          <t>2024 994434</t>
        </is>
      </c>
      <c r="K80">
        <f>VLOOKUP(C80,Tickets!$A$2:$X$410,22,FALSE)</f>
        <v/>
      </c>
      <c r="M80">
        <f>IF(ISBLANK(VLOOKUP(C80,Tickets!$A$2:$X$410,23,FALSE)),"Vacío",VLOOKUP(C80,Tickets!$A$2:$X$410,23,FALSE))</f>
        <v/>
      </c>
      <c r="N80">
        <f>IF(ISBLANK(VLOOKUP(C80,Tickets!$A$2:$X$410,24,FALSE)),"Vacío",VLOOKUP(C80,Tickets!$A$2:$X$410,24,FALSE))</f>
        <v/>
      </c>
      <c r="O80">
        <f>IF(OR(ISTEXT(M80), ISTEXT(K80)), "No Disponible", M80-K80)</f>
        <v/>
      </c>
      <c r="P80">
        <f>IF(OR(ISTEXT(N80), ISTEXT(K80)), "No Disponible", N80-K80)</f>
        <v/>
      </c>
    </row>
    <row r="81">
      <c r="A81" s="57" t="inlineStr">
        <is>
          <t>4090</t>
        </is>
      </c>
      <c r="B81" s="57" t="inlineStr">
        <is>
          <t>VITACURA</t>
        </is>
      </c>
      <c r="C81" s="57" t="inlineStr">
        <is>
          <t>2024 986107</t>
        </is>
      </c>
      <c r="D81" s="57" t="inlineStr">
        <is>
          <t>38977437,39031061</t>
        </is>
      </c>
      <c r="E81" s="59" t="n">
        <v>1.154166666666667</v>
      </c>
      <c r="F81" s="57" t="n">
        <v>96.27</v>
      </c>
      <c r="G81" s="57" t="n">
        <v>1.4</v>
      </c>
      <c r="H81" s="57" t="n">
        <v>0.1</v>
      </c>
      <c r="I81" s="57" t="n">
        <v>0.14</v>
      </c>
      <c r="K81" s="60">
        <f>VLOOKUP(C81,Tickets!$A$2:$X$410,22,FALSE)</f>
        <v/>
      </c>
      <c r="M81" s="60">
        <f>IF(ISBLANK(VLOOKUP(C81,Tickets!$A$2:$X$410,23,FALSE)),"Vacío",VLOOKUP(C81,Tickets!$A$2:$X$410,23,FALSE))</f>
        <v/>
      </c>
      <c r="N81" s="60">
        <f>IF(ISBLANK(VLOOKUP(C81,Tickets!$A$2:$X$410,24,FALSE)),"Vacío",VLOOKUP(C81,Tickets!$A$2:$X$410,24,FALSE))</f>
        <v/>
      </c>
      <c r="O81" s="59">
        <f>IF(OR(ISTEXT(M81), ISTEXT(K81)), "No Disponible", M81-K81)</f>
        <v/>
      </c>
      <c r="P81" s="59">
        <f>IF(OR(ISTEXT(N81), ISTEXT(K81)), "No Disponible", N81-K81)</f>
        <v/>
      </c>
    </row>
    <row r="82">
      <c r="A82" t="inlineStr">
        <is>
          <t>4090</t>
        </is>
      </c>
      <c r="B82" t="inlineStr">
        <is>
          <t>VITACURA</t>
        </is>
      </c>
      <c r="C82" t="inlineStr">
        <is>
          <t>2024 988501</t>
        </is>
      </c>
      <c r="K82">
        <f>VLOOKUP(C82,Tickets!$A$2:$X$410,22,FALSE)</f>
        <v/>
      </c>
      <c r="M82">
        <f>IF(ISBLANK(VLOOKUP(C82,Tickets!$A$2:$X$410,23,FALSE)),"Vacío",VLOOKUP(C82,Tickets!$A$2:$X$410,23,FALSE))</f>
        <v/>
      </c>
      <c r="N82">
        <f>IF(ISBLANK(VLOOKUP(C82,Tickets!$A$2:$X$410,24,FALSE)),"Vacío",VLOOKUP(C82,Tickets!$A$2:$X$410,24,FALSE))</f>
        <v/>
      </c>
      <c r="O82">
        <f>IF(OR(ISTEXT(M82), ISTEXT(K82)), "No Disponible", M82-K82)</f>
        <v/>
      </c>
      <c r="P82">
        <f>IF(OR(ISTEXT(N82), ISTEXT(K82)), "No Disponible", N82-K82)</f>
        <v/>
      </c>
    </row>
    <row r="83">
      <c r="A83" s="57" t="inlineStr">
        <is>
          <t>5736</t>
        </is>
      </c>
      <c r="B83" s="57" t="inlineStr">
        <is>
          <t>COLINA</t>
        </is>
      </c>
      <c r="C83" s="57" t="inlineStr">
        <is>
          <t>2024 989301</t>
        </is>
      </c>
      <c r="D83" s="57" t="inlineStr">
        <is>
          <t>39041158</t>
        </is>
      </c>
      <c r="E83" s="59" t="n">
        <v>1.144444444444444</v>
      </c>
      <c r="F83" s="57" t="n">
        <v>96.31</v>
      </c>
      <c r="G83" s="57" t="n">
        <v>13.4</v>
      </c>
      <c r="H83" s="57" t="n">
        <v>0.1</v>
      </c>
      <c r="I83" s="57" t="n">
        <v>1.34</v>
      </c>
      <c r="K83" s="60">
        <f>VLOOKUP(C83,Tickets!$A$2:$X$410,22,FALSE)</f>
        <v/>
      </c>
      <c r="M83" s="60">
        <f>IF(ISBLANK(VLOOKUP(C83,Tickets!$A$2:$X$410,23,FALSE)),"Vacío",VLOOKUP(C83,Tickets!$A$2:$X$410,23,FALSE))</f>
        <v/>
      </c>
      <c r="N83" s="60">
        <f>IF(ISBLANK(VLOOKUP(C83,Tickets!$A$2:$X$410,24,FALSE)),"Vacío",VLOOKUP(C83,Tickets!$A$2:$X$410,24,FALSE))</f>
        <v/>
      </c>
      <c r="O83" s="59">
        <f>IF(OR(ISTEXT(M83), ISTEXT(K83)), "No Disponible", M83-K83)</f>
        <v/>
      </c>
      <c r="P83" s="59">
        <f>IF(OR(ISTEXT(N83), ISTEXT(K83)), "No Disponible", N83-K83)</f>
        <v/>
      </c>
    </row>
    <row r="84">
      <c r="A84" s="57" t="inlineStr">
        <is>
          <t>3037</t>
        </is>
      </c>
      <c r="B84" s="57" t="inlineStr">
        <is>
          <t>LAS CONDES</t>
        </is>
      </c>
      <c r="C84" s="57" t="inlineStr">
        <is>
          <t>2024 990888</t>
        </is>
      </c>
      <c r="D84" s="57" t="inlineStr">
        <is>
          <t>39063455</t>
        </is>
      </c>
      <c r="E84" s="59" t="n">
        <v>1.143055555555555</v>
      </c>
      <c r="F84" s="57" t="n">
        <v>96.31</v>
      </c>
      <c r="G84" s="57" t="n">
        <v>3.9</v>
      </c>
      <c r="H84" s="57" t="n">
        <v>0.1</v>
      </c>
      <c r="I84" s="57" t="n">
        <v>0.39</v>
      </c>
      <c r="K84" s="60">
        <f>VLOOKUP(C84,Tickets!$A$2:$X$410,22,FALSE)</f>
        <v/>
      </c>
      <c r="M84" s="60">
        <f>IF(ISBLANK(VLOOKUP(C84,Tickets!$A$2:$X$410,23,FALSE)),"Vacío",VLOOKUP(C84,Tickets!$A$2:$X$410,23,FALSE))</f>
        <v/>
      </c>
      <c r="N84" s="60">
        <f>IF(ISBLANK(VLOOKUP(C84,Tickets!$A$2:$X$410,24,FALSE)),"Vacío",VLOOKUP(C84,Tickets!$A$2:$X$410,24,FALSE))</f>
        <v/>
      </c>
      <c r="O84" s="59">
        <f>IF(OR(ISTEXT(M84), ISTEXT(K84)), "No Disponible", M84-K84)</f>
        <v/>
      </c>
      <c r="P84" s="59">
        <f>IF(OR(ISTEXT(N84), ISTEXT(K84)), "No Disponible", N84-K84)</f>
        <v/>
      </c>
    </row>
    <row r="85">
      <c r="A85" s="57" t="inlineStr">
        <is>
          <t>2165</t>
        </is>
      </c>
      <c r="B85" s="57" t="inlineStr">
        <is>
          <t>CONCHALI</t>
        </is>
      </c>
      <c r="C85" s="57" t="inlineStr">
        <is>
          <t>2024 989734</t>
        </is>
      </c>
      <c r="D85" s="57" t="inlineStr">
        <is>
          <t>39046720</t>
        </is>
      </c>
      <c r="E85" s="59" t="n">
        <v>1.115277777777778</v>
      </c>
      <c r="F85" s="57" t="n">
        <v>96.40000000000001</v>
      </c>
      <c r="G85" s="57" t="n">
        <v>2</v>
      </c>
      <c r="H85" s="57" t="n">
        <v>0.1</v>
      </c>
      <c r="I85" s="57" t="n">
        <v>0.2</v>
      </c>
      <c r="K85" s="60">
        <f>VLOOKUP(C85,Tickets!$A$2:$X$410,22,FALSE)</f>
        <v/>
      </c>
      <c r="M85" s="60">
        <f>IF(ISBLANK(VLOOKUP(C85,Tickets!$A$2:$X$410,23,FALSE)),"Vacío",VLOOKUP(C85,Tickets!$A$2:$X$410,23,FALSE))</f>
        <v/>
      </c>
      <c r="N85" s="60">
        <f>IF(ISBLANK(VLOOKUP(C85,Tickets!$A$2:$X$410,24,FALSE)),"Vacío",VLOOKUP(C85,Tickets!$A$2:$X$410,24,FALSE))</f>
        <v/>
      </c>
      <c r="O85" s="59">
        <f>IF(OR(ISTEXT(M85), ISTEXT(K85)), "No Disponible", M85-K85)</f>
        <v/>
      </c>
      <c r="P85" s="59">
        <f>IF(OR(ISTEXT(N85), ISTEXT(K85)), "No Disponible", N85-K85)</f>
        <v/>
      </c>
    </row>
    <row r="86">
      <c r="A86" s="57" t="inlineStr">
        <is>
          <t>823</t>
        </is>
      </c>
      <c r="B86" s="57" t="inlineStr">
        <is>
          <t>PROVIDENCIA</t>
        </is>
      </c>
      <c r="C86" s="57" t="inlineStr">
        <is>
          <t>2024 002422</t>
        </is>
      </c>
      <c r="D86" s="57" t="inlineStr">
        <is>
          <t>002422</t>
        </is>
      </c>
      <c r="E86" s="59" t="n">
        <v>1.10625</v>
      </c>
      <c r="F86" s="57" t="n">
        <v>96.43000000000001</v>
      </c>
      <c r="G86" s="57" t="n">
        <v>3</v>
      </c>
      <c r="H86" s="57" t="n">
        <v>0.1</v>
      </c>
      <c r="I86" s="57" t="n">
        <v>0.3</v>
      </c>
      <c r="K86" s="60">
        <f>VLOOKUP(C86,Tickets!$A$2:$X$410,22,FALSE)</f>
        <v/>
      </c>
      <c r="M86" s="60">
        <f>IF(ISBLANK(VLOOKUP(C86,Tickets!$A$2:$X$410,23,FALSE)),"Vacío",VLOOKUP(C86,Tickets!$A$2:$X$410,23,FALSE))</f>
        <v/>
      </c>
      <c r="N86" s="60">
        <f>IF(ISBLANK(VLOOKUP(C86,Tickets!$A$2:$X$410,24,FALSE)),"Vacío",VLOOKUP(C86,Tickets!$A$2:$X$410,24,FALSE))</f>
        <v/>
      </c>
      <c r="O86" s="59">
        <f>IF(OR(ISTEXT(M86), ISTEXT(K86)), "No Disponible", M86-K86)</f>
        <v/>
      </c>
      <c r="P86" s="59">
        <f>IF(OR(ISTEXT(N86), ISTEXT(K86)), "No Disponible", N86-K86)</f>
        <v/>
      </c>
    </row>
    <row r="87">
      <c r="A87" s="57" t="inlineStr">
        <is>
          <t>3795</t>
        </is>
      </c>
      <c r="B87" s="57" t="inlineStr">
        <is>
          <t>PROVIDENCIA</t>
        </is>
      </c>
      <c r="C87" s="57" t="inlineStr">
        <is>
          <t>2024 995880</t>
        </is>
      </c>
      <c r="D87" s="57" t="inlineStr">
        <is>
          <t>39148855</t>
        </is>
      </c>
      <c r="E87" s="59" t="n">
        <v>1.063194444444445</v>
      </c>
      <c r="F87" s="57" t="n">
        <v>96.56999999999999</v>
      </c>
      <c r="G87" s="57" t="n">
        <v>3</v>
      </c>
      <c r="H87" s="57" t="n">
        <v>0.1</v>
      </c>
      <c r="I87" s="57" t="n">
        <v>0.3</v>
      </c>
      <c r="K87" s="60">
        <f>VLOOKUP(C87,Tickets!$A$2:$X$410,22,FALSE)</f>
        <v/>
      </c>
      <c r="M87" s="60">
        <f>IF(ISBLANK(VLOOKUP(C87,Tickets!$A$2:$X$410,23,FALSE)),"Vacío",VLOOKUP(C87,Tickets!$A$2:$X$410,23,FALSE))</f>
        <v/>
      </c>
      <c r="N87" s="60">
        <f>IF(ISBLANK(VLOOKUP(C87,Tickets!$A$2:$X$410,24,FALSE)),"Vacío",VLOOKUP(C87,Tickets!$A$2:$X$410,24,FALSE))</f>
        <v/>
      </c>
      <c r="O87" s="59">
        <f>IF(OR(ISTEXT(M87), ISTEXT(K87)), "No Disponible", M87-K87)</f>
        <v/>
      </c>
      <c r="P87" s="59">
        <f>IF(OR(ISTEXT(N87), ISTEXT(K87)), "No Disponible", N87-K87)</f>
        <v/>
      </c>
    </row>
    <row r="88">
      <c r="A88" s="57" t="inlineStr">
        <is>
          <t>870</t>
        </is>
      </c>
      <c r="B88" s="57" t="inlineStr">
        <is>
          <t>NUNOA</t>
        </is>
      </c>
      <c r="C88" s="57" t="inlineStr">
        <is>
          <t>2024 990901</t>
        </is>
      </c>
      <c r="D88" s="57" t="inlineStr">
        <is>
          <t>39063628</t>
        </is>
      </c>
      <c r="E88" s="59" t="n">
        <v>1.056944444444444</v>
      </c>
      <c r="F88" s="57" t="n">
        <v>96.59</v>
      </c>
      <c r="G88" s="57" t="n">
        <v>3</v>
      </c>
      <c r="H88" s="57" t="n">
        <v>0.1</v>
      </c>
      <c r="I88" s="57" t="n">
        <v>0.3</v>
      </c>
      <c r="K88" s="60">
        <f>VLOOKUP(C88,Tickets!$A$2:$X$410,22,FALSE)</f>
        <v/>
      </c>
      <c r="M88" s="60">
        <f>IF(ISBLANK(VLOOKUP(C88,Tickets!$A$2:$X$410,23,FALSE)),"Vacío",VLOOKUP(C88,Tickets!$A$2:$X$410,23,FALSE))</f>
        <v/>
      </c>
      <c r="N88" s="60">
        <f>IF(ISBLANK(VLOOKUP(C88,Tickets!$A$2:$X$410,24,FALSE)),"Vacío",VLOOKUP(C88,Tickets!$A$2:$X$410,24,FALSE))</f>
        <v/>
      </c>
      <c r="O88" s="59">
        <f>IF(OR(ISTEXT(M88), ISTEXT(K88)), "No Disponible", M88-K88)</f>
        <v/>
      </c>
      <c r="P88" s="59">
        <f>IF(OR(ISTEXT(N88), ISTEXT(K88)), "No Disponible", N88-K88)</f>
        <v/>
      </c>
    </row>
    <row r="89">
      <c r="A89" s="57" t="inlineStr">
        <is>
          <t>3110</t>
        </is>
      </c>
      <c r="B89" s="57" t="inlineStr">
        <is>
          <t>ESTACION CENTRAL</t>
        </is>
      </c>
      <c r="C89" s="57" t="inlineStr">
        <is>
          <t>2024 988816</t>
        </is>
      </c>
      <c r="D89" s="57" t="inlineStr">
        <is>
          <t>39033885</t>
        </is>
      </c>
      <c r="E89" s="59" t="n">
        <v>1.054861111111111</v>
      </c>
      <c r="F89" s="57" t="n">
        <v>96.59999999999999</v>
      </c>
      <c r="G89" s="57" t="n">
        <v>4.7</v>
      </c>
      <c r="H89" s="57" t="n">
        <v>0.1</v>
      </c>
      <c r="I89" s="57" t="n">
        <v>0.47</v>
      </c>
      <c r="K89" s="60">
        <f>VLOOKUP(C89,Tickets!$A$2:$X$410,22,FALSE)</f>
        <v/>
      </c>
      <c r="M89" s="60">
        <f>IF(ISBLANK(VLOOKUP(C89,Tickets!$A$2:$X$410,23,FALSE)),"Vacío",VLOOKUP(C89,Tickets!$A$2:$X$410,23,FALSE))</f>
        <v/>
      </c>
      <c r="N89" s="60">
        <f>IF(ISBLANK(VLOOKUP(C89,Tickets!$A$2:$X$410,24,FALSE)),"Vacío",VLOOKUP(C89,Tickets!$A$2:$X$410,24,FALSE))</f>
        <v/>
      </c>
      <c r="O89" s="59">
        <f>IF(OR(ISTEXT(M89), ISTEXT(K89)), "No Disponible", M89-K89)</f>
        <v/>
      </c>
      <c r="P89" s="59">
        <f>IF(OR(ISTEXT(N89), ISTEXT(K89)), "No Disponible", N89-K89)</f>
        <v/>
      </c>
    </row>
    <row r="90">
      <c r="A90" s="57" t="inlineStr">
        <is>
          <t>4032</t>
        </is>
      </c>
      <c r="B90" s="57" t="inlineStr">
        <is>
          <t>MAIPU</t>
        </is>
      </c>
      <c r="C90" s="57" t="inlineStr">
        <is>
          <t>2024 001212</t>
        </is>
      </c>
      <c r="D90" s="57" t="inlineStr">
        <is>
          <t>001212</t>
        </is>
      </c>
      <c r="E90" s="59" t="n">
        <v>1.051388888888889</v>
      </c>
      <c r="F90" s="57" t="n">
        <v>96.61</v>
      </c>
      <c r="G90" s="57" t="n">
        <v>2.7</v>
      </c>
      <c r="H90" s="57" t="n">
        <v>0.1</v>
      </c>
      <c r="I90" s="57" t="n">
        <v>0.27</v>
      </c>
      <c r="K90" s="60">
        <f>VLOOKUP(C90,Tickets!$A$2:$X$410,22,FALSE)</f>
        <v/>
      </c>
      <c r="M90" s="60">
        <f>IF(ISBLANK(VLOOKUP(C90,Tickets!$A$2:$X$410,23,FALSE)),"Vacío",VLOOKUP(C90,Tickets!$A$2:$X$410,23,FALSE))</f>
        <v/>
      </c>
      <c r="N90" s="60">
        <f>IF(ISBLANK(VLOOKUP(C90,Tickets!$A$2:$X$410,24,FALSE)),"Vacío",VLOOKUP(C90,Tickets!$A$2:$X$410,24,FALSE))</f>
        <v/>
      </c>
      <c r="O90" s="59">
        <f>IF(OR(ISTEXT(M90), ISTEXT(K90)), "No Disponible", M90-K90)</f>
        <v/>
      </c>
      <c r="P90" s="59">
        <f>IF(OR(ISTEXT(N90), ISTEXT(K90)), "No Disponible", N90-K90)</f>
        <v/>
      </c>
    </row>
    <row r="91">
      <c r="A91" s="57" t="inlineStr">
        <is>
          <t>6773</t>
        </is>
      </c>
      <c r="B91" s="57" t="inlineStr">
        <is>
          <t>LA CISTERNA</t>
        </is>
      </c>
      <c r="C91" s="57" t="inlineStr">
        <is>
          <t>2024 987818</t>
        </is>
      </c>
      <c r="D91" s="57" t="inlineStr">
        <is>
          <t>39016844</t>
        </is>
      </c>
      <c r="E91" s="59" t="n">
        <v>1.039583333333333</v>
      </c>
      <c r="F91" s="57" t="n">
        <v>96.64</v>
      </c>
      <c r="G91" s="57" t="n">
        <v>3.9</v>
      </c>
      <c r="H91" s="57" t="n">
        <v>0.1</v>
      </c>
      <c r="I91" s="57" t="n">
        <v>0.39</v>
      </c>
      <c r="K91" s="60">
        <f>VLOOKUP(C91,Tickets!$A$2:$X$410,22,FALSE)</f>
        <v/>
      </c>
      <c r="M91" s="60">
        <f>IF(ISBLANK(VLOOKUP(C91,Tickets!$A$2:$X$410,23,FALSE)),"Vacío",VLOOKUP(C91,Tickets!$A$2:$X$410,23,FALSE))</f>
        <v/>
      </c>
      <c r="N91" s="60">
        <f>IF(ISBLANK(VLOOKUP(C91,Tickets!$A$2:$X$410,24,FALSE)),"Vacío",VLOOKUP(C91,Tickets!$A$2:$X$410,24,FALSE))</f>
        <v/>
      </c>
      <c r="O91" s="59">
        <f>IF(OR(ISTEXT(M91), ISTEXT(K91)), "No Disponible", M91-K91)</f>
        <v/>
      </c>
      <c r="P91" s="59">
        <f>IF(OR(ISTEXT(N91), ISTEXT(K91)), "No Disponible", N91-K91)</f>
        <v/>
      </c>
    </row>
    <row r="92">
      <c r="A92" s="57" t="inlineStr">
        <is>
          <t>5737</t>
        </is>
      </c>
      <c r="B92" s="57" t="inlineStr">
        <is>
          <t>COLINA</t>
        </is>
      </c>
      <c r="C92" s="57" t="inlineStr">
        <is>
          <t>2024 989306</t>
        </is>
      </c>
      <c r="D92" s="57" t="inlineStr">
        <is>
          <t>39041189</t>
        </is>
      </c>
      <c r="E92" s="59" t="n">
        <v>1.035416666666667</v>
      </c>
      <c r="F92" s="57" t="n">
        <v>96.66</v>
      </c>
      <c r="G92" s="57" t="n">
        <v>13.4</v>
      </c>
      <c r="H92" s="57" t="n">
        <v>0.1</v>
      </c>
      <c r="I92" s="57" t="n">
        <v>1.34</v>
      </c>
      <c r="K92" s="60">
        <f>VLOOKUP(C92,Tickets!$A$2:$X$410,22,FALSE)</f>
        <v/>
      </c>
      <c r="M92" s="60">
        <f>IF(ISBLANK(VLOOKUP(C92,Tickets!$A$2:$X$410,23,FALSE)),"Vacío",VLOOKUP(C92,Tickets!$A$2:$X$410,23,FALSE))</f>
        <v/>
      </c>
      <c r="N92" s="60">
        <f>IF(ISBLANK(VLOOKUP(C92,Tickets!$A$2:$X$410,24,FALSE)),"Vacío",VLOOKUP(C92,Tickets!$A$2:$X$410,24,FALSE))</f>
        <v/>
      </c>
      <c r="O92" s="59">
        <f>IF(OR(ISTEXT(M92), ISTEXT(K92)), "No Disponible", M92-K92)</f>
        <v/>
      </c>
      <c r="P92" s="59">
        <f>IF(OR(ISTEXT(N92), ISTEXT(K92)), "No Disponible", N92-K92)</f>
        <v/>
      </c>
    </row>
    <row r="93">
      <c r="A93" s="57" t="inlineStr">
        <is>
          <t>8830</t>
        </is>
      </c>
      <c r="B93" s="57" t="inlineStr">
        <is>
          <t>TALCA</t>
        </is>
      </c>
      <c r="C93" s="57" t="inlineStr">
        <is>
          <t>2024 988611</t>
        </is>
      </c>
      <c r="D93" s="57" t="inlineStr">
        <is>
          <t>39032338</t>
        </is>
      </c>
      <c r="E93" s="59" t="n">
        <v>1.034027777777778</v>
      </c>
      <c r="F93" s="57" t="n">
        <v>96.66</v>
      </c>
      <c r="G93" s="57" t="n">
        <v>3.6</v>
      </c>
      <c r="H93" s="57" t="n">
        <v>0.1</v>
      </c>
      <c r="I93" s="57" t="n">
        <v>0.36</v>
      </c>
      <c r="K93" s="60">
        <f>VLOOKUP(C93,Tickets!$A$2:$X$410,22,FALSE)</f>
        <v/>
      </c>
      <c r="M93" s="60">
        <f>IF(ISBLANK(VLOOKUP(C93,Tickets!$A$2:$X$410,23,FALSE)),"Vacío",VLOOKUP(C93,Tickets!$A$2:$X$410,23,FALSE))</f>
        <v/>
      </c>
      <c r="N93" s="60">
        <f>IF(ISBLANK(VLOOKUP(C93,Tickets!$A$2:$X$410,24,FALSE)),"Vacío",VLOOKUP(C93,Tickets!$A$2:$X$410,24,FALSE))</f>
        <v/>
      </c>
      <c r="O93" s="59">
        <f>IF(OR(ISTEXT(M93), ISTEXT(K93)), "No Disponible", M93-K93)</f>
        <v/>
      </c>
      <c r="P93" s="59">
        <f>IF(OR(ISTEXT(N93), ISTEXT(K93)), "No Disponible", N93-K93)</f>
        <v/>
      </c>
    </row>
    <row r="94">
      <c r="A94" s="57" t="inlineStr">
        <is>
          <t>4187</t>
        </is>
      </c>
      <c r="B94" s="57" t="inlineStr">
        <is>
          <t>LAS CONDES</t>
        </is>
      </c>
      <c r="C94" s="57" t="inlineStr">
        <is>
          <t>2024 001696</t>
        </is>
      </c>
      <c r="D94" s="57" t="inlineStr">
        <is>
          <t>39234411</t>
        </is>
      </c>
      <c r="E94" s="59" t="n">
        <v>1.024305555555556</v>
      </c>
      <c r="F94" s="57" t="n">
        <v>96.7</v>
      </c>
      <c r="G94" s="57" t="n">
        <v>1.5</v>
      </c>
      <c r="H94" s="57" t="n">
        <v>0.1</v>
      </c>
      <c r="I94" s="57" t="n">
        <v>0.15</v>
      </c>
      <c r="K94" s="60">
        <f>VLOOKUP(C94,Tickets!$A$2:$X$410,22,FALSE)</f>
        <v/>
      </c>
      <c r="M94" s="60">
        <f>IF(ISBLANK(VLOOKUP(C94,Tickets!$A$2:$X$410,23,FALSE)),"Vacío",VLOOKUP(C94,Tickets!$A$2:$X$410,23,FALSE))</f>
        <v/>
      </c>
      <c r="N94" s="60">
        <f>IF(ISBLANK(VLOOKUP(C94,Tickets!$A$2:$X$410,24,FALSE)),"Vacío",VLOOKUP(C94,Tickets!$A$2:$X$410,24,FALSE))</f>
        <v/>
      </c>
      <c r="O94" s="59">
        <f>IF(OR(ISTEXT(M94), ISTEXT(K94)), "No Disponible", M94-K94)</f>
        <v/>
      </c>
      <c r="P94" s="59">
        <f>IF(OR(ISTEXT(N94), ISTEXT(K94)), "No Disponible", N94-K94)</f>
        <v/>
      </c>
    </row>
    <row r="95">
      <c r="A95" s="57" t="inlineStr">
        <is>
          <t>970</t>
        </is>
      </c>
      <c r="B95" s="57" t="inlineStr">
        <is>
          <t>SAN BERNARDO</t>
        </is>
      </c>
      <c r="C95" s="57" t="inlineStr">
        <is>
          <t>2024 990130</t>
        </is>
      </c>
      <c r="D95" s="57" t="inlineStr">
        <is>
          <t>990130</t>
        </is>
      </c>
      <c r="E95" s="59" t="n">
        <v>1.022916666666667</v>
      </c>
      <c r="F95" s="57" t="n">
        <v>96.7</v>
      </c>
      <c r="G95" s="57" t="n">
        <v>14.1</v>
      </c>
      <c r="H95" s="57" t="n">
        <v>0.1</v>
      </c>
      <c r="I95" s="57" t="n">
        <v>1.41</v>
      </c>
      <c r="K95" s="60">
        <f>VLOOKUP(C95,Tickets!$A$2:$X$410,22,FALSE)</f>
        <v/>
      </c>
      <c r="M95" s="60">
        <f>IF(ISBLANK(VLOOKUP(C95,Tickets!$A$2:$X$410,23,FALSE)),"Vacío",VLOOKUP(C95,Tickets!$A$2:$X$410,23,FALSE))</f>
        <v/>
      </c>
      <c r="N95" s="60">
        <f>IF(ISBLANK(VLOOKUP(C95,Tickets!$A$2:$X$410,24,FALSE)),"Vacío",VLOOKUP(C95,Tickets!$A$2:$X$410,24,FALSE))</f>
        <v/>
      </c>
      <c r="O95" s="59">
        <f>IF(OR(ISTEXT(M95), ISTEXT(K95)), "No Disponible", M95-K95)</f>
        <v/>
      </c>
      <c r="P95" s="59">
        <f>IF(OR(ISTEXT(N95), ISTEXT(K95)), "No Disponible", N95-K95)</f>
        <v/>
      </c>
    </row>
    <row r="96">
      <c r="A96" s="57" t="inlineStr">
        <is>
          <t>401</t>
        </is>
      </c>
      <c r="B96" s="57" t="inlineStr">
        <is>
          <t>SAN ESTEBAN</t>
        </is>
      </c>
      <c r="C96" s="57" t="inlineStr">
        <is>
          <t>2024 995217</t>
        </is>
      </c>
      <c r="D96" s="57" t="inlineStr">
        <is>
          <t>39129974</t>
        </is>
      </c>
      <c r="E96" s="59" t="n">
        <v>1.011805555555556</v>
      </c>
      <c r="F96" s="57" t="n">
        <v>96.73999999999999</v>
      </c>
      <c r="G96" s="57" t="n">
        <v>14.1</v>
      </c>
      <c r="H96" s="57" t="n">
        <v>0.1</v>
      </c>
      <c r="I96" s="57" t="n">
        <v>1.41</v>
      </c>
      <c r="K96" s="60">
        <f>VLOOKUP(C96,Tickets!$A$2:$X$410,22,FALSE)</f>
        <v/>
      </c>
      <c r="M96" s="60">
        <f>IF(ISBLANK(VLOOKUP(C96,Tickets!$A$2:$X$410,23,FALSE)),"Vacío",VLOOKUP(C96,Tickets!$A$2:$X$410,23,FALSE))</f>
        <v/>
      </c>
      <c r="N96" s="60">
        <f>IF(ISBLANK(VLOOKUP(C96,Tickets!$A$2:$X$410,24,FALSE)),"Vacío",VLOOKUP(C96,Tickets!$A$2:$X$410,24,FALSE))</f>
        <v/>
      </c>
      <c r="O96" s="59">
        <f>IF(OR(ISTEXT(M96), ISTEXT(K96)), "No Disponible", M96-K96)</f>
        <v/>
      </c>
      <c r="P96" s="59">
        <f>IF(OR(ISTEXT(N96), ISTEXT(K96)), "No Disponible", N96-K96)</f>
        <v/>
      </c>
    </row>
    <row r="97">
      <c r="A97" s="57" t="inlineStr">
        <is>
          <t>3113</t>
        </is>
      </c>
      <c r="B97" s="57" t="inlineStr">
        <is>
          <t>SAN BERNARDO</t>
        </is>
      </c>
      <c r="C97" s="57" t="inlineStr">
        <is>
          <t>2024 994203</t>
        </is>
      </c>
      <c r="D97" s="57" t="inlineStr">
        <is>
          <t>39116197</t>
        </is>
      </c>
      <c r="E97" s="59" t="n">
        <v>1.000694444444445</v>
      </c>
      <c r="F97" s="57" t="n">
        <v>96.77</v>
      </c>
      <c r="G97" s="57" t="n">
        <v>4.7</v>
      </c>
      <c r="H97" s="57" t="n">
        <v>0.1</v>
      </c>
      <c r="I97" s="57" t="n">
        <v>0.47</v>
      </c>
      <c r="K97" s="60">
        <f>VLOOKUP(C97,Tickets!$A$2:$X$410,22,FALSE)</f>
        <v/>
      </c>
      <c r="M97" s="60">
        <f>IF(ISBLANK(VLOOKUP(C97,Tickets!$A$2:$X$410,23,FALSE)),"Vacío",VLOOKUP(C97,Tickets!$A$2:$X$410,23,FALSE))</f>
        <v/>
      </c>
      <c r="N97" s="60">
        <f>IF(ISBLANK(VLOOKUP(C97,Tickets!$A$2:$X$410,24,FALSE)),"Vacío",VLOOKUP(C97,Tickets!$A$2:$X$410,24,FALSE))</f>
        <v/>
      </c>
      <c r="O97" s="59">
        <f>IF(OR(ISTEXT(M97), ISTEXT(K97)), "No Disponible", M97-K97)</f>
        <v/>
      </c>
      <c r="P97" s="59">
        <f>IF(OR(ISTEXT(N97), ISTEXT(K97)), "No Disponible", N97-K97)</f>
        <v/>
      </c>
    </row>
    <row r="98">
      <c r="A98" s="57" t="inlineStr">
        <is>
          <t>3385</t>
        </is>
      </c>
      <c r="B98" s="57" t="inlineStr">
        <is>
          <t>VALPARAISO</t>
        </is>
      </c>
      <c r="C98" s="57" t="inlineStr">
        <is>
          <t>2024 988458</t>
        </is>
      </c>
      <c r="D98" s="57" t="inlineStr">
        <is>
          <t>39030735</t>
        </is>
      </c>
      <c r="E98" s="58" t="n">
        <v>0.9916666666666667</v>
      </c>
      <c r="F98" s="57" t="n">
        <v>96.8</v>
      </c>
      <c r="G98" s="57" t="n">
        <v>2</v>
      </c>
      <c r="H98" s="57" t="n">
        <v>0.1</v>
      </c>
      <c r="I98" s="57" t="n">
        <v>0.2</v>
      </c>
      <c r="K98" s="60">
        <f>VLOOKUP(C98,Tickets!$A$2:$X$410,22,FALSE)</f>
        <v/>
      </c>
      <c r="M98" s="60">
        <f>IF(ISBLANK(VLOOKUP(C98,Tickets!$A$2:$X$410,23,FALSE)),"Vacío",VLOOKUP(C98,Tickets!$A$2:$X$410,23,FALSE))</f>
        <v/>
      </c>
      <c r="N98" s="60">
        <f>IF(ISBLANK(VLOOKUP(C98,Tickets!$A$2:$X$410,24,FALSE)),"Vacío",VLOOKUP(C98,Tickets!$A$2:$X$410,24,FALSE))</f>
        <v/>
      </c>
      <c r="O98" s="59">
        <f>IF(OR(ISTEXT(M98), ISTEXT(K98)), "No Disponible", M98-K98)</f>
        <v/>
      </c>
      <c r="P98" s="59">
        <f>IF(OR(ISTEXT(N98), ISTEXT(K98)), "No Disponible", N98-K98)</f>
        <v/>
      </c>
    </row>
    <row r="99">
      <c r="A99" s="57" t="inlineStr">
        <is>
          <t>5645</t>
        </is>
      </c>
      <c r="B99" s="57" t="inlineStr">
        <is>
          <t>SAN MIGUEL</t>
        </is>
      </c>
      <c r="C99" s="57" t="inlineStr">
        <is>
          <t>2024 000572</t>
        </is>
      </c>
      <c r="D99" s="57" t="inlineStr">
        <is>
          <t>39223422</t>
        </is>
      </c>
      <c r="E99" s="58" t="n">
        <v>0.9909722222222223</v>
      </c>
      <c r="F99" s="57" t="n">
        <v>96.8</v>
      </c>
      <c r="G99" s="57" t="n">
        <v>3</v>
      </c>
      <c r="H99" s="57" t="n">
        <v>0.1</v>
      </c>
      <c r="I99" s="57" t="n">
        <v>0.3</v>
      </c>
      <c r="K99" s="60">
        <f>VLOOKUP(C99,Tickets!$A$2:$X$410,22,FALSE)</f>
        <v/>
      </c>
      <c r="M99" s="60">
        <f>IF(ISBLANK(VLOOKUP(C99,Tickets!$A$2:$X$410,23,FALSE)),"Vacío",VLOOKUP(C99,Tickets!$A$2:$X$410,23,FALSE))</f>
        <v/>
      </c>
      <c r="N99" s="60">
        <f>IF(ISBLANK(VLOOKUP(C99,Tickets!$A$2:$X$410,24,FALSE)),"Vacío",VLOOKUP(C99,Tickets!$A$2:$X$410,24,FALSE))</f>
        <v/>
      </c>
      <c r="O99" s="59">
        <f>IF(OR(ISTEXT(M99), ISTEXT(K99)), "No Disponible", M99-K99)</f>
        <v/>
      </c>
      <c r="P99" s="59">
        <f>IF(OR(ISTEXT(N99), ISTEXT(K99)), "No Disponible", N99-K99)</f>
        <v/>
      </c>
    </row>
    <row r="100">
      <c r="A100" s="57" t="inlineStr">
        <is>
          <t>1121</t>
        </is>
      </c>
      <c r="B100" s="57" t="inlineStr">
        <is>
          <t>SAN BERNARDO</t>
        </is>
      </c>
      <c r="C100" s="57" t="inlineStr">
        <is>
          <t>99809</t>
        </is>
      </c>
      <c r="D100" s="57" t="inlineStr">
        <is>
          <t>39181979</t>
        </is>
      </c>
      <c r="E100" s="58" t="n">
        <v>0.9854166666666667</v>
      </c>
      <c r="F100" s="57" t="n">
        <v>96.81999999999999</v>
      </c>
      <c r="G100" s="57" t="n">
        <v>3.9</v>
      </c>
      <c r="H100" s="57" t="n">
        <v>0.1</v>
      </c>
      <c r="I100" s="57" t="n">
        <v>0.39</v>
      </c>
      <c r="K100" s="60">
        <f>VLOOKUP(#REF!,Tickets!A82:X490,22,0)</f>
        <v/>
      </c>
      <c r="M100" s="60">
        <f>VLOOKUP(#REF!,Tickets!A82:X490,23,0)</f>
        <v/>
      </c>
      <c r="N100" s="60">
        <f>VLOOKUP(#REF!,Tickets!A82:X490,24,0)</f>
        <v/>
      </c>
      <c r="O100" s="59">
        <f>M82-K82</f>
        <v/>
      </c>
      <c r="P100" s="59">
        <f>N82-K82</f>
        <v/>
      </c>
    </row>
    <row r="101">
      <c r="A101" s="57" t="inlineStr">
        <is>
          <t>213</t>
        </is>
      </c>
      <c r="B101" s="57" t="inlineStr">
        <is>
          <t>CERRILLOS</t>
        </is>
      </c>
      <c r="C101" s="57" t="inlineStr">
        <is>
          <t>2024 995235</t>
        </is>
      </c>
      <c r="D101" s="57" t="inlineStr">
        <is>
          <t>39130815</t>
        </is>
      </c>
      <c r="E101" s="58" t="n">
        <v>0.9770833333333333</v>
      </c>
      <c r="F101" s="57" t="n">
        <v>96.84999999999999</v>
      </c>
      <c r="G101" s="57" t="n">
        <v>4.2</v>
      </c>
      <c r="H101" s="57" t="n">
        <v>0.1</v>
      </c>
      <c r="I101" s="57" t="n">
        <v>0.42</v>
      </c>
      <c r="K101" s="60">
        <f>VLOOKUP(C101,Tickets!$A$2:$X$410,22,FALSE)</f>
        <v/>
      </c>
      <c r="M101" s="60">
        <f>IF(ISBLANK(VLOOKUP(C101,Tickets!$A$2:$X$410,23,FALSE)),"Vacío",VLOOKUP(C101,Tickets!$A$2:$X$410,23,FALSE))</f>
        <v/>
      </c>
      <c r="N101" s="60">
        <f>IF(ISBLANK(VLOOKUP(C101,Tickets!$A$2:$X$410,24,FALSE)),"Vacío",VLOOKUP(C101,Tickets!$A$2:$X$410,24,FALSE))</f>
        <v/>
      </c>
      <c r="O101" s="59">
        <f>IF(OR(ISTEXT(M101), ISTEXT(K101)), "No Disponible", M101-K101)</f>
        <v/>
      </c>
      <c r="P101" s="59">
        <f>IF(OR(ISTEXT(N101), ISTEXT(K101)), "No Disponible", N101-K101)</f>
        <v/>
      </c>
    </row>
    <row r="102">
      <c r="A102" s="57" t="inlineStr">
        <is>
          <t>1763</t>
        </is>
      </c>
      <c r="B102" s="57" t="inlineStr">
        <is>
          <t>SAN BERNARDO</t>
        </is>
      </c>
      <c r="C102" s="57" t="inlineStr">
        <is>
          <t>2024 993618</t>
        </is>
      </c>
      <c r="D102" s="57" t="inlineStr">
        <is>
          <t>39106689</t>
        </is>
      </c>
      <c r="E102" s="58" t="n">
        <v>0.9701388888888889</v>
      </c>
      <c r="F102" s="57" t="n">
        <v>96.87</v>
      </c>
      <c r="G102" s="57" t="n">
        <v>2</v>
      </c>
      <c r="H102" s="57" t="n">
        <v>0.1</v>
      </c>
      <c r="I102" s="57" t="n">
        <v>0.2</v>
      </c>
      <c r="K102" s="60">
        <f>VLOOKUP(C102,Tickets!$A$2:$X$410,22,FALSE)</f>
        <v/>
      </c>
      <c r="M102" s="60">
        <f>IF(ISBLANK(VLOOKUP(C102,Tickets!$A$2:$X$410,23,FALSE)),"Vacío",VLOOKUP(C102,Tickets!$A$2:$X$410,23,FALSE))</f>
        <v/>
      </c>
      <c r="N102" s="60">
        <f>IF(ISBLANK(VLOOKUP(C102,Tickets!$A$2:$X$410,24,FALSE)),"Vacío",VLOOKUP(C102,Tickets!$A$2:$X$410,24,FALSE))</f>
        <v/>
      </c>
      <c r="O102" s="59">
        <f>IF(OR(ISTEXT(M102), ISTEXT(K102)), "No Disponible", M102-K102)</f>
        <v/>
      </c>
      <c r="P102" s="59">
        <f>IF(OR(ISTEXT(N102), ISTEXT(K102)), "No Disponible", N102-K102)</f>
        <v/>
      </c>
    </row>
    <row r="103">
      <c r="A103" s="57" t="inlineStr">
        <is>
          <t>2613</t>
        </is>
      </c>
      <c r="B103" s="57" t="inlineStr">
        <is>
          <t>PUERTO MONTT</t>
        </is>
      </c>
      <c r="C103" s="57" t="inlineStr">
        <is>
          <t>2024 988841</t>
        </is>
      </c>
      <c r="D103" s="57" t="inlineStr">
        <is>
          <t>39034787</t>
        </is>
      </c>
      <c r="E103" s="58" t="n">
        <v>0.9590277777777778</v>
      </c>
      <c r="F103" s="57" t="n">
        <v>96.91</v>
      </c>
      <c r="G103" s="57" t="n">
        <v>14.1</v>
      </c>
      <c r="H103" s="57" t="n">
        <v>0.1</v>
      </c>
      <c r="I103" s="57" t="n">
        <v>1.41</v>
      </c>
      <c r="K103" s="60">
        <f>VLOOKUP(C103,Tickets!$A$2:$X$410,22,FALSE)</f>
        <v/>
      </c>
      <c r="M103" s="60">
        <f>IF(ISBLANK(VLOOKUP(C103,Tickets!$A$2:$X$410,23,FALSE)),"Vacío",VLOOKUP(C103,Tickets!$A$2:$X$410,23,FALSE))</f>
        <v/>
      </c>
      <c r="N103" s="60">
        <f>IF(ISBLANK(VLOOKUP(C103,Tickets!$A$2:$X$410,24,FALSE)),"Vacío",VLOOKUP(C103,Tickets!$A$2:$X$410,24,FALSE))</f>
        <v/>
      </c>
      <c r="O103" s="59">
        <f>IF(OR(ISTEXT(M103), ISTEXT(K103)), "No Disponible", M103-K103)</f>
        <v/>
      </c>
      <c r="P103" s="59">
        <f>IF(OR(ISTEXT(N103), ISTEXT(K103)), "No Disponible", N103-K103)</f>
        <v/>
      </c>
    </row>
    <row r="104">
      <c r="A104" s="57" t="inlineStr">
        <is>
          <t>8525</t>
        </is>
      </c>
      <c r="B104" s="57" t="inlineStr">
        <is>
          <t>SAN BERNARDO</t>
        </is>
      </c>
      <c r="C104" s="57" t="inlineStr">
        <is>
          <t>2024 998155</t>
        </is>
      </c>
      <c r="D104" s="57" t="inlineStr">
        <is>
          <t>39183033</t>
        </is>
      </c>
      <c r="E104" s="58" t="n">
        <v>0.9340277777777778</v>
      </c>
      <c r="F104" s="57" t="n">
        <v>96.98999999999999</v>
      </c>
      <c r="G104" s="57" t="n">
        <v>3.9</v>
      </c>
      <c r="H104" s="57" t="n">
        <v>0.1</v>
      </c>
      <c r="I104" s="57" t="n">
        <v>0.39</v>
      </c>
      <c r="K104" s="60">
        <f>VLOOKUP(C104,Tickets!$A$2:$X$410,22,FALSE)</f>
        <v/>
      </c>
      <c r="M104" s="60">
        <f>IF(ISBLANK(VLOOKUP(C104,Tickets!$A$2:$X$410,23,FALSE)),"Vacío",VLOOKUP(C104,Tickets!$A$2:$X$410,23,FALSE))</f>
        <v/>
      </c>
      <c r="N104" s="60">
        <f>IF(ISBLANK(VLOOKUP(C104,Tickets!$A$2:$X$410,24,FALSE)),"Vacío",VLOOKUP(C104,Tickets!$A$2:$X$410,24,FALSE))</f>
        <v/>
      </c>
      <c r="O104" s="59">
        <f>IF(OR(ISTEXT(M104), ISTEXT(K104)), "No Disponible", M104-K104)</f>
        <v/>
      </c>
      <c r="P104" s="59">
        <f>IF(OR(ISTEXT(N104), ISTEXT(K104)), "No Disponible", N104-K104)</f>
        <v/>
      </c>
    </row>
    <row r="105">
      <c r="A105" s="57" t="inlineStr">
        <is>
          <t>2684</t>
        </is>
      </c>
      <c r="B105" s="57" t="inlineStr">
        <is>
          <t>MAIPU</t>
        </is>
      </c>
      <c r="C105" s="57" t="inlineStr">
        <is>
          <t>2024 995661</t>
        </is>
      </c>
      <c r="D105" s="57" t="inlineStr">
        <is>
          <t>39145506,39187797</t>
        </is>
      </c>
      <c r="E105" s="58" t="n">
        <v>0.9173611111111111</v>
      </c>
      <c r="F105" s="57" t="n">
        <v>97.04000000000001</v>
      </c>
      <c r="G105" s="57" t="n">
        <v>1.5</v>
      </c>
      <c r="H105" s="57" t="n">
        <v>0.1</v>
      </c>
      <c r="I105" s="57" t="n">
        <v>0.15</v>
      </c>
      <c r="K105" s="60">
        <f>VLOOKUP(C105,Tickets!$A$2:$X$410,22,FALSE)</f>
        <v/>
      </c>
      <c r="M105" s="60">
        <f>IF(ISBLANK(VLOOKUP(C105,Tickets!$A$2:$X$410,23,FALSE)),"Vacío",VLOOKUP(C105,Tickets!$A$2:$X$410,23,FALSE))</f>
        <v/>
      </c>
      <c r="N105" s="60">
        <f>IF(ISBLANK(VLOOKUP(C105,Tickets!$A$2:$X$410,24,FALSE)),"Vacío",VLOOKUP(C105,Tickets!$A$2:$X$410,24,FALSE))</f>
        <v/>
      </c>
      <c r="O105" s="59">
        <f>IF(OR(ISTEXT(M105), ISTEXT(K105)), "No Disponible", M105-K105)</f>
        <v/>
      </c>
      <c r="P105" s="59">
        <f>IF(OR(ISTEXT(N105), ISTEXT(K105)), "No Disponible", N105-K105)</f>
        <v/>
      </c>
    </row>
    <row r="106">
      <c r="A106" t="inlineStr">
        <is>
          <t>2684</t>
        </is>
      </c>
      <c r="B106" t="inlineStr">
        <is>
          <t>MAIPU</t>
        </is>
      </c>
      <c r="C106" t="inlineStr">
        <is>
          <t>2024 998447</t>
        </is>
      </c>
      <c r="K106">
        <f>VLOOKUP(C106,Tickets!$A$2:$X$410,22,FALSE)</f>
        <v/>
      </c>
      <c r="M106">
        <f>IF(ISBLANK(VLOOKUP(C106,Tickets!$A$2:$X$410,23,FALSE)),"Vacío",VLOOKUP(C106,Tickets!$A$2:$X$410,23,FALSE))</f>
        <v/>
      </c>
      <c r="N106">
        <f>IF(ISBLANK(VLOOKUP(C106,Tickets!$A$2:$X$410,24,FALSE)),"Vacío",VLOOKUP(C106,Tickets!$A$2:$X$410,24,FALSE))</f>
        <v/>
      </c>
      <c r="O106">
        <f>IF(OR(ISTEXT(M106), ISTEXT(K106)), "No Disponible", M106-K106)</f>
        <v/>
      </c>
      <c r="P106">
        <f>IF(OR(ISTEXT(N106), ISTEXT(K106)), "No Disponible", N106-K106)</f>
        <v/>
      </c>
    </row>
    <row r="107">
      <c r="A107" s="57" t="inlineStr">
        <is>
          <t>1808</t>
        </is>
      </c>
      <c r="B107" s="57" t="inlineStr">
        <is>
          <t>CONCEPCION</t>
        </is>
      </c>
      <c r="C107" s="57" t="inlineStr">
        <is>
          <t>2024 990154</t>
        </is>
      </c>
      <c r="D107" s="57" t="inlineStr">
        <is>
          <t>39052334</t>
        </is>
      </c>
      <c r="E107" s="58" t="n">
        <v>0.9083333333333333</v>
      </c>
      <c r="F107" s="57" t="n">
        <v>97.06999999999999</v>
      </c>
      <c r="G107" s="57" t="n">
        <v>1.7</v>
      </c>
      <c r="H107" s="57" t="n">
        <v>0.1</v>
      </c>
      <c r="I107" s="57" t="n">
        <v>0.17</v>
      </c>
      <c r="K107" s="60">
        <f>VLOOKUP(C107,Tickets!$A$2:$X$410,22,FALSE)</f>
        <v/>
      </c>
      <c r="M107" s="60">
        <f>IF(ISBLANK(VLOOKUP(C107,Tickets!$A$2:$X$410,23,FALSE)),"Vacío",VLOOKUP(C107,Tickets!$A$2:$X$410,23,FALSE))</f>
        <v/>
      </c>
      <c r="N107" s="60">
        <f>IF(ISBLANK(VLOOKUP(C107,Tickets!$A$2:$X$410,24,FALSE)),"Vacío",VLOOKUP(C107,Tickets!$A$2:$X$410,24,FALSE))</f>
        <v/>
      </c>
      <c r="O107" s="59">
        <f>IF(OR(ISTEXT(M107), ISTEXT(K107)), "No Disponible", M107-K107)</f>
        <v/>
      </c>
      <c r="P107" s="59">
        <f>IF(OR(ISTEXT(N107), ISTEXT(K107)), "No Disponible", N107-K107)</f>
        <v/>
      </c>
    </row>
    <row r="108">
      <c r="A108" s="57" t="inlineStr">
        <is>
          <t>1942</t>
        </is>
      </c>
      <c r="B108" s="57" t="inlineStr">
        <is>
          <t>SANTIAGO</t>
        </is>
      </c>
      <c r="C108" s="57" t="inlineStr">
        <is>
          <t>2024 990176</t>
        </is>
      </c>
      <c r="D108" s="57" t="inlineStr">
        <is>
          <t>39053020</t>
        </is>
      </c>
      <c r="E108" s="58" t="n">
        <v>0.875</v>
      </c>
      <c r="F108" s="57" t="n">
        <v>97.18000000000001</v>
      </c>
      <c r="G108" s="57" t="n">
        <v>3.9</v>
      </c>
      <c r="H108" s="57" t="n">
        <v>0.1</v>
      </c>
      <c r="I108" s="57" t="n">
        <v>0.39</v>
      </c>
      <c r="K108" s="60">
        <f>VLOOKUP(C108,Tickets!$A$2:$X$410,22,FALSE)</f>
        <v/>
      </c>
      <c r="M108" s="60">
        <f>IF(ISBLANK(VLOOKUP(C108,Tickets!$A$2:$X$410,23,FALSE)),"Vacío",VLOOKUP(C108,Tickets!$A$2:$X$410,23,FALSE))</f>
        <v/>
      </c>
      <c r="N108" s="60">
        <f>IF(ISBLANK(VLOOKUP(C108,Tickets!$A$2:$X$410,24,FALSE)),"Vacío",VLOOKUP(C108,Tickets!$A$2:$X$410,24,FALSE))</f>
        <v/>
      </c>
      <c r="O108" s="59">
        <f>IF(OR(ISTEXT(M108), ISTEXT(K108)), "No Disponible", M108-K108)</f>
        <v/>
      </c>
      <c r="P108" s="59">
        <f>IF(OR(ISTEXT(N108), ISTEXT(K108)), "No Disponible", N108-K108)</f>
        <v/>
      </c>
    </row>
    <row r="109">
      <c r="A109" s="57" t="inlineStr">
        <is>
          <t>5437</t>
        </is>
      </c>
      <c r="B109" s="57" t="inlineStr">
        <is>
          <t>OSORNO</t>
        </is>
      </c>
      <c r="C109" s="57" t="inlineStr">
        <is>
          <t>2024 998759</t>
        </is>
      </c>
      <c r="D109" s="57" t="inlineStr">
        <is>
          <t>39192249</t>
        </is>
      </c>
      <c r="E109" s="58" t="n">
        <v>0.8416666666666667</v>
      </c>
      <c r="F109" s="57" t="n">
        <v>97.28</v>
      </c>
      <c r="G109" s="57" t="n">
        <v>3.9</v>
      </c>
      <c r="H109" s="57" t="n">
        <v>0.1</v>
      </c>
      <c r="I109" s="57" t="n">
        <v>0.39</v>
      </c>
      <c r="K109" s="60">
        <f>VLOOKUP(C109,Tickets!$A$2:$X$410,22,FALSE)</f>
        <v/>
      </c>
      <c r="M109" s="60">
        <f>IF(ISBLANK(VLOOKUP(C109,Tickets!$A$2:$X$410,23,FALSE)),"Vacío",VLOOKUP(C109,Tickets!$A$2:$X$410,23,FALSE))</f>
        <v/>
      </c>
      <c r="N109" s="60">
        <f>IF(ISBLANK(VLOOKUP(C109,Tickets!$A$2:$X$410,24,FALSE)),"Vacío",VLOOKUP(C109,Tickets!$A$2:$X$410,24,FALSE))</f>
        <v/>
      </c>
      <c r="O109" s="59">
        <f>IF(OR(ISTEXT(M109), ISTEXT(K109)), "No Disponible", M109-K109)</f>
        <v/>
      </c>
      <c r="P109" s="59">
        <f>IF(OR(ISTEXT(N109), ISTEXT(K109)), "No Disponible", N109-K109)</f>
        <v/>
      </c>
    </row>
    <row r="110">
      <c r="A110" s="57" t="inlineStr">
        <is>
          <t>1779</t>
        </is>
      </c>
      <c r="B110" s="57" t="inlineStr">
        <is>
          <t>SANTIAGO</t>
        </is>
      </c>
      <c r="C110" s="57" t="inlineStr">
        <is>
          <t>2024 999748</t>
        </is>
      </c>
      <c r="D110" s="57" t="inlineStr">
        <is>
          <t>39211743</t>
        </is>
      </c>
      <c r="E110" s="58" t="n">
        <v>0.8368055555555556</v>
      </c>
      <c r="F110" s="57" t="n">
        <v>97.3</v>
      </c>
      <c r="G110" s="57" t="n">
        <v>4.2</v>
      </c>
      <c r="H110" s="57" t="n">
        <v>0.1</v>
      </c>
      <c r="I110" s="57" t="n">
        <v>0.42</v>
      </c>
      <c r="K110" s="60">
        <f>VLOOKUP(C110,Tickets!$A$2:$X$410,22,FALSE)</f>
        <v/>
      </c>
      <c r="M110" s="60">
        <f>IF(ISBLANK(VLOOKUP(C110,Tickets!$A$2:$X$410,23,FALSE)),"Vacío",VLOOKUP(C110,Tickets!$A$2:$X$410,23,FALSE))</f>
        <v/>
      </c>
      <c r="N110" s="60">
        <f>IF(ISBLANK(VLOOKUP(C110,Tickets!$A$2:$X$410,24,FALSE)),"Vacío",VLOOKUP(C110,Tickets!$A$2:$X$410,24,FALSE))</f>
        <v/>
      </c>
      <c r="O110" s="59">
        <f>IF(OR(ISTEXT(M110), ISTEXT(K110)), "No Disponible", M110-K110)</f>
        <v/>
      </c>
      <c r="P110" s="59">
        <f>IF(OR(ISTEXT(N110), ISTEXT(K110)), "No Disponible", N110-K110)</f>
        <v/>
      </c>
    </row>
    <row r="111">
      <c r="A111" s="57" t="inlineStr">
        <is>
          <t>4140</t>
        </is>
      </c>
      <c r="B111" s="57" t="inlineStr">
        <is>
          <t>SAN BERNARDO</t>
        </is>
      </c>
      <c r="C111" s="57" t="inlineStr">
        <is>
          <t>2024 997930</t>
        </is>
      </c>
      <c r="D111" s="57" t="inlineStr">
        <is>
          <t>39178966</t>
        </is>
      </c>
      <c r="E111" s="58" t="n">
        <v>0.7881944444444444</v>
      </c>
      <c r="F111" s="57" t="n">
        <v>97.45999999999999</v>
      </c>
      <c r="G111" s="57" t="n">
        <v>3</v>
      </c>
      <c r="H111" s="57" t="n">
        <v>0.1</v>
      </c>
      <c r="I111" s="57" t="n">
        <v>0.3</v>
      </c>
      <c r="K111" s="60">
        <f>VLOOKUP(C111,Tickets!$A$2:$X$410,22,FALSE)</f>
        <v/>
      </c>
      <c r="M111" s="60">
        <f>IF(ISBLANK(VLOOKUP(C111,Tickets!$A$2:$X$410,23,FALSE)),"Vacío",VLOOKUP(C111,Tickets!$A$2:$X$410,23,FALSE))</f>
        <v/>
      </c>
      <c r="N111" s="60">
        <f>IF(ISBLANK(VLOOKUP(C111,Tickets!$A$2:$X$410,24,FALSE)),"Vacío",VLOOKUP(C111,Tickets!$A$2:$X$410,24,FALSE))</f>
        <v/>
      </c>
      <c r="O111" s="59">
        <f>IF(OR(ISTEXT(M111), ISTEXT(K111)), "No Disponible", M111-K111)</f>
        <v/>
      </c>
      <c r="P111" s="59">
        <f>IF(OR(ISTEXT(N111), ISTEXT(K111)), "No Disponible", N111-K111)</f>
        <v/>
      </c>
    </row>
    <row r="112">
      <c r="A112" s="57" t="inlineStr">
        <is>
          <t>8877</t>
        </is>
      </c>
      <c r="B112" s="57" t="inlineStr">
        <is>
          <t>LO BARNECHEA</t>
        </is>
      </c>
      <c r="C112" s="57" t="inlineStr">
        <is>
          <t>2024 998073</t>
        </is>
      </c>
      <c r="D112" s="57" t="inlineStr">
        <is>
          <t>39181155</t>
        </is>
      </c>
      <c r="E112" s="58" t="n">
        <v>0.7854166666666667</v>
      </c>
      <c r="F112" s="57" t="n">
        <v>97.47</v>
      </c>
      <c r="G112" s="57" t="n">
        <v>3.3</v>
      </c>
      <c r="H112" s="57" t="n">
        <v>0.1</v>
      </c>
      <c r="I112" s="57" t="n">
        <v>0.33</v>
      </c>
      <c r="K112" s="60">
        <f>VLOOKUP(C112,Tickets!$A$2:$X$410,22,FALSE)</f>
        <v/>
      </c>
      <c r="M112" s="60">
        <f>IF(ISBLANK(VLOOKUP(C112,Tickets!$A$2:$X$410,23,FALSE)),"Vacío",VLOOKUP(C112,Tickets!$A$2:$X$410,23,FALSE))</f>
        <v/>
      </c>
      <c r="N112" s="60">
        <f>IF(ISBLANK(VLOOKUP(C112,Tickets!$A$2:$X$410,24,FALSE)),"Vacío",VLOOKUP(C112,Tickets!$A$2:$X$410,24,FALSE))</f>
        <v/>
      </c>
      <c r="O112" s="59">
        <f>IF(OR(ISTEXT(M112), ISTEXT(K112)), "No Disponible", M112-K112)</f>
        <v/>
      </c>
      <c r="P112" s="59">
        <f>IF(OR(ISTEXT(N112), ISTEXT(K112)), "No Disponible", N112-K112)</f>
        <v/>
      </c>
    </row>
    <row r="113">
      <c r="A113" s="57" t="inlineStr">
        <is>
          <t>937</t>
        </is>
      </c>
      <c r="B113" s="57" t="inlineStr">
        <is>
          <t>PROVIDENCIA</t>
        </is>
      </c>
      <c r="C113" s="57" t="inlineStr">
        <is>
          <t>2024 993873</t>
        </is>
      </c>
      <c r="D113" s="57" t="inlineStr">
        <is>
          <t>39110382</t>
        </is>
      </c>
      <c r="E113" s="58" t="n">
        <v>0.7395833333333334</v>
      </c>
      <c r="F113" s="57" t="n">
        <v>97.61</v>
      </c>
      <c r="G113" s="57" t="n">
        <v>2</v>
      </c>
      <c r="H113" s="57" t="n">
        <v>0.1</v>
      </c>
      <c r="I113" s="57" t="n">
        <v>0.2</v>
      </c>
      <c r="K113" s="60">
        <f>VLOOKUP(C113,Tickets!$A$2:$X$410,22,FALSE)</f>
        <v/>
      </c>
      <c r="M113" s="60">
        <f>IF(ISBLANK(VLOOKUP(C113,Tickets!$A$2:$X$410,23,FALSE)),"Vacío",VLOOKUP(C113,Tickets!$A$2:$X$410,23,FALSE))</f>
        <v/>
      </c>
      <c r="N113" s="60">
        <f>IF(ISBLANK(VLOOKUP(C113,Tickets!$A$2:$X$410,24,FALSE)),"Vacío",VLOOKUP(C113,Tickets!$A$2:$X$410,24,FALSE))</f>
        <v/>
      </c>
      <c r="O113" s="59">
        <f>IF(OR(ISTEXT(M113), ISTEXT(K113)), "No Disponible", M113-K113)</f>
        <v/>
      </c>
      <c r="P113" s="59">
        <f>IF(OR(ISTEXT(N113), ISTEXT(K113)), "No Disponible", N113-K113)</f>
        <v/>
      </c>
    </row>
    <row r="114">
      <c r="A114" s="57" t="inlineStr">
        <is>
          <t>934</t>
        </is>
      </c>
      <c r="B114" s="57" t="inlineStr">
        <is>
          <t>PROVIDENCIA</t>
        </is>
      </c>
      <c r="C114" s="57" t="inlineStr">
        <is>
          <t>2024 993878</t>
        </is>
      </c>
      <c r="D114" s="57" t="inlineStr">
        <is>
          <t>39110463</t>
        </is>
      </c>
      <c r="E114" s="58" t="n">
        <v>0.7381944444444445</v>
      </c>
      <c r="F114" s="57" t="n">
        <v>97.62</v>
      </c>
      <c r="G114" s="57" t="n">
        <v>2</v>
      </c>
      <c r="H114" s="57" t="n">
        <v>0.1</v>
      </c>
      <c r="I114" s="57" t="n">
        <v>0.2</v>
      </c>
      <c r="K114" s="60">
        <f>VLOOKUP(C114,Tickets!$A$2:$X$410,22,FALSE)</f>
        <v/>
      </c>
      <c r="M114" s="60">
        <f>IF(ISBLANK(VLOOKUP(C114,Tickets!$A$2:$X$410,23,FALSE)),"Vacío",VLOOKUP(C114,Tickets!$A$2:$X$410,23,FALSE))</f>
        <v/>
      </c>
      <c r="N114" s="60">
        <f>IF(ISBLANK(VLOOKUP(C114,Tickets!$A$2:$X$410,24,FALSE)),"Vacío",VLOOKUP(C114,Tickets!$A$2:$X$410,24,FALSE))</f>
        <v/>
      </c>
      <c r="O114" s="59">
        <f>IF(OR(ISTEXT(M114), ISTEXT(K114)), "No Disponible", M114-K114)</f>
        <v/>
      </c>
      <c r="P114" s="59">
        <f>IF(OR(ISTEXT(N114), ISTEXT(K114)), "No Disponible", N114-K114)</f>
        <v/>
      </c>
    </row>
    <row r="115">
      <c r="A115" s="57" t="inlineStr">
        <is>
          <t>6611</t>
        </is>
      </c>
      <c r="B115" s="57" t="inlineStr">
        <is>
          <t>SAN JOSE DE MAIPO</t>
        </is>
      </c>
      <c r="C115" s="57" t="inlineStr">
        <is>
          <t>2024 999789</t>
        </is>
      </c>
      <c r="D115" s="57" t="inlineStr">
        <is>
          <t>39212420</t>
        </is>
      </c>
      <c r="E115" s="58" t="n">
        <v>0.7243055555555555</v>
      </c>
      <c r="F115" s="57" t="n">
        <v>97.66</v>
      </c>
      <c r="G115" s="57" t="n">
        <v>3</v>
      </c>
      <c r="H115" s="57" t="n">
        <v>0.1</v>
      </c>
      <c r="I115" s="57" t="n">
        <v>0.3</v>
      </c>
      <c r="K115" s="60">
        <f>VLOOKUP(C115,Tickets!$A$2:$X$410,22,FALSE)</f>
        <v/>
      </c>
      <c r="M115" s="60">
        <f>IF(ISBLANK(VLOOKUP(C115,Tickets!$A$2:$X$410,23,FALSE)),"Vacío",VLOOKUP(C115,Tickets!$A$2:$X$410,23,FALSE))</f>
        <v/>
      </c>
      <c r="N115" s="60">
        <f>IF(ISBLANK(VLOOKUP(C115,Tickets!$A$2:$X$410,24,FALSE)),"Vacío",VLOOKUP(C115,Tickets!$A$2:$X$410,24,FALSE))</f>
        <v/>
      </c>
      <c r="O115" s="59">
        <f>IF(OR(ISTEXT(M115), ISTEXT(K115)), "No Disponible", M115-K115)</f>
        <v/>
      </c>
      <c r="P115" s="59">
        <f>IF(OR(ISTEXT(N115), ISTEXT(K115)), "No Disponible", N115-K115)</f>
        <v/>
      </c>
    </row>
    <row r="116">
      <c r="A116" s="57" t="inlineStr">
        <is>
          <t>3112</t>
        </is>
      </c>
      <c r="B116" s="57" t="inlineStr">
        <is>
          <t>ESTACION CENTRAL</t>
        </is>
      </c>
      <c r="C116" s="57" t="inlineStr">
        <is>
          <t>2024 993378</t>
        </is>
      </c>
      <c r="D116" s="57" t="inlineStr">
        <is>
          <t>39104760</t>
        </is>
      </c>
      <c r="E116" s="58" t="n">
        <v>0.7215277777777778</v>
      </c>
      <c r="F116" s="57" t="n">
        <v>97.67</v>
      </c>
      <c r="G116" s="57" t="n">
        <v>4.7</v>
      </c>
      <c r="H116" s="57" t="n">
        <v>0.1</v>
      </c>
      <c r="I116" s="57" t="n">
        <v>0.47</v>
      </c>
      <c r="K116" s="60">
        <f>VLOOKUP(C116,Tickets!$A$2:$X$410,22,FALSE)</f>
        <v/>
      </c>
      <c r="M116" s="60">
        <f>IF(ISBLANK(VLOOKUP(C116,Tickets!$A$2:$X$410,23,FALSE)),"Vacío",VLOOKUP(C116,Tickets!$A$2:$X$410,23,FALSE))</f>
        <v/>
      </c>
      <c r="N116" s="60">
        <f>IF(ISBLANK(VLOOKUP(C116,Tickets!$A$2:$X$410,24,FALSE)),"Vacío",VLOOKUP(C116,Tickets!$A$2:$X$410,24,FALSE))</f>
        <v/>
      </c>
      <c r="O116" s="59">
        <f>IF(OR(ISTEXT(M116), ISTEXT(K116)), "No Disponible", M116-K116)</f>
        <v/>
      </c>
      <c r="P116" s="59">
        <f>IF(OR(ISTEXT(N116), ISTEXT(K116)), "No Disponible", N116-K116)</f>
        <v/>
      </c>
    </row>
    <row r="117">
      <c r="A117" s="57" t="inlineStr">
        <is>
          <t>3702</t>
        </is>
      </c>
      <c r="B117" s="57" t="inlineStr">
        <is>
          <t>ESTACION CENTRAL</t>
        </is>
      </c>
      <c r="C117" s="57" t="inlineStr">
        <is>
          <t>2024 988990</t>
        </is>
      </c>
      <c r="D117" s="57" t="inlineStr">
        <is>
          <t>39036996</t>
        </is>
      </c>
      <c r="E117" s="58" t="n">
        <v>0.7013888888888888</v>
      </c>
      <c r="F117" s="57" t="n">
        <v>97.73999999999999</v>
      </c>
      <c r="G117" s="57" t="n">
        <v>3.94</v>
      </c>
      <c r="H117" s="57" t="n">
        <v>0.1</v>
      </c>
      <c r="I117" s="57" t="n">
        <v>0.39</v>
      </c>
      <c r="K117" s="60">
        <f>VLOOKUP(C117,Tickets!$A$2:$X$410,22,FALSE)</f>
        <v/>
      </c>
      <c r="M117" s="60">
        <f>IF(ISBLANK(VLOOKUP(C117,Tickets!$A$2:$X$410,23,FALSE)),"Vacío",VLOOKUP(C117,Tickets!$A$2:$X$410,23,FALSE))</f>
        <v/>
      </c>
      <c r="N117" s="60">
        <f>IF(ISBLANK(VLOOKUP(C117,Tickets!$A$2:$X$410,24,FALSE)),"Vacío",VLOOKUP(C117,Tickets!$A$2:$X$410,24,FALSE))</f>
        <v/>
      </c>
      <c r="O117" s="59">
        <f>IF(OR(ISTEXT(M117), ISTEXT(K117)), "No Disponible", M117-K117)</f>
        <v/>
      </c>
      <c r="P117" s="59">
        <f>IF(OR(ISTEXT(N117), ISTEXT(K117)), "No Disponible", N117-K117)</f>
        <v/>
      </c>
    </row>
    <row r="118">
      <c r="A118" s="57" t="inlineStr">
        <is>
          <t>3237</t>
        </is>
      </c>
      <c r="B118" s="57" t="inlineStr">
        <is>
          <t>SANTIAGO</t>
        </is>
      </c>
      <c r="C118" s="57" t="inlineStr">
        <is>
          <t>2024 984319</t>
        </is>
      </c>
      <c r="D118" s="57" t="inlineStr">
        <is>
          <t>984319</t>
        </is>
      </c>
      <c r="E118" s="58" t="n">
        <v>0.6944444444444444</v>
      </c>
      <c r="F118" s="57" t="n">
        <v>97.76000000000001</v>
      </c>
      <c r="G118" s="57" t="n">
        <v>4.2</v>
      </c>
      <c r="H118" s="57" t="n">
        <v>0.1</v>
      </c>
      <c r="I118" s="57" t="n">
        <v>0.42</v>
      </c>
      <c r="K118" s="60">
        <f>VLOOKUP(C118,Tickets!$A$2:$X$410,22,FALSE)</f>
        <v/>
      </c>
      <c r="M118" s="60">
        <f>IF(ISBLANK(VLOOKUP(C118,Tickets!$A$2:$X$410,23,FALSE)),"Vacío",VLOOKUP(C118,Tickets!$A$2:$X$410,23,FALSE))</f>
        <v/>
      </c>
      <c r="N118" s="60">
        <f>IF(ISBLANK(VLOOKUP(C118,Tickets!$A$2:$X$410,24,FALSE)),"Vacío",VLOOKUP(C118,Tickets!$A$2:$X$410,24,FALSE))</f>
        <v/>
      </c>
      <c r="O118" s="59">
        <f>IF(OR(ISTEXT(M118), ISTEXT(K118)), "No Disponible", M118-K118)</f>
        <v/>
      </c>
      <c r="P118" s="59">
        <f>IF(OR(ISTEXT(N118), ISTEXT(K118)), "No Disponible", N118-K118)</f>
        <v/>
      </c>
    </row>
    <row r="119">
      <c r="A119" s="57" t="inlineStr">
        <is>
          <t>1952</t>
        </is>
      </c>
      <c r="B119" s="57" t="inlineStr">
        <is>
          <t>ESTACION CENTRAL</t>
        </is>
      </c>
      <c r="C119" s="57" t="inlineStr">
        <is>
          <t>2024 993222</t>
        </is>
      </c>
      <c r="D119" s="57" t="inlineStr">
        <is>
          <t>39103515</t>
        </is>
      </c>
      <c r="E119" s="58" t="n">
        <v>0.6777777777777778</v>
      </c>
      <c r="F119" s="57" t="n">
        <v>97.81</v>
      </c>
      <c r="G119" s="57" t="n">
        <v>3.9</v>
      </c>
      <c r="H119" s="57" t="n">
        <v>0.1</v>
      </c>
      <c r="I119" s="57" t="n">
        <v>0.39</v>
      </c>
      <c r="K119" s="60">
        <f>VLOOKUP(C119,Tickets!$A$2:$X$410,22,FALSE)</f>
        <v/>
      </c>
      <c r="M119" s="60">
        <f>IF(ISBLANK(VLOOKUP(C119,Tickets!$A$2:$X$410,23,FALSE)),"Vacío",VLOOKUP(C119,Tickets!$A$2:$X$410,23,FALSE))</f>
        <v/>
      </c>
      <c r="N119" s="60">
        <f>IF(ISBLANK(VLOOKUP(C119,Tickets!$A$2:$X$410,24,FALSE)),"Vacío",VLOOKUP(C119,Tickets!$A$2:$X$410,24,FALSE))</f>
        <v/>
      </c>
      <c r="O119" s="59">
        <f>IF(OR(ISTEXT(M119), ISTEXT(K119)), "No Disponible", M119-K119)</f>
        <v/>
      </c>
      <c r="P119" s="59">
        <f>IF(OR(ISTEXT(N119), ISTEXT(K119)), "No Disponible", N119-K119)</f>
        <v/>
      </c>
    </row>
    <row r="120">
      <c r="A120" s="57" t="inlineStr">
        <is>
          <t>3560</t>
        </is>
      </c>
      <c r="B120" s="57" t="inlineStr">
        <is>
          <t>PROVIDENCIA</t>
        </is>
      </c>
      <c r="C120" s="57" t="inlineStr">
        <is>
          <t>2024 989177</t>
        </is>
      </c>
      <c r="D120" s="57" t="inlineStr">
        <is>
          <t>39037662</t>
        </is>
      </c>
      <c r="E120" s="58" t="n">
        <v>0.6659722222222222</v>
      </c>
      <c r="F120" s="57" t="n">
        <v>97.84999999999999</v>
      </c>
      <c r="G120" s="57" t="n">
        <v>3.9</v>
      </c>
      <c r="H120" s="57" t="n">
        <v>0.1</v>
      </c>
      <c r="I120" s="57" t="n">
        <v>0.39</v>
      </c>
      <c r="K120" s="60">
        <f>VLOOKUP(C120,Tickets!$A$2:$X$410,22,FALSE)</f>
        <v/>
      </c>
      <c r="M120" s="60">
        <f>IF(ISBLANK(VLOOKUP(C120,Tickets!$A$2:$X$410,23,FALSE)),"Vacío",VLOOKUP(C120,Tickets!$A$2:$X$410,23,FALSE))</f>
        <v/>
      </c>
      <c r="N120" s="60">
        <f>IF(ISBLANK(VLOOKUP(C120,Tickets!$A$2:$X$410,24,FALSE)),"Vacío",VLOOKUP(C120,Tickets!$A$2:$X$410,24,FALSE))</f>
        <v/>
      </c>
      <c r="O120" s="59">
        <f>IF(OR(ISTEXT(M120), ISTEXT(K120)), "No Disponible", M120-K120)</f>
        <v/>
      </c>
      <c r="P120" s="59">
        <f>IF(OR(ISTEXT(N120), ISTEXT(K120)), "No Disponible", N120-K120)</f>
        <v/>
      </c>
    </row>
    <row r="121">
      <c r="A121" s="57" t="inlineStr">
        <is>
          <t>4445</t>
        </is>
      </c>
      <c r="B121" s="57" t="inlineStr">
        <is>
          <t>MAIPU</t>
        </is>
      </c>
      <c r="C121" s="57" t="inlineStr">
        <is>
          <t>2024 995664</t>
        </is>
      </c>
      <c r="D121" s="57" t="inlineStr">
        <is>
          <t>39145732</t>
        </is>
      </c>
      <c r="E121" s="58" t="n">
        <v>0.6652777777777777</v>
      </c>
      <c r="F121" s="57" t="n">
        <v>97.84999999999999</v>
      </c>
      <c r="G121" s="57" t="n">
        <v>3</v>
      </c>
      <c r="H121" s="57" t="n">
        <v>0.1</v>
      </c>
      <c r="I121" s="57" t="n">
        <v>0.3</v>
      </c>
      <c r="K121" s="60">
        <f>VLOOKUP(C121,Tickets!$A$2:$X$410,22,FALSE)</f>
        <v/>
      </c>
      <c r="M121" s="60">
        <f>IF(ISBLANK(VLOOKUP(C121,Tickets!$A$2:$X$410,23,FALSE)),"Vacío",VLOOKUP(C121,Tickets!$A$2:$X$410,23,FALSE))</f>
        <v/>
      </c>
      <c r="N121" s="60">
        <f>IF(ISBLANK(VLOOKUP(C121,Tickets!$A$2:$X$410,24,FALSE)),"Vacío",VLOOKUP(C121,Tickets!$A$2:$X$410,24,FALSE))</f>
        <v/>
      </c>
      <c r="O121" s="59">
        <f>IF(OR(ISTEXT(M121), ISTEXT(K121)), "No Disponible", M121-K121)</f>
        <v/>
      </c>
      <c r="P121" s="59">
        <f>IF(OR(ISTEXT(N121), ISTEXT(K121)), "No Disponible", N121-K121)</f>
        <v/>
      </c>
    </row>
    <row r="122">
      <c r="A122" s="57" t="inlineStr">
        <is>
          <t>933</t>
        </is>
      </c>
      <c r="B122" s="57" t="inlineStr">
        <is>
          <t>VITACURA</t>
        </is>
      </c>
      <c r="C122" s="57" t="inlineStr">
        <is>
          <t>2024 002658</t>
        </is>
      </c>
      <c r="D122" s="57" t="inlineStr">
        <is>
          <t>002658</t>
        </is>
      </c>
      <c r="E122" s="58" t="n">
        <v>0.6618055555555555</v>
      </c>
      <c r="F122" s="57" t="n">
        <v>97.86</v>
      </c>
      <c r="G122" s="57" t="n">
        <v>1.8</v>
      </c>
      <c r="H122" s="57" t="n">
        <v>0.1</v>
      </c>
      <c r="I122" s="57" t="n">
        <v>0.18</v>
      </c>
      <c r="K122" s="60">
        <f>VLOOKUP(C122,Tickets!$A$2:$X$410,22,FALSE)</f>
        <v/>
      </c>
      <c r="M122" s="60">
        <f>IF(ISBLANK(VLOOKUP(C122,Tickets!$A$2:$X$410,23,FALSE)),"Vacío",VLOOKUP(C122,Tickets!$A$2:$X$410,23,FALSE))</f>
        <v/>
      </c>
      <c r="N122" s="60">
        <f>IF(ISBLANK(VLOOKUP(C122,Tickets!$A$2:$X$410,24,FALSE)),"Vacío",VLOOKUP(C122,Tickets!$A$2:$X$410,24,FALSE))</f>
        <v/>
      </c>
      <c r="O122" s="59">
        <f>IF(OR(ISTEXT(M122), ISTEXT(K122)), "No Disponible", M122-K122)</f>
        <v/>
      </c>
      <c r="P122" s="59">
        <f>IF(OR(ISTEXT(N122), ISTEXT(K122)), "No Disponible", N122-K122)</f>
        <v/>
      </c>
    </row>
    <row r="123">
      <c r="A123" s="57" t="inlineStr">
        <is>
          <t>2844</t>
        </is>
      </c>
      <c r="B123" s="57" t="inlineStr">
        <is>
          <t>LO ESPEJO</t>
        </is>
      </c>
      <c r="C123" s="57" t="inlineStr">
        <is>
          <t>2024 991733</t>
        </is>
      </c>
      <c r="D123" s="57" t="inlineStr">
        <is>
          <t>39086170</t>
        </is>
      </c>
      <c r="E123" s="58" t="n">
        <v>0.6388888888888888</v>
      </c>
      <c r="F123" s="57" t="n">
        <v>97.94</v>
      </c>
      <c r="G123" s="57" t="n">
        <v>4.2</v>
      </c>
      <c r="H123" s="57" t="n">
        <v>0.1</v>
      </c>
      <c r="I123" s="57" t="n">
        <v>0.42</v>
      </c>
      <c r="K123" s="60">
        <f>VLOOKUP(C123,Tickets!$A$2:$X$410,22,FALSE)</f>
        <v/>
      </c>
      <c r="M123" s="60">
        <f>IF(ISBLANK(VLOOKUP(C123,Tickets!$A$2:$X$410,23,FALSE)),"Vacío",VLOOKUP(C123,Tickets!$A$2:$X$410,23,FALSE))</f>
        <v/>
      </c>
      <c r="N123" s="60">
        <f>IF(ISBLANK(VLOOKUP(C123,Tickets!$A$2:$X$410,24,FALSE)),"Vacío",VLOOKUP(C123,Tickets!$A$2:$X$410,24,FALSE))</f>
        <v/>
      </c>
      <c r="O123" s="59">
        <f>IF(OR(ISTEXT(M123), ISTEXT(K123)), "No Disponible", M123-K123)</f>
        <v/>
      </c>
      <c r="P123" s="59">
        <f>IF(OR(ISTEXT(N123), ISTEXT(K123)), "No Disponible", N123-K123)</f>
        <v/>
      </c>
    </row>
    <row r="124">
      <c r="A124" s="57" t="inlineStr">
        <is>
          <t>1732</t>
        </is>
      </c>
      <c r="B124" s="57" t="inlineStr">
        <is>
          <t>SAN BERNARDO</t>
        </is>
      </c>
      <c r="C124" s="57" t="inlineStr">
        <is>
          <t>2024 994687</t>
        </is>
      </c>
      <c r="D124" s="57" t="inlineStr">
        <is>
          <t>39122564</t>
        </is>
      </c>
      <c r="E124" s="58" t="n">
        <v>0.6368055555555555</v>
      </c>
      <c r="F124" s="57" t="n">
        <v>97.94</v>
      </c>
      <c r="G124" s="57" t="n">
        <v>4.2</v>
      </c>
      <c r="H124" s="57" t="n">
        <v>0.1</v>
      </c>
      <c r="I124" s="57" t="n">
        <v>0.42</v>
      </c>
      <c r="K124" s="60">
        <f>VLOOKUP(C124,Tickets!$A$2:$X$410,22,FALSE)</f>
        <v/>
      </c>
      <c r="M124" s="60">
        <f>IF(ISBLANK(VLOOKUP(C124,Tickets!$A$2:$X$410,23,FALSE)),"Vacío",VLOOKUP(C124,Tickets!$A$2:$X$410,23,FALSE))</f>
        <v/>
      </c>
      <c r="N124" s="60">
        <f>IF(ISBLANK(VLOOKUP(C124,Tickets!$A$2:$X$410,24,FALSE)),"Vacío",VLOOKUP(C124,Tickets!$A$2:$X$410,24,FALSE))</f>
        <v/>
      </c>
      <c r="O124" s="59">
        <f>IF(OR(ISTEXT(M124), ISTEXT(K124)), "No Disponible", M124-K124)</f>
        <v/>
      </c>
      <c r="P124" s="59">
        <f>IF(OR(ISTEXT(N124), ISTEXT(K124)), "No Disponible", N124-K124)</f>
        <v/>
      </c>
    </row>
    <row r="125">
      <c r="A125" s="57" t="inlineStr">
        <is>
          <t>3122</t>
        </is>
      </c>
      <c r="B125" s="57" t="inlineStr">
        <is>
          <t>PEDRO AGUIRRE CERDA</t>
        </is>
      </c>
      <c r="C125" s="57" t="inlineStr">
        <is>
          <t>2024 991715</t>
        </is>
      </c>
      <c r="D125" s="57" t="inlineStr">
        <is>
          <t>39086394</t>
        </is>
      </c>
      <c r="E125" s="58" t="n">
        <v>0.6013888888888889</v>
      </c>
      <c r="F125" s="57" t="n">
        <v>98.06</v>
      </c>
      <c r="G125" s="57" t="n">
        <v>4.7</v>
      </c>
      <c r="H125" s="57" t="n">
        <v>0.1</v>
      </c>
      <c r="I125" s="57" t="n">
        <v>0.47</v>
      </c>
      <c r="K125" s="60">
        <f>VLOOKUP(C125,Tickets!$A$2:$X$410,22,FALSE)</f>
        <v/>
      </c>
      <c r="M125" s="60">
        <f>IF(ISBLANK(VLOOKUP(C125,Tickets!$A$2:$X$410,23,FALSE)),"Vacío",VLOOKUP(C125,Tickets!$A$2:$X$410,23,FALSE))</f>
        <v/>
      </c>
      <c r="N125" s="60">
        <f>IF(ISBLANK(VLOOKUP(C125,Tickets!$A$2:$X$410,24,FALSE)),"Vacío",VLOOKUP(C125,Tickets!$A$2:$X$410,24,FALSE))</f>
        <v/>
      </c>
      <c r="O125" s="59">
        <f>IF(OR(ISTEXT(M125), ISTEXT(K125)), "No Disponible", M125-K125)</f>
        <v/>
      </c>
      <c r="P125" s="59">
        <f>IF(OR(ISTEXT(N125), ISTEXT(K125)), "No Disponible", N125-K125)</f>
        <v/>
      </c>
    </row>
    <row r="126">
      <c r="A126" s="57" t="inlineStr">
        <is>
          <t>3152</t>
        </is>
      </c>
      <c r="B126" s="57" t="inlineStr">
        <is>
          <t>LO ESPEJO</t>
        </is>
      </c>
      <c r="C126" s="57" t="inlineStr">
        <is>
          <t>2024 998910</t>
        </is>
      </c>
      <c r="D126" s="57" t="inlineStr">
        <is>
          <t>39197035</t>
        </is>
      </c>
      <c r="E126" s="58" t="n">
        <v>0.5013888888888889</v>
      </c>
      <c r="F126" s="57" t="n">
        <v>98.38</v>
      </c>
      <c r="G126" s="57" t="n">
        <v>4.7</v>
      </c>
      <c r="H126" s="57" t="n">
        <v>0.1</v>
      </c>
      <c r="I126" s="57" t="n">
        <v>0.47</v>
      </c>
      <c r="K126" s="60">
        <f>VLOOKUP(C126,Tickets!$A$2:$X$410,22,FALSE)</f>
        <v/>
      </c>
      <c r="M126" s="60">
        <f>IF(ISBLANK(VLOOKUP(C126,Tickets!$A$2:$X$410,23,FALSE)),"Vacío",VLOOKUP(C126,Tickets!$A$2:$X$410,23,FALSE))</f>
        <v/>
      </c>
      <c r="N126" s="60">
        <f>IF(ISBLANK(VLOOKUP(C126,Tickets!$A$2:$X$410,24,FALSE)),"Vacío",VLOOKUP(C126,Tickets!$A$2:$X$410,24,FALSE))</f>
        <v/>
      </c>
      <c r="O126" s="59">
        <f>IF(OR(ISTEXT(M126), ISTEXT(K126)), "No Disponible", M126-K126)</f>
        <v/>
      </c>
      <c r="P126" s="59">
        <f>IF(OR(ISTEXT(N126), ISTEXT(K126)), "No Disponible", N126-K126)</f>
        <v/>
      </c>
    </row>
    <row r="127">
      <c r="A127" s="57" t="inlineStr">
        <is>
          <t>8320</t>
        </is>
      </c>
      <c r="B127" s="57" t="inlineStr">
        <is>
          <t>CERRILLOS</t>
        </is>
      </c>
      <c r="C127" s="57" t="inlineStr">
        <is>
          <t>2024 991932</t>
        </is>
      </c>
      <c r="D127" s="57" t="inlineStr">
        <is>
          <t>39087955</t>
        </is>
      </c>
      <c r="E127" s="58" t="n">
        <v>0.4104166666666667</v>
      </c>
      <c r="F127" s="57" t="n">
        <v>98.67</v>
      </c>
      <c r="G127" s="57" t="n">
        <v>1.7</v>
      </c>
      <c r="H127" s="57" t="n">
        <v>0.1</v>
      </c>
      <c r="I127" s="57" t="n">
        <v>0</v>
      </c>
      <c r="K127" s="60">
        <f>VLOOKUP(C127,Tickets!$A$2:$X$410,22,FALSE)</f>
        <v/>
      </c>
      <c r="M127" s="60">
        <f>IF(ISBLANK(VLOOKUP(C127,Tickets!$A$2:$X$410,23,FALSE)),"Vacío",VLOOKUP(C127,Tickets!$A$2:$X$410,23,FALSE))</f>
        <v/>
      </c>
      <c r="N127" s="60">
        <f>IF(ISBLANK(VLOOKUP(C127,Tickets!$A$2:$X$410,24,FALSE)),"Vacío",VLOOKUP(C127,Tickets!$A$2:$X$410,24,FALSE))</f>
        <v/>
      </c>
      <c r="O127" s="59">
        <f>IF(OR(ISTEXT(M127), ISTEXT(K127)), "No Disponible", M127-K127)</f>
        <v/>
      </c>
      <c r="P127" s="59">
        <f>IF(OR(ISTEXT(N127), ISTEXT(K127)), "No Disponible", N127-K127)</f>
        <v/>
      </c>
    </row>
    <row r="128">
      <c r="A128" s="57" t="inlineStr">
        <is>
          <t>6711</t>
        </is>
      </c>
      <c r="B128" s="57" t="inlineStr">
        <is>
          <t>CALERA DE TANGO</t>
        </is>
      </c>
      <c r="C128" s="57" t="inlineStr">
        <is>
          <t>2024 996638</t>
        </is>
      </c>
      <c r="D128" s="57" t="inlineStr">
        <is>
          <t>39158894</t>
        </is>
      </c>
      <c r="E128" s="58" t="n">
        <v>0.3722222222222222</v>
      </c>
      <c r="F128" s="57" t="n">
        <v>98.8</v>
      </c>
      <c r="G128" s="57" t="n">
        <v>5.9</v>
      </c>
      <c r="H128" s="57" t="n">
        <v>0.1</v>
      </c>
      <c r="I128" s="57" t="n">
        <v>0</v>
      </c>
      <c r="K128" s="60">
        <f>VLOOKUP(C128,Tickets!$A$2:$X$410,22,FALSE)</f>
        <v/>
      </c>
      <c r="M128" s="60">
        <f>IF(ISBLANK(VLOOKUP(C128,Tickets!$A$2:$X$410,23,FALSE)),"Vacío",VLOOKUP(C128,Tickets!$A$2:$X$410,23,FALSE))</f>
        <v/>
      </c>
      <c r="N128" s="60">
        <f>IF(ISBLANK(VLOOKUP(C128,Tickets!$A$2:$X$410,24,FALSE)),"Vacío",VLOOKUP(C128,Tickets!$A$2:$X$410,24,FALSE))</f>
        <v/>
      </c>
      <c r="O128" s="59">
        <f>IF(OR(ISTEXT(M128), ISTEXT(K128)), "No Disponible", M128-K128)</f>
        <v/>
      </c>
      <c r="P128" s="59">
        <f>IF(OR(ISTEXT(N128), ISTEXT(K128)), "No Disponible", N128-K128)</f>
        <v/>
      </c>
    </row>
    <row r="129">
      <c r="A129" s="57" t="inlineStr">
        <is>
          <t>3167</t>
        </is>
      </c>
      <c r="B129" s="57" t="inlineStr">
        <is>
          <t>SAN BERNARDO</t>
        </is>
      </c>
      <c r="C129" s="57" t="inlineStr">
        <is>
          <t>2024 997813</t>
        </is>
      </c>
      <c r="D129" s="57" t="inlineStr">
        <is>
          <t>39178356</t>
        </is>
      </c>
      <c r="E129" s="58" t="n">
        <v>0.3659722222222222</v>
      </c>
      <c r="F129" s="57" t="n">
        <v>98.81999999999999</v>
      </c>
      <c r="G129" s="57" t="n">
        <v>4.7</v>
      </c>
      <c r="H129" s="57" t="n">
        <v>0.1</v>
      </c>
      <c r="I129" s="57" t="n">
        <v>0</v>
      </c>
      <c r="K129" s="60">
        <f>VLOOKUP(C129,Tickets!$A$2:$X$410,22,FALSE)</f>
        <v/>
      </c>
      <c r="M129" s="60">
        <f>IF(ISBLANK(VLOOKUP(C129,Tickets!$A$2:$X$410,23,FALSE)),"Vacío",VLOOKUP(C129,Tickets!$A$2:$X$410,23,FALSE))</f>
        <v/>
      </c>
      <c r="N129" s="60">
        <f>IF(ISBLANK(VLOOKUP(C129,Tickets!$A$2:$X$410,24,FALSE)),"Vacío",VLOOKUP(C129,Tickets!$A$2:$X$410,24,FALSE))</f>
        <v/>
      </c>
      <c r="O129" s="59">
        <f>IF(OR(ISTEXT(M129), ISTEXT(K129)), "No Disponible", M129-K129)</f>
        <v/>
      </c>
      <c r="P129" s="59">
        <f>IF(OR(ISTEXT(N129), ISTEXT(K129)), "No Disponible", N129-K129)</f>
        <v/>
      </c>
    </row>
    <row r="130">
      <c r="A130" s="57" t="inlineStr">
        <is>
          <t>3053</t>
        </is>
      </c>
      <c r="B130" s="57" t="inlineStr">
        <is>
          <t>PANGUIPULLI</t>
        </is>
      </c>
      <c r="C130" s="57" t="inlineStr">
        <is>
          <t>2024 987522</t>
        </is>
      </c>
      <c r="D130" s="57" t="inlineStr">
        <is>
          <t>39013466</t>
        </is>
      </c>
      <c r="E130" s="58" t="n">
        <v>0.3548611111111111</v>
      </c>
      <c r="F130" s="57" t="n">
        <v>98.84999999999999</v>
      </c>
      <c r="G130" s="57" t="n">
        <v>1.8</v>
      </c>
      <c r="H130" s="57" t="n">
        <v>0.1</v>
      </c>
      <c r="I130" s="57" t="n">
        <v>0</v>
      </c>
      <c r="K130" s="60">
        <f>VLOOKUP(C130,Tickets!$A$2:$X$410,22,FALSE)</f>
        <v/>
      </c>
      <c r="M130" s="60">
        <f>IF(ISBLANK(VLOOKUP(C130,Tickets!$A$2:$X$410,23,FALSE)),"Vacío",VLOOKUP(C130,Tickets!$A$2:$X$410,23,FALSE))</f>
        <v/>
      </c>
      <c r="N130" s="60">
        <f>IF(ISBLANK(VLOOKUP(C130,Tickets!$A$2:$X$410,24,FALSE)),"Vacío",VLOOKUP(C130,Tickets!$A$2:$X$410,24,FALSE))</f>
        <v/>
      </c>
      <c r="O130" s="59">
        <f>IF(OR(ISTEXT(M130), ISTEXT(K130)), "No Disponible", M130-K130)</f>
        <v/>
      </c>
      <c r="P130" s="59">
        <f>IF(OR(ISTEXT(N130), ISTEXT(K130)), "No Disponible", N130-K130)</f>
        <v/>
      </c>
    </row>
    <row r="131">
      <c r="A131" s="57" t="inlineStr">
        <is>
          <t>6141</t>
        </is>
      </c>
      <c r="B131" s="57" t="inlineStr">
        <is>
          <t>VALDIVIA</t>
        </is>
      </c>
      <c r="C131" s="57" t="inlineStr">
        <is>
          <t>2024 987538</t>
        </is>
      </c>
      <c r="D131" s="57" t="inlineStr">
        <is>
          <t>39013534</t>
        </is>
      </c>
      <c r="E131" s="58" t="n">
        <v>0.3527777777777778</v>
      </c>
      <c r="F131" s="57" t="n">
        <v>98.86</v>
      </c>
      <c r="G131" s="57" t="n">
        <v>1.8</v>
      </c>
      <c r="H131" s="57" t="n">
        <v>0.1</v>
      </c>
      <c r="I131" s="57" t="n">
        <v>0</v>
      </c>
      <c r="K131" s="60">
        <f>VLOOKUP(C131,Tickets!$A$2:$X$410,22,FALSE)</f>
        <v/>
      </c>
      <c r="M131" s="60">
        <f>IF(ISBLANK(VLOOKUP(C131,Tickets!$A$2:$X$410,23,FALSE)),"Vacío",VLOOKUP(C131,Tickets!$A$2:$X$410,23,FALSE))</f>
        <v/>
      </c>
      <c r="N131" s="60">
        <f>IF(ISBLANK(VLOOKUP(C131,Tickets!$A$2:$X$410,24,FALSE)),"Vacío",VLOOKUP(C131,Tickets!$A$2:$X$410,24,FALSE))</f>
        <v/>
      </c>
      <c r="O131" s="59">
        <f>IF(OR(ISTEXT(M131), ISTEXT(K131)), "No Disponible", M131-K131)</f>
        <v/>
      </c>
      <c r="P131" s="59">
        <f>IF(OR(ISTEXT(N131), ISTEXT(K131)), "No Disponible", N131-K131)</f>
        <v/>
      </c>
    </row>
    <row r="132">
      <c r="A132" s="57" t="inlineStr">
        <is>
          <t>2800</t>
        </is>
      </c>
      <c r="B132" s="57" t="inlineStr">
        <is>
          <t>MAIPU</t>
        </is>
      </c>
      <c r="C132" s="57" t="inlineStr">
        <is>
          <t>2024 999091</t>
        </is>
      </c>
      <c r="D132" s="57" t="inlineStr">
        <is>
          <t>39202221</t>
        </is>
      </c>
      <c r="E132" s="58" t="n">
        <v>0.3326388888888889</v>
      </c>
      <c r="F132" s="57" t="n">
        <v>98.93000000000001</v>
      </c>
      <c r="G132" s="57" t="n">
        <v>4.2</v>
      </c>
      <c r="H132" s="57" t="n">
        <v>0.1</v>
      </c>
      <c r="I132" s="57" t="n">
        <v>0</v>
      </c>
      <c r="K132" s="60">
        <f>VLOOKUP(C132,Tickets!$A$2:$X$410,22,FALSE)</f>
        <v/>
      </c>
      <c r="M132" s="60">
        <f>IF(ISBLANK(VLOOKUP(C132,Tickets!$A$2:$X$410,23,FALSE)),"Vacío",VLOOKUP(C132,Tickets!$A$2:$X$410,23,FALSE))</f>
        <v/>
      </c>
      <c r="N132" s="60">
        <f>IF(ISBLANK(VLOOKUP(C132,Tickets!$A$2:$X$410,24,FALSE)),"Vacío",VLOOKUP(C132,Tickets!$A$2:$X$410,24,FALSE))</f>
        <v/>
      </c>
      <c r="O132" s="59">
        <f>IF(OR(ISTEXT(M132), ISTEXT(K132)), "No Disponible", M132-K132)</f>
        <v/>
      </c>
      <c r="P132" s="59">
        <f>IF(OR(ISTEXT(N132), ISTEXT(K132)), "No Disponible", N132-K132)</f>
        <v/>
      </c>
    </row>
    <row r="133">
      <c r="A133" s="57" t="inlineStr">
        <is>
          <t>3134</t>
        </is>
      </c>
      <c r="B133" s="57" t="inlineStr">
        <is>
          <t>SAN BERNARDO</t>
        </is>
      </c>
      <c r="C133" s="57" t="inlineStr">
        <is>
          <t>2024 997932</t>
        </is>
      </c>
      <c r="D133" s="57" t="inlineStr">
        <is>
          <t>39178910</t>
        </is>
      </c>
      <c r="E133" s="58" t="n">
        <v>0.3298611111111111</v>
      </c>
      <c r="F133" s="57" t="n">
        <v>98.94</v>
      </c>
      <c r="G133" s="57" t="n">
        <v>4.7</v>
      </c>
      <c r="H133" s="57" t="n">
        <v>0.1</v>
      </c>
      <c r="I133" s="57" t="n">
        <v>0</v>
      </c>
      <c r="K133" s="60">
        <f>VLOOKUP(C133,Tickets!$A$2:$X$410,22,FALSE)</f>
        <v/>
      </c>
      <c r="M133" s="60">
        <f>IF(ISBLANK(VLOOKUP(C133,Tickets!$A$2:$X$410,23,FALSE)),"Vacío",VLOOKUP(C133,Tickets!$A$2:$X$410,23,FALSE))</f>
        <v/>
      </c>
      <c r="N133" s="60">
        <f>IF(ISBLANK(VLOOKUP(C133,Tickets!$A$2:$X$410,24,FALSE)),"Vacío",VLOOKUP(C133,Tickets!$A$2:$X$410,24,FALSE))</f>
        <v/>
      </c>
      <c r="O133" s="59">
        <f>IF(OR(ISTEXT(M133), ISTEXT(K133)), "No Disponible", M133-K133)</f>
        <v/>
      </c>
      <c r="P133" s="59">
        <f>IF(OR(ISTEXT(N133), ISTEXT(K133)), "No Disponible", N133-K133)</f>
        <v/>
      </c>
    </row>
    <row r="134">
      <c r="A134" s="57" t="inlineStr">
        <is>
          <t>1740</t>
        </is>
      </c>
      <c r="B134" s="57" t="inlineStr">
        <is>
          <t xml:space="preserve"> LINARES</t>
        </is>
      </c>
      <c r="C134" s="57" t="inlineStr">
        <is>
          <t>2024 986815</t>
        </is>
      </c>
      <c r="D134" s="57" t="inlineStr">
        <is>
          <t>38991149</t>
        </is>
      </c>
      <c r="E134" s="58" t="n">
        <v>0.3256944444444445</v>
      </c>
      <c r="F134" s="57" t="n">
        <v>98.95</v>
      </c>
      <c r="G134" s="57" t="n">
        <v>0</v>
      </c>
      <c r="H134" s="57" t="n">
        <v>0.1</v>
      </c>
      <c r="I134" s="57" t="n">
        <v>0</v>
      </c>
      <c r="K134" s="60">
        <f>VLOOKUP(C134,Tickets!$A$2:$X$410,22,FALSE)</f>
        <v/>
      </c>
      <c r="M134" s="60">
        <f>IF(ISBLANK(VLOOKUP(C134,Tickets!$A$2:$X$410,23,FALSE)),"Vacío",VLOOKUP(C134,Tickets!$A$2:$X$410,23,FALSE))</f>
        <v/>
      </c>
      <c r="N134" s="60">
        <f>IF(ISBLANK(VLOOKUP(C134,Tickets!$A$2:$X$410,24,FALSE)),"Vacío",VLOOKUP(C134,Tickets!$A$2:$X$410,24,FALSE))</f>
        <v/>
      </c>
      <c r="O134" s="59">
        <f>IF(OR(ISTEXT(M134), ISTEXT(K134)), "No Disponible", M134-K134)</f>
        <v/>
      </c>
      <c r="P134" s="59">
        <f>IF(OR(ISTEXT(N134), ISTEXT(K134)), "No Disponible", N134-K134)</f>
        <v/>
      </c>
    </row>
    <row r="135">
      <c r="A135" s="57" t="inlineStr">
        <is>
          <t>221</t>
        </is>
      </c>
      <c r="B135" s="57" t="inlineStr">
        <is>
          <t>IQUIQUE</t>
        </is>
      </c>
      <c r="C135" s="57" t="inlineStr">
        <is>
          <t>2024 990565</t>
        </is>
      </c>
      <c r="D135" s="57" t="inlineStr">
        <is>
          <t>39059572</t>
        </is>
      </c>
      <c r="E135" s="58" t="n">
        <v>0.3145833333333333</v>
      </c>
      <c r="F135" s="57" t="n">
        <v>98.98</v>
      </c>
      <c r="G135" s="57" t="n">
        <v>1.4</v>
      </c>
      <c r="H135" s="57" t="n">
        <v>0.1</v>
      </c>
      <c r="I135" s="57" t="n">
        <v>0</v>
      </c>
      <c r="K135" s="60">
        <f>VLOOKUP(C135,Tickets!$A$2:$X$410,22,FALSE)</f>
        <v/>
      </c>
      <c r="M135" s="60">
        <f>IF(ISBLANK(VLOOKUP(C135,Tickets!$A$2:$X$410,23,FALSE)),"Vacío",VLOOKUP(C135,Tickets!$A$2:$X$410,23,FALSE))</f>
        <v/>
      </c>
      <c r="N135" s="60">
        <f>IF(ISBLANK(VLOOKUP(C135,Tickets!$A$2:$X$410,24,FALSE)),"Vacío",VLOOKUP(C135,Tickets!$A$2:$X$410,24,FALSE))</f>
        <v/>
      </c>
      <c r="O135" s="59">
        <f>IF(OR(ISTEXT(M135), ISTEXT(K135)), "No Disponible", M135-K135)</f>
        <v/>
      </c>
      <c r="P135" s="59">
        <f>IF(OR(ISTEXT(N135), ISTEXT(K135)), "No Disponible", N135-K135)</f>
        <v/>
      </c>
    </row>
    <row r="136">
      <c r="A136" s="57" t="inlineStr">
        <is>
          <t>6909</t>
        </is>
      </c>
      <c r="B136" s="57" t="inlineStr">
        <is>
          <t>CONCHALI</t>
        </is>
      </c>
      <c r="C136" s="57" t="inlineStr">
        <is>
          <t>2024 991049</t>
        </is>
      </c>
      <c r="D136" s="57" t="inlineStr">
        <is>
          <t>39067940</t>
        </is>
      </c>
      <c r="E136" s="58" t="n">
        <v>0.3027777777777778</v>
      </c>
      <c r="F136" s="57" t="n">
        <v>99.02</v>
      </c>
      <c r="G136" s="57" t="n">
        <v>1.4</v>
      </c>
      <c r="H136" s="57" t="n">
        <v>0.1</v>
      </c>
      <c r="I136" s="57" t="n">
        <v>0</v>
      </c>
      <c r="K136" s="60">
        <f>VLOOKUP(C136,Tickets!$A$2:$X$410,22,FALSE)</f>
        <v/>
      </c>
      <c r="M136" s="60">
        <f>IF(ISBLANK(VLOOKUP(C136,Tickets!$A$2:$X$410,23,FALSE)),"Vacío",VLOOKUP(C136,Tickets!$A$2:$X$410,23,FALSE))</f>
        <v/>
      </c>
      <c r="N136" s="60">
        <f>IF(ISBLANK(VLOOKUP(C136,Tickets!$A$2:$X$410,24,FALSE)),"Vacío",VLOOKUP(C136,Tickets!$A$2:$X$410,24,FALSE))</f>
        <v/>
      </c>
      <c r="O136" s="59">
        <f>IF(OR(ISTEXT(M136), ISTEXT(K136)), "No Disponible", M136-K136)</f>
        <v/>
      </c>
      <c r="P136" s="59">
        <f>IF(OR(ISTEXT(N136), ISTEXT(K136)), "No Disponible", N136-K136)</f>
        <v/>
      </c>
    </row>
    <row r="137">
      <c r="A137" s="57" t="inlineStr">
        <is>
          <t>3136</t>
        </is>
      </c>
      <c r="B137" s="57" t="inlineStr">
        <is>
          <t>SAN BERNARDO</t>
        </is>
      </c>
      <c r="C137" s="57" t="inlineStr">
        <is>
          <t>2024 997945</t>
        </is>
      </c>
      <c r="D137" s="57" t="inlineStr">
        <is>
          <t>39179462</t>
        </is>
      </c>
      <c r="E137" s="58" t="n">
        <v>0.2986111111111111</v>
      </c>
      <c r="F137" s="57" t="n">
        <v>99.03</v>
      </c>
      <c r="G137" s="57" t="n">
        <v>4.7</v>
      </c>
      <c r="H137" s="57" t="n">
        <v>0.1</v>
      </c>
      <c r="I137" s="57" t="n">
        <v>0</v>
      </c>
      <c r="K137" s="60">
        <f>VLOOKUP(C137,Tickets!$A$2:$X$410,22,FALSE)</f>
        <v/>
      </c>
      <c r="M137" s="60">
        <f>IF(ISBLANK(VLOOKUP(C137,Tickets!$A$2:$X$410,23,FALSE)),"Vacío",VLOOKUP(C137,Tickets!$A$2:$X$410,23,FALSE))</f>
        <v/>
      </c>
      <c r="N137" s="60">
        <f>IF(ISBLANK(VLOOKUP(C137,Tickets!$A$2:$X$410,24,FALSE)),"Vacío",VLOOKUP(C137,Tickets!$A$2:$X$410,24,FALSE))</f>
        <v/>
      </c>
      <c r="O137" s="59">
        <f>IF(OR(ISTEXT(M137), ISTEXT(K137)), "No Disponible", M137-K137)</f>
        <v/>
      </c>
      <c r="P137" s="59">
        <f>IF(OR(ISTEXT(N137), ISTEXT(K137)), "No Disponible", N137-K137)</f>
        <v/>
      </c>
    </row>
    <row r="138">
      <c r="A138" s="57" t="inlineStr">
        <is>
          <t>658</t>
        </is>
      </c>
      <c r="B138" s="57" t="inlineStr">
        <is>
          <t>SANTIAGO</t>
        </is>
      </c>
      <c r="C138" s="57" t="inlineStr">
        <is>
          <t>2024 997938</t>
        </is>
      </c>
      <c r="D138" s="57" t="inlineStr">
        <is>
          <t>39179525</t>
        </is>
      </c>
      <c r="E138" s="58" t="n">
        <v>0.2881944444444444</v>
      </c>
      <c r="F138" s="57" t="n">
        <v>99.06999999999999</v>
      </c>
      <c r="G138" s="57" t="n">
        <v>10</v>
      </c>
      <c r="H138" s="57" t="n">
        <v>0.1</v>
      </c>
      <c r="I138" s="57" t="n">
        <v>0</v>
      </c>
      <c r="K138" s="60">
        <f>VLOOKUP(C138,Tickets!$A$2:$X$410,22,FALSE)</f>
        <v/>
      </c>
      <c r="M138" s="60">
        <f>IF(ISBLANK(VLOOKUP(C138,Tickets!$A$2:$X$410,23,FALSE)),"Vacío",VLOOKUP(C138,Tickets!$A$2:$X$410,23,FALSE))</f>
        <v/>
      </c>
      <c r="N138" s="60">
        <f>IF(ISBLANK(VLOOKUP(C138,Tickets!$A$2:$X$410,24,FALSE)),"Vacío",VLOOKUP(C138,Tickets!$A$2:$X$410,24,FALSE))</f>
        <v/>
      </c>
      <c r="O138" s="59">
        <f>IF(OR(ISTEXT(M138), ISTEXT(K138)), "No Disponible", M138-K138)</f>
        <v/>
      </c>
      <c r="P138" s="59">
        <f>IF(OR(ISTEXT(N138), ISTEXT(K138)), "No Disponible", N138-K138)</f>
        <v/>
      </c>
    </row>
    <row r="139">
      <c r="A139" s="57" t="inlineStr">
        <is>
          <t>3762</t>
        </is>
      </c>
      <c r="B139" s="57" t="inlineStr">
        <is>
          <t>PUENTE ALTO</t>
        </is>
      </c>
      <c r="C139" s="57" t="inlineStr">
        <is>
          <t>2024 995472</t>
        </is>
      </c>
      <c r="D139" s="57" t="inlineStr">
        <is>
          <t>39137035</t>
        </is>
      </c>
      <c r="E139" s="58" t="n">
        <v>0.2756944444444445</v>
      </c>
      <c r="F139" s="57" t="n">
        <v>99.11</v>
      </c>
      <c r="G139" s="57" t="n">
        <v>4.2</v>
      </c>
      <c r="H139" s="57" t="n">
        <v>0.1</v>
      </c>
      <c r="I139" s="57" t="n">
        <v>0</v>
      </c>
      <c r="K139" s="60">
        <f>VLOOKUP(C139,Tickets!$A$2:$X$410,22,FALSE)</f>
        <v/>
      </c>
      <c r="M139" s="60">
        <f>IF(ISBLANK(VLOOKUP(C139,Tickets!$A$2:$X$410,23,FALSE)),"Vacío",VLOOKUP(C139,Tickets!$A$2:$X$410,23,FALSE))</f>
        <v/>
      </c>
      <c r="N139" s="60">
        <f>IF(ISBLANK(VLOOKUP(C139,Tickets!$A$2:$X$410,24,FALSE)),"Vacío",VLOOKUP(C139,Tickets!$A$2:$X$410,24,FALSE))</f>
        <v/>
      </c>
      <c r="O139" s="59">
        <f>IF(OR(ISTEXT(M139), ISTEXT(K139)), "No Disponible", M139-K139)</f>
        <v/>
      </c>
      <c r="P139" s="59">
        <f>IF(OR(ISTEXT(N139), ISTEXT(K139)), "No Disponible", N139-K139)</f>
        <v/>
      </c>
    </row>
    <row r="140">
      <c r="A140" s="57" t="inlineStr">
        <is>
          <t>871</t>
        </is>
      </c>
      <c r="B140" s="57" t="inlineStr">
        <is>
          <t>SAN BERNARDO</t>
        </is>
      </c>
      <c r="C140" s="57" t="inlineStr">
        <is>
          <t>2024 999437</t>
        </is>
      </c>
      <c r="D140" s="57" t="inlineStr">
        <is>
          <t>39215447</t>
        </is>
      </c>
      <c r="E140" s="58" t="n">
        <v>0.2645833333333333</v>
      </c>
      <c r="F140" s="57" t="n">
        <v>99.15000000000001</v>
      </c>
      <c r="G140" s="57" t="n">
        <v>3.94</v>
      </c>
      <c r="H140" s="57" t="n">
        <v>0.1</v>
      </c>
      <c r="I140" s="57" t="n">
        <v>0</v>
      </c>
      <c r="K140" s="60">
        <f>VLOOKUP(C140,Tickets!$A$2:$X$410,22,FALSE)</f>
        <v/>
      </c>
      <c r="M140" s="60">
        <f>IF(ISBLANK(VLOOKUP(C140,Tickets!$A$2:$X$410,23,FALSE)),"Vacío",VLOOKUP(C140,Tickets!$A$2:$X$410,23,FALSE))</f>
        <v/>
      </c>
      <c r="N140" s="60">
        <f>IF(ISBLANK(VLOOKUP(C140,Tickets!$A$2:$X$410,24,FALSE)),"Vacío",VLOOKUP(C140,Tickets!$A$2:$X$410,24,FALSE))</f>
        <v/>
      </c>
      <c r="O140" s="59">
        <f>IF(OR(ISTEXT(M140), ISTEXT(K140)), "No Disponible", M140-K140)</f>
        <v/>
      </c>
      <c r="P140" s="59">
        <f>IF(OR(ISTEXT(N140), ISTEXT(K140)), "No Disponible", N140-K140)</f>
        <v/>
      </c>
    </row>
    <row r="141">
      <c r="A141" s="57" t="inlineStr">
        <is>
          <t>6421</t>
        </is>
      </c>
      <c r="B141" s="57" t="inlineStr">
        <is>
          <t>VALPARAISO</t>
        </is>
      </c>
      <c r="C141" s="57" t="inlineStr">
        <is>
          <t>2024 991686</t>
        </is>
      </c>
      <c r="D141" s="57" t="inlineStr">
        <is>
          <t>39084856</t>
        </is>
      </c>
      <c r="E141" s="58" t="n">
        <v>0.2576388888888889</v>
      </c>
      <c r="F141" s="57" t="n">
        <v>99.17</v>
      </c>
      <c r="G141" s="57" t="n">
        <v>4.4</v>
      </c>
      <c r="H141" s="57" t="n">
        <v>0.1</v>
      </c>
      <c r="I141" s="57" t="n">
        <v>0</v>
      </c>
      <c r="K141" s="60">
        <f>VLOOKUP(C141,Tickets!$A$2:$X$410,22,FALSE)</f>
        <v/>
      </c>
      <c r="M141" s="60">
        <f>IF(ISBLANK(VLOOKUP(C141,Tickets!$A$2:$X$410,23,FALSE)),"Vacío",VLOOKUP(C141,Tickets!$A$2:$X$410,23,FALSE))</f>
        <v/>
      </c>
      <c r="N141" s="60">
        <f>IF(ISBLANK(VLOOKUP(C141,Tickets!$A$2:$X$410,24,FALSE)),"Vacío",VLOOKUP(C141,Tickets!$A$2:$X$410,24,FALSE))</f>
        <v/>
      </c>
      <c r="O141" s="59">
        <f>IF(OR(ISTEXT(M141), ISTEXT(K141)), "No Disponible", M141-K141)</f>
        <v/>
      </c>
      <c r="P141" s="59">
        <f>IF(OR(ISTEXT(N141), ISTEXT(K141)), "No Disponible", N141-K141)</f>
        <v/>
      </c>
    </row>
    <row r="142">
      <c r="A142" s="57" t="inlineStr">
        <is>
          <t>827</t>
        </is>
      </c>
      <c r="B142" s="57" t="inlineStr">
        <is>
          <t>SAN BERNARDO</t>
        </is>
      </c>
      <c r="C142" s="57" t="inlineStr">
        <is>
          <t>2024 991246</t>
        </is>
      </c>
      <c r="D142" s="57" t="inlineStr">
        <is>
          <t>39068540,39070419,39070419</t>
        </is>
      </c>
      <c r="E142" s="58" t="n">
        <v>0.2347222222222222</v>
      </c>
      <c r="F142" s="57" t="n">
        <v>99.23999999999999</v>
      </c>
      <c r="G142" s="57" t="n">
        <v>3.6</v>
      </c>
      <c r="H142" s="57" t="n">
        <v>0.1</v>
      </c>
      <c r="I142" s="57" t="n">
        <v>0</v>
      </c>
      <c r="K142" s="60">
        <f>VLOOKUP(C142,Tickets!$A$2:$X$410,22,FALSE)</f>
        <v/>
      </c>
      <c r="M142" s="60">
        <f>IF(ISBLANK(VLOOKUP(C142,Tickets!$A$2:$X$410,23,FALSE)),"Vacío",VLOOKUP(C142,Tickets!$A$2:$X$410,23,FALSE))</f>
        <v/>
      </c>
      <c r="N142" s="60">
        <f>IF(ISBLANK(VLOOKUP(C142,Tickets!$A$2:$X$410,24,FALSE)),"Vacío",VLOOKUP(C142,Tickets!$A$2:$X$410,24,FALSE))</f>
        <v/>
      </c>
      <c r="O142" s="59">
        <f>IF(OR(ISTEXT(M142), ISTEXT(K142)), "No Disponible", M142-K142)</f>
        <v/>
      </c>
      <c r="P142" s="59">
        <f>IF(OR(ISTEXT(N142), ISTEXT(K142)), "No Disponible", N142-K142)</f>
        <v/>
      </c>
    </row>
    <row r="143">
      <c r="A143" s="57" t="inlineStr">
        <is>
          <t>3163</t>
        </is>
      </c>
      <c r="B143" s="57" t="inlineStr">
        <is>
          <t>SAN BERNARDO</t>
        </is>
      </c>
      <c r="C143" s="57" t="inlineStr">
        <is>
          <t>2024 998063</t>
        </is>
      </c>
      <c r="D143" s="57" t="inlineStr">
        <is>
          <t>39181022</t>
        </is>
      </c>
      <c r="E143" s="58" t="n">
        <v>0.2256944444444444</v>
      </c>
      <c r="F143" s="57" t="n">
        <v>99.27</v>
      </c>
      <c r="G143" s="57" t="n">
        <v>4.7</v>
      </c>
      <c r="H143" s="57" t="n">
        <v>0.1</v>
      </c>
      <c r="I143" s="57" t="n">
        <v>0</v>
      </c>
      <c r="K143" s="60">
        <f>VLOOKUP(C143,Tickets!$A$2:$X$410,22,FALSE)</f>
        <v/>
      </c>
      <c r="M143" s="60">
        <f>IF(ISBLANK(VLOOKUP(C143,Tickets!$A$2:$X$410,23,FALSE)),"Vacío",VLOOKUP(C143,Tickets!$A$2:$X$410,23,FALSE))</f>
        <v/>
      </c>
      <c r="N143" s="60">
        <f>IF(ISBLANK(VLOOKUP(C143,Tickets!$A$2:$X$410,24,FALSE)),"Vacío",VLOOKUP(C143,Tickets!$A$2:$X$410,24,FALSE))</f>
        <v/>
      </c>
      <c r="O143" s="59">
        <f>IF(OR(ISTEXT(M143), ISTEXT(K143)), "No Disponible", M143-K143)</f>
        <v/>
      </c>
      <c r="P143" s="59">
        <f>IF(OR(ISTEXT(N143), ISTEXT(K143)), "No Disponible", N143-K143)</f>
        <v/>
      </c>
    </row>
    <row r="144">
      <c r="A144" s="57" t="inlineStr">
        <is>
          <t>943</t>
        </is>
      </c>
      <c r="B144" s="57" t="inlineStr">
        <is>
          <t>SANTIAGO</t>
        </is>
      </c>
      <c r="C144" s="57" t="inlineStr">
        <is>
          <t>2024 986576</t>
        </is>
      </c>
      <c r="D144" s="57" t="inlineStr">
        <is>
          <t>38988687</t>
        </is>
      </c>
      <c r="E144" s="58" t="n">
        <v>0.225</v>
      </c>
      <c r="F144" s="57" t="n">
        <v>99.27</v>
      </c>
      <c r="G144" s="57" t="n">
        <v>2</v>
      </c>
      <c r="H144" s="57" t="n">
        <v>0.1</v>
      </c>
      <c r="I144" s="57" t="n">
        <v>0</v>
      </c>
      <c r="K144" s="60">
        <f>VLOOKUP(C144,Tickets!$A$2:$X$410,22,FALSE)</f>
        <v/>
      </c>
      <c r="M144" s="60">
        <f>IF(ISBLANK(VLOOKUP(C144,Tickets!$A$2:$X$410,23,FALSE)),"Vacío",VLOOKUP(C144,Tickets!$A$2:$X$410,23,FALSE))</f>
        <v/>
      </c>
      <c r="N144" s="60">
        <f>IF(ISBLANK(VLOOKUP(C144,Tickets!$A$2:$X$410,24,FALSE)),"Vacío",VLOOKUP(C144,Tickets!$A$2:$X$410,24,FALSE))</f>
        <v/>
      </c>
      <c r="O144" s="59">
        <f>IF(OR(ISTEXT(M144), ISTEXT(K144)), "No Disponible", M144-K144)</f>
        <v/>
      </c>
      <c r="P144" s="59">
        <f>IF(OR(ISTEXT(N144), ISTEXT(K144)), "No Disponible", N144-K144)</f>
        <v/>
      </c>
    </row>
    <row r="145">
      <c r="A145" s="57" t="inlineStr">
        <is>
          <t>5259</t>
        </is>
      </c>
      <c r="B145" s="57" t="inlineStr">
        <is>
          <t>ANTOFAGASTA</t>
        </is>
      </c>
      <c r="C145" s="57" t="inlineStr">
        <is>
          <t>2024 995222</t>
        </is>
      </c>
      <c r="D145" s="57" t="inlineStr">
        <is>
          <t>39130254</t>
        </is>
      </c>
      <c r="E145" s="58" t="n">
        <v>0.225</v>
      </c>
      <c r="F145" s="57" t="n">
        <v>99.27</v>
      </c>
      <c r="G145" s="57" t="n">
        <v>1.4</v>
      </c>
      <c r="H145" s="57" t="n">
        <v>0.1</v>
      </c>
      <c r="I145" s="57" t="n">
        <v>0</v>
      </c>
      <c r="K145" s="60">
        <f>VLOOKUP(C145,Tickets!$A$2:$X$410,22,FALSE)</f>
        <v/>
      </c>
      <c r="M145" s="60">
        <f>IF(ISBLANK(VLOOKUP(C145,Tickets!$A$2:$X$410,23,FALSE)),"Vacío",VLOOKUP(C145,Tickets!$A$2:$X$410,23,FALSE))</f>
        <v/>
      </c>
      <c r="N145" s="60">
        <f>IF(ISBLANK(VLOOKUP(C145,Tickets!$A$2:$X$410,24,FALSE)),"Vacío",VLOOKUP(C145,Tickets!$A$2:$X$410,24,FALSE))</f>
        <v/>
      </c>
      <c r="O145" s="59">
        <f>IF(OR(ISTEXT(M145), ISTEXT(K145)), "No Disponible", M145-K145)</f>
        <v/>
      </c>
      <c r="P145" s="59">
        <f>IF(OR(ISTEXT(N145), ISTEXT(K145)), "No Disponible", N145-K145)</f>
        <v/>
      </c>
    </row>
    <row r="146">
      <c r="A146" s="57" t="inlineStr">
        <is>
          <t>5208</t>
        </is>
      </c>
      <c r="B146" s="57" t="inlineStr">
        <is>
          <t>SAN ANTONIO</t>
        </is>
      </c>
      <c r="C146" s="57" t="inlineStr">
        <is>
          <t>2024 000242</t>
        </is>
      </c>
      <c r="D146" s="57" t="inlineStr">
        <is>
          <t>39219625</t>
        </is>
      </c>
      <c r="E146" s="58" t="n">
        <v>0.2055555555555555</v>
      </c>
      <c r="F146" s="57" t="n">
        <v>99.34</v>
      </c>
      <c r="G146" s="57" t="n">
        <v>2.7</v>
      </c>
      <c r="H146" s="57" t="n">
        <v>0.1</v>
      </c>
      <c r="I146" s="57" t="n">
        <v>0</v>
      </c>
      <c r="K146" s="60">
        <f>VLOOKUP(C146,Tickets!$A$2:$X$410,22,FALSE)</f>
        <v/>
      </c>
      <c r="M146" s="60">
        <f>IF(ISBLANK(VLOOKUP(C146,Tickets!$A$2:$X$410,23,FALSE)),"Vacío",VLOOKUP(C146,Tickets!$A$2:$X$410,23,FALSE))</f>
        <v/>
      </c>
      <c r="N146" s="60">
        <f>IF(ISBLANK(VLOOKUP(C146,Tickets!$A$2:$X$410,24,FALSE)),"Vacío",VLOOKUP(C146,Tickets!$A$2:$X$410,24,FALSE))</f>
        <v/>
      </c>
      <c r="O146" s="59">
        <f>IF(OR(ISTEXT(M146), ISTEXT(K146)), "No Disponible", M146-K146)</f>
        <v/>
      </c>
      <c r="P146" s="59">
        <f>IF(OR(ISTEXT(N146), ISTEXT(K146)), "No Disponible", N146-K146)</f>
        <v/>
      </c>
    </row>
    <row r="147">
      <c r="A147" s="57" t="inlineStr">
        <is>
          <t>2700</t>
        </is>
      </c>
      <c r="B147" s="57" t="inlineStr">
        <is>
          <t>NUNOA</t>
        </is>
      </c>
      <c r="C147" s="57" t="inlineStr">
        <is>
          <t>2024 998365</t>
        </is>
      </c>
      <c r="D147" s="57" t="inlineStr">
        <is>
          <t>39187352</t>
        </is>
      </c>
      <c r="E147" s="58" t="n">
        <v>0.2020833333333333</v>
      </c>
      <c r="F147" s="57" t="n">
        <v>99.34999999999999</v>
      </c>
      <c r="G147" s="57" t="n">
        <v>3.9</v>
      </c>
      <c r="H147" s="57" t="n">
        <v>0.1</v>
      </c>
      <c r="I147" s="57" t="n">
        <v>0</v>
      </c>
      <c r="K147" s="60">
        <f>VLOOKUP(C147,Tickets!$A$2:$X$410,22,FALSE)</f>
        <v/>
      </c>
      <c r="M147" s="60">
        <f>IF(ISBLANK(VLOOKUP(C147,Tickets!$A$2:$X$410,23,FALSE)),"Vacío",VLOOKUP(C147,Tickets!$A$2:$X$410,23,FALSE))</f>
        <v/>
      </c>
      <c r="N147" s="60">
        <f>IF(ISBLANK(VLOOKUP(C147,Tickets!$A$2:$X$410,24,FALSE)),"Vacío",VLOOKUP(C147,Tickets!$A$2:$X$410,24,FALSE))</f>
        <v/>
      </c>
      <c r="O147" s="59">
        <f>IF(OR(ISTEXT(M147), ISTEXT(K147)), "No Disponible", M147-K147)</f>
        <v/>
      </c>
      <c r="P147" s="59">
        <f>IF(OR(ISTEXT(N147), ISTEXT(K147)), "No Disponible", N147-K147)</f>
        <v/>
      </c>
    </row>
    <row r="148">
      <c r="A148" s="57" t="inlineStr">
        <is>
          <t>5796</t>
        </is>
      </c>
      <c r="B148" s="57" t="inlineStr">
        <is>
          <t>TALAGANTE</t>
        </is>
      </c>
      <c r="C148" s="57" t="inlineStr">
        <is>
          <t>2024 002430</t>
        </is>
      </c>
      <c r="D148" s="57" t="inlineStr">
        <is>
          <t>39244926</t>
        </is>
      </c>
      <c r="E148" s="58" t="n">
        <v>0.1875</v>
      </c>
      <c r="F148" s="57" t="n">
        <v>99.39</v>
      </c>
      <c r="G148" s="57" t="n">
        <v>5.9</v>
      </c>
      <c r="H148" s="57" t="n">
        <v>0.1</v>
      </c>
      <c r="I148" s="57" t="n">
        <v>0</v>
      </c>
      <c r="K148" s="60">
        <f>VLOOKUP(C148,Tickets!$A$2:$X$410,22,FALSE)</f>
        <v/>
      </c>
      <c r="M148" s="60">
        <f>IF(ISBLANK(VLOOKUP(C148,Tickets!$A$2:$X$410,23,FALSE)),"Vacío",VLOOKUP(C148,Tickets!$A$2:$X$410,23,FALSE))</f>
        <v/>
      </c>
      <c r="N148" s="60">
        <f>IF(ISBLANK(VLOOKUP(C148,Tickets!$A$2:$X$410,24,FALSE)),"Vacío",VLOOKUP(C148,Tickets!$A$2:$X$410,24,FALSE))</f>
        <v/>
      </c>
      <c r="O148" s="59">
        <f>IF(OR(ISTEXT(M148), ISTEXT(K148)), "No Disponible", M148-K148)</f>
        <v/>
      </c>
      <c r="P148" s="59">
        <f>IF(OR(ISTEXT(N148), ISTEXT(K148)), "No Disponible", N148-K148)</f>
        <v/>
      </c>
    </row>
    <row r="149">
      <c r="A149" s="57" t="inlineStr">
        <is>
          <t>1850</t>
        </is>
      </c>
      <c r="B149" s="57" t="inlineStr">
        <is>
          <t>PUERTO MONTT</t>
        </is>
      </c>
      <c r="C149" s="57" t="inlineStr">
        <is>
          <t>2024 993640</t>
        </is>
      </c>
      <c r="D149" s="57" t="inlineStr">
        <is>
          <t>39106844</t>
        </is>
      </c>
      <c r="E149" s="58" t="n">
        <v>0.1798611111111111</v>
      </c>
      <c r="F149" s="57" t="n">
        <v>99.42</v>
      </c>
      <c r="G149" s="57" t="n">
        <v>4.4</v>
      </c>
      <c r="H149" s="57" t="n">
        <v>0.1</v>
      </c>
      <c r="I149" s="57" t="n">
        <v>0</v>
      </c>
      <c r="K149" s="60">
        <f>VLOOKUP(C149,Tickets!$A$2:$X$410,22,FALSE)</f>
        <v/>
      </c>
      <c r="M149" s="60">
        <f>IF(ISBLANK(VLOOKUP(C149,Tickets!$A$2:$X$410,23,FALSE)),"Vacío",VLOOKUP(C149,Tickets!$A$2:$X$410,23,FALSE))</f>
        <v/>
      </c>
      <c r="N149" s="60">
        <f>IF(ISBLANK(VLOOKUP(C149,Tickets!$A$2:$X$410,24,FALSE)),"Vacío",VLOOKUP(C149,Tickets!$A$2:$X$410,24,FALSE))</f>
        <v/>
      </c>
      <c r="O149" s="59">
        <f>IF(OR(ISTEXT(M149), ISTEXT(K149)), "No Disponible", M149-K149)</f>
        <v/>
      </c>
      <c r="P149" s="59">
        <f>IF(OR(ISTEXT(N149), ISTEXT(K149)), "No Disponible", N149-K149)</f>
        <v/>
      </c>
    </row>
    <row r="150">
      <c r="A150" s="57" t="inlineStr">
        <is>
          <t>5670</t>
        </is>
      </c>
      <c r="B150" s="57" t="inlineStr">
        <is>
          <t>PUENTE ALTO</t>
        </is>
      </c>
      <c r="C150" s="57" t="inlineStr">
        <is>
          <t>2024 988481</t>
        </is>
      </c>
      <c r="D150" s="57" t="inlineStr">
        <is>
          <t>39030923</t>
        </is>
      </c>
      <c r="E150" s="58" t="n">
        <v>0.1736111111111111</v>
      </c>
      <c r="F150" s="57" t="n">
        <v>99.44</v>
      </c>
      <c r="G150" s="57" t="n">
        <v>3</v>
      </c>
      <c r="H150" s="57" t="n">
        <v>0.1</v>
      </c>
      <c r="I150" s="57" t="n">
        <v>0</v>
      </c>
      <c r="K150" s="60">
        <f>VLOOKUP(C150,Tickets!$A$2:$X$410,22,FALSE)</f>
        <v/>
      </c>
      <c r="M150" s="60">
        <f>IF(ISBLANK(VLOOKUP(C150,Tickets!$A$2:$X$410,23,FALSE)),"Vacío",VLOOKUP(C150,Tickets!$A$2:$X$410,23,FALSE))</f>
        <v/>
      </c>
      <c r="N150" s="60">
        <f>IF(ISBLANK(VLOOKUP(C150,Tickets!$A$2:$X$410,24,FALSE)),"Vacío",VLOOKUP(C150,Tickets!$A$2:$X$410,24,FALSE))</f>
        <v/>
      </c>
      <c r="O150" s="59">
        <f>IF(OR(ISTEXT(M150), ISTEXT(K150)), "No Disponible", M150-K150)</f>
        <v/>
      </c>
      <c r="P150" s="59">
        <f>IF(OR(ISTEXT(N150), ISTEXT(K150)), "No Disponible", N150-K150)</f>
        <v/>
      </c>
    </row>
    <row r="151">
      <c r="A151" s="57" t="inlineStr">
        <is>
          <t>1307</t>
        </is>
      </c>
      <c r="B151" s="57" t="inlineStr">
        <is>
          <t>PUERTO MONTT</t>
        </is>
      </c>
      <c r="C151" s="57" t="inlineStr">
        <is>
          <t>2024 986912</t>
        </is>
      </c>
      <c r="D151" s="57" t="inlineStr">
        <is>
          <t>38992180</t>
        </is>
      </c>
      <c r="E151" s="58" t="n">
        <v>0.1673611111111111</v>
      </c>
      <c r="F151" s="57" t="n">
        <v>99.45999999999999</v>
      </c>
      <c r="G151" s="57" t="n">
        <v>1.8</v>
      </c>
      <c r="H151" s="57" t="n">
        <v>0.1</v>
      </c>
      <c r="I151" s="57" t="n">
        <v>0</v>
      </c>
      <c r="K151" s="60">
        <f>VLOOKUP(C151,Tickets!$A$2:$X$410,22,FALSE)</f>
        <v/>
      </c>
      <c r="M151" s="60">
        <f>IF(ISBLANK(VLOOKUP(C151,Tickets!$A$2:$X$410,23,FALSE)),"Vacío",VLOOKUP(C151,Tickets!$A$2:$X$410,23,FALSE))</f>
        <v/>
      </c>
      <c r="N151" s="60">
        <f>IF(ISBLANK(VLOOKUP(C151,Tickets!$A$2:$X$410,24,FALSE)),"Vacío",VLOOKUP(C151,Tickets!$A$2:$X$410,24,FALSE))</f>
        <v/>
      </c>
      <c r="O151" s="59">
        <f>IF(OR(ISTEXT(M151), ISTEXT(K151)), "No Disponible", M151-K151)</f>
        <v/>
      </c>
      <c r="P151" s="59">
        <f>IF(OR(ISTEXT(N151), ISTEXT(K151)), "No Disponible", N151-K151)</f>
        <v/>
      </c>
    </row>
    <row r="152">
      <c r="A152" s="57" t="inlineStr">
        <is>
          <t>3695</t>
        </is>
      </c>
      <c r="B152" s="57" t="inlineStr">
        <is>
          <t>VITACURA</t>
        </is>
      </c>
      <c r="C152" s="57" t="inlineStr">
        <is>
          <t>2024 990885</t>
        </is>
      </c>
      <c r="D152" s="57" t="inlineStr">
        <is>
          <t>39062738</t>
        </is>
      </c>
      <c r="E152" s="58" t="n">
        <v>0.1645833333333333</v>
      </c>
      <c r="F152" s="57" t="n">
        <v>99.47</v>
      </c>
      <c r="G152" s="57" t="n">
        <v>3.4</v>
      </c>
      <c r="H152" s="57" t="n">
        <v>0.1</v>
      </c>
      <c r="I152" s="57" t="n">
        <v>0</v>
      </c>
      <c r="K152" s="60">
        <f>VLOOKUP(C152,Tickets!$A$2:$X$410,22,FALSE)</f>
        <v/>
      </c>
      <c r="M152" s="60">
        <f>IF(ISBLANK(VLOOKUP(C152,Tickets!$A$2:$X$410,23,FALSE)),"Vacío",VLOOKUP(C152,Tickets!$A$2:$X$410,23,FALSE))</f>
        <v/>
      </c>
      <c r="N152" s="60">
        <f>IF(ISBLANK(VLOOKUP(C152,Tickets!$A$2:$X$410,24,FALSE)),"Vacío",VLOOKUP(C152,Tickets!$A$2:$X$410,24,FALSE))</f>
        <v/>
      </c>
      <c r="O152" s="59">
        <f>IF(OR(ISTEXT(M152), ISTEXT(K152)), "No Disponible", M152-K152)</f>
        <v/>
      </c>
      <c r="P152" s="59">
        <f>IF(OR(ISTEXT(N152), ISTEXT(K152)), "No Disponible", N152-K152)</f>
        <v/>
      </c>
    </row>
    <row r="153">
      <c r="A153" s="57" t="inlineStr">
        <is>
          <t>6752</t>
        </is>
      </c>
      <c r="B153" s="57" t="inlineStr">
        <is>
          <t>LA SERENA</t>
        </is>
      </c>
      <c r="C153" s="57" t="inlineStr">
        <is>
          <t>2024 997787</t>
        </is>
      </c>
      <c r="D153" s="57" t="inlineStr">
        <is>
          <t>997787</t>
        </is>
      </c>
      <c r="E153" s="58" t="n">
        <v>0.1513888888888889</v>
      </c>
      <c r="F153" s="57" t="n">
        <v>99.51000000000001</v>
      </c>
      <c r="G153" s="57" t="n">
        <v>5.9</v>
      </c>
      <c r="H153" s="57" t="n">
        <v>0.1</v>
      </c>
      <c r="I153" s="57" t="n">
        <v>0</v>
      </c>
      <c r="K153" s="60">
        <f>VLOOKUP(C153,Tickets!$A$2:$X$410,22,FALSE)</f>
        <v/>
      </c>
      <c r="M153" s="60">
        <f>IF(ISBLANK(VLOOKUP(C153,Tickets!$A$2:$X$410,23,FALSE)),"Vacío",VLOOKUP(C153,Tickets!$A$2:$X$410,23,FALSE))</f>
        <v/>
      </c>
      <c r="N153" s="60">
        <f>IF(ISBLANK(VLOOKUP(C153,Tickets!$A$2:$X$410,24,FALSE)),"Vacío",VLOOKUP(C153,Tickets!$A$2:$X$410,24,FALSE))</f>
        <v/>
      </c>
      <c r="O153" s="59">
        <f>IF(OR(ISTEXT(M153), ISTEXT(K153)), "No Disponible", M153-K153)</f>
        <v/>
      </c>
      <c r="P153" s="59">
        <f>IF(OR(ISTEXT(N153), ISTEXT(K153)), "No Disponible", N153-K153)</f>
        <v/>
      </c>
    </row>
    <row r="154">
      <c r="A154" s="57" t="inlineStr">
        <is>
          <t>5528</t>
        </is>
      </c>
      <c r="B154" s="57" t="inlineStr">
        <is>
          <t>MAIPU</t>
        </is>
      </c>
      <c r="C154" s="57" t="inlineStr"/>
      <c r="D154" s="57" t="inlineStr">
        <is>
          <t>39145529</t>
        </is>
      </c>
      <c r="E154" s="58" t="n">
        <v>0.1444444444444444</v>
      </c>
      <c r="F154" s="57" t="n">
        <v>99.53</v>
      </c>
      <c r="G154" s="57" t="n">
        <v>3</v>
      </c>
      <c r="H154" s="57" t="n">
        <v>0.1</v>
      </c>
      <c r="I154" s="57" t="n">
        <v>0</v>
      </c>
      <c r="K154" s="60">
        <f>VLOOKUP(#REF!,Tickets!A135:X543,22,0)</f>
        <v/>
      </c>
      <c r="M154" s="60">
        <f>VLOOKUP(#REF!,Tickets!A135:X543,23,0)</f>
        <v/>
      </c>
      <c r="N154" s="60">
        <f>VLOOKUP(#REF!,Tickets!A135:X543,24,0)</f>
        <v/>
      </c>
      <c r="O154" s="59">
        <f>M135-K135</f>
        <v/>
      </c>
      <c r="P154" s="59">
        <f>N135-K135</f>
        <v/>
      </c>
    </row>
    <row r="155">
      <c r="A155" s="57" t="inlineStr">
        <is>
          <t>326</t>
        </is>
      </c>
      <c r="B155" s="57" t="inlineStr">
        <is>
          <t>LO BARNECHEA</t>
        </is>
      </c>
      <c r="C155" s="57" t="inlineStr">
        <is>
          <t>2024 997925</t>
        </is>
      </c>
      <c r="D155" s="57" t="inlineStr">
        <is>
          <t>39179586</t>
        </is>
      </c>
      <c r="E155" s="58" t="n">
        <v>0.1361111111111111</v>
      </c>
      <c r="F155" s="57" t="n">
        <v>99.56</v>
      </c>
      <c r="G155" s="57" t="n">
        <v>1.7</v>
      </c>
      <c r="H155" s="57" t="n">
        <v>0.1</v>
      </c>
      <c r="I155" s="57" t="n">
        <v>0</v>
      </c>
      <c r="K155" s="60">
        <f>VLOOKUP(C155,Tickets!$A$2:$X$410,22,FALSE)</f>
        <v/>
      </c>
      <c r="M155" s="60">
        <f>IF(ISBLANK(VLOOKUP(C155,Tickets!$A$2:$X$410,23,FALSE)),"Vacío",VLOOKUP(C155,Tickets!$A$2:$X$410,23,FALSE))</f>
        <v/>
      </c>
      <c r="N155" s="60">
        <f>IF(ISBLANK(VLOOKUP(C155,Tickets!$A$2:$X$410,24,FALSE)),"Vacío",VLOOKUP(C155,Tickets!$A$2:$X$410,24,FALSE))</f>
        <v/>
      </c>
      <c r="O155" s="59">
        <f>IF(OR(ISTEXT(M155), ISTEXT(K155)), "No Disponible", M155-K155)</f>
        <v/>
      </c>
      <c r="P155" s="59">
        <f>IF(OR(ISTEXT(N155), ISTEXT(K155)), "No Disponible", N155-K155)</f>
        <v/>
      </c>
    </row>
    <row r="156">
      <c r="A156" s="57" t="inlineStr">
        <is>
          <t>4933</t>
        </is>
      </c>
      <c r="B156" s="57" t="inlineStr">
        <is>
          <t>ROMERAL</t>
        </is>
      </c>
      <c r="C156" s="57" t="inlineStr">
        <is>
          <t>2024 996655</t>
        </is>
      </c>
      <c r="D156" s="57" t="inlineStr">
        <is>
          <t>39159755</t>
        </is>
      </c>
      <c r="E156" s="58" t="n">
        <v>0.1298611111111111</v>
      </c>
      <c r="F156" s="57" t="n">
        <v>99.58</v>
      </c>
      <c r="G156" s="57" t="n">
        <v>4.5</v>
      </c>
      <c r="H156" s="57" t="n">
        <v>0.1</v>
      </c>
      <c r="I156" s="57" t="n">
        <v>0</v>
      </c>
      <c r="K156" s="60">
        <f>VLOOKUP(C156,Tickets!$A$2:$X$410,22,FALSE)</f>
        <v/>
      </c>
      <c r="M156" s="60">
        <f>IF(ISBLANK(VLOOKUP(C156,Tickets!$A$2:$X$410,23,FALSE)),"Vacío",VLOOKUP(C156,Tickets!$A$2:$X$410,23,FALSE))</f>
        <v/>
      </c>
      <c r="N156" s="60">
        <f>IF(ISBLANK(VLOOKUP(C156,Tickets!$A$2:$X$410,24,FALSE)),"Vacío",VLOOKUP(C156,Tickets!$A$2:$X$410,24,FALSE))</f>
        <v/>
      </c>
      <c r="O156" s="59">
        <f>IF(OR(ISTEXT(M156), ISTEXT(K156)), "No Disponible", M156-K156)</f>
        <v/>
      </c>
      <c r="P156" s="59">
        <f>IF(OR(ISTEXT(N156), ISTEXT(K156)), "No Disponible", N156-K156)</f>
        <v/>
      </c>
    </row>
    <row r="157">
      <c r="A157" s="57" t="inlineStr">
        <is>
          <t>5599</t>
        </is>
      </c>
      <c r="B157" s="57" t="inlineStr">
        <is>
          <t>SAN BERNARDO</t>
        </is>
      </c>
      <c r="C157" s="57" t="inlineStr">
        <is>
          <t>2024 998801</t>
        </is>
      </c>
      <c r="D157" s="57" t="inlineStr">
        <is>
          <t>39193077</t>
        </is>
      </c>
      <c r="E157" s="58" t="n">
        <v>0.1215277777777778</v>
      </c>
      <c r="F157" s="57" t="n">
        <v>99.61</v>
      </c>
      <c r="G157" s="57" t="n">
        <v>3</v>
      </c>
      <c r="H157" s="57" t="n">
        <v>0.1</v>
      </c>
      <c r="I157" s="57" t="n">
        <v>0</v>
      </c>
      <c r="K157" s="60">
        <f>VLOOKUP(C157,Tickets!$A$2:$X$410,22,FALSE)</f>
        <v/>
      </c>
      <c r="M157" s="60">
        <f>IF(ISBLANK(VLOOKUP(C157,Tickets!$A$2:$X$410,23,FALSE)),"Vacío",VLOOKUP(C157,Tickets!$A$2:$X$410,23,FALSE))</f>
        <v/>
      </c>
      <c r="N157" s="60">
        <f>IF(ISBLANK(VLOOKUP(C157,Tickets!$A$2:$X$410,24,FALSE)),"Vacío",VLOOKUP(C157,Tickets!$A$2:$X$410,24,FALSE))</f>
        <v/>
      </c>
      <c r="O157" s="59">
        <f>IF(OR(ISTEXT(M157), ISTEXT(K157)), "No Disponible", M157-K157)</f>
        <v/>
      </c>
      <c r="P157" s="59">
        <f>IF(OR(ISTEXT(N157), ISTEXT(K157)), "No Disponible", N157-K157)</f>
        <v/>
      </c>
    </row>
    <row r="158">
      <c r="A158" s="57" t="inlineStr">
        <is>
          <t>8753</t>
        </is>
      </c>
      <c r="B158" s="57" t="inlineStr">
        <is>
          <t>VINA DEL MAR</t>
        </is>
      </c>
      <c r="C158" s="57" t="inlineStr">
        <is>
          <t>2024 992976</t>
        </is>
      </c>
      <c r="D158" s="57" t="inlineStr">
        <is>
          <t>39101586</t>
        </is>
      </c>
      <c r="E158" s="58" t="n">
        <v>0.1180555555555556</v>
      </c>
      <c r="F158" s="57" t="n">
        <v>99.62</v>
      </c>
      <c r="G158" s="57" t="n">
        <v>4.2</v>
      </c>
      <c r="H158" s="57" t="n">
        <v>0.1</v>
      </c>
      <c r="I158" s="57" t="n">
        <v>0</v>
      </c>
      <c r="K158" s="60">
        <f>VLOOKUP(C158,Tickets!$A$2:$X$410,22,FALSE)</f>
        <v/>
      </c>
      <c r="M158" s="60">
        <f>IF(ISBLANK(VLOOKUP(C158,Tickets!$A$2:$X$410,23,FALSE)),"Vacío",VLOOKUP(C158,Tickets!$A$2:$X$410,23,FALSE))</f>
        <v/>
      </c>
      <c r="N158" s="60">
        <f>IF(ISBLANK(VLOOKUP(C158,Tickets!$A$2:$X$410,24,FALSE)),"Vacío",VLOOKUP(C158,Tickets!$A$2:$X$410,24,FALSE))</f>
        <v/>
      </c>
      <c r="O158" s="59">
        <f>IF(OR(ISTEXT(M158), ISTEXT(K158)), "No Disponible", M158-K158)</f>
        <v/>
      </c>
      <c r="P158" s="59">
        <f>IF(OR(ISTEXT(N158), ISTEXT(K158)), "No Disponible", N158-K158)</f>
        <v/>
      </c>
    </row>
    <row r="159">
      <c r="A159" s="57" t="inlineStr">
        <is>
          <t>4644</t>
        </is>
      </c>
      <c r="B159" s="57" t="inlineStr">
        <is>
          <t>TALCAHUANO</t>
        </is>
      </c>
      <c r="C159" s="57" t="inlineStr">
        <is>
          <t>2024 993850</t>
        </is>
      </c>
      <c r="D159" s="57" t="inlineStr">
        <is>
          <t>39109844</t>
        </is>
      </c>
      <c r="E159" s="58" t="n">
        <v>0.09444444444444444</v>
      </c>
      <c r="F159" s="57" t="n">
        <v>99.69</v>
      </c>
      <c r="G159" s="57" t="n">
        <v>4.2</v>
      </c>
      <c r="H159" s="57" t="n">
        <v>0.1</v>
      </c>
      <c r="I159" s="57" t="n">
        <v>0</v>
      </c>
      <c r="K159" s="60">
        <f>VLOOKUP(C159,Tickets!$A$2:$X$410,22,FALSE)</f>
        <v/>
      </c>
      <c r="M159" s="60">
        <f>IF(ISBLANK(VLOOKUP(C159,Tickets!$A$2:$X$410,23,FALSE)),"Vacío",VLOOKUP(C159,Tickets!$A$2:$X$410,23,FALSE))</f>
        <v/>
      </c>
      <c r="N159" s="60">
        <f>IF(ISBLANK(VLOOKUP(C159,Tickets!$A$2:$X$410,24,FALSE)),"Vacío",VLOOKUP(C159,Tickets!$A$2:$X$410,24,FALSE))</f>
        <v/>
      </c>
      <c r="O159" s="59">
        <f>IF(OR(ISTEXT(M159), ISTEXT(K159)), "No Disponible", M159-K159)</f>
        <v/>
      </c>
      <c r="P159" s="59">
        <f>IF(OR(ISTEXT(N159), ISTEXT(K159)), "No Disponible", N159-K159)</f>
        <v/>
      </c>
    </row>
    <row r="160">
      <c r="A160" s="57" t="inlineStr">
        <is>
          <t>3387</t>
        </is>
      </c>
      <c r="B160" s="57" t="inlineStr">
        <is>
          <t>LA PINTANA</t>
        </is>
      </c>
      <c r="C160" s="57" t="inlineStr">
        <is>
          <t>2024 996712</t>
        </is>
      </c>
      <c r="D160" s="57" t="inlineStr">
        <is>
          <t>39162445</t>
        </is>
      </c>
      <c r="E160" s="58" t="n">
        <v>0.08611111111111111</v>
      </c>
      <c r="F160" s="57" t="n">
        <v>99.72</v>
      </c>
      <c r="G160" s="57" t="n">
        <v>2.7</v>
      </c>
      <c r="H160" s="57" t="n">
        <v>0.1</v>
      </c>
      <c r="I160" s="57" t="n">
        <v>0</v>
      </c>
      <c r="K160" s="60">
        <f>VLOOKUP(C160,Tickets!$A$2:$X$410,22,FALSE)</f>
        <v/>
      </c>
      <c r="M160" s="60">
        <f>IF(ISBLANK(VLOOKUP(C160,Tickets!$A$2:$X$410,23,FALSE)),"Vacío",VLOOKUP(C160,Tickets!$A$2:$X$410,23,FALSE))</f>
        <v/>
      </c>
      <c r="N160" s="60">
        <f>IF(ISBLANK(VLOOKUP(C160,Tickets!$A$2:$X$410,24,FALSE)),"Vacío",VLOOKUP(C160,Tickets!$A$2:$X$410,24,FALSE))</f>
        <v/>
      </c>
      <c r="O160" s="59">
        <f>IF(OR(ISTEXT(M160), ISTEXT(K160)), "No Disponible", M160-K160)</f>
        <v/>
      </c>
      <c r="P160" s="59">
        <f>IF(OR(ISTEXT(N160), ISTEXT(K160)), "No Disponible", N160-K160)</f>
        <v/>
      </c>
    </row>
    <row r="161">
      <c r="A161" s="57" t="inlineStr">
        <is>
          <t>5349</t>
        </is>
      </c>
      <c r="B161" s="57" t="inlineStr">
        <is>
          <t>TALCAHUANO</t>
        </is>
      </c>
      <c r="C161" s="57" t="inlineStr">
        <is>
          <t>2024 993869</t>
        </is>
      </c>
      <c r="D161" s="57" t="inlineStr">
        <is>
          <t>39110012</t>
        </is>
      </c>
      <c r="E161" s="58" t="n">
        <v>0.08541666666666667</v>
      </c>
      <c r="F161" s="57" t="n">
        <v>99.72</v>
      </c>
      <c r="G161" s="57" t="n">
        <v>3.5</v>
      </c>
      <c r="H161" s="57" t="n">
        <v>0.1</v>
      </c>
      <c r="I161" s="57" t="n">
        <v>0</v>
      </c>
      <c r="K161" s="60">
        <f>VLOOKUP(C161,Tickets!$A$2:$X$410,22,FALSE)</f>
        <v/>
      </c>
      <c r="M161" s="60">
        <f>IF(ISBLANK(VLOOKUP(C161,Tickets!$A$2:$X$410,23,FALSE)),"Vacío",VLOOKUP(C161,Tickets!$A$2:$X$410,23,FALSE))</f>
        <v/>
      </c>
      <c r="N161" s="60">
        <f>IF(ISBLANK(VLOOKUP(C161,Tickets!$A$2:$X$410,24,FALSE)),"Vacío",VLOOKUP(C161,Tickets!$A$2:$X$410,24,FALSE))</f>
        <v/>
      </c>
      <c r="O161" s="59">
        <f>IF(OR(ISTEXT(M161), ISTEXT(K161)), "No Disponible", M161-K161)</f>
        <v/>
      </c>
      <c r="P161" s="59">
        <f>IF(OR(ISTEXT(N161), ISTEXT(K161)), "No Disponible", N161-K161)</f>
        <v/>
      </c>
    </row>
    <row r="162">
      <c r="A162" s="57" t="inlineStr">
        <is>
          <t>3900</t>
        </is>
      </c>
      <c r="B162" s="57" t="inlineStr">
        <is>
          <t>PENALOLEN</t>
        </is>
      </c>
      <c r="C162" s="57" t="inlineStr">
        <is>
          <t>2024 993239</t>
        </is>
      </c>
      <c r="D162" s="57" t="inlineStr">
        <is>
          <t>39103558</t>
        </is>
      </c>
      <c r="E162" s="58" t="n">
        <v>0.07847222222222222</v>
      </c>
      <c r="F162" s="57" t="n">
        <v>99.73999999999999</v>
      </c>
      <c r="G162" s="57" t="n">
        <v>5</v>
      </c>
      <c r="H162" s="57" t="n">
        <v>0.1</v>
      </c>
      <c r="I162" s="57" t="n">
        <v>0</v>
      </c>
      <c r="K162" s="60">
        <f>VLOOKUP(C162,Tickets!$A$2:$X$410,22,FALSE)</f>
        <v/>
      </c>
      <c r="M162" s="60">
        <f>IF(ISBLANK(VLOOKUP(C162,Tickets!$A$2:$X$410,23,FALSE)),"Vacío",VLOOKUP(C162,Tickets!$A$2:$X$410,23,FALSE))</f>
        <v/>
      </c>
      <c r="N162" s="60">
        <f>IF(ISBLANK(VLOOKUP(C162,Tickets!$A$2:$X$410,24,FALSE)),"Vacío",VLOOKUP(C162,Tickets!$A$2:$X$410,24,FALSE))</f>
        <v/>
      </c>
      <c r="O162" s="59">
        <f>IF(OR(ISTEXT(M162), ISTEXT(K162)), "No Disponible", M162-K162)</f>
        <v/>
      </c>
      <c r="P162" s="59">
        <f>IF(OR(ISTEXT(N162), ISTEXT(K162)), "No Disponible", N162-K162)</f>
        <v/>
      </c>
    </row>
    <row r="163">
      <c r="A163" s="57" t="inlineStr">
        <is>
          <t>1141</t>
        </is>
      </c>
      <c r="B163" s="57" t="inlineStr">
        <is>
          <t>ANTOFAGASTA</t>
        </is>
      </c>
      <c r="C163" s="57" t="inlineStr">
        <is>
          <t>2024 986136</t>
        </is>
      </c>
      <c r="D163" s="57" t="inlineStr">
        <is>
          <t>38979202</t>
        </is>
      </c>
      <c r="E163" s="58" t="n">
        <v>0.05416666666666667</v>
      </c>
      <c r="F163" s="57" t="n">
        <v>99.81999999999999</v>
      </c>
      <c r="G163" s="57" t="n">
        <v>3</v>
      </c>
      <c r="H163" s="57" t="n">
        <v>0.1</v>
      </c>
      <c r="I163" s="57" t="n">
        <v>0</v>
      </c>
      <c r="K163" s="60">
        <f>VLOOKUP(C163,Tickets!$A$2:$X$410,22,FALSE)</f>
        <v/>
      </c>
      <c r="M163" s="60">
        <f>IF(ISBLANK(VLOOKUP(C163,Tickets!$A$2:$X$410,23,FALSE)),"Vacío",VLOOKUP(C163,Tickets!$A$2:$X$410,23,FALSE))</f>
        <v/>
      </c>
      <c r="N163" s="60">
        <f>IF(ISBLANK(VLOOKUP(C163,Tickets!$A$2:$X$410,24,FALSE)),"Vacío",VLOOKUP(C163,Tickets!$A$2:$X$410,24,FALSE))</f>
        <v/>
      </c>
      <c r="O163" s="59">
        <f>IF(OR(ISTEXT(M163), ISTEXT(K163)), "No Disponible", M163-K163)</f>
        <v/>
      </c>
      <c r="P163" s="59">
        <f>IF(OR(ISTEXT(N163), ISTEXT(K163)), "No Disponible", N163-K163)</f>
        <v/>
      </c>
    </row>
    <row r="164">
      <c r="A164" s="57" t="inlineStr">
        <is>
          <t>6449</t>
        </is>
      </c>
      <c r="B164" s="57" t="inlineStr">
        <is>
          <t>RANCAGUA</t>
        </is>
      </c>
      <c r="C164" s="57" t="inlineStr">
        <is>
          <t>2024 985623</t>
        </is>
      </c>
      <c r="D164" s="57" t="inlineStr">
        <is>
          <t>38968775</t>
        </is>
      </c>
      <c r="E164" s="58" t="n">
        <v>0.05138888888888889</v>
      </c>
      <c r="F164" s="57" t="n">
        <v>99.83</v>
      </c>
      <c r="G164" s="57" t="n">
        <v>13.4</v>
      </c>
      <c r="H164" s="57" t="n">
        <v>0.1</v>
      </c>
      <c r="I164" s="57" t="n">
        <v>0</v>
      </c>
      <c r="K164" s="60">
        <f>VLOOKUP(C164,Tickets!$A$2:$X$410,22,FALSE)</f>
        <v/>
      </c>
      <c r="M164" s="60">
        <f>IF(ISBLANK(VLOOKUP(C164,Tickets!$A$2:$X$410,23,FALSE)),"Vacío",VLOOKUP(C164,Tickets!$A$2:$X$410,23,FALSE))</f>
        <v/>
      </c>
      <c r="N164" s="60">
        <f>IF(ISBLANK(VLOOKUP(C164,Tickets!$A$2:$X$410,24,FALSE)),"Vacío",VLOOKUP(C164,Tickets!$A$2:$X$410,24,FALSE))</f>
        <v/>
      </c>
      <c r="O164" s="59">
        <f>IF(OR(ISTEXT(M164), ISTEXT(K164)), "No Disponible", M164-K164)</f>
        <v/>
      </c>
      <c r="P164" s="59">
        <f>IF(OR(ISTEXT(N164), ISTEXT(K164)), "No Disponible", N164-K164)</f>
        <v/>
      </c>
    </row>
    <row r="165">
      <c r="A165" s="57" t="inlineStr">
        <is>
          <t>2550</t>
        </is>
      </c>
      <c r="B165" s="57" t="inlineStr">
        <is>
          <t>LAS CONDES</t>
        </is>
      </c>
      <c r="C165" s="57" t="inlineStr">
        <is>
          <t>2024 997065</t>
        </is>
      </c>
      <c r="D165" s="57" t="inlineStr">
        <is>
          <t>39166312</t>
        </is>
      </c>
      <c r="E165" s="58" t="n">
        <v>0.03888888888888889</v>
      </c>
      <c r="F165" s="57" t="n">
        <v>99.87</v>
      </c>
      <c r="G165" s="57" t="n">
        <v>4.54</v>
      </c>
      <c r="H165" s="57" t="n">
        <v>0.1</v>
      </c>
      <c r="I165" s="57" t="n">
        <v>0</v>
      </c>
      <c r="K165" s="60">
        <f>VLOOKUP(C165,Tickets!$A$2:$X$410,22,FALSE)</f>
        <v/>
      </c>
      <c r="M165" s="60">
        <f>IF(ISBLANK(VLOOKUP(C165,Tickets!$A$2:$X$410,23,FALSE)),"Vacío",VLOOKUP(C165,Tickets!$A$2:$X$410,23,FALSE))</f>
        <v/>
      </c>
      <c r="N165" s="60">
        <f>IF(ISBLANK(VLOOKUP(C165,Tickets!$A$2:$X$410,24,FALSE)),"Vacío",VLOOKUP(C165,Tickets!$A$2:$X$410,24,FALSE))</f>
        <v/>
      </c>
      <c r="O165" s="59">
        <f>IF(OR(ISTEXT(M165), ISTEXT(K165)), "No Disponible", M165-K165)</f>
        <v/>
      </c>
      <c r="P165" s="59">
        <f>IF(OR(ISTEXT(N165), ISTEXT(K165)), "No Disponible", N165-K165)</f>
        <v/>
      </c>
    </row>
    <row r="166">
      <c r="A166" s="57" t="inlineStr">
        <is>
          <t>6438</t>
        </is>
      </c>
      <c r="B166" s="57" t="inlineStr">
        <is>
          <t>PEUMO</t>
        </is>
      </c>
      <c r="C166" s="57" t="inlineStr"/>
      <c r="D166" s="57" t="inlineStr">
        <is>
          <t>39076213</t>
        </is>
      </c>
      <c r="E166" s="58" t="n">
        <v>0.03888888888888889</v>
      </c>
      <c r="F166" s="57" t="n">
        <v>99.87</v>
      </c>
      <c r="G166" s="57" t="n">
        <v>19</v>
      </c>
      <c r="H166" s="57" t="n">
        <v>0.1</v>
      </c>
      <c r="I166" s="57" t="n">
        <v>0</v>
      </c>
      <c r="K166" s="60">
        <f>VLOOKUP(#REF!,Tickets!A147:X555,22,0)</f>
        <v/>
      </c>
      <c r="M166" s="60">
        <f>VLOOKUP(#REF!,Tickets!A147:X555,23,0)</f>
        <v/>
      </c>
      <c r="N166" s="60">
        <f>VLOOKUP(#REF!,Tickets!A147:X555,24,0)</f>
        <v/>
      </c>
      <c r="O166" s="59">
        <f>M147-K147</f>
        <v/>
      </c>
      <c r="P166" s="59">
        <f>N147-K147</f>
        <v/>
      </c>
    </row>
    <row r="167">
      <c r="A167" s="57" t="inlineStr">
        <is>
          <t>4040</t>
        </is>
      </c>
      <c r="B167" s="57" t="inlineStr">
        <is>
          <t>QUINTA NORMAL</t>
        </is>
      </c>
      <c r="C167" s="57" t="inlineStr"/>
      <c r="D167" s="57" t="inlineStr">
        <is>
          <t>39083857</t>
        </is>
      </c>
      <c r="E167" s="58" t="n">
        <v>0.005555555555555556</v>
      </c>
      <c r="F167" s="57" t="n">
        <v>99.98</v>
      </c>
      <c r="G167" s="57" t="n">
        <v>3.94</v>
      </c>
      <c r="H167" s="57" t="n">
        <v>0.1</v>
      </c>
      <c r="I167" s="57" t="n">
        <v>0</v>
      </c>
      <c r="K167" s="60">
        <f>VLOOKUP(#REF!,Tickets!A148:X556,22,0)</f>
        <v/>
      </c>
      <c r="M167" s="60">
        <f>VLOOKUP(#REF!,Tickets!A148:X556,23,0)</f>
        <v/>
      </c>
      <c r="N167" s="60">
        <f>VLOOKUP(#REF!,Tickets!A148:X556,24,0)</f>
        <v/>
      </c>
      <c r="O167" s="59">
        <f>M148-K148</f>
        <v/>
      </c>
      <c r="P167" s="59">
        <f>N148-K148</f>
        <v/>
      </c>
    </row>
    <row r="168">
      <c r="A168" s="57" t="inlineStr">
        <is>
          <t>8374</t>
        </is>
      </c>
      <c r="B168" s="57" t="inlineStr">
        <is>
          <t>INDEPENDENCIA</t>
        </is>
      </c>
      <c r="C168" s="57" t="inlineStr"/>
      <c r="D168" s="57" t="inlineStr">
        <is>
          <t>39039102</t>
        </is>
      </c>
      <c r="E168" s="58" t="n">
        <v>0.002777777777777778</v>
      </c>
      <c r="F168" s="57" t="n">
        <v>99.98999999999999</v>
      </c>
      <c r="G168" s="57" t="n">
        <v>3.9</v>
      </c>
      <c r="H168" s="57" t="n">
        <v>0.1</v>
      </c>
      <c r="I168" s="57" t="n">
        <v>0</v>
      </c>
      <c r="K168" s="60">
        <f>VLOOKUP(#REF!,Tickets!A149:X557,22,0)</f>
        <v/>
      </c>
      <c r="M168" s="60">
        <f>VLOOKUP(#REF!,Tickets!A149:X557,23,0)</f>
        <v/>
      </c>
      <c r="N168" s="60">
        <f>VLOOKUP(#REF!,Tickets!A149:X557,24,0)</f>
        <v/>
      </c>
      <c r="O168" s="59">
        <f>M149-K149</f>
        <v/>
      </c>
      <c r="P168" s="59">
        <f>N149-K149</f>
        <v/>
      </c>
    </row>
    <row r="169">
      <c r="A169" s="57" t="inlineStr">
        <is>
          <t>4320</t>
        </is>
      </c>
      <c r="B169" s="57" t="inlineStr">
        <is>
          <t>MAIPU</t>
        </is>
      </c>
      <c r="C169" s="57" t="inlineStr"/>
      <c r="D169" s="57" t="inlineStr">
        <is>
          <t>39159820</t>
        </is>
      </c>
      <c r="E169" s="58" t="n">
        <v>0.002083333333333333</v>
      </c>
      <c r="F169" s="57" t="n">
        <v>99.98999999999999</v>
      </c>
      <c r="G169" s="57" t="n">
        <v>3</v>
      </c>
      <c r="H169" s="57" t="n">
        <v>0.1</v>
      </c>
      <c r="I169" s="57" t="n">
        <v>0</v>
      </c>
      <c r="K169" s="60">
        <f>VLOOKUP(#REF!,Tickets!A150:X558,22,0)</f>
        <v/>
      </c>
      <c r="M169" s="60">
        <f>VLOOKUP(#REF!,Tickets!A150:X558,23,0)</f>
        <v/>
      </c>
      <c r="N169" s="60">
        <f>VLOOKUP(#REF!,Tickets!A150:X558,24,0)</f>
        <v/>
      </c>
      <c r="O169" s="59">
        <f>M150-K150</f>
        <v/>
      </c>
      <c r="P169" s="59">
        <f>N150-K150</f>
        <v/>
      </c>
    </row>
    <row r="170">
      <c r="A170" s="57" t="inlineStr">
        <is>
          <t>8785</t>
        </is>
      </c>
      <c r="B170" s="57" t="inlineStr">
        <is>
          <t>COELEMU</t>
        </is>
      </c>
      <c r="C170" s="57" t="inlineStr"/>
      <c r="D170" s="57" t="inlineStr">
        <is>
          <t>39230488</t>
        </is>
      </c>
      <c r="E170" s="58" t="n">
        <v>0.0006944444444444445</v>
      </c>
      <c r="F170" s="57" t="n">
        <v>100</v>
      </c>
      <c r="G170" s="57" t="n">
        <v>14.1</v>
      </c>
      <c r="H170" s="57" t="n">
        <v>0.1</v>
      </c>
      <c r="I170" s="57" t="n">
        <v>0</v>
      </c>
      <c r="K170" s="60">
        <f>VLOOKUP(#REF!,Tickets!A151:X559,22,0)</f>
        <v/>
      </c>
      <c r="M170" s="60">
        <f>VLOOKUP(#REF!,Tickets!A151:X559,23,0)</f>
        <v/>
      </c>
      <c r="N170" s="60">
        <f>VLOOKUP(#REF!,Tickets!A151:X559,24,0)</f>
        <v/>
      </c>
      <c r="O170" s="59">
        <f>M151-K151</f>
        <v/>
      </c>
      <c r="P170" s="59">
        <f>N151-K151</f>
        <v/>
      </c>
    </row>
    <row r="171">
      <c r="C171" t="inlineStr">
        <is>
          <t>None</t>
        </is>
      </c>
    </row>
    <row r="172">
      <c r="C172" t="inlineStr">
        <is>
          <t>None</t>
        </is>
      </c>
    </row>
    <row r="173">
      <c r="C173" t="inlineStr">
        <is>
          <t>None</t>
        </is>
      </c>
      <c r="H173" s="57" t="inlineStr">
        <is>
          <t>TOTAL</t>
        </is>
      </c>
      <c r="I173" s="57">
        <f>SUM(I2:I151)</f>
        <v/>
      </c>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sheetPr>
    <outlinePr summaryBelow="1" summaryRight="1"/>
    <pageSetUpPr/>
  </sheetPr>
  <dimension ref="A1:I111"/>
  <sheetViews>
    <sheetView zoomScale="130" zoomScaleNormal="130" workbookViewId="0">
      <selection activeCell="F17" sqref="F17"/>
    </sheetView>
  </sheetViews>
  <sheetFormatPr baseColWidth="8" defaultColWidth="8.42578125" defaultRowHeight="14.45"/>
  <cols>
    <col collapsed="1" width="6.85546875" customWidth="1" style="79" min="1" max="1"/>
    <col collapsed="1" width="12.5703125" customWidth="1" style="79" min="2" max="2"/>
    <col collapsed="1" width="10.5703125" customWidth="1" style="79" min="3" max="3"/>
    <col collapsed="1" width="20.42578125" customWidth="1" style="79" min="4" max="4"/>
    <col collapsed="1" width="25.42578125" customWidth="1" style="26" min="5" max="5"/>
    <col collapsed="1" width="24" bestFit="1" customWidth="1" style="26" min="6" max="6"/>
    <col collapsed="1" width="8.42578125" customWidth="1" style="26" min="7" max="7"/>
    <col collapsed="1" width="9.5703125" customWidth="1" style="26" min="8" max="8"/>
  </cols>
  <sheetData>
    <row r="1">
      <c r="A1" s="27" t="inlineStr">
        <is>
          <t>ATM</t>
        </is>
      </c>
      <c r="B1" s="28" t="inlineStr">
        <is>
          <t>Comuna</t>
        </is>
      </c>
      <c r="C1" s="31" t="inlineStr">
        <is>
          <t>FECHA</t>
        </is>
      </c>
      <c r="D1" s="28" t="inlineStr">
        <is>
          <t>Ticket(s)</t>
        </is>
      </c>
      <c r="E1" s="28" t="inlineStr">
        <is>
          <t>Ticket(s) Carrier / Folio</t>
        </is>
      </c>
      <c r="F1" s="29" t="inlineStr">
        <is>
          <t>TIEMPO INDISPONIBILIDAD</t>
        </is>
      </c>
      <c r="G1" s="31" t="inlineStr">
        <is>
          <t>RENTA</t>
        </is>
      </c>
      <c r="H1" s="31" t="inlineStr">
        <is>
          <t>%</t>
        </is>
      </c>
      <c r="I1" s="31" t="inlineStr">
        <is>
          <t>MULTA</t>
        </is>
      </c>
    </row>
    <row r="2">
      <c r="A2" t="inlineStr">
        <is>
          <t>1074</t>
        </is>
      </c>
      <c r="B2" t="inlineStr">
        <is>
          <t>VALPARAISO</t>
        </is>
      </c>
      <c r="C2" t="inlineStr">
        <is>
          <t>2024-05-14</t>
        </is>
      </c>
      <c r="D2" t="inlineStr">
        <is>
          <t>991219.991219</t>
        </is>
      </c>
      <c r="E2" t="inlineStr">
        <is>
          <t>991219</t>
        </is>
      </c>
      <c r="F2" t="n">
        <v>40.6</v>
      </c>
      <c r="G2" t="n">
        <v>0</v>
      </c>
      <c r="H2" t="n">
        <v>0.1</v>
      </c>
      <c r="I2" t="n">
        <v>0</v>
      </c>
    </row>
    <row r="3">
      <c r="A3" t="inlineStr">
        <is>
          <t>5472</t>
        </is>
      </c>
      <c r="B3" t="inlineStr">
        <is>
          <t>SAN FRANCISCO DE MOSTAZAL</t>
        </is>
      </c>
      <c r="C3" t="inlineStr">
        <is>
          <t>2024-05-07</t>
        </is>
      </c>
      <c r="D3" t="inlineStr">
        <is>
          <t>987329.39010256</t>
        </is>
      </c>
      <c r="E3" t="inlineStr">
        <is>
          <t>39010256</t>
        </is>
      </c>
      <c r="F3" t="n">
        <v>52.53</v>
      </c>
      <c r="G3" t="n">
        <v>19</v>
      </c>
      <c r="H3" t="n">
        <v>0.1</v>
      </c>
      <c r="I3" t="n">
        <v>1.9</v>
      </c>
    </row>
    <row r="4">
      <c r="A4" t="inlineStr">
        <is>
          <t>441</t>
        </is>
      </c>
      <c r="B4" t="inlineStr">
        <is>
          <t>SAN FRANCISCO DE MOSTAZAL</t>
        </is>
      </c>
      <c r="C4" t="inlineStr">
        <is>
          <t>2024-05-09</t>
        </is>
      </c>
      <c r="D4" t="inlineStr">
        <is>
          <t>990675.39060572</t>
        </is>
      </c>
      <c r="E4" t="inlineStr">
        <is>
          <t>39060572</t>
        </is>
      </c>
      <c r="F4" t="n">
        <v>28.74</v>
      </c>
      <c r="G4" t="n">
        <v>12.4</v>
      </c>
      <c r="H4" t="n">
        <v>0.1</v>
      </c>
      <c r="I4" t="n">
        <v>1.24</v>
      </c>
    </row>
    <row r="5">
      <c r="A5" t="inlineStr">
        <is>
          <t>5628</t>
        </is>
      </c>
      <c r="B5" t="inlineStr">
        <is>
          <t>TALCAHUANO</t>
        </is>
      </c>
      <c r="C5" t="inlineStr">
        <is>
          <t>2024-05-11</t>
        </is>
      </c>
      <c r="D5" t="inlineStr">
        <is>
          <t>991463.39073628</t>
        </is>
      </c>
      <c r="E5" t="inlineStr">
        <is>
          <t>39073628</t>
        </is>
      </c>
      <c r="F5" t="n">
        <v>50.07</v>
      </c>
      <c r="G5" t="n">
        <v>4.5</v>
      </c>
      <c r="H5" t="n">
        <v>0.1</v>
      </c>
      <c r="I5" t="n">
        <v>0.45</v>
      </c>
    </row>
    <row r="6">
      <c r="A6" t="inlineStr">
        <is>
          <t>4692</t>
        </is>
      </c>
      <c r="B6" t="inlineStr">
        <is>
          <t>PUERTO VARAS</t>
        </is>
      </c>
      <c r="C6" t="inlineStr">
        <is>
          <t>2024-05-27</t>
        </is>
      </c>
      <c r="D6" t="inlineStr">
        <is>
          <t>998385.39187564</t>
        </is>
      </c>
      <c r="E6" t="inlineStr">
        <is>
          <t>39187564</t>
        </is>
      </c>
      <c r="F6" t="n">
        <v>80.29000000000001</v>
      </c>
      <c r="G6" t="n">
        <v>1.8</v>
      </c>
      <c r="H6" t="n">
        <v>0.1</v>
      </c>
      <c r="I6" t="n">
        <v>0.18</v>
      </c>
    </row>
    <row r="7">
      <c r="A7" t="inlineStr">
        <is>
          <t>870</t>
        </is>
      </c>
      <c r="B7" t="inlineStr">
        <is>
          <t>NUNOA</t>
        </is>
      </c>
      <c r="C7" t="inlineStr">
        <is>
          <t>2024-05-10</t>
        </is>
      </c>
      <c r="D7" t="inlineStr">
        <is>
          <t>990901.39063628</t>
        </is>
      </c>
      <c r="E7" t="inlineStr">
        <is>
          <t>39063628</t>
        </is>
      </c>
      <c r="F7" t="n">
        <v>25.38</v>
      </c>
      <c r="G7" t="n">
        <v>3</v>
      </c>
      <c r="H7" t="n">
        <v>0.1</v>
      </c>
      <c r="I7" t="n">
        <v>0.3</v>
      </c>
    </row>
    <row r="8">
      <c r="A8" t="inlineStr">
        <is>
          <t>8529</t>
        </is>
      </c>
      <c r="B8" t="inlineStr">
        <is>
          <t>NUNOA</t>
        </is>
      </c>
      <c r="C8" t="inlineStr">
        <is>
          <t>2024-05-20</t>
        </is>
      </c>
      <c r="D8" t="inlineStr">
        <is>
          <t>995615.39143555</t>
        </is>
      </c>
      <c r="E8" t="inlineStr">
        <is>
          <t>39143555</t>
        </is>
      </c>
      <c r="F8" t="n">
        <v>36.06</v>
      </c>
      <c r="G8" t="n">
        <v>3.9</v>
      </c>
      <c r="H8" t="n">
        <v>0.1</v>
      </c>
      <c r="I8" t="n">
        <v>0.39</v>
      </c>
    </row>
    <row r="9">
      <c r="A9" t="inlineStr">
        <is>
          <t>4724</t>
        </is>
      </c>
      <c r="B9" t="inlineStr">
        <is>
          <t>NUNOA</t>
        </is>
      </c>
      <c r="C9" t="inlineStr">
        <is>
          <t>2024-05-25</t>
        </is>
      </c>
      <c r="D9" t="inlineStr">
        <is>
          <t>997444.39168306</t>
        </is>
      </c>
      <c r="E9" t="inlineStr">
        <is>
          <t>39168306</t>
        </is>
      </c>
      <c r="F9" t="n">
        <v>168.68</v>
      </c>
      <c r="G9" t="n">
        <v>1.4</v>
      </c>
      <c r="H9" t="n">
        <v>0.1</v>
      </c>
      <c r="I9" t="n">
        <v>0.14</v>
      </c>
    </row>
    <row r="10">
      <c r="A10" t="inlineStr">
        <is>
          <t>2700</t>
        </is>
      </c>
      <c r="B10" t="inlineStr">
        <is>
          <t>NUNOA</t>
        </is>
      </c>
      <c r="C10" t="inlineStr">
        <is>
          <t>2024-05-24</t>
        </is>
      </c>
      <c r="D10" t="inlineStr">
        <is>
          <t>998365.39187352</t>
        </is>
      </c>
      <c r="E10" t="inlineStr">
        <is>
          <t>39187352</t>
        </is>
      </c>
      <c r="F10" t="n">
        <v>4.85</v>
      </c>
      <c r="G10" t="n">
        <v>3.9</v>
      </c>
      <c r="H10" t="n">
        <v>0.1</v>
      </c>
      <c r="I10" t="n">
        <v>0.39</v>
      </c>
    </row>
    <row r="11">
      <c r="A11" t="inlineStr">
        <is>
          <t>5736</t>
        </is>
      </c>
      <c r="B11" t="inlineStr">
        <is>
          <t>COLINA</t>
        </is>
      </c>
      <c r="C11" t="inlineStr">
        <is>
          <t>2024-05-07</t>
        </is>
      </c>
      <c r="D11" t="inlineStr">
        <is>
          <t>989301.39041158</t>
        </is>
      </c>
      <c r="E11" t="inlineStr">
        <is>
          <t>39041158</t>
        </is>
      </c>
      <c r="F11" t="n">
        <v>27.47</v>
      </c>
      <c r="G11" t="n">
        <v>13.4</v>
      </c>
      <c r="H11" t="n">
        <v>0.1</v>
      </c>
      <c r="I11" t="n">
        <v>1.34</v>
      </c>
    </row>
    <row r="12">
      <c r="A12" t="inlineStr">
        <is>
          <t>5737</t>
        </is>
      </c>
      <c r="B12" t="inlineStr">
        <is>
          <t>COLINA</t>
        </is>
      </c>
      <c r="C12" t="inlineStr">
        <is>
          <t>2024-05-07</t>
        </is>
      </c>
      <c r="D12" t="inlineStr">
        <is>
          <t>989306.39041189</t>
        </is>
      </c>
      <c r="E12" t="inlineStr">
        <is>
          <t>39041189</t>
        </is>
      </c>
      <c r="F12" t="n">
        <v>24.85</v>
      </c>
      <c r="G12" t="n">
        <v>13.4</v>
      </c>
      <c r="H12" t="n">
        <v>0.1</v>
      </c>
      <c r="I12" t="n">
        <v>1.34</v>
      </c>
    </row>
    <row r="13">
      <c r="A13" t="inlineStr">
        <is>
          <t>4062</t>
        </is>
      </c>
      <c r="B13" t="inlineStr">
        <is>
          <t>SAN MIGUEL</t>
        </is>
      </c>
      <c r="C13" t="inlineStr">
        <is>
          <t>2024-05-07</t>
        </is>
      </c>
      <c r="D13" t="inlineStr">
        <is>
          <t>988127.39019887</t>
        </is>
      </c>
      <c r="E13" t="inlineStr">
        <is>
          <t>39019887</t>
        </is>
      </c>
      <c r="F13" t="n">
        <v>45.37</v>
      </c>
      <c r="G13" t="n">
        <v>3</v>
      </c>
      <c r="H13" t="n">
        <v>0.1</v>
      </c>
      <c r="I13" t="n">
        <v>0.3</v>
      </c>
    </row>
    <row r="14">
      <c r="A14" t="inlineStr">
        <is>
          <t>5645</t>
        </is>
      </c>
      <c r="B14" t="inlineStr">
        <is>
          <t>SAN MIGUEL</t>
        </is>
      </c>
      <c r="C14" t="inlineStr">
        <is>
          <t>2024-05-29</t>
        </is>
      </c>
      <c r="D14" t="inlineStr">
        <is>
          <t>000572.39223422</t>
        </is>
      </c>
      <c r="E14" t="inlineStr">
        <is>
          <t>39223422</t>
        </is>
      </c>
      <c r="F14" t="n">
        <v>23.8</v>
      </c>
      <c r="G14" t="n">
        <v>3</v>
      </c>
      <c r="H14" t="n">
        <v>0.1</v>
      </c>
      <c r="I14" t="n">
        <v>0.3</v>
      </c>
    </row>
    <row r="15">
      <c r="A15" t="inlineStr">
        <is>
          <t>827</t>
        </is>
      </c>
      <c r="B15" t="inlineStr">
        <is>
          <t>SAN BERNARDO</t>
        </is>
      </c>
      <c r="C15" t="inlineStr">
        <is>
          <t>2024-05-10</t>
        </is>
      </c>
      <c r="D15" t="inlineStr">
        <is>
          <t>.39068540</t>
        </is>
      </c>
      <c r="E15" t="inlineStr">
        <is>
          <t>39068540</t>
        </is>
      </c>
      <c r="F15" t="n">
        <v>0.18</v>
      </c>
      <c r="G15" t="n">
        <v>3.6</v>
      </c>
      <c r="H15" t="n">
        <v>0.1</v>
      </c>
      <c r="I15" t="n">
        <v>0.36</v>
      </c>
    </row>
    <row r="16">
      <c r="A16" t="inlineStr">
        <is>
          <t>970</t>
        </is>
      </c>
      <c r="B16" t="inlineStr">
        <is>
          <t>SAN BERNARDO</t>
        </is>
      </c>
      <c r="C16" t="inlineStr">
        <is>
          <t>2024-05-10</t>
        </is>
      </c>
      <c r="D16" t="inlineStr">
        <is>
          <t>990130.990130</t>
        </is>
      </c>
      <c r="E16" t="inlineStr">
        <is>
          <t>990130</t>
        </is>
      </c>
      <c r="F16" t="n">
        <v>24.56</v>
      </c>
      <c r="G16" t="n">
        <v>14.1</v>
      </c>
      <c r="H16" t="n">
        <v>0.1</v>
      </c>
      <c r="I16" t="n">
        <v>1.41</v>
      </c>
    </row>
    <row r="17">
      <c r="A17" t="inlineStr">
        <is>
          <t>3116</t>
        </is>
      </c>
      <c r="B17" t="inlineStr">
        <is>
          <t>SAN BERNARDO</t>
        </is>
      </c>
      <c r="C17" t="inlineStr">
        <is>
          <t>2024-05-21</t>
        </is>
      </c>
      <c r="D17" t="inlineStr">
        <is>
          <t>994247.39116588</t>
        </is>
      </c>
      <c r="E17" t="inlineStr">
        <is>
          <t>39116588</t>
        </is>
      </c>
      <c r="F17" t="n">
        <v>171.96</v>
      </c>
      <c r="G17" t="n">
        <v>4.7</v>
      </c>
      <c r="H17" t="n">
        <v>0.1</v>
      </c>
      <c r="I17" t="n">
        <v>0.47</v>
      </c>
    </row>
    <row r="18">
      <c r="A18" t="inlineStr">
        <is>
          <t>6651</t>
        </is>
      </c>
      <c r="B18" t="inlineStr">
        <is>
          <t>SAN BERNARDO</t>
        </is>
      </c>
      <c r="C18" t="inlineStr">
        <is>
          <t>2024-05-14</t>
        </is>
      </c>
      <c r="D18" t="inlineStr">
        <is>
          <t>991648.39082202</t>
        </is>
      </c>
      <c r="E18" t="inlineStr">
        <is>
          <t>39082202</t>
        </is>
      </c>
      <c r="F18" t="n">
        <v>91.78</v>
      </c>
      <c r="G18" t="n">
        <v>3.9</v>
      </c>
      <c r="H18" t="n">
        <v>0.1</v>
      </c>
      <c r="I18" t="n">
        <v>0.39</v>
      </c>
    </row>
    <row r="19">
      <c r="A19" t="inlineStr">
        <is>
          <t>1763</t>
        </is>
      </c>
      <c r="B19" t="inlineStr">
        <is>
          <t>SAN BERNARDO</t>
        </is>
      </c>
      <c r="C19" t="inlineStr">
        <is>
          <t>2024-05-15</t>
        </is>
      </c>
      <c r="D19" t="inlineStr">
        <is>
          <t>993618.39106689</t>
        </is>
      </c>
      <c r="E19" t="inlineStr">
        <is>
          <t>39106689</t>
        </is>
      </c>
      <c r="F19" t="n">
        <v>23.3</v>
      </c>
      <c r="G19" t="n">
        <v>2</v>
      </c>
      <c r="H19" t="n">
        <v>0.1</v>
      </c>
      <c r="I19" t="n">
        <v>0.2</v>
      </c>
    </row>
    <row r="20">
      <c r="A20" t="inlineStr">
        <is>
          <t>3167</t>
        </is>
      </c>
      <c r="B20" t="inlineStr">
        <is>
          <t>SAN BERNARDO</t>
        </is>
      </c>
      <c r="C20" t="inlineStr">
        <is>
          <t>2024-05-23</t>
        </is>
      </c>
      <c r="D20" t="inlineStr">
        <is>
          <t>997813.39178356</t>
        </is>
      </c>
      <c r="E20" t="inlineStr">
        <is>
          <t>39178356</t>
        </is>
      </c>
      <c r="F20" t="n">
        <v>8.789999999999999</v>
      </c>
      <c r="G20" t="n">
        <v>4.7</v>
      </c>
      <c r="H20" t="n">
        <v>0.1</v>
      </c>
      <c r="I20" t="n">
        <v>0.47</v>
      </c>
    </row>
    <row r="21">
      <c r="A21" t="inlineStr">
        <is>
          <t>4140</t>
        </is>
      </c>
      <c r="B21" t="inlineStr">
        <is>
          <t>SAN BERNARDO</t>
        </is>
      </c>
      <c r="C21" t="inlineStr">
        <is>
          <t>2024-05-23</t>
        </is>
      </c>
      <c r="D21" t="inlineStr">
        <is>
          <t>997930.39178966</t>
        </is>
      </c>
      <c r="E21" t="inlineStr">
        <is>
          <t>39178966</t>
        </is>
      </c>
      <c r="F21" t="n">
        <v>18.93</v>
      </c>
      <c r="G21" t="n">
        <v>3</v>
      </c>
      <c r="H21" t="n">
        <v>0.1</v>
      </c>
      <c r="I21" t="n">
        <v>0.3</v>
      </c>
    </row>
    <row r="22">
      <c r="A22" t="inlineStr">
        <is>
          <t>3134</t>
        </is>
      </c>
      <c r="B22" t="inlineStr">
        <is>
          <t>SAN BERNARDO</t>
        </is>
      </c>
      <c r="C22" t="inlineStr">
        <is>
          <t>2024-05-23</t>
        </is>
      </c>
      <c r="D22" t="inlineStr">
        <is>
          <t>997932.39178910</t>
        </is>
      </c>
      <c r="E22" t="inlineStr">
        <is>
          <t>39178910</t>
        </is>
      </c>
      <c r="F22" t="n">
        <v>7.92</v>
      </c>
      <c r="G22" t="n">
        <v>4.7</v>
      </c>
      <c r="H22" t="n">
        <v>0.1</v>
      </c>
      <c r="I22" t="n">
        <v>0.47</v>
      </c>
    </row>
    <row r="23">
      <c r="A23" t="inlineStr">
        <is>
          <t>3136</t>
        </is>
      </c>
      <c r="B23" t="inlineStr">
        <is>
          <t>SAN BERNARDO</t>
        </is>
      </c>
      <c r="C23" t="inlineStr">
        <is>
          <t>2024-05-23</t>
        </is>
      </c>
      <c r="D23" t="inlineStr">
        <is>
          <t>997945.39179462</t>
        </is>
      </c>
      <c r="E23" t="inlineStr">
        <is>
          <t>39179462</t>
        </is>
      </c>
      <c r="F23" t="n">
        <v>7.18</v>
      </c>
      <c r="G23" t="n">
        <v>4.7</v>
      </c>
      <c r="H23" t="n">
        <v>0.1</v>
      </c>
      <c r="I23" t="n">
        <v>0.47</v>
      </c>
    </row>
    <row r="24">
      <c r="A24" t="inlineStr">
        <is>
          <t>3163</t>
        </is>
      </c>
      <c r="B24" t="inlineStr">
        <is>
          <t>SAN BERNARDO</t>
        </is>
      </c>
      <c r="C24" t="inlineStr">
        <is>
          <t>2024-05-23</t>
        </is>
      </c>
      <c r="D24" t="inlineStr">
        <is>
          <t>998063.39181022</t>
        </is>
      </c>
      <c r="E24" t="inlineStr">
        <is>
          <t>39181022</t>
        </is>
      </c>
      <c r="F24" t="n">
        <v>5.43</v>
      </c>
      <c r="G24" t="n">
        <v>4.7</v>
      </c>
      <c r="H24" t="n">
        <v>0.1</v>
      </c>
      <c r="I24" t="n">
        <v>0.47</v>
      </c>
    </row>
    <row r="25">
      <c r="A25" t="inlineStr">
        <is>
          <t>1121</t>
        </is>
      </c>
      <c r="B25" t="inlineStr">
        <is>
          <t>SAN BERNARDO</t>
        </is>
      </c>
      <c r="C25" t="inlineStr">
        <is>
          <t>2024-05-23</t>
        </is>
      </c>
      <c r="D25" t="inlineStr">
        <is>
          <t>99809.39181979</t>
        </is>
      </c>
      <c r="E25" t="inlineStr">
        <is>
          <t>39181979</t>
        </is>
      </c>
      <c r="F25" t="n">
        <v>23.66</v>
      </c>
      <c r="G25" t="n">
        <v>3.9</v>
      </c>
      <c r="H25" t="n">
        <v>0.1</v>
      </c>
      <c r="I25" t="n">
        <v>0.39</v>
      </c>
    </row>
    <row r="26">
      <c r="A26" t="inlineStr">
        <is>
          <t>8525</t>
        </is>
      </c>
      <c r="B26" t="inlineStr">
        <is>
          <t>SAN BERNARDO</t>
        </is>
      </c>
      <c r="C26" t="inlineStr">
        <is>
          <t>2024-05-23</t>
        </is>
      </c>
      <c r="D26" t="inlineStr">
        <is>
          <t>998155.39183033</t>
        </is>
      </c>
      <c r="E26" t="inlineStr">
        <is>
          <t>39183033</t>
        </is>
      </c>
      <c r="F26" t="n">
        <v>22.43</v>
      </c>
      <c r="G26" t="n">
        <v>3.9</v>
      </c>
      <c r="H26" t="n">
        <v>0.1</v>
      </c>
      <c r="I26" t="n">
        <v>0.39</v>
      </c>
    </row>
    <row r="27">
      <c r="A27" t="inlineStr">
        <is>
          <t>5599</t>
        </is>
      </c>
      <c r="B27" t="inlineStr">
        <is>
          <t>SAN BERNARDO</t>
        </is>
      </c>
      <c r="C27" t="inlineStr">
        <is>
          <t>2024-05-24</t>
        </is>
      </c>
      <c r="D27" t="inlineStr">
        <is>
          <t>998801.39193077</t>
        </is>
      </c>
      <c r="E27" t="inlineStr">
        <is>
          <t>39193077</t>
        </is>
      </c>
      <c r="F27" t="n">
        <v>2.92</v>
      </c>
      <c r="G27" t="n">
        <v>3</v>
      </c>
      <c r="H27" t="n">
        <v>0.1</v>
      </c>
      <c r="I27" t="n">
        <v>0.3</v>
      </c>
    </row>
    <row r="28">
      <c r="A28" t="inlineStr">
        <is>
          <t>3113</t>
        </is>
      </c>
      <c r="B28" t="inlineStr">
        <is>
          <t>SAN BERNARDO</t>
        </is>
      </c>
      <c r="C28" t="inlineStr">
        <is>
          <t>2024-05-16</t>
        </is>
      </c>
      <c r="D28" t="inlineStr">
        <is>
          <t>994203.39116197</t>
        </is>
      </c>
      <c r="E28" t="inlineStr">
        <is>
          <t>39116197</t>
        </is>
      </c>
      <c r="F28" t="n">
        <v>24.03</v>
      </c>
      <c r="G28" t="n">
        <v>4.7</v>
      </c>
      <c r="H28" t="n">
        <v>0.1</v>
      </c>
      <c r="I28" t="n">
        <v>0.47</v>
      </c>
    </row>
    <row r="29">
      <c r="A29" t="inlineStr">
        <is>
          <t>1732</t>
        </is>
      </c>
      <c r="B29" t="inlineStr">
        <is>
          <t>SAN BERNARDO</t>
        </is>
      </c>
      <c r="C29" t="inlineStr">
        <is>
          <t>2024-05-16</t>
        </is>
      </c>
      <c r="D29" t="inlineStr">
        <is>
          <t>994687.39122564</t>
        </is>
      </c>
      <c r="E29" t="inlineStr">
        <is>
          <t>39122564</t>
        </is>
      </c>
      <c r="F29" t="n">
        <v>15.3</v>
      </c>
      <c r="G29" t="n">
        <v>4.2</v>
      </c>
      <c r="H29" t="n">
        <v>0.1</v>
      </c>
      <c r="I29" t="n">
        <v>0.42</v>
      </c>
    </row>
    <row r="30">
      <c r="A30" t="inlineStr">
        <is>
          <t>1747</t>
        </is>
      </c>
      <c r="B30" t="inlineStr">
        <is>
          <t>PUENTE ALTO</t>
        </is>
      </c>
      <c r="C30" t="inlineStr">
        <is>
          <t>2024-05-07</t>
        </is>
      </c>
      <c r="D30" t="inlineStr">
        <is>
          <t>987841.987841</t>
        </is>
      </c>
      <c r="E30" t="inlineStr">
        <is>
          <t>987841</t>
        </is>
      </c>
      <c r="F30" t="n">
        <v>74.75</v>
      </c>
      <c r="G30" t="n">
        <v>0</v>
      </c>
      <c r="H30" t="n">
        <v>0.1</v>
      </c>
      <c r="I30" t="n">
        <v>0</v>
      </c>
    </row>
    <row r="31">
      <c r="A31" t="inlineStr">
        <is>
          <t>5670</t>
        </is>
      </c>
      <c r="B31" t="inlineStr">
        <is>
          <t>PUENTE ALTO</t>
        </is>
      </c>
      <c r="C31" t="inlineStr">
        <is>
          <t>2024-05-07</t>
        </is>
      </c>
      <c r="D31" t="inlineStr">
        <is>
          <t>988481.39030923</t>
        </is>
      </c>
      <c r="E31" t="inlineStr">
        <is>
          <t>39030923</t>
        </is>
      </c>
      <c r="F31" t="n">
        <v>4.18</v>
      </c>
      <c r="G31" t="n">
        <v>3</v>
      </c>
      <c r="H31" t="n">
        <v>0.1</v>
      </c>
      <c r="I31" t="n">
        <v>0.3</v>
      </c>
    </row>
    <row r="32">
      <c r="A32" t="inlineStr">
        <is>
          <t>3934</t>
        </is>
      </c>
      <c r="B32" t="inlineStr">
        <is>
          <t>PUENTE ALTO</t>
        </is>
      </c>
      <c r="C32" t="inlineStr">
        <is>
          <t>2024-05-29</t>
        </is>
      </c>
      <c r="D32" t="inlineStr">
        <is>
          <t>000974.000974</t>
        </is>
      </c>
      <c r="E32" t="inlineStr">
        <is>
          <t>000974</t>
        </is>
      </c>
      <c r="F32" t="n">
        <v>127.01</v>
      </c>
      <c r="G32" t="n">
        <v>3</v>
      </c>
      <c r="H32" t="n">
        <v>0.1</v>
      </c>
      <c r="I32" t="n">
        <v>0.3</v>
      </c>
    </row>
    <row r="33">
      <c r="A33" t="inlineStr">
        <is>
          <t>448</t>
        </is>
      </c>
      <c r="B33" t="inlineStr">
        <is>
          <t>LA GRANJA</t>
        </is>
      </c>
      <c r="C33" t="inlineStr">
        <is>
          <t>2024-05-18</t>
        </is>
      </c>
      <c r="D33" t="inlineStr">
        <is>
          <t>992757.39093243</t>
        </is>
      </c>
      <c r="E33" t="inlineStr">
        <is>
          <t>39093243</t>
        </is>
      </c>
      <c r="F33" t="n">
        <v>144.57</v>
      </c>
      <c r="G33" t="n">
        <v>3</v>
      </c>
      <c r="H33" t="n">
        <v>0.1</v>
      </c>
      <c r="I33" t="n">
        <v>0.3</v>
      </c>
    </row>
    <row r="34">
      <c r="A34" t="inlineStr">
        <is>
          <t>3053</t>
        </is>
      </c>
      <c r="B34" t="inlineStr">
        <is>
          <t>PANGUIPULLI</t>
        </is>
      </c>
      <c r="C34" t="inlineStr">
        <is>
          <t>2024-05-06</t>
        </is>
      </c>
      <c r="D34" t="inlineStr">
        <is>
          <t>987522.39013466</t>
        </is>
      </c>
      <c r="E34" t="inlineStr">
        <is>
          <t>39013466</t>
        </is>
      </c>
      <c r="F34" t="n">
        <v>8.529999999999999</v>
      </c>
      <c r="G34" t="n">
        <v>1.8</v>
      </c>
      <c r="H34" t="n">
        <v>0.1</v>
      </c>
      <c r="I34" t="n">
        <v>0.18</v>
      </c>
    </row>
    <row r="35">
      <c r="A35" t="inlineStr">
        <is>
          <t>5528</t>
        </is>
      </c>
      <c r="B35" t="inlineStr">
        <is>
          <t>MAIPU</t>
        </is>
      </c>
      <c r="C35" t="inlineStr">
        <is>
          <t>2024-05-19</t>
        </is>
      </c>
      <c r="D35" t="inlineStr">
        <is>
          <t>.39145529</t>
        </is>
      </c>
      <c r="E35" t="inlineStr">
        <is>
          <t>39145529</t>
        </is>
      </c>
      <c r="F35" t="n">
        <v>3.47</v>
      </c>
      <c r="G35" t="n">
        <v>3</v>
      </c>
      <c r="H35" t="n">
        <v>0.1</v>
      </c>
      <c r="I35" t="n">
        <v>0.3</v>
      </c>
    </row>
    <row r="36">
      <c r="A36" t="inlineStr">
        <is>
          <t>5524</t>
        </is>
      </c>
      <c r="B36" t="inlineStr">
        <is>
          <t>MAIPU</t>
        </is>
      </c>
      <c r="C36" t="inlineStr">
        <is>
          <t>2024-05-19</t>
        </is>
      </c>
      <c r="D36" t="inlineStr">
        <is>
          <t>995658.39145579</t>
        </is>
      </c>
      <c r="E36" t="inlineStr">
        <is>
          <t>39145579</t>
        </is>
      </c>
      <c r="F36" t="n">
        <v>42.42</v>
      </c>
      <c r="G36" t="n">
        <v>3</v>
      </c>
      <c r="H36" t="n">
        <v>0.1</v>
      </c>
      <c r="I36" t="n">
        <v>0.3</v>
      </c>
    </row>
    <row r="37">
      <c r="A37" t="inlineStr">
        <is>
          <t>2684</t>
        </is>
      </c>
      <c r="B37" t="inlineStr">
        <is>
          <t>MAIPU</t>
        </is>
      </c>
      <c r="C37" t="inlineStr">
        <is>
          <t>2024-05-19</t>
        </is>
      </c>
      <c r="D37" t="inlineStr">
        <is>
          <t>995661.39145506</t>
        </is>
      </c>
      <c r="E37" t="inlineStr">
        <is>
          <t>39145506</t>
        </is>
      </c>
      <c r="F37" t="n">
        <v>16.35</v>
      </c>
      <c r="G37" t="n">
        <v>1.5</v>
      </c>
      <c r="H37" t="n">
        <v>0.1</v>
      </c>
      <c r="I37" t="n">
        <v>0.15</v>
      </c>
    </row>
    <row r="38">
      <c r="A38" t="inlineStr">
        <is>
          <t>4445</t>
        </is>
      </c>
      <c r="B38" t="inlineStr">
        <is>
          <t>MAIPU</t>
        </is>
      </c>
      <c r="C38" t="inlineStr">
        <is>
          <t>2024-05-19</t>
        </is>
      </c>
      <c r="D38" t="inlineStr">
        <is>
          <t>995664.39145732</t>
        </is>
      </c>
      <c r="E38" t="inlineStr">
        <is>
          <t>39145732</t>
        </is>
      </c>
      <c r="F38" t="n">
        <v>15.98</v>
      </c>
      <c r="G38" t="n">
        <v>3</v>
      </c>
      <c r="H38" t="n">
        <v>0.1</v>
      </c>
      <c r="I38" t="n">
        <v>0.3</v>
      </c>
    </row>
    <row r="39">
      <c r="A39" t="inlineStr">
        <is>
          <t>4032</t>
        </is>
      </c>
      <c r="B39" t="inlineStr">
        <is>
          <t>MAIPU</t>
        </is>
      </c>
      <c r="C39" t="inlineStr">
        <is>
          <t>2024-05-30</t>
        </is>
      </c>
      <c r="D39" t="inlineStr">
        <is>
          <t>001212.001212</t>
        </is>
      </c>
      <c r="E39" t="inlineStr">
        <is>
          <t>001212</t>
        </is>
      </c>
      <c r="F39" t="n">
        <v>25.25</v>
      </c>
      <c r="G39" t="n">
        <v>2.7</v>
      </c>
      <c r="H39" t="n">
        <v>0.1</v>
      </c>
      <c r="I39" t="n">
        <v>0.27</v>
      </c>
    </row>
    <row r="40">
      <c r="A40" t="inlineStr">
        <is>
          <t>5424</t>
        </is>
      </c>
      <c r="B40" t="inlineStr">
        <is>
          <t>MAIPU</t>
        </is>
      </c>
      <c r="C40" t="inlineStr">
        <is>
          <t>2024-05-02</t>
        </is>
      </c>
      <c r="D40" t="inlineStr">
        <is>
          <t>985643.38970573</t>
        </is>
      </c>
      <c r="E40" t="inlineStr">
        <is>
          <t>38970573</t>
        </is>
      </c>
      <c r="F40" t="n">
        <v>46.4</v>
      </c>
      <c r="G40" t="n">
        <v>3.9</v>
      </c>
      <c r="H40" t="n">
        <v>0.1</v>
      </c>
      <c r="I40" t="n">
        <v>0.39</v>
      </c>
    </row>
    <row r="41">
      <c r="A41" t="inlineStr">
        <is>
          <t>6773</t>
        </is>
      </c>
      <c r="B41" t="inlineStr">
        <is>
          <t>LA CISTERNA</t>
        </is>
      </c>
      <c r="C41" t="inlineStr">
        <is>
          <t>2024-05-07</t>
        </is>
      </c>
      <c r="D41" t="inlineStr">
        <is>
          <t>987818.39016844</t>
        </is>
      </c>
      <c r="E41" t="inlineStr">
        <is>
          <t>39016844</t>
        </is>
      </c>
      <c r="F41" t="n">
        <v>24.96</v>
      </c>
      <c r="G41" t="n">
        <v>3.9</v>
      </c>
      <c r="H41" t="n">
        <v>0.1</v>
      </c>
      <c r="I41" t="n">
        <v>0.39</v>
      </c>
    </row>
    <row r="42">
      <c r="A42" t="inlineStr">
        <is>
          <t>5444</t>
        </is>
      </c>
      <c r="B42" t="inlineStr">
        <is>
          <t>ROMERAL</t>
        </is>
      </c>
      <c r="C42" t="inlineStr">
        <is>
          <t>2024-05-05</t>
        </is>
      </c>
      <c r="D42" t="inlineStr">
        <is>
          <t>987046.38994734</t>
        </is>
      </c>
      <c r="E42" t="inlineStr">
        <is>
          <t>38994734</t>
        </is>
      </c>
      <c r="F42" t="n">
        <v>40.37</v>
      </c>
      <c r="G42" t="n">
        <v>19</v>
      </c>
      <c r="H42" t="n">
        <v>0.1</v>
      </c>
      <c r="I42" t="n">
        <v>1.9</v>
      </c>
    </row>
    <row r="43">
      <c r="A43" t="inlineStr">
        <is>
          <t>4933</t>
        </is>
      </c>
      <c r="B43" t="inlineStr">
        <is>
          <t>ROMERAL</t>
        </is>
      </c>
      <c r="C43" t="inlineStr">
        <is>
          <t>2024-05-21</t>
        </is>
      </c>
      <c r="D43" t="inlineStr">
        <is>
          <t>996655.39159755</t>
        </is>
      </c>
      <c r="E43" t="inlineStr">
        <is>
          <t>39159755</t>
        </is>
      </c>
      <c r="F43" t="n">
        <v>3.12</v>
      </c>
      <c r="G43" t="n">
        <v>4.5</v>
      </c>
      <c r="H43" t="n">
        <v>0.1</v>
      </c>
      <c r="I43" t="n">
        <v>0.45</v>
      </c>
    </row>
    <row r="44">
      <c r="A44" t="inlineStr">
        <is>
          <t>8830</t>
        </is>
      </c>
      <c r="B44" t="inlineStr">
        <is>
          <t>TALCA</t>
        </is>
      </c>
      <c r="C44" t="inlineStr">
        <is>
          <t>2024-05-07</t>
        </is>
      </c>
      <c r="D44" t="inlineStr">
        <is>
          <t>988611.39032338</t>
        </is>
      </c>
      <c r="E44" t="inlineStr">
        <is>
          <t>39032338</t>
        </is>
      </c>
      <c r="F44" t="n">
        <v>24.82</v>
      </c>
      <c r="G44" t="n">
        <v>3.6</v>
      </c>
      <c r="H44" t="n">
        <v>0.1</v>
      </c>
      <c r="I44" t="n">
        <v>0.36</v>
      </c>
    </row>
    <row r="45">
      <c r="A45" t="inlineStr">
        <is>
          <t>984</t>
        </is>
      </c>
      <c r="B45" t="inlineStr">
        <is>
          <t>LAMPA</t>
        </is>
      </c>
      <c r="C45" t="inlineStr">
        <is>
          <t>2024-05-07</t>
        </is>
      </c>
      <c r="D45" t="inlineStr">
        <is>
          <t>989280.39039825</t>
        </is>
      </c>
      <c r="E45" t="inlineStr">
        <is>
          <t>39039825</t>
        </is>
      </c>
      <c r="F45" t="n">
        <v>44.54</v>
      </c>
      <c r="G45" t="n">
        <v>14.1</v>
      </c>
      <c r="H45" t="n">
        <v>0.1</v>
      </c>
      <c r="I45" t="n">
        <v>1.41</v>
      </c>
    </row>
    <row r="46">
      <c r="A46" t="inlineStr">
        <is>
          <t>6677</t>
        </is>
      </c>
      <c r="B46" t="inlineStr">
        <is>
          <t>LAMPA</t>
        </is>
      </c>
      <c r="C46" t="inlineStr">
        <is>
          <t>2024-05-08</t>
        </is>
      </c>
      <c r="D46" t="inlineStr">
        <is>
          <t>990198.39053659</t>
        </is>
      </c>
      <c r="E46" t="inlineStr">
        <is>
          <t>39053659</t>
        </is>
      </c>
      <c r="F46" t="n">
        <v>65.56</v>
      </c>
      <c r="G46" t="n">
        <v>5.9</v>
      </c>
      <c r="H46" t="n">
        <v>0.1</v>
      </c>
      <c r="I46" t="n">
        <v>0.59</v>
      </c>
    </row>
    <row r="47">
      <c r="A47" t="inlineStr">
        <is>
          <t>6438</t>
        </is>
      </c>
      <c r="B47" t="inlineStr">
        <is>
          <t>PEUMO</t>
        </is>
      </c>
      <c r="C47" t="inlineStr">
        <is>
          <t>2024-05-10</t>
        </is>
      </c>
      <c r="D47" t="inlineStr">
        <is>
          <t>.39076213</t>
        </is>
      </c>
      <c r="E47" t="inlineStr">
        <is>
          <t>39076213</t>
        </is>
      </c>
      <c r="F47" t="n">
        <v>0.93</v>
      </c>
      <c r="G47" t="n">
        <v>19</v>
      </c>
      <c r="H47" t="n">
        <v>0.1</v>
      </c>
      <c r="I47" t="n">
        <v>1.9</v>
      </c>
    </row>
    <row r="48">
      <c r="A48" t="inlineStr">
        <is>
          <t>213</t>
        </is>
      </c>
      <c r="B48" t="inlineStr">
        <is>
          <t>CERRILLOS</t>
        </is>
      </c>
      <c r="C48" t="inlineStr">
        <is>
          <t>2024-05-18</t>
        </is>
      </c>
      <c r="D48" t="inlineStr">
        <is>
          <t>995235.39130815</t>
        </is>
      </c>
      <c r="E48" t="inlineStr">
        <is>
          <t>39130815</t>
        </is>
      </c>
      <c r="F48" t="n">
        <v>23.46</v>
      </c>
      <c r="G48" t="n">
        <v>4.2</v>
      </c>
      <c r="H48" t="n">
        <v>0.1</v>
      </c>
      <c r="I48" t="n">
        <v>0.42</v>
      </c>
    </row>
    <row r="49">
      <c r="A49" t="inlineStr">
        <is>
          <t>8320</t>
        </is>
      </c>
      <c r="B49" t="inlineStr">
        <is>
          <t>CERRILLOS</t>
        </is>
      </c>
      <c r="C49" t="inlineStr">
        <is>
          <t>2024-05-13</t>
        </is>
      </c>
      <c r="D49" t="inlineStr">
        <is>
          <t>991932.39087955</t>
        </is>
      </c>
      <c r="E49" t="inlineStr">
        <is>
          <t>39087955</t>
        </is>
      </c>
      <c r="F49" t="n">
        <v>9.859999999999999</v>
      </c>
      <c r="G49" t="n">
        <v>1.7</v>
      </c>
      <c r="H49" t="n">
        <v>0.1</v>
      </c>
      <c r="I49" t="n">
        <v>0.17</v>
      </c>
    </row>
    <row r="50">
      <c r="A50" t="inlineStr">
        <is>
          <t>4955</t>
        </is>
      </c>
      <c r="B50" t="inlineStr">
        <is>
          <t>RANCAGUA</t>
        </is>
      </c>
      <c r="C50" t="inlineStr">
        <is>
          <t>2024-05-14</t>
        </is>
      </c>
      <c r="D50" t="inlineStr">
        <is>
          <t>992846.39100013</t>
        </is>
      </c>
      <c r="E50" t="inlineStr">
        <is>
          <t>39100013</t>
        </is>
      </c>
      <c r="F50" t="n">
        <v>30.07</v>
      </c>
      <c r="G50" t="n">
        <v>3</v>
      </c>
      <c r="H50" t="n">
        <v>0.1</v>
      </c>
      <c r="I50" t="n">
        <v>0.3</v>
      </c>
    </row>
    <row r="51">
      <c r="A51" t="inlineStr">
        <is>
          <t>401</t>
        </is>
      </c>
      <c r="B51" t="inlineStr">
        <is>
          <t>SAN ESTEBAN</t>
        </is>
      </c>
      <c r="C51" t="inlineStr">
        <is>
          <t>2024-05-18</t>
        </is>
      </c>
      <c r="D51" t="inlineStr">
        <is>
          <t>995217.39129974</t>
        </is>
      </c>
      <c r="E51" t="inlineStr">
        <is>
          <t>39129974</t>
        </is>
      </c>
      <c r="F51" t="n">
        <v>24.28</v>
      </c>
      <c r="G51" t="n">
        <v>14.1</v>
      </c>
      <c r="H51" t="n">
        <v>0.1</v>
      </c>
      <c r="I51" t="n">
        <v>1.41</v>
      </c>
    </row>
    <row r="52">
      <c r="A52" t="inlineStr">
        <is>
          <t>338</t>
        </is>
      </c>
      <c r="B52" t="inlineStr">
        <is>
          <t>SAN ESTEBAN</t>
        </is>
      </c>
      <c r="C52" t="inlineStr">
        <is>
          <t>2024-05-08</t>
        </is>
      </c>
      <c r="D52" t="inlineStr">
        <is>
          <t>990159.39051982</t>
        </is>
      </c>
      <c r="E52" t="inlineStr">
        <is>
          <t>39051982</t>
        </is>
      </c>
      <c r="F52" t="n">
        <v>49.82</v>
      </c>
      <c r="G52" t="n">
        <v>6</v>
      </c>
      <c r="H52" t="n">
        <v>0.1</v>
      </c>
      <c r="I52" t="n">
        <v>0.6</v>
      </c>
    </row>
    <row r="53">
      <c r="A53" t="inlineStr">
        <is>
          <t>6717</t>
        </is>
      </c>
      <c r="B53" t="inlineStr">
        <is>
          <t>SAN ESTEBAN</t>
        </is>
      </c>
      <c r="C53" t="inlineStr">
        <is>
          <t>2024-05-16</t>
        </is>
      </c>
      <c r="D53" t="inlineStr">
        <is>
          <t>994434.39118490</t>
        </is>
      </c>
      <c r="E53" t="inlineStr">
        <is>
          <t>39118490</t>
        </is>
      </c>
      <c r="F53" t="n">
        <v>3.7</v>
      </c>
      <c r="G53" t="n">
        <v>13.4</v>
      </c>
      <c r="H53" t="n">
        <v>0.1</v>
      </c>
      <c r="I53" t="n">
        <v>1.34</v>
      </c>
    </row>
    <row r="54">
      <c r="A54" t="inlineStr">
        <is>
          <t>3256</t>
        </is>
      </c>
      <c r="B54" t="inlineStr">
        <is>
          <t>CALAMA</t>
        </is>
      </c>
      <c r="C54" t="inlineStr">
        <is>
          <t>2024-05-21</t>
        </is>
      </c>
      <c r="D54" t="inlineStr">
        <is>
          <t>995883.39148866</t>
        </is>
      </c>
      <c r="E54" t="inlineStr">
        <is>
          <t>39148866</t>
        </is>
      </c>
      <c r="F54" t="n">
        <v>34.35</v>
      </c>
      <c r="G54" t="n">
        <v>3.36</v>
      </c>
      <c r="H54" t="n">
        <v>0.1</v>
      </c>
      <c r="I54" t="n">
        <v>0.34</v>
      </c>
    </row>
    <row r="55">
      <c r="A55" t="inlineStr">
        <is>
          <t>5796</t>
        </is>
      </c>
      <c r="B55" t="inlineStr">
        <is>
          <t>TALAGANTE</t>
        </is>
      </c>
      <c r="C55" t="inlineStr">
        <is>
          <t>2024-05-31</t>
        </is>
      </c>
      <c r="D55" t="inlineStr">
        <is>
          <t>002430.39244926</t>
        </is>
      </c>
      <c r="E55" t="inlineStr">
        <is>
          <t>39244926</t>
        </is>
      </c>
      <c r="F55" t="n">
        <v>4.51</v>
      </c>
      <c r="G55" t="n">
        <v>5.9</v>
      </c>
      <c r="H55" t="n">
        <v>0.1</v>
      </c>
      <c r="I55" t="n">
        <v>0.59</v>
      </c>
    </row>
    <row r="56">
      <c r="A56" t="inlineStr">
        <is>
          <t>2165</t>
        </is>
      </c>
      <c r="B56" t="inlineStr">
        <is>
          <t>CONCHALI</t>
        </is>
      </c>
      <c r="C56" t="inlineStr">
        <is>
          <t>2024-05-08</t>
        </is>
      </c>
      <c r="D56" t="inlineStr">
        <is>
          <t>989734.39046720</t>
        </is>
      </c>
      <c r="E56" t="inlineStr">
        <is>
          <t>39046720</t>
        </is>
      </c>
      <c r="F56" t="n">
        <v>26.77</v>
      </c>
      <c r="G56" t="n">
        <v>2</v>
      </c>
      <c r="H56" t="n">
        <v>0.1</v>
      </c>
      <c r="I56" t="n">
        <v>0.2</v>
      </c>
    </row>
    <row r="57">
      <c r="A57" t="inlineStr">
        <is>
          <t>6909</t>
        </is>
      </c>
      <c r="B57" t="inlineStr">
        <is>
          <t>CONCHALI</t>
        </is>
      </c>
      <c r="C57" t="inlineStr">
        <is>
          <t>2024-05-10</t>
        </is>
      </c>
      <c r="D57" t="inlineStr">
        <is>
          <t>991049.39067940</t>
        </is>
      </c>
      <c r="E57" t="inlineStr">
        <is>
          <t>39067940</t>
        </is>
      </c>
      <c r="F57" t="n">
        <v>7.27</v>
      </c>
      <c r="G57" t="n">
        <v>1.4</v>
      </c>
      <c r="H57" t="n">
        <v>0.1</v>
      </c>
      <c r="I57" t="n">
        <v>0.14</v>
      </c>
    </row>
    <row r="58">
      <c r="A58" t="inlineStr">
        <is>
          <t>5208</t>
        </is>
      </c>
      <c r="B58" t="inlineStr">
        <is>
          <t>SAN ANTONIO</t>
        </is>
      </c>
      <c r="C58" t="inlineStr">
        <is>
          <t>2024-05-28</t>
        </is>
      </c>
      <c r="D58" t="inlineStr">
        <is>
          <t>000242.39219625</t>
        </is>
      </c>
      <c r="E58" t="inlineStr">
        <is>
          <t>39219625</t>
        </is>
      </c>
      <c r="F58" t="n">
        <v>4.93</v>
      </c>
      <c r="G58" t="n">
        <v>2.7</v>
      </c>
      <c r="H58" t="n">
        <v>0.1</v>
      </c>
      <c r="I58" t="n">
        <v>0.27</v>
      </c>
    </row>
    <row r="59">
      <c r="A59" t="inlineStr">
        <is>
          <t>388</t>
        </is>
      </c>
      <c r="B59" t="inlineStr">
        <is>
          <t>CASTRO</t>
        </is>
      </c>
      <c r="C59" t="inlineStr">
        <is>
          <t>2024-05-05</t>
        </is>
      </c>
      <c r="D59" t="inlineStr">
        <is>
          <t>002538.002538</t>
        </is>
      </c>
      <c r="E59" t="inlineStr">
        <is>
          <t>002538</t>
        </is>
      </c>
      <c r="F59" t="n">
        <v>119.71</v>
      </c>
      <c r="G59" t="n">
        <v>3.9</v>
      </c>
      <c r="H59" t="n">
        <v>0.1</v>
      </c>
      <c r="I59" t="n">
        <v>0.39</v>
      </c>
    </row>
    <row r="60">
      <c r="A60" t="inlineStr">
        <is>
          <t>5590</t>
        </is>
      </c>
      <c r="B60" t="inlineStr">
        <is>
          <t>PUDAHUEL</t>
        </is>
      </c>
      <c r="C60" t="inlineStr">
        <is>
          <t>2024-05-07</t>
        </is>
      </c>
      <c r="D60" t="inlineStr">
        <is>
          <t>988726.39032875</t>
        </is>
      </c>
      <c r="E60" t="inlineStr">
        <is>
          <t>39032875</t>
        </is>
      </c>
      <c r="F60" t="n">
        <v>50.44</v>
      </c>
      <c r="G60" t="n">
        <v>3</v>
      </c>
      <c r="H60" t="n">
        <v>0.1</v>
      </c>
      <c r="I60" t="n">
        <v>0.3</v>
      </c>
    </row>
    <row r="61">
      <c r="A61" t="inlineStr">
        <is>
          <t>1752</t>
        </is>
      </c>
      <c r="B61" t="inlineStr">
        <is>
          <t>PUDAHUEL</t>
        </is>
      </c>
      <c r="C61" t="inlineStr">
        <is>
          <t>2024-05-29</t>
        </is>
      </c>
      <c r="D61" t="inlineStr">
        <is>
          <t>000289.39219612</t>
        </is>
      </c>
      <c r="E61" t="inlineStr">
        <is>
          <t>39219612</t>
        </is>
      </c>
      <c r="F61" t="n">
        <v>28.03</v>
      </c>
      <c r="G61" t="n">
        <v>4.2</v>
      </c>
      <c r="H61" t="n">
        <v>0.1</v>
      </c>
      <c r="I61" t="n">
        <v>0.42</v>
      </c>
    </row>
    <row r="62">
      <c r="A62" t="inlineStr">
        <is>
          <t>445</t>
        </is>
      </c>
      <c r="B62" t="inlineStr">
        <is>
          <t>TEMUCO</t>
        </is>
      </c>
      <c r="C62" t="inlineStr">
        <is>
          <t>2024-05-18</t>
        </is>
      </c>
      <c r="D62" t="inlineStr">
        <is>
          <t>993560.39106499</t>
        </is>
      </c>
      <c r="E62" t="inlineStr">
        <is>
          <t>39106499</t>
        </is>
      </c>
      <c r="F62" t="n">
        <v>97.15000000000001</v>
      </c>
      <c r="G62" t="n">
        <v>4.9</v>
      </c>
      <c r="H62" t="n">
        <v>0.1</v>
      </c>
      <c r="I62" t="n">
        <v>0.49</v>
      </c>
    </row>
    <row r="63">
      <c r="A63" t="inlineStr">
        <is>
          <t>3878</t>
        </is>
      </c>
      <c r="B63" t="inlineStr">
        <is>
          <t>TEMUCO</t>
        </is>
      </c>
      <c r="C63" t="inlineStr">
        <is>
          <t>2024-05-18</t>
        </is>
      </c>
      <c r="D63" t="inlineStr">
        <is>
          <t>995520.39139657</t>
        </is>
      </c>
      <c r="E63" t="inlineStr">
        <is>
          <t>39139657</t>
        </is>
      </c>
      <c r="F63" t="n">
        <v>48.63</v>
      </c>
      <c r="G63" t="n">
        <v>3.4</v>
      </c>
      <c r="H63" t="n">
        <v>0.1</v>
      </c>
      <c r="I63" t="n">
        <v>0.34</v>
      </c>
    </row>
    <row r="64">
      <c r="A64" t="inlineStr">
        <is>
          <t>4175</t>
        </is>
      </c>
      <c r="B64" t="inlineStr">
        <is>
          <t>VALDIVIA</t>
        </is>
      </c>
      <c r="C64" t="inlineStr">
        <is>
          <t>2024-05-06</t>
        </is>
      </c>
      <c r="D64" t="inlineStr">
        <is>
          <t>987305.39007333</t>
        </is>
      </c>
      <c r="E64" t="inlineStr">
        <is>
          <t>39007333</t>
        </is>
      </c>
      <c r="F64" t="n">
        <v>31.15</v>
      </c>
      <c r="G64" t="n">
        <v>3.9</v>
      </c>
      <c r="H64" t="n">
        <v>0.1</v>
      </c>
      <c r="I64" t="n">
        <v>0.39</v>
      </c>
    </row>
    <row r="65">
      <c r="A65" t="inlineStr">
        <is>
          <t>6141</t>
        </is>
      </c>
      <c r="B65" t="inlineStr">
        <is>
          <t>VALDIVIA</t>
        </is>
      </c>
      <c r="C65" t="inlineStr">
        <is>
          <t>2024-05-06</t>
        </is>
      </c>
      <c r="D65" t="inlineStr">
        <is>
          <t>987538.39013534</t>
        </is>
      </c>
      <c r="E65" t="inlineStr">
        <is>
          <t>39013534</t>
        </is>
      </c>
      <c r="F65" t="n">
        <v>8.470000000000001</v>
      </c>
      <c r="G65" t="n">
        <v>1.8</v>
      </c>
      <c r="H65" t="n">
        <v>0.1</v>
      </c>
      <c r="I65" t="n">
        <v>0.18</v>
      </c>
    </row>
    <row r="66">
      <c r="A66" t="inlineStr">
        <is>
          <t>3110</t>
        </is>
      </c>
      <c r="B66" t="inlineStr">
        <is>
          <t>ESTACION CENTRAL</t>
        </is>
      </c>
      <c r="C66" t="inlineStr">
        <is>
          <t>2024-05-07</t>
        </is>
      </c>
      <c r="D66" t="inlineStr">
        <is>
          <t>988816.39033885</t>
        </is>
      </c>
      <c r="E66" t="inlineStr">
        <is>
          <t>39033885</t>
        </is>
      </c>
      <c r="F66" t="n">
        <v>25.32</v>
      </c>
      <c r="G66" t="n">
        <v>4.7</v>
      </c>
      <c r="H66" t="n">
        <v>0.1</v>
      </c>
      <c r="I66" t="n">
        <v>0.47</v>
      </c>
    </row>
    <row r="67">
      <c r="A67" t="inlineStr">
        <is>
          <t>3702</t>
        </is>
      </c>
      <c r="B67" t="inlineStr">
        <is>
          <t>ESTACION CENTRAL</t>
        </is>
      </c>
      <c r="C67" t="inlineStr">
        <is>
          <t>2024-05-07</t>
        </is>
      </c>
      <c r="D67" t="inlineStr">
        <is>
          <t>988990.39036996</t>
        </is>
      </c>
      <c r="E67" t="inlineStr">
        <is>
          <t>39036996</t>
        </is>
      </c>
      <c r="F67" t="n">
        <v>16.83</v>
      </c>
      <c r="G67" t="n">
        <v>3.94</v>
      </c>
      <c r="H67" t="n">
        <v>0.1</v>
      </c>
      <c r="I67" t="n">
        <v>0.39</v>
      </c>
    </row>
    <row r="68">
      <c r="A68" t="inlineStr">
        <is>
          <t>3390</t>
        </is>
      </c>
      <c r="B68" t="inlineStr">
        <is>
          <t>ESTACION CENTRAL</t>
        </is>
      </c>
      <c r="C68" t="inlineStr">
        <is>
          <t>2024-05-07</t>
        </is>
      </c>
      <c r="D68" t="inlineStr">
        <is>
          <t>989000.39036950</t>
        </is>
      </c>
      <c r="E68" t="inlineStr">
        <is>
          <t>39036950</t>
        </is>
      </c>
      <c r="F68" t="n">
        <v>33.93</v>
      </c>
      <c r="G68" t="n">
        <v>3.94</v>
      </c>
      <c r="H68" t="n">
        <v>0.1</v>
      </c>
      <c r="I68" t="n">
        <v>0.39</v>
      </c>
    </row>
    <row r="69">
      <c r="A69" t="inlineStr">
        <is>
          <t>559</t>
        </is>
      </c>
      <c r="B69" t="inlineStr">
        <is>
          <t>ESTACION CENTRAL</t>
        </is>
      </c>
      <c r="C69" t="inlineStr">
        <is>
          <t>2024-05-05</t>
        </is>
      </c>
      <c r="D69" t="inlineStr">
        <is>
          <t>986379.38984090</t>
        </is>
      </c>
      <c r="E69" t="inlineStr">
        <is>
          <t>38984090</t>
        </is>
      </c>
      <c r="F69" t="n">
        <v>70.67</v>
      </c>
      <c r="G69" t="n">
        <v>4.4</v>
      </c>
      <c r="H69" t="n">
        <v>0.1</v>
      </c>
      <c r="I69" t="n">
        <v>0.44</v>
      </c>
    </row>
    <row r="70">
      <c r="A70" t="inlineStr">
        <is>
          <t>2526</t>
        </is>
      </c>
      <c r="B70" t="inlineStr">
        <is>
          <t>AVENIDA LIBERTADOR BERNARDO OHIGGINS 5091</t>
        </is>
      </c>
      <c r="C70" t="inlineStr">
        <is>
          <t>2024-05-05</t>
        </is>
      </c>
      <c r="D70" t="inlineStr">
        <is>
          <t>987056.987056</t>
        </is>
      </c>
      <c r="E70" t="inlineStr">
        <is>
          <t>987056</t>
        </is>
      </c>
      <c r="F70" t="n">
        <v>47.44</v>
      </c>
      <c r="G70" t="n">
        <v>0</v>
      </c>
      <c r="H70" t="n">
        <v>0.1</v>
      </c>
      <c r="I70" t="n">
        <v>0</v>
      </c>
    </row>
    <row r="71">
      <c r="A71" t="inlineStr">
        <is>
          <t>1952</t>
        </is>
      </c>
      <c r="B71" t="inlineStr">
        <is>
          <t>ESTACION CENTRAL</t>
        </is>
      </c>
      <c r="C71" t="inlineStr">
        <is>
          <t>2024-05-14</t>
        </is>
      </c>
      <c r="D71" t="inlineStr">
        <is>
          <t>993222.39103515</t>
        </is>
      </c>
      <c r="E71" t="inlineStr">
        <is>
          <t>39103515</t>
        </is>
      </c>
      <c r="F71" t="n">
        <v>16.28</v>
      </c>
      <c r="G71" t="n">
        <v>3.9</v>
      </c>
      <c r="H71" t="n">
        <v>0.1</v>
      </c>
      <c r="I71" t="n">
        <v>0.39</v>
      </c>
    </row>
    <row r="72">
      <c r="A72" t="inlineStr">
        <is>
          <t>3112</t>
        </is>
      </c>
      <c r="B72" t="inlineStr">
        <is>
          <t>ESTACION CENTRAL</t>
        </is>
      </c>
      <c r="C72" t="inlineStr">
        <is>
          <t>2024-05-14</t>
        </is>
      </c>
      <c r="D72" t="inlineStr">
        <is>
          <t>993378.39104760</t>
        </is>
      </c>
      <c r="E72" t="inlineStr">
        <is>
          <t>39104760</t>
        </is>
      </c>
      <c r="F72" t="n">
        <v>17.32</v>
      </c>
      <c r="G72" t="n">
        <v>4.7</v>
      </c>
      <c r="H72" t="n">
        <v>0.1</v>
      </c>
      <c r="I72" t="n">
        <v>0.47</v>
      </c>
    </row>
    <row r="73">
      <c r="A73" t="inlineStr">
        <is>
          <t>1740</t>
        </is>
      </c>
      <c r="B73" t="inlineStr">
        <is>
          <t xml:space="preserve"> LINARES</t>
        </is>
      </c>
      <c r="C73" t="inlineStr">
        <is>
          <t>2024-05-03</t>
        </is>
      </c>
      <c r="D73" t="inlineStr">
        <is>
          <t>986815.38991149</t>
        </is>
      </c>
      <c r="E73" t="inlineStr">
        <is>
          <t>38991149</t>
        </is>
      </c>
      <c r="F73" t="n">
        <v>7.82</v>
      </c>
      <c r="G73" t="n">
        <v>0</v>
      </c>
      <c r="H73" t="n">
        <v>0.1</v>
      </c>
      <c r="I73" t="n">
        <v>0</v>
      </c>
    </row>
    <row r="74">
      <c r="A74" t="inlineStr">
        <is>
          <t>2978</t>
        </is>
      </c>
      <c r="B74" t="inlineStr">
        <is>
          <t>SAN PEDRO DE LA PAZ</t>
        </is>
      </c>
      <c r="C74" t="inlineStr">
        <is>
          <t>2024-05-05</t>
        </is>
      </c>
      <c r="D74" t="inlineStr">
        <is>
          <t>987050.987050</t>
        </is>
      </c>
      <c r="E74" t="inlineStr">
        <is>
          <t>987050</t>
        </is>
      </c>
      <c r="F74" t="n">
        <v>41.5</v>
      </c>
      <c r="G74" t="n">
        <v>3.9</v>
      </c>
      <c r="H74" t="n">
        <v>0.1</v>
      </c>
      <c r="I74" t="n">
        <v>0.39</v>
      </c>
    </row>
    <row r="75">
      <c r="A75" t="inlineStr">
        <is>
          <t>221</t>
        </is>
      </c>
      <c r="B75" t="inlineStr">
        <is>
          <t>IQUIQUE</t>
        </is>
      </c>
      <c r="C75" t="inlineStr">
        <is>
          <t>2024-05-09</t>
        </is>
      </c>
      <c r="D75" t="inlineStr">
        <is>
          <t>990565.39059572</t>
        </is>
      </c>
      <c r="E75" t="inlineStr">
        <is>
          <t>39059572</t>
        </is>
      </c>
      <c r="F75" t="n">
        <v>7.55</v>
      </c>
      <c r="G75" t="n">
        <v>1.4</v>
      </c>
      <c r="H75" t="n">
        <v>0.1</v>
      </c>
      <c r="I75" t="n">
        <v>0.14</v>
      </c>
    </row>
    <row r="76">
      <c r="A76" t="inlineStr">
        <is>
          <t>5437</t>
        </is>
      </c>
      <c r="B76" t="inlineStr">
        <is>
          <t>OSORNO</t>
        </is>
      </c>
      <c r="C76" t="inlineStr">
        <is>
          <t>2024-05-25</t>
        </is>
      </c>
      <c r="D76" t="inlineStr">
        <is>
          <t>998759.39192249</t>
        </is>
      </c>
      <c r="E76" t="inlineStr">
        <is>
          <t>39192249</t>
        </is>
      </c>
      <c r="F76" t="n">
        <v>20.2</v>
      </c>
      <c r="G76" t="n">
        <v>3.9</v>
      </c>
      <c r="H76" t="n">
        <v>0.1</v>
      </c>
      <c r="I76" t="n">
        <v>0.39</v>
      </c>
    </row>
    <row r="77">
      <c r="A77" t="inlineStr">
        <is>
          <t>3798</t>
        </is>
      </c>
      <c r="B77" t="inlineStr">
        <is>
          <t>PENALOLEN</t>
        </is>
      </c>
      <c r="C77" t="inlineStr">
        <is>
          <t>2024-05-29</t>
        </is>
      </c>
      <c r="D77" t="inlineStr">
        <is>
          <t>000233.39216803</t>
        </is>
      </c>
      <c r="E77" t="inlineStr">
        <is>
          <t>39216803</t>
        </is>
      </c>
      <c r="F77" t="n">
        <v>29.16</v>
      </c>
      <c r="G77" t="n">
        <v>5</v>
      </c>
      <c r="H77" t="n">
        <v>0.1</v>
      </c>
      <c r="I77" t="n">
        <v>0.5</v>
      </c>
    </row>
    <row r="78">
      <c r="A78" t="inlineStr">
        <is>
          <t>8704</t>
        </is>
      </c>
      <c r="B78" t="inlineStr">
        <is>
          <t>MACUL</t>
        </is>
      </c>
      <c r="C78" t="inlineStr">
        <is>
          <t>2024-05-08</t>
        </is>
      </c>
      <c r="D78" t="inlineStr">
        <is>
          <t>989785.39048292</t>
        </is>
      </c>
      <c r="E78" t="inlineStr">
        <is>
          <t>39048292</t>
        </is>
      </c>
      <c r="F78" t="n">
        <v>52.68</v>
      </c>
      <c r="G78" t="n">
        <v>3</v>
      </c>
      <c r="H78" t="n">
        <v>0.1</v>
      </c>
      <c r="I78" t="n">
        <v>0.3</v>
      </c>
    </row>
    <row r="79">
      <c r="A79" t="inlineStr">
        <is>
          <t>6625</t>
        </is>
      </c>
      <c r="B79" t="inlineStr">
        <is>
          <t>PENALOLEN</t>
        </is>
      </c>
      <c r="C79" t="inlineStr">
        <is>
          <t>2024-05-05</t>
        </is>
      </c>
      <c r="D79" t="inlineStr">
        <is>
          <t>987189.39000991</t>
        </is>
      </c>
      <c r="E79" t="inlineStr">
        <is>
          <t>39000991</t>
        </is>
      </c>
      <c r="F79" t="n">
        <v>29.25</v>
      </c>
      <c r="G79" t="n">
        <v>3.9</v>
      </c>
      <c r="H79" t="n">
        <v>0.1</v>
      </c>
      <c r="I79" t="n">
        <v>0.39</v>
      </c>
    </row>
    <row r="80">
      <c r="A80" t="inlineStr">
        <is>
          <t>6711</t>
        </is>
      </c>
      <c r="B80" t="inlineStr">
        <is>
          <t>CALERA DE TANGO</t>
        </is>
      </c>
      <c r="C80" t="inlineStr">
        <is>
          <t>2024-05-21</t>
        </is>
      </c>
      <c r="D80" t="inlineStr">
        <is>
          <t>996638.39158894</t>
        </is>
      </c>
      <c r="E80" t="inlineStr">
        <is>
          <t>39158894</t>
        </is>
      </c>
      <c r="F80" t="n">
        <v>8.949999999999999</v>
      </c>
      <c r="G80" t="n">
        <v>5.9</v>
      </c>
      <c r="H80" t="n">
        <v>0.1</v>
      </c>
      <c r="I80" t="n">
        <v>0.59</v>
      </c>
    </row>
    <row r="81">
      <c r="A81" t="inlineStr">
        <is>
          <t>3379</t>
        </is>
      </c>
      <c r="B81" t="inlineStr">
        <is>
          <t>VITACURA</t>
        </is>
      </c>
      <c r="C81" t="inlineStr">
        <is>
          <t>2024-05-18</t>
        </is>
      </c>
      <c r="D81" t="inlineStr">
        <is>
          <t>995334.39132502</t>
        </is>
      </c>
      <c r="E81" t="inlineStr">
        <is>
          <t>39132502</t>
        </is>
      </c>
      <c r="F81" t="n">
        <v>72.08</v>
      </c>
      <c r="G81" t="n">
        <v>1.4</v>
      </c>
      <c r="H81" t="n">
        <v>0.1</v>
      </c>
      <c r="I81" t="n">
        <v>0.14</v>
      </c>
    </row>
    <row r="82">
      <c r="A82" t="inlineStr">
        <is>
          <t>6920</t>
        </is>
      </c>
      <c r="B82" t="inlineStr">
        <is>
          <t>VITACURA</t>
        </is>
      </c>
      <c r="C82" t="inlineStr">
        <is>
          <t>2024-05-31</t>
        </is>
      </c>
      <c r="D82" t="inlineStr">
        <is>
          <t>002202.002202</t>
        </is>
      </c>
      <c r="E82" t="inlineStr">
        <is>
          <t>002202</t>
        </is>
      </c>
      <c r="F82" t="n">
        <v>73.54000000000001</v>
      </c>
      <c r="G82" t="n">
        <v>1.4</v>
      </c>
      <c r="H82" t="n">
        <v>0.1</v>
      </c>
      <c r="I82" t="n">
        <v>0.14</v>
      </c>
    </row>
    <row r="83">
      <c r="A83" t="inlineStr">
        <is>
          <t>933</t>
        </is>
      </c>
      <c r="B83" t="inlineStr">
        <is>
          <t>VITACURA</t>
        </is>
      </c>
      <c r="C83" t="inlineStr">
        <is>
          <t>2024-05-31</t>
        </is>
      </c>
      <c r="D83" t="inlineStr">
        <is>
          <t>002658.002658</t>
        </is>
      </c>
      <c r="E83" t="inlineStr">
        <is>
          <t>002658</t>
        </is>
      </c>
      <c r="F83" t="n">
        <v>15.89</v>
      </c>
      <c r="G83" t="n">
        <v>1.8</v>
      </c>
      <c r="H83" t="n">
        <v>0.1</v>
      </c>
      <c r="I83" t="n">
        <v>0.18</v>
      </c>
    </row>
    <row r="84">
      <c r="A84" t="inlineStr">
        <is>
          <t>4519</t>
        </is>
      </c>
      <c r="B84" t="inlineStr">
        <is>
          <t>LA SERENA</t>
        </is>
      </c>
      <c r="C84" t="inlineStr">
        <is>
          <t>2024-05-18</t>
        </is>
      </c>
      <c r="D84" t="inlineStr">
        <is>
          <t>995470.39136963</t>
        </is>
      </c>
      <c r="E84" t="inlineStr">
        <is>
          <t>39136963</t>
        </is>
      </c>
      <c r="F84" t="n">
        <v>80.5</v>
      </c>
      <c r="G84" t="n">
        <v>5</v>
      </c>
      <c r="H84" t="n">
        <v>0.1</v>
      </c>
      <c r="I84" t="n">
        <v>0.5</v>
      </c>
    </row>
    <row r="85">
      <c r="A85" t="inlineStr">
        <is>
          <t>6224</t>
        </is>
      </c>
      <c r="B85" t="inlineStr">
        <is>
          <t>LO BARNECHEA</t>
        </is>
      </c>
      <c r="C85" t="inlineStr">
        <is>
          <t>2024-05-27</t>
        </is>
      </c>
      <c r="D85" t="inlineStr">
        <is>
          <t>998965.39198536</t>
        </is>
      </c>
      <c r="E85" t="inlineStr">
        <is>
          <t>39198536</t>
        </is>
      </c>
      <c r="F85" t="n">
        <v>77.22</v>
      </c>
      <c r="G85" t="n">
        <v>3.9</v>
      </c>
      <c r="H85" t="n">
        <v>0.1</v>
      </c>
      <c r="I85" t="n">
        <v>0.39</v>
      </c>
    </row>
    <row r="86">
      <c r="A86" t="inlineStr">
        <is>
          <t>711</t>
        </is>
      </c>
      <c r="B86" t="inlineStr">
        <is>
          <t>PUNTA ARENAS</t>
        </is>
      </c>
      <c r="C86" t="inlineStr">
        <is>
          <t>2024-05-07</t>
        </is>
      </c>
      <c r="D86" t="inlineStr">
        <is>
          <t>986507.38986702</t>
        </is>
      </c>
      <c r="E86" t="inlineStr">
        <is>
          <t>38986702</t>
        </is>
      </c>
      <c r="F86" t="n">
        <v>119.38</v>
      </c>
      <c r="G86" t="n">
        <v>3</v>
      </c>
      <c r="H86" t="n">
        <v>0.1</v>
      </c>
      <c r="I86" t="n">
        <v>0.3</v>
      </c>
    </row>
    <row r="87">
      <c r="A87" t="inlineStr">
        <is>
          <t>4730</t>
        </is>
      </c>
      <c r="B87" t="inlineStr">
        <is>
          <t>PUNTA ARENAS</t>
        </is>
      </c>
      <c r="C87" t="inlineStr">
        <is>
          <t>2024-05-07</t>
        </is>
      </c>
      <c r="D87" t="inlineStr">
        <is>
          <t>987757.39022601</t>
        </is>
      </c>
      <c r="E87" t="inlineStr">
        <is>
          <t>39022601</t>
        </is>
      </c>
      <c r="F87" t="n">
        <v>45.5</v>
      </c>
      <c r="G87" t="n">
        <v>6.2</v>
      </c>
      <c r="H87" t="n">
        <v>0.1</v>
      </c>
      <c r="I87" t="n">
        <v>0.62</v>
      </c>
    </row>
    <row r="88">
      <c r="A88" t="inlineStr">
        <is>
          <t>3387</t>
        </is>
      </c>
      <c r="B88" t="inlineStr">
        <is>
          <t>LA PINTANA</t>
        </is>
      </c>
      <c r="C88" t="inlineStr">
        <is>
          <t>2024-05-21</t>
        </is>
      </c>
      <c r="D88" t="inlineStr">
        <is>
          <t>996712.39162445</t>
        </is>
      </c>
      <c r="E88" t="inlineStr">
        <is>
          <t>39162445</t>
        </is>
      </c>
      <c r="F88" t="n">
        <v>2.07</v>
      </c>
      <c r="G88" t="n">
        <v>2.7</v>
      </c>
      <c r="H88" t="n">
        <v>0.1</v>
      </c>
      <c r="I88" t="n">
        <v>0.27</v>
      </c>
    </row>
    <row r="89">
      <c r="A89" t="inlineStr">
        <is>
          <t>3122</t>
        </is>
      </c>
      <c r="B89" t="inlineStr">
        <is>
          <t>PEDRO AGUIRRE CERDA</t>
        </is>
      </c>
      <c r="C89" t="inlineStr">
        <is>
          <t>2024-05-12</t>
        </is>
      </c>
      <c r="D89" t="inlineStr">
        <is>
          <t>991715.39086394</t>
        </is>
      </c>
      <c r="E89" t="inlineStr">
        <is>
          <t>39086394</t>
        </is>
      </c>
      <c r="F89" t="n">
        <v>14.43</v>
      </c>
      <c r="G89" t="n">
        <v>4.7</v>
      </c>
      <c r="H89" t="n">
        <v>0.1</v>
      </c>
      <c r="I89" t="n">
        <v>0.47</v>
      </c>
    </row>
    <row r="90">
      <c r="A90" t="inlineStr">
        <is>
          <t>5201</t>
        </is>
      </c>
      <c r="B90" t="inlineStr">
        <is>
          <t>PURRANQUE</t>
        </is>
      </c>
      <c r="C90" t="inlineStr">
        <is>
          <t>2024-05-09</t>
        </is>
      </c>
      <c r="D90" t="inlineStr">
        <is>
          <t>990717.39060787</t>
        </is>
      </c>
      <c r="E90" t="inlineStr">
        <is>
          <t>39060787</t>
        </is>
      </c>
      <c r="F90" t="n">
        <v>29.5</v>
      </c>
      <c r="G90" t="n">
        <v>3.78</v>
      </c>
      <c r="H90" t="n">
        <v>0.1</v>
      </c>
      <c r="I90" t="n">
        <v>0.38</v>
      </c>
    </row>
    <row r="91">
      <c r="A91" t="inlineStr">
        <is>
          <t>3859</t>
        </is>
      </c>
      <c r="B91" t="inlineStr">
        <is>
          <t>PURRANQUE</t>
        </is>
      </c>
      <c r="C91" t="inlineStr">
        <is>
          <t>2024-05-31</t>
        </is>
      </c>
      <c r="D91" t="inlineStr">
        <is>
          <t>002663.002663</t>
        </is>
      </c>
      <c r="E91" t="inlineStr">
        <is>
          <t>002663</t>
        </is>
      </c>
      <c r="F91" t="n">
        <v>66.73</v>
      </c>
      <c r="G91" t="n">
        <v>1.7</v>
      </c>
      <c r="H91" t="n">
        <v>0.1</v>
      </c>
      <c r="I91" t="n">
        <v>0.17</v>
      </c>
    </row>
    <row r="92">
      <c r="A92" t="inlineStr">
        <is>
          <t>332</t>
        </is>
      </c>
      <c r="B92" t="inlineStr">
        <is>
          <t>CALDERA</t>
        </is>
      </c>
      <c r="C92" t="inlineStr">
        <is>
          <t>2024-05-05</t>
        </is>
      </c>
      <c r="D92" t="inlineStr">
        <is>
          <t>986288.38981936</t>
        </is>
      </c>
      <c r="E92" t="inlineStr">
        <is>
          <t>38981936</t>
        </is>
      </c>
      <c r="F92" t="n">
        <v>91.14</v>
      </c>
      <c r="G92" t="n">
        <v>0</v>
      </c>
      <c r="H92" t="n">
        <v>0.1</v>
      </c>
      <c r="I92" t="n">
        <v>0</v>
      </c>
    </row>
    <row r="93">
      <c r="A93" t="inlineStr">
        <is>
          <t>6611</t>
        </is>
      </c>
      <c r="B93" t="inlineStr">
        <is>
          <t>SAN JOSE DE MAIPO</t>
        </is>
      </c>
      <c r="C93" t="inlineStr">
        <is>
          <t>2024-05-27</t>
        </is>
      </c>
      <c r="D93" t="inlineStr">
        <is>
          <t>999789.39212420</t>
        </is>
      </c>
      <c r="E93" t="inlineStr">
        <is>
          <t>39212420</t>
        </is>
      </c>
      <c r="F93" t="n">
        <v>17.39</v>
      </c>
      <c r="G93" t="n">
        <v>3</v>
      </c>
      <c r="H93" t="n">
        <v>0.1</v>
      </c>
      <c r="I93" t="n">
        <v>0.3</v>
      </c>
    </row>
    <row r="94">
      <c r="A94" t="inlineStr">
        <is>
          <t>3514</t>
        </is>
      </c>
      <c r="B94" t="inlineStr">
        <is>
          <t>PROVIDENCIA</t>
        </is>
      </c>
      <c r="C94" t="inlineStr">
        <is>
          <t>2024-05-07</t>
        </is>
      </c>
      <c r="D94" t="inlineStr">
        <is>
          <t>987549.39013672</t>
        </is>
      </c>
      <c r="E94" t="inlineStr">
        <is>
          <t>39013672</t>
        </is>
      </c>
      <c r="F94" t="n">
        <v>51</v>
      </c>
      <c r="G94" t="n">
        <v>1.4</v>
      </c>
      <c r="H94" t="n">
        <v>0.1</v>
      </c>
      <c r="I94" t="n">
        <v>0.14</v>
      </c>
    </row>
    <row r="95">
      <c r="A95" t="inlineStr">
        <is>
          <t>3560</t>
        </is>
      </c>
      <c r="B95" t="inlineStr">
        <is>
          <t>PROVIDENCIA</t>
        </is>
      </c>
      <c r="C95" t="inlineStr">
        <is>
          <t>2024-05-07</t>
        </is>
      </c>
      <c r="D95" t="inlineStr">
        <is>
          <t>989177.39037662</t>
        </is>
      </c>
      <c r="E95" t="inlineStr">
        <is>
          <t>39037662</t>
        </is>
      </c>
      <c r="F95" t="n">
        <v>15.98</v>
      </c>
      <c r="G95" t="n">
        <v>3.9</v>
      </c>
      <c r="H95" t="n">
        <v>0.1</v>
      </c>
      <c r="I95" t="n">
        <v>0.39</v>
      </c>
    </row>
    <row r="96">
      <c r="A96" t="inlineStr">
        <is>
          <t>3694</t>
        </is>
      </c>
      <c r="B96" t="inlineStr">
        <is>
          <t>PUERTO MONTT</t>
        </is>
      </c>
      <c r="C96" t="inlineStr">
        <is>
          <t>2024-05-22</t>
        </is>
      </c>
      <c r="D96" t="inlineStr">
        <is>
          <t>995644.39145068</t>
        </is>
      </c>
      <c r="E96" t="inlineStr">
        <is>
          <t>39145068</t>
        </is>
      </c>
      <c r="F96" t="n">
        <v>75.89</v>
      </c>
      <c r="G96" t="n">
        <v>3.4</v>
      </c>
      <c r="H96" t="n">
        <v>0.1</v>
      </c>
      <c r="I96" t="n">
        <v>0.34</v>
      </c>
    </row>
    <row r="97">
      <c r="A97" t="inlineStr">
        <is>
          <t>1971</t>
        </is>
      </c>
      <c r="B97" t="inlineStr">
        <is>
          <t>PUERTO MONTT</t>
        </is>
      </c>
      <c r="C97" t="inlineStr">
        <is>
          <t>2024-05-22</t>
        </is>
      </c>
      <c r="D97" t="inlineStr">
        <is>
          <t>997109.39166533</t>
        </is>
      </c>
      <c r="E97" t="inlineStr">
        <is>
          <t>39166533</t>
        </is>
      </c>
      <c r="F97" t="n">
        <v>151.34</v>
      </c>
      <c r="G97" t="n">
        <v>3.9</v>
      </c>
      <c r="H97" t="n">
        <v>0.1</v>
      </c>
      <c r="I97" t="n">
        <v>0.39</v>
      </c>
    </row>
    <row r="98">
      <c r="A98" t="inlineStr">
        <is>
          <t>5711</t>
        </is>
      </c>
      <c r="B98" t="inlineStr">
        <is>
          <t>PUERTO MONTT</t>
        </is>
      </c>
      <c r="C98" t="inlineStr">
        <is>
          <t>2024-05-30</t>
        </is>
      </c>
      <c r="D98" t="inlineStr">
        <is>
          <t>001223.001223</t>
        </is>
      </c>
      <c r="E98" t="inlineStr">
        <is>
          <t>001223</t>
        </is>
      </c>
      <c r="F98" t="n">
        <v>45.16</v>
      </c>
      <c r="G98" t="n">
        <v>3.9</v>
      </c>
      <c r="H98" t="n">
        <v>0.1</v>
      </c>
      <c r="I98" t="n">
        <v>0.39</v>
      </c>
    </row>
    <row r="99">
      <c r="A99" t="inlineStr">
        <is>
          <t>5713</t>
        </is>
      </c>
      <c r="B99" t="inlineStr">
        <is>
          <t>PUERTO MONTT</t>
        </is>
      </c>
      <c r="C99" t="inlineStr">
        <is>
          <t>2024-05-30</t>
        </is>
      </c>
      <c r="D99" t="inlineStr">
        <is>
          <t>001260.001260</t>
        </is>
      </c>
      <c r="E99" t="inlineStr">
        <is>
          <t>001260</t>
        </is>
      </c>
      <c r="F99" t="n">
        <v>45.08</v>
      </c>
      <c r="G99" t="n">
        <v>3.5</v>
      </c>
      <c r="H99" t="n">
        <v>0.1</v>
      </c>
      <c r="I99" t="n">
        <v>0.35</v>
      </c>
    </row>
    <row r="100">
      <c r="A100" t="inlineStr">
        <is>
          <t>8760</t>
        </is>
      </c>
      <c r="B100" t="inlineStr">
        <is>
          <t>PUERTO MONTT</t>
        </is>
      </c>
      <c r="C100" t="inlineStr">
        <is>
          <t>2024-05-25</t>
        </is>
      </c>
      <c r="D100" t="inlineStr">
        <is>
          <t>998738.39189993</t>
        </is>
      </c>
      <c r="E100" t="inlineStr">
        <is>
          <t>39189993</t>
        </is>
      </c>
      <c r="F100" t="n">
        <v>100.74</v>
      </c>
      <c r="G100" t="n">
        <v>3.9</v>
      </c>
      <c r="H100" t="n">
        <v>0.1</v>
      </c>
      <c r="I100" t="n">
        <v>0.39</v>
      </c>
    </row>
    <row r="101">
      <c r="A101" t="inlineStr">
        <is>
          <t>3152</t>
        </is>
      </c>
      <c r="B101" t="inlineStr">
        <is>
          <t>LO ESPEJO</t>
        </is>
      </c>
      <c r="C101" t="inlineStr">
        <is>
          <t>2024-05-25</t>
        </is>
      </c>
      <c r="D101" t="inlineStr">
        <is>
          <t>998910.39197035</t>
        </is>
      </c>
      <c r="E101" t="inlineStr">
        <is>
          <t>39197035</t>
        </is>
      </c>
      <c r="F101" t="n">
        <v>12.03</v>
      </c>
      <c r="G101" t="n">
        <v>4.7</v>
      </c>
      <c r="H101" t="n">
        <v>0.1</v>
      </c>
      <c r="I101" t="n">
        <v>0.47</v>
      </c>
    </row>
    <row r="102">
      <c r="A102" t="inlineStr">
        <is>
          <t>2844</t>
        </is>
      </c>
      <c r="B102" t="inlineStr">
        <is>
          <t>LO ESPEJO</t>
        </is>
      </c>
      <c r="C102" t="inlineStr">
        <is>
          <t>2024-05-12</t>
        </is>
      </c>
      <c r="D102" t="inlineStr">
        <is>
          <t>991733.39086170</t>
        </is>
      </c>
      <c r="E102" t="inlineStr">
        <is>
          <t>39086170</t>
        </is>
      </c>
      <c r="F102" t="n">
        <v>15.34</v>
      </c>
      <c r="G102" t="n">
        <v>4.2</v>
      </c>
      <c r="H102" t="n">
        <v>0.1</v>
      </c>
      <c r="I102" t="n">
        <v>0.42</v>
      </c>
    </row>
    <row r="103">
      <c r="A103" t="inlineStr">
        <is>
          <t>2990</t>
        </is>
      </c>
      <c r="B103" t="inlineStr">
        <is>
          <t>VICTORIA</t>
        </is>
      </c>
      <c r="C103" t="inlineStr">
        <is>
          <t>2024-05-26</t>
        </is>
      </c>
      <c r="D103" t="inlineStr">
        <is>
          <t>999102.999102</t>
        </is>
      </c>
      <c r="E103" t="inlineStr">
        <is>
          <t>999102</t>
        </is>
      </c>
      <c r="F103" t="n">
        <v>174.67</v>
      </c>
      <c r="G103" t="n">
        <v>12.4</v>
      </c>
      <c r="H103" t="n">
        <v>0.1</v>
      </c>
      <c r="I103" t="n">
        <v>1.24</v>
      </c>
    </row>
    <row r="104">
      <c r="A104" t="inlineStr">
        <is>
          <t>5788</t>
        </is>
      </c>
      <c r="B104" t="inlineStr">
        <is>
          <t>SAGRADA FAMILIA</t>
        </is>
      </c>
      <c r="C104" t="inlineStr">
        <is>
          <t>2024-05-29</t>
        </is>
      </c>
      <c r="D104" t="inlineStr">
        <is>
          <t>000284.39219947</t>
        </is>
      </c>
      <c r="E104" t="inlineStr">
        <is>
          <t>39219947</t>
        </is>
      </c>
      <c r="F104" t="n">
        <v>69.58</v>
      </c>
      <c r="G104" t="n">
        <v>19</v>
      </c>
      <c r="H104" t="n">
        <v>0.1</v>
      </c>
      <c r="I104" t="n">
        <v>1.9</v>
      </c>
    </row>
    <row r="105">
      <c r="A105" t="inlineStr">
        <is>
          <t>4252</t>
        </is>
      </c>
      <c r="B105" t="inlineStr">
        <is>
          <t>LAS CONDES</t>
        </is>
      </c>
      <c r="C105" t="inlineStr">
        <is>
          <t>2024-05-10</t>
        </is>
      </c>
      <c r="D105" t="inlineStr">
        <is>
          <t>990178.39052553</t>
        </is>
      </c>
      <c r="E105" t="inlineStr">
        <is>
          <t>39052553</t>
        </is>
      </c>
      <c r="F105" t="n">
        <v>68.81999999999999</v>
      </c>
      <c r="G105" t="n">
        <v>3.9</v>
      </c>
      <c r="H105" t="n">
        <v>0.1</v>
      </c>
      <c r="I105" t="n">
        <v>0.39</v>
      </c>
    </row>
    <row r="106">
      <c r="A106" t="inlineStr">
        <is>
          <t>3037</t>
        </is>
      </c>
      <c r="B106" t="inlineStr">
        <is>
          <t>LAS CONDES</t>
        </is>
      </c>
      <c r="C106" t="inlineStr">
        <is>
          <t>2024-05-10</t>
        </is>
      </c>
      <c r="D106" t="inlineStr">
        <is>
          <t>990888.39063455</t>
        </is>
      </c>
      <c r="E106" t="inlineStr">
        <is>
          <t>39063455</t>
        </is>
      </c>
      <c r="F106" t="n">
        <v>27.44</v>
      </c>
      <c r="G106" t="n">
        <v>3.9</v>
      </c>
      <c r="H106" t="n">
        <v>0.1</v>
      </c>
      <c r="I106" t="n">
        <v>0.39</v>
      </c>
    </row>
    <row r="107">
      <c r="A107" t="inlineStr">
        <is>
          <t>4542</t>
        </is>
      </c>
      <c r="B107" t="inlineStr">
        <is>
          <t>LAS CONDES</t>
        </is>
      </c>
      <c r="C107" t="inlineStr">
        <is>
          <t>2024-05-10</t>
        </is>
      </c>
      <c r="D107" t="inlineStr">
        <is>
          <t>990896.990896</t>
        </is>
      </c>
      <c r="E107" t="inlineStr">
        <is>
          <t>990896</t>
        </is>
      </c>
      <c r="F107" t="n">
        <v>28.17</v>
      </c>
      <c r="G107" t="n">
        <v>4.4</v>
      </c>
      <c r="H107" t="n">
        <v>0.1</v>
      </c>
      <c r="I107" t="n">
        <v>0.44</v>
      </c>
    </row>
    <row r="108">
      <c r="A108" t="inlineStr">
        <is>
          <t>3107</t>
        </is>
      </c>
      <c r="B108" t="inlineStr">
        <is>
          <t>CURICO</t>
        </is>
      </c>
      <c r="C108" t="inlineStr">
        <is>
          <t>2024-05-18</t>
        </is>
      </c>
      <c r="D108" t="inlineStr">
        <is>
          <t>993610.39106549</t>
        </is>
      </c>
      <c r="E108" t="inlineStr">
        <is>
          <t>39106549</t>
        </is>
      </c>
      <c r="F108" t="n">
        <v>74.91</v>
      </c>
      <c r="G108" t="n">
        <v>5.7</v>
      </c>
      <c r="H108" t="n">
        <v>0.1</v>
      </c>
      <c r="I108" t="n">
        <v>0.57</v>
      </c>
    </row>
    <row r="111">
      <c r="H111" t="inlineStr">
        <is>
          <t>TOTAL</t>
        </is>
      </c>
      <c r="I111">
        <f>SUM(I2:I108)</f>
        <v/>
      </c>
    </row>
  </sheetData>
  <pageMargins left="0.7" right="0.7" top="0.75" bottom="0.75" header="0.511811023622047" footer="0.511811023622047"/>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H32"/>
  <sheetViews>
    <sheetView zoomScale="130" zoomScaleNormal="130" workbookViewId="0">
      <selection activeCell="C2" sqref="C2"/>
    </sheetView>
  </sheetViews>
  <sheetFormatPr baseColWidth="8" defaultColWidth="8.42578125" defaultRowHeight="14.45"/>
  <cols>
    <col collapsed="1" width="7.42578125" customWidth="1" style="79" min="1" max="1"/>
    <col collapsed="1" width="29.7109375" bestFit="1" customWidth="1" style="79" min="2" max="2"/>
    <col collapsed="1" width="50.85546875" customWidth="1" style="79" min="3" max="3"/>
    <col collapsed="1" width="35.140625" customWidth="1" style="26" min="4" max="4"/>
    <col collapsed="1" width="10" customWidth="1" style="26" min="5" max="5"/>
    <col collapsed="1" width="16.42578125" customWidth="1" style="26" min="6" max="6"/>
  </cols>
  <sheetData>
    <row r="1">
      <c r="A1" s="27" t="inlineStr">
        <is>
          <t>ATM</t>
        </is>
      </c>
      <c r="B1" s="28" t="inlineStr">
        <is>
          <t>Comuna</t>
        </is>
      </c>
      <c r="C1" s="28" t="inlineStr">
        <is>
          <t>Ticket(s)</t>
        </is>
      </c>
      <c r="D1" s="28" t="inlineStr">
        <is>
          <t>Ticket(s) Carrier / Folio</t>
        </is>
      </c>
      <c r="E1" s="31" t="inlineStr">
        <is>
          <t>FECHA</t>
        </is>
      </c>
      <c r="F1" s="31" t="inlineStr">
        <is>
          <t>RENTA</t>
        </is>
      </c>
      <c r="G1" s="31" t="inlineStr">
        <is>
          <t>%</t>
        </is>
      </c>
      <c r="H1" s="31" t="inlineStr">
        <is>
          <t>MULTA</t>
        </is>
      </c>
    </row>
    <row r="2">
      <c r="A2" t="inlineStr">
        <is>
          <t>1073</t>
        </is>
      </c>
      <c r="B2" t="inlineStr">
        <is>
          <t>CALLE COVADONGA 273</t>
        </is>
      </c>
      <c r="C2" t="inlineStr">
        <is>
          <t>989803.39046186</t>
        </is>
      </c>
      <c r="D2" t="inlineStr">
        <is>
          <t>39046186</t>
        </is>
      </c>
      <c r="E2" t="inlineStr">
        <is>
          <t>2024-05-08 09:08:00</t>
        </is>
      </c>
      <c r="F2" t="n">
        <v>0</v>
      </c>
      <c r="G2" t="n">
        <v>0.1</v>
      </c>
      <c r="H2" t="n">
        <v>0</v>
      </c>
    </row>
    <row r="3">
      <c r="A3" t="inlineStr">
        <is>
          <t>4480</t>
        </is>
      </c>
      <c r="B3" t="inlineStr">
        <is>
          <t>PENAFLOR</t>
        </is>
      </c>
      <c r="C3" t="inlineStr">
        <is>
          <t>995485.39137668</t>
        </is>
      </c>
      <c r="D3" t="inlineStr">
        <is>
          <t>39137668</t>
        </is>
      </c>
      <c r="E3" t="inlineStr">
        <is>
          <t>2024-05-18 10:52:00</t>
        </is>
      </c>
      <c r="F3" t="n">
        <v>5.8</v>
      </c>
      <c r="G3" t="n">
        <v>0.1</v>
      </c>
      <c r="H3" t="n">
        <v>0.58</v>
      </c>
    </row>
    <row r="4">
      <c r="A4" t="inlineStr">
        <is>
          <t>4149</t>
        </is>
      </c>
      <c r="B4" t="inlineStr">
        <is>
          <t>PUNITAQUI</t>
        </is>
      </c>
      <c r="C4" t="inlineStr">
        <is>
          <t>979406.39132563</t>
        </is>
      </c>
      <c r="D4" t="inlineStr">
        <is>
          <t>39132563</t>
        </is>
      </c>
      <c r="E4" t="inlineStr">
        <is>
          <t>2024-05-01 00:00:00</t>
        </is>
      </c>
      <c r="F4" t="n">
        <v>14.1</v>
      </c>
      <c r="G4" t="n">
        <v>0.1</v>
      </c>
      <c r="H4" t="n">
        <v>1.41</v>
      </c>
    </row>
    <row r="5">
      <c r="A5" t="inlineStr">
        <is>
          <t>4480</t>
        </is>
      </c>
      <c r="B5" t="inlineStr">
        <is>
          <t>PENAFLOR</t>
        </is>
      </c>
      <c r="C5" t="inlineStr">
        <is>
          <t>984847.984847</t>
        </is>
      </c>
      <c r="D5" t="inlineStr">
        <is>
          <t>984847</t>
        </is>
      </c>
      <c r="E5" t="inlineStr">
        <is>
          <t>2024-05-01 00:00:00</t>
        </is>
      </c>
      <c r="F5" t="n">
        <v>5.8</v>
      </c>
      <c r="G5" t="n">
        <v>0.1</v>
      </c>
      <c r="H5" t="n">
        <v>0.58</v>
      </c>
    </row>
    <row r="6">
      <c r="A6" t="inlineStr">
        <is>
          <t>5426</t>
        </is>
      </c>
      <c r="B6" t="inlineStr">
        <is>
          <t>CISNES</t>
        </is>
      </c>
      <c r="C6" t="inlineStr">
        <is>
          <t>000556.39222367</t>
        </is>
      </c>
      <c r="D6" t="inlineStr">
        <is>
          <t>39222367</t>
        </is>
      </c>
      <c r="E6" t="inlineStr">
        <is>
          <t>2024-05-28 17:21:00</t>
        </is>
      </c>
      <c r="F6" t="n">
        <v>10.4</v>
      </c>
      <c r="G6" t="n">
        <v>0.1</v>
      </c>
      <c r="H6" t="n">
        <v>1.04</v>
      </c>
    </row>
    <row r="7">
      <c r="A7" t="inlineStr">
        <is>
          <t>406</t>
        </is>
      </c>
      <c r="B7" t="inlineStr">
        <is>
          <t>CALLE CAMINO REAL 1901 RECREO</t>
        </is>
      </c>
      <c r="C7" t="inlineStr">
        <is>
          <t>990203.990203</t>
        </is>
      </c>
      <c r="D7" t="inlineStr">
        <is>
          <t>990203</t>
        </is>
      </c>
      <c r="E7" t="inlineStr">
        <is>
          <t>2024-05-08 19:05:00</t>
        </is>
      </c>
      <c r="F7" t="n">
        <v>0</v>
      </c>
      <c r="G7" t="n">
        <v>0.1</v>
      </c>
      <c r="H7" t="n">
        <v>0</v>
      </c>
    </row>
    <row r="8">
      <c r="A8" t="inlineStr">
        <is>
          <t>6611</t>
        </is>
      </c>
      <c r="B8" t="inlineStr">
        <is>
          <t>SAN JOSE DE MAIPO</t>
        </is>
      </c>
      <c r="C8" t="inlineStr">
        <is>
          <t>994998.39127680</t>
        </is>
      </c>
      <c r="D8" t="inlineStr">
        <is>
          <t>39127680</t>
        </is>
      </c>
      <c r="E8" t="inlineStr">
        <is>
          <t>2024-05-17 10:33:00</t>
        </is>
      </c>
      <c r="F8" t="n">
        <v>3</v>
      </c>
      <c r="G8" t="n">
        <v>0.1</v>
      </c>
      <c r="H8" t="n">
        <v>0.3</v>
      </c>
    </row>
    <row r="9">
      <c r="A9" t="inlineStr">
        <is>
          <t>6438</t>
        </is>
      </c>
      <c r="B9" t="inlineStr">
        <is>
          <t>PEUMO</t>
        </is>
      </c>
      <c r="C9" t="inlineStr">
        <is>
          <t>.39075419</t>
        </is>
      </c>
      <c r="D9" t="inlineStr">
        <is>
          <t>39075419</t>
        </is>
      </c>
      <c r="E9" t="inlineStr">
        <is>
          <t>2024-05-10 19:27:00</t>
        </is>
      </c>
      <c r="F9" t="n">
        <v>19</v>
      </c>
      <c r="G9" t="n">
        <v>0.1</v>
      </c>
      <c r="H9" t="n">
        <v>1.9</v>
      </c>
    </row>
    <row r="10">
      <c r="A10" t="inlineStr">
        <is>
          <t>8785</t>
        </is>
      </c>
      <c r="B10" t="inlineStr">
        <is>
          <t>COELEMU</t>
        </is>
      </c>
      <c r="C10" t="inlineStr">
        <is>
          <t>.39230478</t>
        </is>
      </c>
      <c r="D10" t="inlineStr">
        <is>
          <t>39230478</t>
        </is>
      </c>
      <c r="E10" t="inlineStr">
        <is>
          <t>2024-05-29 17:25:00</t>
        </is>
      </c>
      <c r="F10" t="n">
        <v>14.1</v>
      </c>
      <c r="G10" t="n">
        <v>0.1</v>
      </c>
      <c r="H10" t="n">
        <v>1.41</v>
      </c>
    </row>
    <row r="11">
      <c r="A11" t="inlineStr">
        <is>
          <t>5730</t>
        </is>
      </c>
      <c r="B11" t="inlineStr">
        <is>
          <t>RINCONADA</t>
        </is>
      </c>
      <c r="C11" t="inlineStr">
        <is>
          <t>989293.989293</t>
        </is>
      </c>
      <c r="D11" t="inlineStr">
        <is>
          <t>989293</t>
        </is>
      </c>
      <c r="E11" t="inlineStr">
        <is>
          <t>2024-05-07 18:19:00</t>
        </is>
      </c>
      <c r="F11" t="n">
        <v>12.4</v>
      </c>
      <c r="G11" t="n">
        <v>0.1</v>
      </c>
      <c r="H11" t="n">
        <v>1.24</v>
      </c>
    </row>
    <row r="12">
      <c r="A12" t="inlineStr">
        <is>
          <t>6438</t>
        </is>
      </c>
      <c r="B12" t="inlineStr">
        <is>
          <t>PEUMO</t>
        </is>
      </c>
      <c r="C12" t="inlineStr">
        <is>
          <t>997186.39167466</t>
        </is>
      </c>
      <c r="D12" t="inlineStr">
        <is>
          <t>39167466</t>
        </is>
      </c>
      <c r="E12" t="inlineStr">
        <is>
          <t>2024-05-22 13:03:00</t>
        </is>
      </c>
      <c r="F12" t="n">
        <v>19</v>
      </c>
      <c r="G12" t="n">
        <v>0.1</v>
      </c>
      <c r="H12" t="n">
        <v>1.9</v>
      </c>
    </row>
    <row r="13">
      <c r="A13" t="inlineStr">
        <is>
          <t>4962</t>
        </is>
      </c>
      <c r="B13" t="inlineStr">
        <is>
          <t>YUMBEL</t>
        </is>
      </c>
      <c r="C13" t="inlineStr">
        <is>
          <t>983050.983050</t>
        </is>
      </c>
      <c r="D13" t="inlineStr">
        <is>
          <t>983050</t>
        </is>
      </c>
      <c r="E13" t="inlineStr">
        <is>
          <t>2024-05-01 00:00:00</t>
        </is>
      </c>
      <c r="F13" t="n">
        <v>12.69</v>
      </c>
      <c r="G13" t="n">
        <v>0.1</v>
      </c>
      <c r="H13" t="n">
        <v>1.27</v>
      </c>
    </row>
    <row r="14">
      <c r="A14" t="inlineStr">
        <is>
          <t>5730</t>
        </is>
      </c>
      <c r="B14" t="inlineStr">
        <is>
          <t>RINCONADA</t>
        </is>
      </c>
      <c r="C14" t="inlineStr">
        <is>
          <t>996254.39156578</t>
        </is>
      </c>
      <c r="D14" t="inlineStr">
        <is>
          <t>39156578</t>
        </is>
      </c>
      <c r="E14" t="inlineStr">
        <is>
          <t>2024-05-20 15:40:00</t>
        </is>
      </c>
      <c r="F14" t="n">
        <v>12.4</v>
      </c>
      <c r="G14" t="n">
        <v>0.1</v>
      </c>
      <c r="H14" t="n">
        <v>1.24</v>
      </c>
    </row>
    <row r="15">
      <c r="A15" t="inlineStr">
        <is>
          <t>5741</t>
        </is>
      </c>
      <c r="B15" t="inlineStr">
        <is>
          <t>COLBUN</t>
        </is>
      </c>
      <c r="C15" t="inlineStr">
        <is>
          <t>996007.39150408</t>
        </is>
      </c>
      <c r="D15" t="inlineStr">
        <is>
          <t>39150408</t>
        </is>
      </c>
      <c r="E15" t="inlineStr">
        <is>
          <t>2024-05-20 12:03:00</t>
        </is>
      </c>
      <c r="F15" t="n">
        <v>19</v>
      </c>
      <c r="G15" t="n">
        <v>0.1</v>
      </c>
      <c r="H15" t="n">
        <v>1.9</v>
      </c>
    </row>
    <row r="16">
      <c r="A16" t="inlineStr">
        <is>
          <t>3766</t>
        </is>
      </c>
      <c r="B16" t="inlineStr">
        <is>
          <t>PAILLACO</t>
        </is>
      </c>
      <c r="C16" t="inlineStr">
        <is>
          <t>997798.39177883</t>
        </is>
      </c>
      <c r="D16" t="inlineStr">
        <is>
          <t>39177883</t>
        </is>
      </c>
      <c r="E16" t="inlineStr">
        <is>
          <t>2024-05-23 11:28:00</t>
        </is>
      </c>
      <c r="F16" t="n">
        <v>3.9</v>
      </c>
      <c r="G16" t="n">
        <v>0.1</v>
      </c>
      <c r="H16" t="n">
        <v>0.39</v>
      </c>
    </row>
    <row r="17">
      <c r="A17" t="inlineStr">
        <is>
          <t>2851</t>
        </is>
      </c>
      <c r="B17" t="inlineStr">
        <is>
          <t>PUYEHUE</t>
        </is>
      </c>
      <c r="C17" t="inlineStr">
        <is>
          <t>.39178591</t>
        </is>
      </c>
      <c r="D17" t="inlineStr">
        <is>
          <t>39178591</t>
        </is>
      </c>
      <c r="E17" t="inlineStr">
        <is>
          <t>2024-05-23 12:37:00</t>
        </is>
      </c>
      <c r="F17" t="n">
        <v>0</v>
      </c>
      <c r="G17" t="n">
        <v>0.1</v>
      </c>
      <c r="H17" t="n">
        <v>0</v>
      </c>
    </row>
    <row r="18">
      <c r="A18" t="inlineStr">
        <is>
          <t>4735</t>
        </is>
      </c>
      <c r="B18" t="inlineStr">
        <is>
          <t>ISLA DE MAIPO</t>
        </is>
      </c>
      <c r="C18" t="inlineStr">
        <is>
          <t>984235.984235</t>
        </is>
      </c>
      <c r="D18" t="inlineStr">
        <is>
          <t>984235</t>
        </is>
      </c>
      <c r="E18" t="inlineStr">
        <is>
          <t>2024-05-01 00:00:00</t>
        </is>
      </c>
      <c r="F18" t="n">
        <v>3</v>
      </c>
      <c r="G18" t="n">
        <v>0.1</v>
      </c>
      <c r="H18" t="n">
        <v>0.3</v>
      </c>
    </row>
    <row r="19">
      <c r="A19" t="inlineStr">
        <is>
          <t>8569</t>
        </is>
      </c>
      <c r="B19" t="inlineStr">
        <is>
          <t>LINARES</t>
        </is>
      </c>
      <c r="C19" t="inlineStr">
        <is>
          <t>986835.38991373</t>
        </is>
      </c>
      <c r="D19" t="inlineStr">
        <is>
          <t>38991373</t>
        </is>
      </c>
      <c r="E19" t="inlineStr">
        <is>
          <t>2024-05-03 14:42:00</t>
        </is>
      </c>
      <c r="F19" t="n">
        <v>6.5</v>
      </c>
      <c r="G19" t="n">
        <v>0.1</v>
      </c>
      <c r="H19" t="n">
        <v>0.65</v>
      </c>
    </row>
    <row r="20">
      <c r="A20" t="inlineStr">
        <is>
          <t>809</t>
        </is>
      </c>
      <c r="B20" t="inlineStr">
        <is>
          <t>CUREPTO</t>
        </is>
      </c>
      <c r="C20" t="inlineStr">
        <is>
          <t>987910.39018556</t>
        </is>
      </c>
      <c r="D20" t="inlineStr">
        <is>
          <t>39018556</t>
        </is>
      </c>
      <c r="E20" t="inlineStr">
        <is>
          <t>2024-05-06 15:34:00</t>
        </is>
      </c>
      <c r="F20" t="n">
        <v>0</v>
      </c>
      <c r="G20" t="n">
        <v>0.1</v>
      </c>
      <c r="H20" t="n">
        <v>0</v>
      </c>
    </row>
    <row r="21">
      <c r="A21" t="inlineStr">
        <is>
          <t>4470</t>
        </is>
      </c>
      <c r="B21" t="inlineStr">
        <is>
          <t>SALAMANCA</t>
        </is>
      </c>
      <c r="C21" t="inlineStr">
        <is>
          <t>996793.39164442</t>
        </is>
      </c>
      <c r="D21" t="inlineStr">
        <is>
          <t>39164442</t>
        </is>
      </c>
      <c r="E21" t="inlineStr">
        <is>
          <t>2024-05-22 08:24:00</t>
        </is>
      </c>
      <c r="F21" t="n">
        <v>12.69</v>
      </c>
      <c r="G21" t="n">
        <v>0.1</v>
      </c>
      <c r="H21" t="n">
        <v>1.27</v>
      </c>
    </row>
    <row r="22">
      <c r="A22" t="inlineStr">
        <is>
          <t>4931</t>
        </is>
      </c>
      <c r="B22" t="inlineStr">
        <is>
          <t>MOLINA</t>
        </is>
      </c>
      <c r="C22" t="inlineStr">
        <is>
          <t>994383.39117772</t>
        </is>
      </c>
      <c r="D22" t="inlineStr">
        <is>
          <t>39117772</t>
        </is>
      </c>
      <c r="E22" t="inlineStr">
        <is>
          <t>2024-05-16 12:18:00</t>
        </is>
      </c>
      <c r="F22" t="n">
        <v>4.5</v>
      </c>
      <c r="G22" t="n">
        <v>0.1</v>
      </c>
      <c r="H22" t="n">
        <v>0.45</v>
      </c>
    </row>
    <row r="23">
      <c r="A23" t="inlineStr">
        <is>
          <t>3159</t>
        </is>
      </c>
      <c r="B23" t="inlineStr">
        <is>
          <t>LA CALERA</t>
        </is>
      </c>
      <c r="C23" t="inlineStr">
        <is>
          <t>984764.984764</t>
        </is>
      </c>
      <c r="D23" t="inlineStr">
        <is>
          <t>984764</t>
        </is>
      </c>
      <c r="E23" t="inlineStr">
        <is>
          <t>2024-05-01 00:00:00</t>
        </is>
      </c>
      <c r="F23" t="n">
        <v>14.1</v>
      </c>
      <c r="G23" t="n">
        <v>0.1</v>
      </c>
      <c r="H23" t="n">
        <v>1.41</v>
      </c>
    </row>
    <row r="24">
      <c r="A24" t="inlineStr">
        <is>
          <t>1932</t>
        </is>
      </c>
      <c r="B24" t="inlineStr">
        <is>
          <t>RAUCO</t>
        </is>
      </c>
      <c r="C24" t="inlineStr">
        <is>
          <t>993316.39104188</t>
        </is>
      </c>
      <c r="D24" t="inlineStr">
        <is>
          <t>39104188</t>
        </is>
      </c>
      <c r="E24" t="inlineStr">
        <is>
          <t>2024-05-14 18:49:00</t>
        </is>
      </c>
      <c r="F24" t="n">
        <v>5.5</v>
      </c>
      <c r="G24" t="n">
        <v>0.1</v>
      </c>
      <c r="H24" t="n">
        <v>0.55</v>
      </c>
    </row>
    <row r="25">
      <c r="A25" t="inlineStr">
        <is>
          <t>2851</t>
        </is>
      </c>
      <c r="B25" t="inlineStr">
        <is>
          <t>PUYEHUE</t>
        </is>
      </c>
      <c r="C25" t="inlineStr">
        <is>
          <t>997695.39178591</t>
        </is>
      </c>
      <c r="D25" t="inlineStr">
        <is>
          <t>39178591</t>
        </is>
      </c>
      <c r="E25" t="inlineStr">
        <is>
          <t>2024-05-23 10:14:00</t>
        </is>
      </c>
      <c r="F25" t="n">
        <v>0</v>
      </c>
      <c r="G25" t="n">
        <v>0.1</v>
      </c>
      <c r="H25" t="n">
        <v>0</v>
      </c>
    </row>
    <row r="26">
      <c r="A26" t="inlineStr">
        <is>
          <t>406</t>
        </is>
      </c>
      <c r="B26" t="inlineStr">
        <is>
          <t>CALLE CAMINO REAL 1901 RECREO</t>
        </is>
      </c>
      <c r="C26" t="inlineStr">
        <is>
          <t>992322.992322</t>
        </is>
      </c>
      <c r="D26" t="inlineStr">
        <is>
          <t>992322</t>
        </is>
      </c>
      <c r="E26" t="inlineStr">
        <is>
          <t>2024-05-13 10:27:00</t>
        </is>
      </c>
      <c r="F26" t="n">
        <v>0</v>
      </c>
      <c r="G26" t="n">
        <v>0.1</v>
      </c>
      <c r="H26" t="n">
        <v>0</v>
      </c>
    </row>
    <row r="27">
      <c r="A27" t="inlineStr">
        <is>
          <t>4952</t>
        </is>
      </c>
      <c r="B27" t="inlineStr">
        <is>
          <t>CANETE</t>
        </is>
      </c>
      <c r="C27" t="inlineStr">
        <is>
          <t>989287.989287</t>
        </is>
      </c>
      <c r="D27" t="inlineStr">
        <is>
          <t>989287</t>
        </is>
      </c>
      <c r="E27" t="inlineStr">
        <is>
          <t>2024-05-07 18:11:00</t>
        </is>
      </c>
      <c r="F27" t="n">
        <v>12.69</v>
      </c>
      <c r="G27" t="n">
        <v>0.1</v>
      </c>
      <c r="H27" t="n">
        <v>1.27</v>
      </c>
    </row>
    <row r="28">
      <c r="A28" t="inlineStr">
        <is>
          <t>5116</t>
        </is>
      </c>
      <c r="B28" t="inlineStr">
        <is>
          <t>FUTRONO</t>
        </is>
      </c>
      <c r="C28" t="inlineStr">
        <is>
          <t>987810.39016759</t>
        </is>
      </c>
      <c r="D28" t="inlineStr">
        <is>
          <t>39016759</t>
        </is>
      </c>
      <c r="E28" t="inlineStr">
        <is>
          <t>2024-05-06 13:23:00</t>
        </is>
      </c>
      <c r="F28" t="n">
        <v>3.9</v>
      </c>
      <c r="G28" t="n">
        <v>0.1</v>
      </c>
      <c r="H28" t="n">
        <v>0.39</v>
      </c>
    </row>
    <row r="29">
      <c r="A29" t="inlineStr">
        <is>
          <t>5730</t>
        </is>
      </c>
      <c r="B29" t="inlineStr">
        <is>
          <t>RINCONADA</t>
        </is>
      </c>
      <c r="C29" t="inlineStr">
        <is>
          <t>997202.39167474</t>
        </is>
      </c>
      <c r="D29" t="inlineStr">
        <is>
          <t>39167474</t>
        </is>
      </c>
      <c r="E29" t="inlineStr">
        <is>
          <t>2024-05-22 13:05:00</t>
        </is>
      </c>
      <c r="F29" t="n">
        <v>12.4</v>
      </c>
      <c r="G29" t="n">
        <v>0.1</v>
      </c>
      <c r="H29" t="n">
        <v>1.24</v>
      </c>
    </row>
    <row r="32">
      <c r="G32" t="inlineStr">
        <is>
          <t>TOTAL</t>
        </is>
      </c>
      <c r="H32">
        <f>SUM(H2:H29)</f>
        <v/>
      </c>
    </row>
  </sheetData>
  <pageMargins left="0.7" right="0.7" top="0.75" bottom="0.75" header="0.511811023622047" footer="0.511811023622047"/>
  <pageSetup orientation="portrait" paperSize="9" horizontalDpi="300" verticalDpi="300"/>
</worksheet>
</file>

<file path=xl/worksheets/sheet6.xml><?xml version="1.0" encoding="utf-8"?>
<worksheet xmlns="http://schemas.openxmlformats.org/spreadsheetml/2006/main">
  <sheetPr>
    <outlinePr summaryBelow="1" summaryRight="1"/>
    <pageSetUpPr/>
  </sheetPr>
  <dimension ref="A1:I12"/>
  <sheetViews>
    <sheetView zoomScale="130" zoomScaleNormal="130" workbookViewId="0">
      <selection activeCell="E15" sqref="E15"/>
    </sheetView>
  </sheetViews>
  <sheetFormatPr baseColWidth="8" defaultColWidth="8.42578125" defaultRowHeight="14.45"/>
  <cols>
    <col collapsed="1" width="22.42578125" customWidth="1" style="79" min="1" max="1"/>
    <col collapsed="1" width="33" customWidth="1" style="79" min="2" max="2"/>
    <col collapsed="1" width="7.85546875" customWidth="1" style="79" min="3" max="3"/>
    <col collapsed="1" width="26.42578125" customWidth="1" style="79" min="4" max="4"/>
    <col collapsed="1" width="26.42578125" customWidth="1" style="26" min="5" max="5"/>
    <col collapsed="1" width="28.42578125" customWidth="1" style="26" min="6" max="6"/>
    <col collapsed="1" width="25.42578125" customWidth="1" style="26" min="7" max="7"/>
    <col collapsed="1" width="9.42578125" customWidth="1" style="26" min="8" max="8"/>
    <col collapsed="1" width="10.5703125" customWidth="1" style="26" min="9" max="9"/>
  </cols>
  <sheetData>
    <row r="1">
      <c r="A1" s="75" t="inlineStr">
        <is>
          <t>Codigo Servicio</t>
        </is>
      </c>
      <c r="B1" s="48" t="inlineStr">
        <is>
          <t>Cantidad de enlaces</t>
        </is>
      </c>
      <c r="C1" s="48" t="inlineStr">
        <is>
          <t>Comuna</t>
        </is>
      </c>
      <c r="D1" s="48" t="inlineStr">
        <is>
          <t>Horas en el mes/enlace</t>
        </is>
      </c>
      <c r="E1" s="49" t="inlineStr">
        <is>
          <t>TIEMPO INDISPONIBILIDAD</t>
        </is>
      </c>
      <c r="F1" s="50" t="inlineStr">
        <is>
          <t>PORCENTAJE DISPONIBILIDAD</t>
        </is>
      </c>
      <c r="G1" s="75" t="inlineStr">
        <is>
          <t>RENTA TOTAL MENSUAL</t>
        </is>
      </c>
      <c r="H1" s="75" t="inlineStr">
        <is>
          <t>%</t>
        </is>
      </c>
      <c r="I1" s="75" t="inlineStr">
        <is>
          <t>MULTA</t>
        </is>
      </c>
    </row>
    <row r="2">
      <c r="A2" s="51" t="inlineStr">
        <is>
          <t>GLOBAL MENSUAL</t>
        </is>
      </c>
      <c r="B2" s="51" t="inlineStr">
        <is>
          <t>2212</t>
        </is>
      </c>
      <c r="C2" s="51" t="n"/>
      <c r="D2" s="51" t="inlineStr">
        <is>
          <t>744:00</t>
        </is>
      </c>
      <c r="E2" s="51" t="n">
        <v>8531.389999999999</v>
      </c>
      <c r="F2" s="51" t="n">
        <v>99.48</v>
      </c>
      <c r="G2" s="51" t="n">
        <v>11567.87999999995</v>
      </c>
      <c r="H2" s="51" t="n">
        <v>0.1</v>
      </c>
      <c r="I2" s="51" t="n">
        <v>1156.79</v>
      </c>
    </row>
    <row r="3">
      <c r="A3" s="51" t="n">
        <v>31</v>
      </c>
      <c r="B3" s="51" t="n"/>
      <c r="C3" s="51" t="n"/>
      <c r="D3" s="51">
        <f>24*A3*B2</f>
        <v/>
      </c>
      <c r="E3" s="26">
        <f>D3-E2</f>
        <v/>
      </c>
      <c r="F3" s="61">
        <f>E4*100</f>
        <v/>
      </c>
      <c r="G3" s="51" t="n">
        <v>11567.87999999995</v>
      </c>
      <c r="H3" s="51" t="n">
        <v>0.1</v>
      </c>
      <c r="I3" s="52">
        <f>G3*H3</f>
        <v/>
      </c>
    </row>
    <row r="4">
      <c r="A4" s="51" t="inlineStr">
        <is>
          <t>Días Mayo</t>
        </is>
      </c>
      <c r="B4" s="51" t="n"/>
      <c r="C4" s="51" t="n"/>
      <c r="D4" s="51" t="n"/>
      <c r="E4" s="51">
        <f>E3/D3</f>
        <v/>
      </c>
      <c r="F4" s="51" t="n"/>
      <c r="G4" s="51" t="n"/>
      <c r="H4" s="51" t="n"/>
      <c r="I4" s="51" t="n"/>
    </row>
    <row r="5">
      <c r="A5" s="51" t="n"/>
      <c r="B5" s="51" t="n"/>
      <c r="C5" s="51" t="n"/>
      <c r="D5" s="51" t="n"/>
      <c r="E5" s="51" t="n"/>
      <c r="F5" s="51" t="n"/>
      <c r="G5" s="51" t="n"/>
      <c r="H5" s="51" t="inlineStr">
        <is>
          <t>TOTAL</t>
        </is>
      </c>
      <c r="I5" s="61">
        <f>I3</f>
        <v/>
      </c>
    </row>
    <row r="6">
      <c r="A6" s="51" t="n"/>
      <c r="B6" s="51" t="n"/>
      <c r="C6" s="51" t="n"/>
      <c r="D6" s="51" t="n"/>
      <c r="E6" s="51" t="n"/>
      <c r="F6" s="51" t="n"/>
      <c r="G6" s="51" t="n"/>
      <c r="H6" s="51" t="n"/>
      <c r="I6" s="51" t="n"/>
    </row>
    <row r="7">
      <c r="A7" s="63" t="inlineStr">
        <is>
          <t>Codigo Servicio</t>
        </is>
      </c>
      <c r="B7" s="64" t="inlineStr">
        <is>
          <t>Cantidad de enlaces</t>
        </is>
      </c>
      <c r="C7" s="64" t="inlineStr">
        <is>
          <t>Comuna</t>
        </is>
      </c>
      <c r="D7" s="64" t="inlineStr">
        <is>
          <t>Horas en el mes/enlace</t>
        </is>
      </c>
      <c r="E7" s="65" t="inlineStr">
        <is>
          <t>TIEMPO INDISPONIBILIDAD</t>
        </is>
      </c>
      <c r="F7" s="66" t="inlineStr">
        <is>
          <t>PORCENTAJE DISPONIBILIDAD</t>
        </is>
      </c>
      <c r="G7" s="63" t="inlineStr">
        <is>
          <t>RENTA TOTAL MENSUAL</t>
        </is>
      </c>
      <c r="H7" s="63" t="inlineStr">
        <is>
          <t>%</t>
        </is>
      </c>
      <c r="I7" s="63" t="inlineStr">
        <is>
          <t>MULTA</t>
        </is>
      </c>
    </row>
    <row r="8">
      <c r="A8" s="51" t="inlineStr">
        <is>
          <t>GLOBAL MENSUAL</t>
        </is>
      </c>
      <c r="B8" s="51" t="inlineStr">
        <is>
          <t>2212</t>
        </is>
      </c>
      <c r="C8" s="51" t="n"/>
      <c r="D8" s="51" t="inlineStr">
        <is>
          <t>744:00</t>
        </is>
      </c>
      <c r="E8" s="51">
        <f>E2-B12</f>
        <v/>
      </c>
      <c r="F8" s="51" t="n">
        <v>99.48</v>
      </c>
      <c r="G8" s="51" t="n">
        <v>11567.87999999995</v>
      </c>
      <c r="H8" s="51" t="n">
        <v>0.1</v>
      </c>
      <c r="I8" s="51" t="n">
        <v>1156.79</v>
      </c>
    </row>
    <row r="9">
      <c r="A9" s="51" t="n">
        <v>31</v>
      </c>
      <c r="B9" s="51" t="n"/>
      <c r="C9" s="51" t="n"/>
      <c r="D9" s="51">
        <f>24*A9*B8</f>
        <v/>
      </c>
      <c r="E9" s="51">
        <f>D9-E8</f>
        <v/>
      </c>
      <c r="F9" s="52">
        <f>E10*100</f>
        <v/>
      </c>
      <c r="G9" s="51" t="n">
        <v>11567.87999999995</v>
      </c>
      <c r="H9" s="51" t="n">
        <v>0.1</v>
      </c>
      <c r="I9" s="51" t="n">
        <v>0</v>
      </c>
    </row>
    <row r="10">
      <c r="A10" s="51" t="inlineStr">
        <is>
          <t>Días</t>
        </is>
      </c>
      <c r="B10" s="51" t="n"/>
      <c r="C10" s="51" t="n"/>
      <c r="D10" s="51" t="n"/>
      <c r="E10" s="51">
        <f>E9/D9</f>
        <v/>
      </c>
      <c r="F10" s="51" t="n"/>
      <c r="G10" s="51" t="n"/>
      <c r="H10" s="51" t="n"/>
      <c r="I10" s="51" t="n"/>
    </row>
    <row r="11">
      <c r="A11" s="51" t="n"/>
      <c r="B11" s="51" t="n"/>
      <c r="C11" s="51" t="n"/>
      <c r="D11" s="51" t="n"/>
      <c r="E11" s="51" t="n"/>
      <c r="F11" s="51" t="n"/>
      <c r="G11" s="51" t="n"/>
      <c r="H11" s="69" t="inlineStr">
        <is>
          <t>TOTAL</t>
        </is>
      </c>
      <c r="I11" s="69" t="n">
        <v>0</v>
      </c>
    </row>
    <row r="12">
      <c r="A12" s="51" t="inlineStr">
        <is>
          <t>HH Descuentos</t>
        </is>
      </c>
      <c r="B12" s="51">
        <f>'Item 12'!V2+'Item 12'!V3+'Item 12'!V4+'Item 12'!V6+'Item 12'!V7</f>
        <v/>
      </c>
      <c r="C12" s="51" t="n"/>
      <c r="D12" s="51" t="n"/>
      <c r="E12" s="51" t="n"/>
      <c r="F12" s="51" t="n"/>
      <c r="G12" s="51" t="n"/>
      <c r="H12" s="51" t="n"/>
      <c r="I12" s="51" t="n"/>
    </row>
  </sheetData>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sheetPr>
    <outlinePr summaryBelow="1" summaryRight="1"/>
    <pageSetUpPr/>
  </sheetPr>
  <dimension ref="A1:H156"/>
  <sheetViews>
    <sheetView topLeftCell="C1" zoomScale="130" zoomScaleNormal="130" workbookViewId="0">
      <selection activeCell="D2" sqref="D2"/>
    </sheetView>
  </sheetViews>
  <sheetFormatPr baseColWidth="8" defaultColWidth="8.42578125" defaultRowHeight="14.45"/>
  <cols>
    <col collapsed="1" width="7.5703125" customWidth="1" style="79" min="1" max="1"/>
    <col collapsed="1" width="10.140625" customWidth="1" style="79" min="2" max="2"/>
    <col collapsed="1" width="39.42578125" customWidth="1" style="79" min="3" max="3"/>
    <col collapsed="1" width="28.5703125" customWidth="1" style="26" min="4" max="4"/>
    <col collapsed="1" width="26.42578125" customWidth="1" style="26" min="5" max="5"/>
    <col collapsed="1" width="25.42578125" customWidth="1" style="26" min="6" max="6"/>
    <col collapsed="1" width="13.5703125" customWidth="1" style="26" min="7" max="7"/>
  </cols>
  <sheetData>
    <row r="1">
      <c r="A1" s="27" t="inlineStr">
        <is>
          <t>ATM</t>
        </is>
      </c>
      <c r="B1" s="28" t="inlineStr">
        <is>
          <t>Comuna</t>
        </is>
      </c>
      <c r="C1" s="28" t="inlineStr">
        <is>
          <t>Ticket(s)</t>
        </is>
      </c>
      <c r="D1" s="28" t="inlineStr">
        <is>
          <t>Ticket(s) Carrier / Folio</t>
        </is>
      </c>
      <c r="E1" s="29" t="inlineStr">
        <is>
          <t>TOTAL TIEMPO REPARACION</t>
        </is>
      </c>
      <c r="F1" s="30" t="inlineStr">
        <is>
          <t># INCIDENTES</t>
        </is>
      </c>
      <c r="G1" s="31" t="inlineStr">
        <is>
          <t>PROMEDIO REPARACION</t>
        </is>
      </c>
      <c r="H1" s="31" t="inlineStr">
        <is>
          <t>MULTA</t>
        </is>
      </c>
    </row>
    <row r="2">
      <c r="A2" t="inlineStr">
        <is>
          <t>8374</t>
        </is>
      </c>
      <c r="C2" t="inlineStr"/>
      <c r="D2" t="inlineStr">
        <is>
          <t>39039102</t>
        </is>
      </c>
      <c r="E2" t="inlineStr">
        <is>
          <t>0:04</t>
        </is>
      </c>
      <c r="F2" t="n">
        <v>1</v>
      </c>
      <c r="G2" t="inlineStr">
        <is>
          <t>0:04</t>
        </is>
      </c>
      <c r="H2" t="n">
        <v>0</v>
      </c>
    </row>
    <row r="3">
      <c r="A3" t="inlineStr">
        <is>
          <t>4175</t>
        </is>
      </c>
      <c r="C3" t="inlineStr">
        <is>
          <t>987305,992716</t>
        </is>
      </c>
      <c r="D3" t="inlineStr">
        <is>
          <t>39007333,39104474</t>
        </is>
      </c>
      <c r="E3" t="inlineStr">
        <is>
          <t>59:21</t>
        </is>
      </c>
      <c r="F3" t="n">
        <v>2</v>
      </c>
      <c r="G3" t="inlineStr">
        <is>
          <t>29:40</t>
        </is>
      </c>
      <c r="H3" t="n">
        <v>0.2</v>
      </c>
    </row>
    <row r="4">
      <c r="A4" t="inlineStr">
        <is>
          <t>4692</t>
        </is>
      </c>
      <c r="C4" t="inlineStr">
        <is>
          <t>998385</t>
        </is>
      </c>
      <c r="D4" t="inlineStr">
        <is>
          <t>39187564</t>
        </is>
      </c>
      <c r="E4" t="inlineStr">
        <is>
          <t>80:17</t>
        </is>
      </c>
      <c r="F4" t="n">
        <v>1</v>
      </c>
      <c r="G4" t="inlineStr">
        <is>
          <t>80:17</t>
        </is>
      </c>
      <c r="H4" t="n">
        <v>0.2</v>
      </c>
    </row>
    <row r="5">
      <c r="A5" t="inlineStr">
        <is>
          <t>6752</t>
        </is>
      </c>
      <c r="C5" t="inlineStr">
        <is>
          <t>997787</t>
        </is>
      </c>
      <c r="D5" t="inlineStr">
        <is>
          <t>997787</t>
        </is>
      </c>
      <c r="E5" t="inlineStr">
        <is>
          <t>3:38</t>
        </is>
      </c>
      <c r="F5" t="n">
        <v>1</v>
      </c>
      <c r="G5" t="inlineStr">
        <is>
          <t>3:38</t>
        </is>
      </c>
      <c r="H5" t="n">
        <v>0</v>
      </c>
    </row>
    <row r="6">
      <c r="A6" t="inlineStr">
        <is>
          <t>3122</t>
        </is>
      </c>
      <c r="C6" t="inlineStr">
        <is>
          <t>991715</t>
        </is>
      </c>
      <c r="D6" t="inlineStr">
        <is>
          <t>39086394</t>
        </is>
      </c>
      <c r="E6" t="inlineStr">
        <is>
          <t>14:26</t>
        </is>
      </c>
      <c r="F6" t="n">
        <v>1</v>
      </c>
      <c r="G6" t="inlineStr">
        <is>
          <t>14:26</t>
        </is>
      </c>
      <c r="H6" t="n">
        <v>0.2</v>
      </c>
    </row>
    <row r="7">
      <c r="A7" t="inlineStr">
        <is>
          <t>2550</t>
        </is>
      </c>
      <c r="C7" t="inlineStr">
        <is>
          <t>997065</t>
        </is>
      </c>
      <c r="D7" t="inlineStr">
        <is>
          <t>39166312</t>
        </is>
      </c>
      <c r="E7" t="inlineStr">
        <is>
          <t>0:56</t>
        </is>
      </c>
      <c r="F7" t="n">
        <v>1</v>
      </c>
      <c r="G7" t="inlineStr">
        <is>
          <t>0:56</t>
        </is>
      </c>
      <c r="H7" t="n">
        <v>0</v>
      </c>
    </row>
    <row r="8">
      <c r="A8" t="inlineStr">
        <is>
          <t>1063</t>
        </is>
      </c>
      <c r="C8" t="inlineStr">
        <is>
          <t>981967</t>
        </is>
      </c>
      <c r="D8" t="inlineStr">
        <is>
          <t>981967</t>
        </is>
      </c>
      <c r="E8" t="inlineStr">
        <is>
          <t>44:49</t>
        </is>
      </c>
      <c r="F8" t="n">
        <v>1</v>
      </c>
      <c r="G8" t="inlineStr">
        <is>
          <t>44:49</t>
        </is>
      </c>
      <c r="H8" t="n">
        <v>0.2</v>
      </c>
    </row>
    <row r="9">
      <c r="A9" t="inlineStr">
        <is>
          <t>870</t>
        </is>
      </c>
      <c r="C9" t="inlineStr">
        <is>
          <t>990901</t>
        </is>
      </c>
      <c r="D9" t="inlineStr">
        <is>
          <t>39063628</t>
        </is>
      </c>
      <c r="E9" t="inlineStr">
        <is>
          <t>25:22</t>
        </is>
      </c>
      <c r="F9" t="n">
        <v>1</v>
      </c>
      <c r="G9" t="inlineStr">
        <is>
          <t>25:22</t>
        </is>
      </c>
      <c r="H9" t="n">
        <v>0.2</v>
      </c>
    </row>
    <row r="10">
      <c r="A10" t="inlineStr">
        <is>
          <t>750</t>
        </is>
      </c>
      <c r="C10" t="inlineStr">
        <is>
          <t>984743</t>
        </is>
      </c>
      <c r="D10" t="inlineStr">
        <is>
          <t>984743</t>
        </is>
      </c>
      <c r="E10" t="inlineStr">
        <is>
          <t>44:01</t>
        </is>
      </c>
      <c r="F10" t="n">
        <v>1</v>
      </c>
      <c r="G10" t="inlineStr">
        <is>
          <t>44:01</t>
        </is>
      </c>
      <c r="H10" t="n">
        <v>0.2</v>
      </c>
    </row>
    <row r="11">
      <c r="A11" t="inlineStr">
        <is>
          <t>3514</t>
        </is>
      </c>
      <c r="C11" t="inlineStr">
        <is>
          <t>987549</t>
        </is>
      </c>
      <c r="D11" t="inlineStr">
        <is>
          <t>39013672</t>
        </is>
      </c>
      <c r="E11" t="inlineStr">
        <is>
          <t>51:00</t>
        </is>
      </c>
      <c r="F11" t="n">
        <v>1</v>
      </c>
      <c r="G11" t="inlineStr">
        <is>
          <t>51:00</t>
        </is>
      </c>
      <c r="H11" t="n">
        <v>0.2</v>
      </c>
    </row>
    <row r="12">
      <c r="A12" t="inlineStr">
        <is>
          <t>1732</t>
        </is>
      </c>
      <c r="C12" t="inlineStr">
        <is>
          <t>994687</t>
        </is>
      </c>
      <c r="D12" t="inlineStr">
        <is>
          <t>39122564</t>
        </is>
      </c>
      <c r="E12" t="inlineStr">
        <is>
          <t>15:17</t>
        </is>
      </c>
      <c r="F12" t="n">
        <v>1</v>
      </c>
      <c r="G12" t="inlineStr">
        <is>
          <t>15:17</t>
        </is>
      </c>
      <c r="H12" t="n">
        <v>0.2</v>
      </c>
    </row>
    <row r="13">
      <c r="A13" t="inlineStr">
        <is>
          <t>2700</t>
        </is>
      </c>
      <c r="C13" t="inlineStr">
        <is>
          <t>998365</t>
        </is>
      </c>
      <c r="D13" t="inlineStr">
        <is>
          <t>39187352</t>
        </is>
      </c>
      <c r="E13" t="inlineStr">
        <is>
          <t>4:51</t>
        </is>
      </c>
      <c r="F13" t="n">
        <v>1</v>
      </c>
      <c r="G13" t="inlineStr">
        <is>
          <t>4:51</t>
        </is>
      </c>
      <c r="H13" t="n">
        <v>0</v>
      </c>
    </row>
    <row r="14">
      <c r="A14" t="inlineStr">
        <is>
          <t>871</t>
        </is>
      </c>
      <c r="C14" t="inlineStr">
        <is>
          <t>999437</t>
        </is>
      </c>
      <c r="D14" t="inlineStr">
        <is>
          <t>39215447</t>
        </is>
      </c>
      <c r="E14" t="inlineStr">
        <is>
          <t>6:21</t>
        </is>
      </c>
      <c r="F14" t="n">
        <v>1</v>
      </c>
      <c r="G14" t="inlineStr">
        <is>
          <t>6:21</t>
        </is>
      </c>
      <c r="H14" t="n">
        <v>0</v>
      </c>
    </row>
    <row r="15">
      <c r="A15" t="inlineStr">
        <is>
          <t>3237</t>
        </is>
      </c>
      <c r="C15" t="inlineStr">
        <is>
          <t>984319</t>
        </is>
      </c>
      <c r="D15" t="inlineStr">
        <is>
          <t>984319</t>
        </is>
      </c>
      <c r="E15" t="inlineStr">
        <is>
          <t>16:40</t>
        </is>
      </c>
      <c r="F15" t="n">
        <v>1</v>
      </c>
      <c r="G15" t="inlineStr">
        <is>
          <t>16:40</t>
        </is>
      </c>
      <c r="H15" t="n">
        <v>0.2</v>
      </c>
    </row>
    <row r="16">
      <c r="A16" t="inlineStr">
        <is>
          <t>3116</t>
        </is>
      </c>
      <c r="C16" t="inlineStr">
        <is>
          <t>994247</t>
        </is>
      </c>
      <c r="D16" t="inlineStr">
        <is>
          <t>39116588</t>
        </is>
      </c>
      <c r="E16" t="inlineStr">
        <is>
          <t>171:57</t>
        </is>
      </c>
      <c r="F16" t="n">
        <v>1</v>
      </c>
      <c r="G16" t="inlineStr">
        <is>
          <t>171:57</t>
        </is>
      </c>
      <c r="H16" t="n">
        <v>0.2</v>
      </c>
    </row>
    <row r="17">
      <c r="A17" t="inlineStr">
        <is>
          <t>6909</t>
        </is>
      </c>
      <c r="C17" t="inlineStr">
        <is>
          <t>991049</t>
        </is>
      </c>
      <c r="D17" t="inlineStr">
        <is>
          <t>39067940</t>
        </is>
      </c>
      <c r="E17" t="inlineStr">
        <is>
          <t>7:16</t>
        </is>
      </c>
      <c r="F17" t="n">
        <v>1</v>
      </c>
      <c r="G17" t="inlineStr">
        <is>
          <t>7:16</t>
        </is>
      </c>
      <c r="H17" t="n">
        <v>0</v>
      </c>
    </row>
    <row r="18">
      <c r="A18" t="inlineStr">
        <is>
          <t>1850</t>
        </is>
      </c>
      <c r="C18" t="inlineStr">
        <is>
          <t>993640</t>
        </is>
      </c>
      <c r="D18" t="inlineStr">
        <is>
          <t>39106844</t>
        </is>
      </c>
      <c r="E18" t="inlineStr">
        <is>
          <t>4:19</t>
        </is>
      </c>
      <c r="F18" t="n">
        <v>1</v>
      </c>
      <c r="G18" t="inlineStr">
        <is>
          <t>4:19</t>
        </is>
      </c>
      <c r="H18" t="n">
        <v>0</v>
      </c>
    </row>
    <row r="19">
      <c r="A19" t="inlineStr">
        <is>
          <t>1971</t>
        </is>
      </c>
      <c r="C19" t="inlineStr">
        <is>
          <t>997109</t>
        </is>
      </c>
      <c r="D19" t="inlineStr">
        <is>
          <t>39166533</t>
        </is>
      </c>
      <c r="E19" t="inlineStr">
        <is>
          <t>151:20</t>
        </is>
      </c>
      <c r="F19" t="n">
        <v>1</v>
      </c>
      <c r="G19" t="inlineStr">
        <is>
          <t>151:20</t>
        </is>
      </c>
      <c r="H19" t="n">
        <v>0.2</v>
      </c>
    </row>
    <row r="20">
      <c r="A20" t="inlineStr">
        <is>
          <t>3113</t>
        </is>
      </c>
      <c r="C20" t="inlineStr">
        <is>
          <t>994203</t>
        </is>
      </c>
      <c r="D20" t="inlineStr">
        <is>
          <t>39116197</t>
        </is>
      </c>
      <c r="E20" t="inlineStr">
        <is>
          <t>24:01</t>
        </is>
      </c>
      <c r="F20" t="n">
        <v>1</v>
      </c>
      <c r="G20" t="inlineStr">
        <is>
          <t>24:01</t>
        </is>
      </c>
      <c r="H20" t="n">
        <v>0.2</v>
      </c>
    </row>
    <row r="21">
      <c r="A21" t="inlineStr">
        <is>
          <t>5259</t>
        </is>
      </c>
      <c r="C21" t="inlineStr">
        <is>
          <t>995222</t>
        </is>
      </c>
      <c r="D21" t="inlineStr">
        <is>
          <t>39130254</t>
        </is>
      </c>
      <c r="E21" t="inlineStr">
        <is>
          <t>5:24</t>
        </is>
      </c>
      <c r="F21" t="n">
        <v>1</v>
      </c>
      <c r="G21" t="inlineStr">
        <is>
          <t>5:24</t>
        </is>
      </c>
      <c r="H21" t="n">
        <v>0</v>
      </c>
    </row>
    <row r="22">
      <c r="A22" t="inlineStr">
        <is>
          <t>4445</t>
        </is>
      </c>
      <c r="C22" t="inlineStr">
        <is>
          <t>995664</t>
        </is>
      </c>
      <c r="D22" t="inlineStr">
        <is>
          <t>39145732</t>
        </is>
      </c>
      <c r="E22" t="inlineStr">
        <is>
          <t>15:58</t>
        </is>
      </c>
      <c r="F22" t="n">
        <v>1</v>
      </c>
      <c r="G22" t="inlineStr">
        <is>
          <t>15:58</t>
        </is>
      </c>
      <c r="H22" t="n">
        <v>0.2</v>
      </c>
    </row>
    <row r="23">
      <c r="A23" t="inlineStr">
        <is>
          <t>6625</t>
        </is>
      </c>
      <c r="C23" t="inlineStr">
        <is>
          <t>987189</t>
        </is>
      </c>
      <c r="D23" t="inlineStr">
        <is>
          <t>39000991</t>
        </is>
      </c>
      <c r="E23" t="inlineStr">
        <is>
          <t>29:14</t>
        </is>
      </c>
      <c r="F23" t="n">
        <v>1</v>
      </c>
      <c r="G23" t="inlineStr">
        <is>
          <t>29:14</t>
        </is>
      </c>
      <c r="H23" t="n">
        <v>0.2</v>
      </c>
    </row>
    <row r="24">
      <c r="A24" t="inlineStr">
        <is>
          <t>8525</t>
        </is>
      </c>
      <c r="C24" t="inlineStr">
        <is>
          <t>998155</t>
        </is>
      </c>
      <c r="D24" t="inlineStr">
        <is>
          <t>39183033</t>
        </is>
      </c>
      <c r="E24" t="inlineStr">
        <is>
          <t>22:25</t>
        </is>
      </c>
      <c r="F24" t="n">
        <v>1</v>
      </c>
      <c r="G24" t="inlineStr">
        <is>
          <t>22:25</t>
        </is>
      </c>
      <c r="H24" t="n">
        <v>0.2</v>
      </c>
    </row>
    <row r="25">
      <c r="A25" t="inlineStr">
        <is>
          <t>4724</t>
        </is>
      </c>
      <c r="C25" t="inlineStr">
        <is>
          <t>997444</t>
        </is>
      </c>
      <c r="D25" t="inlineStr">
        <is>
          <t>39168306</t>
        </is>
      </c>
      <c r="E25" t="inlineStr">
        <is>
          <t>168:40</t>
        </is>
      </c>
      <c r="F25" t="n">
        <v>1</v>
      </c>
      <c r="G25" t="inlineStr">
        <is>
          <t>168:40</t>
        </is>
      </c>
      <c r="H25" t="n">
        <v>0.2</v>
      </c>
    </row>
    <row r="26">
      <c r="A26" t="inlineStr">
        <is>
          <t>8529</t>
        </is>
      </c>
      <c r="C26" t="inlineStr">
        <is>
          <t>991599,993533,995476,995615,997731</t>
        </is>
      </c>
      <c r="D26" t="inlineStr">
        <is>
          <t>39079249,39106425,39137112,39143555,39184598</t>
        </is>
      </c>
      <c r="E26" t="inlineStr">
        <is>
          <t>84:42</t>
        </is>
      </c>
      <c r="F26" t="n">
        <v>5</v>
      </c>
      <c r="G26" t="inlineStr">
        <is>
          <t>16:56</t>
        </is>
      </c>
      <c r="H26" t="n">
        <v>0.2</v>
      </c>
    </row>
    <row r="27">
      <c r="A27" t="inlineStr">
        <is>
          <t>3878</t>
        </is>
      </c>
      <c r="C27" t="inlineStr">
        <is>
          <t>995520,997719</t>
        </is>
      </c>
      <c r="D27" t="inlineStr">
        <is>
          <t>39139657,39177388</t>
        </is>
      </c>
      <c r="E27" t="inlineStr">
        <is>
          <t>72:21</t>
        </is>
      </c>
      <c r="F27" t="n">
        <v>2</v>
      </c>
      <c r="G27" t="inlineStr">
        <is>
          <t>36:10</t>
        </is>
      </c>
      <c r="H27" t="n">
        <v>0.2</v>
      </c>
    </row>
    <row r="28">
      <c r="A28" t="inlineStr">
        <is>
          <t>4062</t>
        </is>
      </c>
      <c r="C28" t="inlineStr">
        <is>
          <t>988127</t>
        </is>
      </c>
      <c r="D28" t="inlineStr">
        <is>
          <t>39019887</t>
        </is>
      </c>
      <c r="E28" t="inlineStr">
        <is>
          <t>45:22</t>
        </is>
      </c>
      <c r="F28" t="n">
        <v>1</v>
      </c>
      <c r="G28" t="inlineStr">
        <is>
          <t>45:22</t>
        </is>
      </c>
      <c r="H28" t="n">
        <v>0.2</v>
      </c>
    </row>
    <row r="29">
      <c r="A29" t="inlineStr">
        <is>
          <t>5670</t>
        </is>
      </c>
      <c r="C29" t="inlineStr">
        <is>
          <t>988481</t>
        </is>
      </c>
      <c r="D29" t="inlineStr">
        <is>
          <t>39030923</t>
        </is>
      </c>
      <c r="E29" t="inlineStr">
        <is>
          <t>4:10</t>
        </is>
      </c>
      <c r="F29" t="n">
        <v>1</v>
      </c>
      <c r="G29" t="inlineStr">
        <is>
          <t>4:10</t>
        </is>
      </c>
      <c r="H29" t="n">
        <v>0</v>
      </c>
    </row>
    <row r="30">
      <c r="A30" t="inlineStr">
        <is>
          <t>4187</t>
        </is>
      </c>
      <c r="C30" t="inlineStr">
        <is>
          <t>001696</t>
        </is>
      </c>
      <c r="D30" t="inlineStr">
        <is>
          <t>39234411</t>
        </is>
      </c>
      <c r="E30" t="inlineStr">
        <is>
          <t>24:35</t>
        </is>
      </c>
      <c r="F30" t="n">
        <v>1</v>
      </c>
      <c r="G30" t="inlineStr">
        <is>
          <t>24:35</t>
        </is>
      </c>
      <c r="H30" t="n">
        <v>0.2</v>
      </c>
    </row>
    <row r="31">
      <c r="A31" t="inlineStr">
        <is>
          <t>8785</t>
        </is>
      </c>
      <c r="C31" t="inlineStr"/>
      <c r="D31" t="inlineStr">
        <is>
          <t>39230488</t>
        </is>
      </c>
      <c r="E31" t="inlineStr">
        <is>
          <t>0:01</t>
        </is>
      </c>
      <c r="F31" t="n">
        <v>1</v>
      </c>
      <c r="G31" t="inlineStr">
        <is>
          <t>0:01</t>
        </is>
      </c>
      <c r="H31" t="n">
        <v>0</v>
      </c>
    </row>
    <row r="32">
      <c r="A32" t="inlineStr">
        <is>
          <t>5796</t>
        </is>
      </c>
      <c r="C32" t="inlineStr">
        <is>
          <t>002430</t>
        </is>
      </c>
      <c r="D32" t="inlineStr">
        <is>
          <t>39244926</t>
        </is>
      </c>
      <c r="E32" t="inlineStr">
        <is>
          <t>4:30</t>
        </is>
      </c>
      <c r="F32" t="n">
        <v>1</v>
      </c>
      <c r="G32" t="inlineStr">
        <is>
          <t>4:30</t>
        </is>
      </c>
      <c r="H32" t="n">
        <v>0</v>
      </c>
    </row>
    <row r="33">
      <c r="A33" t="inlineStr">
        <is>
          <t>3134</t>
        </is>
      </c>
      <c r="C33" t="inlineStr">
        <is>
          <t>997932</t>
        </is>
      </c>
      <c r="D33" t="inlineStr">
        <is>
          <t>39178910</t>
        </is>
      </c>
      <c r="E33" t="inlineStr">
        <is>
          <t>7:55</t>
        </is>
      </c>
      <c r="F33" t="n">
        <v>1</v>
      </c>
      <c r="G33" t="inlineStr">
        <is>
          <t>7:55</t>
        </is>
      </c>
      <c r="H33" t="n">
        <v>0</v>
      </c>
    </row>
    <row r="34">
      <c r="A34" t="inlineStr">
        <is>
          <t>2165</t>
        </is>
      </c>
      <c r="C34" t="inlineStr">
        <is>
          <t>989734</t>
        </is>
      </c>
      <c r="D34" t="inlineStr">
        <is>
          <t>39046720</t>
        </is>
      </c>
      <c r="E34" t="inlineStr">
        <is>
          <t>26:46</t>
        </is>
      </c>
      <c r="F34" t="n">
        <v>1</v>
      </c>
      <c r="G34" t="inlineStr">
        <is>
          <t>26:46</t>
        </is>
      </c>
      <c r="H34" t="n">
        <v>0.2</v>
      </c>
    </row>
    <row r="35">
      <c r="A35" t="inlineStr">
        <is>
          <t>1074</t>
        </is>
      </c>
      <c r="C35" t="inlineStr">
        <is>
          <t>991219,999028</t>
        </is>
      </c>
      <c r="D35" t="inlineStr">
        <is>
          <t>991219,39200722</t>
        </is>
      </c>
      <c r="E35" t="inlineStr">
        <is>
          <t>82:15</t>
        </is>
      </c>
      <c r="F35" t="n">
        <v>2</v>
      </c>
      <c r="G35" t="inlineStr">
        <is>
          <t>41:07</t>
        </is>
      </c>
      <c r="H35" t="n">
        <v>0.2</v>
      </c>
    </row>
    <row r="36">
      <c r="A36" t="inlineStr">
        <is>
          <t>1740</t>
        </is>
      </c>
      <c r="C36" t="inlineStr">
        <is>
          <t>986815</t>
        </is>
      </c>
      <c r="D36" t="inlineStr">
        <is>
          <t>38991149</t>
        </is>
      </c>
      <c r="E36" t="inlineStr">
        <is>
          <t>7:49</t>
        </is>
      </c>
      <c r="F36" t="n">
        <v>1</v>
      </c>
      <c r="G36" t="inlineStr">
        <is>
          <t>7:49</t>
        </is>
      </c>
      <c r="H36" t="n">
        <v>0</v>
      </c>
    </row>
    <row r="37">
      <c r="A37" t="inlineStr">
        <is>
          <t>401</t>
        </is>
      </c>
      <c r="C37" t="inlineStr">
        <is>
          <t>995217</t>
        </is>
      </c>
      <c r="D37" t="inlineStr">
        <is>
          <t>39129974</t>
        </is>
      </c>
      <c r="E37" t="inlineStr">
        <is>
          <t>24:17</t>
        </is>
      </c>
      <c r="F37" t="n">
        <v>1</v>
      </c>
      <c r="G37" t="inlineStr">
        <is>
          <t>24:17</t>
        </is>
      </c>
      <c r="H37" t="n">
        <v>0.2</v>
      </c>
    </row>
    <row r="38">
      <c r="A38" t="inlineStr">
        <is>
          <t>4730</t>
        </is>
      </c>
      <c r="C38" t="inlineStr">
        <is>
          <t>987757</t>
        </is>
      </c>
      <c r="D38" t="inlineStr">
        <is>
          <t>39022601</t>
        </is>
      </c>
      <c r="E38" t="inlineStr">
        <is>
          <t>45:30</t>
        </is>
      </c>
      <c r="F38" t="n">
        <v>1</v>
      </c>
      <c r="G38" t="inlineStr">
        <is>
          <t>45:30</t>
        </is>
      </c>
      <c r="H38" t="n">
        <v>0.2</v>
      </c>
    </row>
    <row r="39">
      <c r="A39" t="inlineStr">
        <is>
          <t>3762</t>
        </is>
      </c>
      <c r="C39" t="inlineStr">
        <is>
          <t>995472</t>
        </is>
      </c>
      <c r="D39" t="inlineStr">
        <is>
          <t>39137035</t>
        </is>
      </c>
      <c r="E39" t="inlineStr">
        <is>
          <t>6:37</t>
        </is>
      </c>
      <c r="F39" t="n">
        <v>1</v>
      </c>
      <c r="G39" t="inlineStr">
        <is>
          <t>6:37</t>
        </is>
      </c>
      <c r="H39" t="n">
        <v>0</v>
      </c>
    </row>
    <row r="40">
      <c r="A40" t="inlineStr">
        <is>
          <t>5424</t>
        </is>
      </c>
      <c r="C40" t="inlineStr">
        <is>
          <t>985643</t>
        </is>
      </c>
      <c r="D40" t="inlineStr">
        <is>
          <t>38970573</t>
        </is>
      </c>
      <c r="E40" t="inlineStr">
        <is>
          <t>46:24</t>
        </is>
      </c>
      <c r="F40" t="n">
        <v>1</v>
      </c>
      <c r="G40" t="inlineStr">
        <is>
          <t>46:24</t>
        </is>
      </c>
      <c r="H40" t="n">
        <v>0.2</v>
      </c>
    </row>
    <row r="41">
      <c r="A41" t="inlineStr">
        <is>
          <t>5788</t>
        </is>
      </c>
      <c r="C41" t="inlineStr">
        <is>
          <t>000284</t>
        </is>
      </c>
      <c r="D41" t="inlineStr">
        <is>
          <t>39219947</t>
        </is>
      </c>
      <c r="E41" t="inlineStr">
        <is>
          <t>69:34</t>
        </is>
      </c>
      <c r="F41" t="n">
        <v>1</v>
      </c>
      <c r="G41" t="inlineStr">
        <is>
          <t>69:34</t>
        </is>
      </c>
      <c r="H41" t="n">
        <v>0.2</v>
      </c>
    </row>
    <row r="42">
      <c r="A42" t="inlineStr">
        <is>
          <t>1747</t>
        </is>
      </c>
      <c r="C42" t="inlineStr">
        <is>
          <t>987841,992943</t>
        </is>
      </c>
      <c r="D42" t="inlineStr">
        <is>
          <t>987841,992943</t>
        </is>
      </c>
      <c r="E42" t="inlineStr">
        <is>
          <t>123:49</t>
        </is>
      </c>
      <c r="F42" t="n">
        <v>2</v>
      </c>
      <c r="G42" t="inlineStr">
        <is>
          <t>61:54</t>
        </is>
      </c>
      <c r="H42" t="n">
        <v>0.2</v>
      </c>
    </row>
    <row r="43">
      <c r="A43" t="inlineStr">
        <is>
          <t>6773</t>
        </is>
      </c>
      <c r="C43" t="inlineStr">
        <is>
          <t>987818</t>
        </is>
      </c>
      <c r="D43" t="inlineStr">
        <is>
          <t>39016844</t>
        </is>
      </c>
      <c r="E43" t="inlineStr">
        <is>
          <t>24:57</t>
        </is>
      </c>
      <c r="F43" t="n">
        <v>1</v>
      </c>
      <c r="G43" t="inlineStr">
        <is>
          <t>24:57</t>
        </is>
      </c>
      <c r="H43" t="n">
        <v>0.2</v>
      </c>
    </row>
    <row r="44">
      <c r="A44" t="inlineStr">
        <is>
          <t>6651</t>
        </is>
      </c>
      <c r="C44" t="inlineStr">
        <is>
          <t>986105,991648</t>
        </is>
      </c>
      <c r="D44" t="inlineStr">
        <is>
          <t>38977300,39082202</t>
        </is>
      </c>
      <c r="E44" t="inlineStr">
        <is>
          <t>116:20</t>
        </is>
      </c>
      <c r="F44" t="n">
        <v>2</v>
      </c>
      <c r="G44" t="inlineStr">
        <is>
          <t>58:10</t>
        </is>
      </c>
      <c r="H44" t="n">
        <v>0.2</v>
      </c>
    </row>
    <row r="45">
      <c r="A45" t="inlineStr">
        <is>
          <t>5201</t>
        </is>
      </c>
      <c r="C45" t="inlineStr">
        <is>
          <t>990717</t>
        </is>
      </c>
      <c r="D45" t="inlineStr">
        <is>
          <t>39060787</t>
        </is>
      </c>
      <c r="E45" t="inlineStr">
        <is>
          <t>29:30</t>
        </is>
      </c>
      <c r="F45" t="n">
        <v>1</v>
      </c>
      <c r="G45" t="inlineStr">
        <is>
          <t>29:30</t>
        </is>
      </c>
      <c r="H45" t="n">
        <v>0.2</v>
      </c>
    </row>
    <row r="46">
      <c r="A46" t="inlineStr">
        <is>
          <t>5444</t>
        </is>
      </c>
      <c r="C46" t="inlineStr">
        <is>
          <t>987046</t>
        </is>
      </c>
      <c r="D46" t="inlineStr">
        <is>
          <t>38994734</t>
        </is>
      </c>
      <c r="E46" t="inlineStr">
        <is>
          <t>40:21</t>
        </is>
      </c>
      <c r="F46" t="n">
        <v>1</v>
      </c>
      <c r="G46" t="inlineStr">
        <is>
          <t>40:21</t>
        </is>
      </c>
      <c r="H46" t="n">
        <v>0.2</v>
      </c>
    </row>
    <row r="47">
      <c r="A47" t="inlineStr">
        <is>
          <t>8830</t>
        </is>
      </c>
      <c r="C47" t="inlineStr">
        <is>
          <t>988611</t>
        </is>
      </c>
      <c r="D47" t="inlineStr">
        <is>
          <t>39032338</t>
        </is>
      </c>
      <c r="E47" t="inlineStr">
        <is>
          <t>24:49</t>
        </is>
      </c>
      <c r="F47" t="n">
        <v>1</v>
      </c>
      <c r="G47" t="inlineStr">
        <is>
          <t>24:49</t>
        </is>
      </c>
      <c r="H47" t="n">
        <v>0.2</v>
      </c>
    </row>
    <row r="48">
      <c r="A48" t="inlineStr">
        <is>
          <t>3387</t>
        </is>
      </c>
      <c r="C48" t="inlineStr">
        <is>
          <t>996712</t>
        </is>
      </c>
      <c r="D48" t="inlineStr">
        <is>
          <t>39162445</t>
        </is>
      </c>
      <c r="E48" t="inlineStr">
        <is>
          <t>2:04</t>
        </is>
      </c>
      <c r="F48" t="n">
        <v>1</v>
      </c>
      <c r="G48" t="inlineStr">
        <is>
          <t>2:04</t>
        </is>
      </c>
      <c r="H48" t="n">
        <v>0</v>
      </c>
    </row>
    <row r="49">
      <c r="A49" t="inlineStr">
        <is>
          <t>1121</t>
        </is>
      </c>
      <c r="C49" t="inlineStr">
        <is>
          <t>99809</t>
        </is>
      </c>
      <c r="D49" t="inlineStr">
        <is>
          <t>39181979</t>
        </is>
      </c>
      <c r="E49" t="inlineStr">
        <is>
          <t>23:39</t>
        </is>
      </c>
      <c r="F49" t="n">
        <v>1</v>
      </c>
      <c r="G49" t="inlineStr">
        <is>
          <t>23:39</t>
        </is>
      </c>
      <c r="H49" t="n">
        <v>0.2</v>
      </c>
    </row>
    <row r="50">
      <c r="A50" t="inlineStr">
        <is>
          <t>3385</t>
        </is>
      </c>
      <c r="C50" t="inlineStr">
        <is>
          <t>988458</t>
        </is>
      </c>
      <c r="D50" t="inlineStr">
        <is>
          <t>39030735</t>
        </is>
      </c>
      <c r="E50" t="inlineStr">
        <is>
          <t>23:48</t>
        </is>
      </c>
      <c r="F50" t="n">
        <v>1</v>
      </c>
      <c r="G50" t="inlineStr">
        <is>
          <t>23:48</t>
        </is>
      </c>
      <c r="H50" t="n">
        <v>0.2</v>
      </c>
    </row>
    <row r="51">
      <c r="A51" t="inlineStr">
        <is>
          <t>2844</t>
        </is>
      </c>
      <c r="C51" t="inlineStr">
        <is>
          <t>991733</t>
        </is>
      </c>
      <c r="D51" t="inlineStr">
        <is>
          <t>39086170</t>
        </is>
      </c>
      <c r="E51" t="inlineStr">
        <is>
          <t>15:20</t>
        </is>
      </c>
      <c r="F51" t="n">
        <v>1</v>
      </c>
      <c r="G51" t="inlineStr">
        <is>
          <t>15:20</t>
        </is>
      </c>
      <c r="H51" t="n">
        <v>0.2</v>
      </c>
    </row>
    <row r="52">
      <c r="A52" t="inlineStr">
        <is>
          <t>1752</t>
        </is>
      </c>
      <c r="C52" t="inlineStr">
        <is>
          <t>000289,990791</t>
        </is>
      </c>
      <c r="D52" t="inlineStr">
        <is>
          <t>39219612,39062281</t>
        </is>
      </c>
      <c r="E52" t="inlineStr">
        <is>
          <t>45:59</t>
        </is>
      </c>
      <c r="F52" t="n">
        <v>2</v>
      </c>
      <c r="G52" t="inlineStr">
        <is>
          <t>22:59</t>
        </is>
      </c>
      <c r="H52" t="n">
        <v>0.2</v>
      </c>
    </row>
    <row r="53">
      <c r="A53" t="inlineStr">
        <is>
          <t>3379</t>
        </is>
      </c>
      <c r="C53" t="inlineStr">
        <is>
          <t>995334</t>
        </is>
      </c>
      <c r="D53" t="inlineStr">
        <is>
          <t>39132502</t>
        </is>
      </c>
      <c r="E53" t="inlineStr">
        <is>
          <t>72:04</t>
        </is>
      </c>
      <c r="F53" t="n">
        <v>1</v>
      </c>
      <c r="G53" t="inlineStr">
        <is>
          <t>72:04</t>
        </is>
      </c>
      <c r="H53" t="n">
        <v>0.2</v>
      </c>
    </row>
    <row r="54">
      <c r="A54" t="inlineStr">
        <is>
          <t>3136</t>
        </is>
      </c>
      <c r="C54" t="inlineStr">
        <is>
          <t>997945</t>
        </is>
      </c>
      <c r="D54" t="inlineStr">
        <is>
          <t>39179462</t>
        </is>
      </c>
      <c r="E54" t="inlineStr">
        <is>
          <t>7:10</t>
        </is>
      </c>
      <c r="F54" t="n">
        <v>1</v>
      </c>
      <c r="G54" t="inlineStr">
        <is>
          <t>7:10</t>
        </is>
      </c>
      <c r="H54" t="n">
        <v>0</v>
      </c>
    </row>
    <row r="55">
      <c r="A55" t="inlineStr">
        <is>
          <t>2684</t>
        </is>
      </c>
      <c r="C55" t="inlineStr">
        <is>
          <t>995661,998447</t>
        </is>
      </c>
      <c r="D55" t="inlineStr">
        <is>
          <t>39145506,39187797</t>
        </is>
      </c>
      <c r="E55" t="inlineStr">
        <is>
          <t>22:01</t>
        </is>
      </c>
      <c r="F55" t="n">
        <v>2</v>
      </c>
      <c r="G55" t="inlineStr">
        <is>
          <t>11:00</t>
        </is>
      </c>
      <c r="H55" t="n">
        <v>0.2</v>
      </c>
    </row>
    <row r="56">
      <c r="A56" t="inlineStr">
        <is>
          <t>3256</t>
        </is>
      </c>
      <c r="C56" t="inlineStr">
        <is>
          <t>995883</t>
        </is>
      </c>
      <c r="D56" t="inlineStr">
        <is>
          <t>39148866</t>
        </is>
      </c>
      <c r="E56" t="inlineStr">
        <is>
          <t>34:20</t>
        </is>
      </c>
      <c r="F56" t="n">
        <v>1</v>
      </c>
      <c r="G56" t="inlineStr">
        <is>
          <t>34:20</t>
        </is>
      </c>
      <c r="H56" t="n">
        <v>0.2</v>
      </c>
    </row>
    <row r="57">
      <c r="A57" t="inlineStr">
        <is>
          <t>6920</t>
        </is>
      </c>
      <c r="C57" t="inlineStr">
        <is>
          <t>002202</t>
        </is>
      </c>
      <c r="D57" t="inlineStr">
        <is>
          <t>002202</t>
        </is>
      </c>
      <c r="E57" t="inlineStr">
        <is>
          <t>73:32</t>
        </is>
      </c>
      <c r="F57" t="n">
        <v>1</v>
      </c>
      <c r="G57" t="inlineStr">
        <is>
          <t>73:32</t>
        </is>
      </c>
      <c r="H57" t="n">
        <v>0.2</v>
      </c>
    </row>
    <row r="58">
      <c r="A58" t="inlineStr">
        <is>
          <t>933</t>
        </is>
      </c>
      <c r="C58" t="inlineStr">
        <is>
          <t>002658</t>
        </is>
      </c>
      <c r="D58" t="inlineStr">
        <is>
          <t>002658</t>
        </is>
      </c>
      <c r="E58" t="inlineStr">
        <is>
          <t>15:53</t>
        </is>
      </c>
      <c r="F58" t="n">
        <v>1</v>
      </c>
      <c r="G58" t="inlineStr">
        <is>
          <t>15:53</t>
        </is>
      </c>
      <c r="H58" t="n">
        <v>0.2</v>
      </c>
    </row>
    <row r="59">
      <c r="A59" t="inlineStr">
        <is>
          <t>8704</t>
        </is>
      </c>
      <c r="C59" t="inlineStr">
        <is>
          <t>987258,989785</t>
        </is>
      </c>
      <c r="D59" t="inlineStr">
        <is>
          <t>39004159,39048292</t>
        </is>
      </c>
      <c r="E59" t="inlineStr">
        <is>
          <t>67:58</t>
        </is>
      </c>
      <c r="F59" t="n">
        <v>2</v>
      </c>
      <c r="G59" t="inlineStr">
        <is>
          <t>33:59</t>
        </is>
      </c>
      <c r="H59" t="n">
        <v>0.2</v>
      </c>
    </row>
    <row r="60">
      <c r="A60" t="inlineStr">
        <is>
          <t>658</t>
        </is>
      </c>
      <c r="C60" t="inlineStr">
        <is>
          <t>997938</t>
        </is>
      </c>
      <c r="D60" t="inlineStr">
        <is>
          <t>39179525</t>
        </is>
      </c>
      <c r="E60" t="inlineStr">
        <is>
          <t>6:55</t>
        </is>
      </c>
      <c r="F60" t="n">
        <v>1</v>
      </c>
      <c r="G60" t="inlineStr">
        <is>
          <t>6:55</t>
        </is>
      </c>
      <c r="H60" t="n">
        <v>0</v>
      </c>
    </row>
    <row r="61">
      <c r="A61" t="inlineStr">
        <is>
          <t>5711</t>
        </is>
      </c>
      <c r="C61" t="inlineStr">
        <is>
          <t>001223</t>
        </is>
      </c>
      <c r="D61" t="inlineStr">
        <is>
          <t>001223</t>
        </is>
      </c>
      <c r="E61" t="inlineStr">
        <is>
          <t>45:09</t>
        </is>
      </c>
      <c r="F61" t="n">
        <v>1</v>
      </c>
      <c r="G61" t="inlineStr">
        <is>
          <t>45:09</t>
        </is>
      </c>
      <c r="H61" t="n">
        <v>0.2</v>
      </c>
    </row>
    <row r="62">
      <c r="A62" t="inlineStr">
        <is>
          <t>934</t>
        </is>
      </c>
      <c r="C62" t="inlineStr">
        <is>
          <t>993878</t>
        </is>
      </c>
      <c r="D62" t="inlineStr">
        <is>
          <t>39110463</t>
        </is>
      </c>
      <c r="E62" t="inlineStr">
        <is>
          <t>17:43</t>
        </is>
      </c>
      <c r="F62" t="n">
        <v>1</v>
      </c>
      <c r="G62" t="inlineStr">
        <is>
          <t>17:43</t>
        </is>
      </c>
      <c r="H62" t="n">
        <v>0.2</v>
      </c>
    </row>
    <row r="63">
      <c r="A63" t="inlineStr">
        <is>
          <t>5437</t>
        </is>
      </c>
      <c r="C63" t="inlineStr">
        <is>
          <t>998759</t>
        </is>
      </c>
      <c r="D63" t="inlineStr">
        <is>
          <t>39192249</t>
        </is>
      </c>
      <c r="E63" t="inlineStr">
        <is>
          <t>20:12</t>
        </is>
      </c>
      <c r="F63" t="n">
        <v>1</v>
      </c>
      <c r="G63" t="inlineStr">
        <is>
          <t>20:12</t>
        </is>
      </c>
      <c r="H63" t="n">
        <v>0.2</v>
      </c>
    </row>
    <row r="64">
      <c r="A64" t="inlineStr">
        <is>
          <t>5713</t>
        </is>
      </c>
      <c r="C64" t="inlineStr">
        <is>
          <t>001260</t>
        </is>
      </c>
      <c r="D64" t="inlineStr">
        <is>
          <t>001260</t>
        </is>
      </c>
      <c r="E64" t="inlineStr">
        <is>
          <t>45:04</t>
        </is>
      </c>
      <c r="F64" t="n">
        <v>1</v>
      </c>
      <c r="G64" t="inlineStr">
        <is>
          <t>45:04</t>
        </is>
      </c>
      <c r="H64" t="n">
        <v>0.2</v>
      </c>
    </row>
    <row r="65">
      <c r="A65" t="inlineStr">
        <is>
          <t>937</t>
        </is>
      </c>
      <c r="C65" t="inlineStr">
        <is>
          <t>993873</t>
        </is>
      </c>
      <c r="D65" t="inlineStr">
        <is>
          <t>39110382</t>
        </is>
      </c>
      <c r="E65" t="inlineStr">
        <is>
          <t>17:45</t>
        </is>
      </c>
      <c r="F65" t="n">
        <v>1</v>
      </c>
      <c r="G65" t="inlineStr">
        <is>
          <t>17:45</t>
        </is>
      </c>
      <c r="H65" t="n">
        <v>0.2</v>
      </c>
    </row>
    <row r="66">
      <c r="A66" t="inlineStr">
        <is>
          <t>3934</t>
        </is>
      </c>
      <c r="C66" t="inlineStr">
        <is>
          <t>000974</t>
        </is>
      </c>
      <c r="D66" t="inlineStr">
        <is>
          <t>000974</t>
        </is>
      </c>
      <c r="E66" t="inlineStr">
        <is>
          <t>127:00</t>
        </is>
      </c>
      <c r="F66" t="n">
        <v>1</v>
      </c>
      <c r="G66" t="inlineStr">
        <is>
          <t>127:00</t>
        </is>
      </c>
      <c r="H66" t="n">
        <v>0.2</v>
      </c>
    </row>
    <row r="67">
      <c r="A67" t="inlineStr">
        <is>
          <t>3390</t>
        </is>
      </c>
      <c r="C67" t="inlineStr">
        <is>
          <t>989000</t>
        </is>
      </c>
      <c r="D67" t="inlineStr">
        <is>
          <t>39036950</t>
        </is>
      </c>
      <c r="E67" t="inlineStr">
        <is>
          <t>17:02</t>
        </is>
      </c>
      <c r="F67" t="n">
        <v>1</v>
      </c>
      <c r="G67" t="inlineStr">
        <is>
          <t>17:02</t>
        </is>
      </c>
      <c r="H67" t="n">
        <v>0.2</v>
      </c>
    </row>
    <row r="68">
      <c r="A68" t="inlineStr">
        <is>
          <t>6141</t>
        </is>
      </c>
      <c r="C68" t="inlineStr">
        <is>
          <t>987538</t>
        </is>
      </c>
      <c r="D68" t="inlineStr">
        <is>
          <t>39013534</t>
        </is>
      </c>
      <c r="E68" t="inlineStr">
        <is>
          <t>8:28</t>
        </is>
      </c>
      <c r="F68" t="n">
        <v>1</v>
      </c>
      <c r="G68" t="inlineStr">
        <is>
          <t>8:28</t>
        </is>
      </c>
      <c r="H68" t="n">
        <v>0.2</v>
      </c>
    </row>
    <row r="69">
      <c r="A69" t="inlineStr">
        <is>
          <t>4361</t>
        </is>
      </c>
      <c r="C69" t="inlineStr">
        <is>
          <t>990942</t>
        </is>
      </c>
      <c r="D69" t="inlineStr">
        <is>
          <t>39065397</t>
        </is>
      </c>
      <c r="E69" t="inlineStr">
        <is>
          <t>43:42</t>
        </is>
      </c>
      <c r="F69" t="n">
        <v>1</v>
      </c>
      <c r="G69" t="inlineStr">
        <is>
          <t>43:42</t>
        </is>
      </c>
      <c r="H69" t="n">
        <v>0.2</v>
      </c>
    </row>
    <row r="70">
      <c r="A70" t="inlineStr">
        <is>
          <t>8320</t>
        </is>
      </c>
      <c r="C70" t="inlineStr">
        <is>
          <t>991932</t>
        </is>
      </c>
      <c r="D70" t="inlineStr">
        <is>
          <t>39087955</t>
        </is>
      </c>
      <c r="E70" t="inlineStr">
        <is>
          <t>9:51</t>
        </is>
      </c>
      <c r="F70" t="n">
        <v>1</v>
      </c>
      <c r="G70" t="inlineStr">
        <is>
          <t>9:51</t>
        </is>
      </c>
      <c r="H70" t="n">
        <v>0.2</v>
      </c>
    </row>
    <row r="71">
      <c r="A71" t="inlineStr">
        <is>
          <t>6421</t>
        </is>
      </c>
      <c r="C71" t="inlineStr">
        <is>
          <t>991686</t>
        </is>
      </c>
      <c r="D71" t="inlineStr">
        <is>
          <t>39084856</t>
        </is>
      </c>
      <c r="E71" t="inlineStr">
        <is>
          <t>6:11</t>
        </is>
      </c>
      <c r="F71" t="n">
        <v>1</v>
      </c>
      <c r="G71" t="inlineStr">
        <is>
          <t>6:11</t>
        </is>
      </c>
      <c r="H71" t="n">
        <v>0</v>
      </c>
    </row>
    <row r="72">
      <c r="A72" t="inlineStr">
        <is>
          <t>3152</t>
        </is>
      </c>
      <c r="C72" t="inlineStr">
        <is>
          <t>998910</t>
        </is>
      </c>
      <c r="D72" t="inlineStr">
        <is>
          <t>39197035</t>
        </is>
      </c>
      <c r="E72" t="inlineStr">
        <is>
          <t>12:02</t>
        </is>
      </c>
      <c r="F72" t="n">
        <v>1</v>
      </c>
      <c r="G72" t="inlineStr">
        <is>
          <t>12:02</t>
        </is>
      </c>
      <c r="H72" t="n">
        <v>0.2</v>
      </c>
    </row>
    <row r="73">
      <c r="A73" t="inlineStr">
        <is>
          <t>1008</t>
        </is>
      </c>
      <c r="C73" t="inlineStr">
        <is>
          <t>989904</t>
        </is>
      </c>
      <c r="D73" t="inlineStr">
        <is>
          <t>39049389</t>
        </is>
      </c>
      <c r="E73" t="inlineStr">
        <is>
          <t>70:50</t>
        </is>
      </c>
      <c r="F73" t="n">
        <v>1</v>
      </c>
      <c r="G73" t="inlineStr">
        <is>
          <t>70:50</t>
        </is>
      </c>
      <c r="H73" t="n">
        <v>0.2</v>
      </c>
    </row>
    <row r="74">
      <c r="A74" t="inlineStr">
        <is>
          <t>2613</t>
        </is>
      </c>
      <c r="C74" t="inlineStr">
        <is>
          <t>988841</t>
        </is>
      </c>
      <c r="D74" t="inlineStr">
        <is>
          <t>39034787</t>
        </is>
      </c>
      <c r="E74" t="inlineStr">
        <is>
          <t>23:01</t>
        </is>
      </c>
      <c r="F74" t="n">
        <v>1</v>
      </c>
      <c r="G74" t="inlineStr">
        <is>
          <t>23:01</t>
        </is>
      </c>
      <c r="H74" t="n">
        <v>0.2</v>
      </c>
    </row>
    <row r="75">
      <c r="A75" t="inlineStr">
        <is>
          <t>4519</t>
        </is>
      </c>
      <c r="C75" t="inlineStr">
        <is>
          <t>995470</t>
        </is>
      </c>
      <c r="D75" t="inlineStr">
        <is>
          <t>39136963</t>
        </is>
      </c>
      <c r="E75" t="inlineStr">
        <is>
          <t>80:29</t>
        </is>
      </c>
      <c r="F75" t="n">
        <v>1</v>
      </c>
      <c r="G75" t="inlineStr">
        <is>
          <t>80:29</t>
        </is>
      </c>
      <c r="H75" t="n">
        <v>0.2</v>
      </c>
    </row>
    <row r="76">
      <c r="A76" t="inlineStr">
        <is>
          <t>388</t>
        </is>
      </c>
      <c r="C76" t="inlineStr">
        <is>
          <t>002538</t>
        </is>
      </c>
      <c r="D76" t="inlineStr">
        <is>
          <t>002538</t>
        </is>
      </c>
      <c r="E76" t="inlineStr">
        <is>
          <t>119:42</t>
        </is>
      </c>
      <c r="F76" t="n">
        <v>1</v>
      </c>
      <c r="G76" t="inlineStr">
        <is>
          <t>119:42</t>
        </is>
      </c>
      <c r="H76" t="n">
        <v>0.2</v>
      </c>
    </row>
    <row r="77">
      <c r="A77" t="inlineStr">
        <is>
          <t>1763</t>
        </is>
      </c>
      <c r="C77" t="inlineStr">
        <is>
          <t>993618</t>
        </is>
      </c>
      <c r="D77" t="inlineStr">
        <is>
          <t>39106689</t>
        </is>
      </c>
      <c r="E77" t="inlineStr">
        <is>
          <t>23:17</t>
        </is>
      </c>
      <c r="F77" t="n">
        <v>1</v>
      </c>
      <c r="G77" t="inlineStr">
        <is>
          <t>23:17</t>
        </is>
      </c>
      <c r="H77" t="n">
        <v>0.2</v>
      </c>
    </row>
    <row r="78">
      <c r="A78" t="inlineStr">
        <is>
          <t>943</t>
        </is>
      </c>
      <c r="C78" t="inlineStr">
        <is>
          <t>986576</t>
        </is>
      </c>
      <c r="D78" t="inlineStr">
        <is>
          <t>38988687</t>
        </is>
      </c>
      <c r="E78" t="inlineStr">
        <is>
          <t>5:24</t>
        </is>
      </c>
      <c r="F78" t="n">
        <v>1</v>
      </c>
      <c r="G78" t="inlineStr">
        <is>
          <t>5:24</t>
        </is>
      </c>
      <c r="H78" t="n">
        <v>0</v>
      </c>
    </row>
    <row r="79">
      <c r="A79" t="inlineStr">
        <is>
          <t>1808</t>
        </is>
      </c>
      <c r="C79" t="inlineStr">
        <is>
          <t>990154</t>
        </is>
      </c>
      <c r="D79" t="inlineStr">
        <is>
          <t>39052334</t>
        </is>
      </c>
      <c r="E79" t="inlineStr">
        <is>
          <t>21:48</t>
        </is>
      </c>
      <c r="F79" t="n">
        <v>1</v>
      </c>
      <c r="G79" t="inlineStr">
        <is>
          <t>21:48</t>
        </is>
      </c>
      <c r="H79" t="n">
        <v>0.2</v>
      </c>
    </row>
    <row r="80">
      <c r="A80" t="inlineStr">
        <is>
          <t>823</t>
        </is>
      </c>
      <c r="C80" t="inlineStr">
        <is>
          <t>002422</t>
        </is>
      </c>
      <c r="D80" t="inlineStr">
        <is>
          <t>002422</t>
        </is>
      </c>
      <c r="E80" t="inlineStr">
        <is>
          <t>26:33</t>
        </is>
      </c>
      <c r="F80" t="n">
        <v>1</v>
      </c>
      <c r="G80" t="inlineStr">
        <is>
          <t>26:33</t>
        </is>
      </c>
      <c r="H80" t="n">
        <v>0.2</v>
      </c>
    </row>
    <row r="81">
      <c r="A81" t="inlineStr">
        <is>
          <t>827</t>
        </is>
      </c>
      <c r="C81" t="inlineStr">
        <is>
          <t>991246</t>
        </is>
      </c>
      <c r="D81" t="inlineStr">
        <is>
          <t>39070419</t>
        </is>
      </c>
      <c r="E81" t="inlineStr">
        <is>
          <t>1:52</t>
        </is>
      </c>
      <c r="F81" t="n">
        <v>1</v>
      </c>
      <c r="G81" t="inlineStr">
        <is>
          <t>1:52</t>
        </is>
      </c>
      <c r="H81" t="n">
        <v>0</v>
      </c>
    </row>
    <row r="82">
      <c r="A82" t="inlineStr">
        <is>
          <t>5208</t>
        </is>
      </c>
      <c r="C82" t="inlineStr">
        <is>
          <t>000242</t>
        </is>
      </c>
      <c r="D82" t="inlineStr">
        <is>
          <t>39219625</t>
        </is>
      </c>
      <c r="E82" t="inlineStr">
        <is>
          <t>4:56</t>
        </is>
      </c>
      <c r="F82" t="n">
        <v>1</v>
      </c>
      <c r="G82" t="inlineStr">
        <is>
          <t>4:56</t>
        </is>
      </c>
      <c r="H82" t="n">
        <v>0</v>
      </c>
    </row>
    <row r="83">
      <c r="A83" t="inlineStr">
        <is>
          <t>3702</t>
        </is>
      </c>
      <c r="C83" t="inlineStr">
        <is>
          <t>988990</t>
        </is>
      </c>
      <c r="D83" t="inlineStr">
        <is>
          <t>39036996</t>
        </is>
      </c>
      <c r="E83" t="inlineStr">
        <is>
          <t>16:50</t>
        </is>
      </c>
      <c r="F83" t="n">
        <v>1</v>
      </c>
      <c r="G83" t="inlineStr">
        <is>
          <t>16:50</t>
        </is>
      </c>
      <c r="H83" t="n">
        <v>0.2</v>
      </c>
    </row>
    <row r="84">
      <c r="A84" t="inlineStr">
        <is>
          <t>2978</t>
        </is>
      </c>
      <c r="C84" t="inlineStr">
        <is>
          <t>987050</t>
        </is>
      </c>
      <c r="D84" t="inlineStr">
        <is>
          <t>987050</t>
        </is>
      </c>
      <c r="E84" t="inlineStr">
        <is>
          <t>41:30</t>
        </is>
      </c>
      <c r="F84" t="n">
        <v>1</v>
      </c>
      <c r="G84" t="inlineStr">
        <is>
          <t>41:30</t>
        </is>
      </c>
      <c r="H84" t="n">
        <v>0.2</v>
      </c>
    </row>
    <row r="85">
      <c r="A85" t="inlineStr">
        <is>
          <t>4252</t>
        </is>
      </c>
      <c r="C85" t="inlineStr">
        <is>
          <t>990178</t>
        </is>
      </c>
      <c r="D85" t="inlineStr">
        <is>
          <t>39052553</t>
        </is>
      </c>
      <c r="E85" t="inlineStr">
        <is>
          <t>68:49</t>
        </is>
      </c>
      <c r="F85" t="n">
        <v>1</v>
      </c>
      <c r="G85" t="inlineStr">
        <is>
          <t>68:49</t>
        </is>
      </c>
      <c r="H85" t="n">
        <v>0.2</v>
      </c>
    </row>
    <row r="86">
      <c r="A86" t="inlineStr">
        <is>
          <t>3167</t>
        </is>
      </c>
      <c r="C86" t="inlineStr">
        <is>
          <t>997813</t>
        </is>
      </c>
      <c r="D86" t="inlineStr">
        <is>
          <t>39178356</t>
        </is>
      </c>
      <c r="E86" t="inlineStr">
        <is>
          <t>8:47</t>
        </is>
      </c>
      <c r="F86" t="n">
        <v>1</v>
      </c>
      <c r="G86" t="inlineStr">
        <is>
          <t>8:47</t>
        </is>
      </c>
      <c r="H86" t="n">
        <v>0.2</v>
      </c>
    </row>
    <row r="87">
      <c r="A87" t="inlineStr">
        <is>
          <t>2990</t>
        </is>
      </c>
      <c r="C87" t="inlineStr">
        <is>
          <t>999102</t>
        </is>
      </c>
      <c r="D87" t="inlineStr">
        <is>
          <t>999102</t>
        </is>
      </c>
      <c r="E87" t="inlineStr">
        <is>
          <t>174:40</t>
        </is>
      </c>
      <c r="F87" t="n">
        <v>1</v>
      </c>
      <c r="G87" t="inlineStr">
        <is>
          <t>174:40</t>
        </is>
      </c>
      <c r="H87" t="n">
        <v>0.2</v>
      </c>
    </row>
    <row r="88">
      <c r="A88" t="inlineStr">
        <is>
          <t>1141</t>
        </is>
      </c>
      <c r="C88" t="inlineStr">
        <is>
          <t>986136</t>
        </is>
      </c>
      <c r="D88" t="inlineStr">
        <is>
          <t>38979202</t>
        </is>
      </c>
      <c r="E88" t="inlineStr">
        <is>
          <t>1:18</t>
        </is>
      </c>
      <c r="F88" t="n">
        <v>1</v>
      </c>
      <c r="G88" t="inlineStr">
        <is>
          <t>1:18</t>
        </is>
      </c>
      <c r="H88" t="n">
        <v>0</v>
      </c>
    </row>
    <row r="89">
      <c r="A89" t="inlineStr">
        <is>
          <t>4090</t>
        </is>
      </c>
      <c r="C89" t="inlineStr">
        <is>
          <t>986107,988501</t>
        </is>
      </c>
      <c r="D89" t="inlineStr">
        <is>
          <t>38977437,39031061</t>
        </is>
      </c>
      <c r="E89" t="inlineStr">
        <is>
          <t>27:42</t>
        </is>
      </c>
      <c r="F89" t="n">
        <v>2</v>
      </c>
      <c r="G89" t="inlineStr">
        <is>
          <t>13:51</t>
        </is>
      </c>
      <c r="H89" t="n">
        <v>0.2</v>
      </c>
    </row>
    <row r="90">
      <c r="A90" t="inlineStr">
        <is>
          <t>3560</t>
        </is>
      </c>
      <c r="C90" t="inlineStr">
        <is>
          <t>989177</t>
        </is>
      </c>
      <c r="D90" t="inlineStr">
        <is>
          <t>39037662</t>
        </is>
      </c>
      <c r="E90" t="inlineStr">
        <is>
          <t>15:59</t>
        </is>
      </c>
      <c r="F90" t="n">
        <v>1</v>
      </c>
      <c r="G90" t="inlineStr">
        <is>
          <t>15:59</t>
        </is>
      </c>
      <c r="H90" t="n">
        <v>0.2</v>
      </c>
    </row>
    <row r="91">
      <c r="A91" t="inlineStr">
        <is>
          <t>3163</t>
        </is>
      </c>
      <c r="C91" t="inlineStr">
        <is>
          <t>998063</t>
        </is>
      </c>
      <c r="D91" t="inlineStr">
        <is>
          <t>39181022</t>
        </is>
      </c>
      <c r="E91" t="inlineStr">
        <is>
          <t>5:25</t>
        </is>
      </c>
      <c r="F91" t="n">
        <v>1</v>
      </c>
      <c r="G91" t="inlineStr">
        <is>
          <t>5:25</t>
        </is>
      </c>
      <c r="H91" t="n">
        <v>0</v>
      </c>
    </row>
    <row r="92">
      <c r="A92" t="inlineStr">
        <is>
          <t>3037</t>
        </is>
      </c>
      <c r="C92" t="inlineStr">
        <is>
          <t>990888</t>
        </is>
      </c>
      <c r="D92" t="inlineStr">
        <is>
          <t>39063455</t>
        </is>
      </c>
      <c r="E92" t="inlineStr">
        <is>
          <t>27:26</t>
        </is>
      </c>
      <c r="F92" t="n">
        <v>1</v>
      </c>
      <c r="G92" t="inlineStr">
        <is>
          <t>27:26</t>
        </is>
      </c>
      <c r="H92" t="n">
        <v>0.2</v>
      </c>
    </row>
    <row r="93">
      <c r="A93" t="inlineStr">
        <is>
          <t>711</t>
        </is>
      </c>
      <c r="C93" t="inlineStr">
        <is>
          <t>986507</t>
        </is>
      </c>
      <c r="D93" t="inlineStr">
        <is>
          <t>38986702</t>
        </is>
      </c>
      <c r="E93" t="inlineStr">
        <is>
          <t>119:22</t>
        </is>
      </c>
      <c r="F93" t="n">
        <v>1</v>
      </c>
      <c r="G93" t="inlineStr">
        <is>
          <t>119:22</t>
        </is>
      </c>
      <c r="H93" t="n">
        <v>0.2</v>
      </c>
    </row>
    <row r="94">
      <c r="A94" t="inlineStr">
        <is>
          <t>3795</t>
        </is>
      </c>
      <c r="C94" t="inlineStr">
        <is>
          <t>995880</t>
        </is>
      </c>
      <c r="D94" t="inlineStr">
        <is>
          <t>39148855</t>
        </is>
      </c>
      <c r="E94" t="inlineStr">
        <is>
          <t>25:31</t>
        </is>
      </c>
      <c r="F94" t="n">
        <v>1</v>
      </c>
      <c r="G94" t="inlineStr">
        <is>
          <t>25:31</t>
        </is>
      </c>
      <c r="H94" t="n">
        <v>0.2</v>
      </c>
    </row>
    <row r="95">
      <c r="A95" t="inlineStr">
        <is>
          <t>559</t>
        </is>
      </c>
      <c r="C95" t="inlineStr">
        <is>
          <t>986379</t>
        </is>
      </c>
      <c r="D95" t="inlineStr">
        <is>
          <t>38984090</t>
        </is>
      </c>
      <c r="E95" t="inlineStr">
        <is>
          <t>70:40</t>
        </is>
      </c>
      <c r="F95" t="n">
        <v>1</v>
      </c>
      <c r="G95" t="inlineStr">
        <is>
          <t>70:40</t>
        </is>
      </c>
      <c r="H95" t="n">
        <v>0.2</v>
      </c>
    </row>
    <row r="96">
      <c r="A96" t="inlineStr">
        <is>
          <t>4644</t>
        </is>
      </c>
      <c r="C96" t="inlineStr">
        <is>
          <t>993850</t>
        </is>
      </c>
      <c r="D96" t="inlineStr">
        <is>
          <t>39109844</t>
        </is>
      </c>
      <c r="E96" t="inlineStr">
        <is>
          <t>2:16</t>
        </is>
      </c>
      <c r="F96" t="n">
        <v>1</v>
      </c>
      <c r="G96" t="inlineStr">
        <is>
          <t>2:16</t>
        </is>
      </c>
      <c r="H96" t="n">
        <v>0</v>
      </c>
    </row>
    <row r="97">
      <c r="A97" t="inlineStr">
        <is>
          <t>3798</t>
        </is>
      </c>
      <c r="C97" t="inlineStr">
        <is>
          <t>000233</t>
        </is>
      </c>
      <c r="D97" t="inlineStr">
        <is>
          <t>39216803</t>
        </is>
      </c>
      <c r="E97" t="inlineStr">
        <is>
          <t>29:09</t>
        </is>
      </c>
      <c r="F97" t="n">
        <v>1</v>
      </c>
      <c r="G97" t="inlineStr">
        <is>
          <t>29:09</t>
        </is>
      </c>
      <c r="H97" t="n">
        <v>0.2</v>
      </c>
    </row>
    <row r="98">
      <c r="A98" t="inlineStr">
        <is>
          <t>4889</t>
        </is>
      </c>
      <c r="C98" t="inlineStr">
        <is>
          <t>002463</t>
        </is>
      </c>
      <c r="D98" t="inlineStr">
        <is>
          <t>002463</t>
        </is>
      </c>
      <c r="E98" t="inlineStr">
        <is>
          <t>72:55</t>
        </is>
      </c>
      <c r="F98" t="n">
        <v>1</v>
      </c>
      <c r="G98" t="inlineStr">
        <is>
          <t>72:55</t>
        </is>
      </c>
      <c r="H98" t="n">
        <v>0.2</v>
      </c>
    </row>
    <row r="99">
      <c r="A99" t="inlineStr">
        <is>
          <t>5736</t>
        </is>
      </c>
      <c r="C99" t="inlineStr">
        <is>
          <t>989301</t>
        </is>
      </c>
      <c r="D99" t="inlineStr">
        <is>
          <t>39041158</t>
        </is>
      </c>
      <c r="E99" t="inlineStr">
        <is>
          <t>27:28</t>
        </is>
      </c>
      <c r="F99" t="n">
        <v>1</v>
      </c>
      <c r="G99" t="inlineStr">
        <is>
          <t>27:28</t>
        </is>
      </c>
      <c r="H99" t="n">
        <v>0.2</v>
      </c>
    </row>
    <row r="100">
      <c r="A100" t="inlineStr">
        <is>
          <t>5737</t>
        </is>
      </c>
      <c r="C100" t="inlineStr">
        <is>
          <t>989306</t>
        </is>
      </c>
      <c r="D100" t="inlineStr">
        <is>
          <t>39041189</t>
        </is>
      </c>
      <c r="E100" t="inlineStr">
        <is>
          <t>24:51</t>
        </is>
      </c>
      <c r="F100" t="n">
        <v>1</v>
      </c>
      <c r="G100" t="inlineStr">
        <is>
          <t>24:51</t>
        </is>
      </c>
      <c r="H100" t="n">
        <v>0.2</v>
      </c>
    </row>
    <row r="101">
      <c r="A101" t="inlineStr">
        <is>
          <t>1779</t>
        </is>
      </c>
      <c r="C101" t="inlineStr">
        <is>
          <t>999748</t>
        </is>
      </c>
      <c r="D101" t="inlineStr">
        <is>
          <t>39211743</t>
        </is>
      </c>
      <c r="E101" t="inlineStr">
        <is>
          <t>20:05</t>
        </is>
      </c>
      <c r="F101" t="n">
        <v>1</v>
      </c>
      <c r="G101" t="inlineStr">
        <is>
          <t>20:05</t>
        </is>
      </c>
      <c r="H101" t="n">
        <v>0.2</v>
      </c>
    </row>
    <row r="102">
      <c r="A102" t="inlineStr">
        <is>
          <t>4140</t>
        </is>
      </c>
      <c r="C102" t="inlineStr">
        <is>
          <t>997930</t>
        </is>
      </c>
      <c r="D102" t="inlineStr">
        <is>
          <t>39178966</t>
        </is>
      </c>
      <c r="E102" t="inlineStr">
        <is>
          <t>18:55</t>
        </is>
      </c>
      <c r="F102" t="n">
        <v>1</v>
      </c>
      <c r="G102" t="inlineStr">
        <is>
          <t>18:55</t>
        </is>
      </c>
      <c r="H102" t="n">
        <v>0.2</v>
      </c>
    </row>
    <row r="103">
      <c r="A103" t="inlineStr">
        <is>
          <t>5230</t>
        </is>
      </c>
      <c r="C103" t="inlineStr">
        <is>
          <t>002510</t>
        </is>
      </c>
      <c r="D103" t="inlineStr">
        <is>
          <t>002510</t>
        </is>
      </c>
      <c r="E103" t="inlineStr">
        <is>
          <t>97:48</t>
        </is>
      </c>
      <c r="F103" t="n">
        <v>1</v>
      </c>
      <c r="G103" t="inlineStr">
        <is>
          <t>97:48</t>
        </is>
      </c>
      <c r="H103" t="n">
        <v>0.2</v>
      </c>
    </row>
    <row r="104">
      <c r="A104" t="inlineStr">
        <is>
          <t>5472</t>
        </is>
      </c>
      <c r="C104" t="inlineStr">
        <is>
          <t>987301,987329</t>
        </is>
      </c>
      <c r="D104" t="inlineStr">
        <is>
          <t>39010256,39010256</t>
        </is>
      </c>
      <c r="E104" t="inlineStr">
        <is>
          <t>60:49</t>
        </is>
      </c>
      <c r="F104" t="n">
        <v>2</v>
      </c>
      <c r="G104" t="inlineStr">
        <is>
          <t>30:24</t>
        </is>
      </c>
      <c r="H104" t="n">
        <v>0.2</v>
      </c>
    </row>
    <row r="105">
      <c r="A105" t="inlineStr">
        <is>
          <t>3694</t>
        </is>
      </c>
      <c r="C105" t="inlineStr">
        <is>
          <t>995644</t>
        </is>
      </c>
      <c r="D105" t="inlineStr">
        <is>
          <t>39145068</t>
        </is>
      </c>
      <c r="E105" t="inlineStr">
        <is>
          <t>75:53</t>
        </is>
      </c>
      <c r="F105" t="n">
        <v>1</v>
      </c>
      <c r="G105" t="inlineStr">
        <is>
          <t>75:53</t>
        </is>
      </c>
      <c r="H105" t="n">
        <v>0.2</v>
      </c>
    </row>
    <row r="106">
      <c r="A106" t="inlineStr">
        <is>
          <t>3695</t>
        </is>
      </c>
      <c r="C106" t="inlineStr">
        <is>
          <t>990885</t>
        </is>
      </c>
      <c r="D106" t="inlineStr">
        <is>
          <t>39062738</t>
        </is>
      </c>
      <c r="E106" t="inlineStr">
        <is>
          <t>3:57</t>
        </is>
      </c>
      <c r="F106" t="n">
        <v>1</v>
      </c>
      <c r="G106" t="inlineStr">
        <is>
          <t>3:57</t>
        </is>
      </c>
      <c r="H106" t="n">
        <v>0</v>
      </c>
    </row>
    <row r="107">
      <c r="A107" t="inlineStr">
        <is>
          <t>4542</t>
        </is>
      </c>
      <c r="C107" t="inlineStr">
        <is>
          <t>990896,991963</t>
        </is>
      </c>
      <c r="D107" t="inlineStr">
        <is>
          <t>990896,39088207</t>
        </is>
      </c>
      <c r="E107" t="inlineStr">
        <is>
          <t>33:02</t>
        </is>
      </c>
      <c r="F107" t="n">
        <v>2</v>
      </c>
      <c r="G107" t="inlineStr">
        <is>
          <t>16:31</t>
        </is>
      </c>
      <c r="H107" t="n">
        <v>0.2</v>
      </c>
    </row>
    <row r="108">
      <c r="A108" t="inlineStr">
        <is>
          <t>3053</t>
        </is>
      </c>
      <c r="C108" t="inlineStr">
        <is>
          <t>987522</t>
        </is>
      </c>
      <c r="D108" t="inlineStr">
        <is>
          <t>39013466</t>
        </is>
      </c>
      <c r="E108" t="inlineStr">
        <is>
          <t>8:31</t>
        </is>
      </c>
      <c r="F108" t="n">
        <v>1</v>
      </c>
      <c r="G108" t="inlineStr">
        <is>
          <t>8:31</t>
        </is>
      </c>
      <c r="H108" t="n">
        <v>0.2</v>
      </c>
    </row>
    <row r="109">
      <c r="A109" t="inlineStr">
        <is>
          <t>5590</t>
        </is>
      </c>
      <c r="C109" t="inlineStr">
        <is>
          <t>988726</t>
        </is>
      </c>
      <c r="D109" t="inlineStr">
        <is>
          <t>39032875</t>
        </is>
      </c>
      <c r="E109" t="inlineStr">
        <is>
          <t>50:26</t>
        </is>
      </c>
      <c r="F109" t="n">
        <v>1</v>
      </c>
      <c r="G109" t="inlineStr">
        <is>
          <t>50:26</t>
        </is>
      </c>
      <c r="H109" t="n">
        <v>0.2</v>
      </c>
    </row>
    <row r="110">
      <c r="A110" t="inlineStr">
        <is>
          <t>1942</t>
        </is>
      </c>
      <c r="C110" t="inlineStr">
        <is>
          <t>990176</t>
        </is>
      </c>
      <c r="D110" t="inlineStr">
        <is>
          <t>39053020</t>
        </is>
      </c>
      <c r="E110" t="inlineStr">
        <is>
          <t>21:00</t>
        </is>
      </c>
      <c r="F110" t="n">
        <v>1</v>
      </c>
      <c r="G110" t="inlineStr">
        <is>
          <t>21:00</t>
        </is>
      </c>
      <c r="H110" t="n">
        <v>0.2</v>
      </c>
    </row>
    <row r="111">
      <c r="A111" t="inlineStr">
        <is>
          <t>441</t>
        </is>
      </c>
      <c r="C111" t="inlineStr">
        <is>
          <t>990675,996640</t>
        </is>
      </c>
      <c r="D111" t="inlineStr">
        <is>
          <t>39060572,39158914</t>
        </is>
      </c>
      <c r="E111" t="inlineStr">
        <is>
          <t>58:30</t>
        </is>
      </c>
      <c r="F111" t="n">
        <v>2</v>
      </c>
      <c r="G111" t="inlineStr">
        <is>
          <t>29:15</t>
        </is>
      </c>
      <c r="H111" t="n">
        <v>0.2</v>
      </c>
    </row>
    <row r="112">
      <c r="A112" t="inlineStr">
        <is>
          <t>3448</t>
        </is>
      </c>
      <c r="C112" t="inlineStr">
        <is>
          <t>002384</t>
        </is>
      </c>
      <c r="D112" t="inlineStr">
        <is>
          <t>002384</t>
        </is>
      </c>
      <c r="E112" t="inlineStr">
        <is>
          <t>117:31</t>
        </is>
      </c>
      <c r="F112" t="n">
        <v>1</v>
      </c>
      <c r="G112" t="inlineStr">
        <is>
          <t>117:31</t>
        </is>
      </c>
      <c r="H112" t="n">
        <v>0.2</v>
      </c>
    </row>
    <row r="113">
      <c r="A113" t="inlineStr">
        <is>
          <t>445</t>
        </is>
      </c>
      <c r="C113" t="inlineStr">
        <is>
          <t>993560</t>
        </is>
      </c>
      <c r="D113" t="inlineStr">
        <is>
          <t>39106499</t>
        </is>
      </c>
      <c r="E113" t="inlineStr">
        <is>
          <t>97:09</t>
        </is>
      </c>
      <c r="F113" t="n">
        <v>1</v>
      </c>
      <c r="G113" t="inlineStr">
        <is>
          <t>97:09</t>
        </is>
      </c>
      <c r="H113" t="n">
        <v>0.2</v>
      </c>
    </row>
    <row r="114">
      <c r="A114" t="inlineStr">
        <is>
          <t>326</t>
        </is>
      </c>
      <c r="C114" t="inlineStr">
        <is>
          <t>997925</t>
        </is>
      </c>
      <c r="D114" t="inlineStr">
        <is>
          <t>39179586</t>
        </is>
      </c>
      <c r="E114" t="inlineStr">
        <is>
          <t>3:16</t>
        </is>
      </c>
      <c r="F114" t="n">
        <v>1</v>
      </c>
      <c r="G114" t="inlineStr">
        <is>
          <t>3:16</t>
        </is>
      </c>
      <c r="H114" t="n">
        <v>0</v>
      </c>
    </row>
    <row r="115">
      <c r="A115" t="inlineStr">
        <is>
          <t>448</t>
        </is>
      </c>
      <c r="C115" t="inlineStr">
        <is>
          <t>992757,996921</t>
        </is>
      </c>
      <c r="D115" t="inlineStr">
        <is>
          <t>39093243,39165344</t>
        </is>
      </c>
      <c r="E115" t="inlineStr">
        <is>
          <t>168:06</t>
        </is>
      </c>
      <c r="F115" t="n">
        <v>2</v>
      </c>
      <c r="G115" t="inlineStr">
        <is>
          <t>84:03</t>
        </is>
      </c>
      <c r="H115" t="n">
        <v>0.2</v>
      </c>
    </row>
    <row r="116">
      <c r="A116" t="inlineStr">
        <is>
          <t>6711</t>
        </is>
      </c>
      <c r="C116" t="inlineStr">
        <is>
          <t>996638</t>
        </is>
      </c>
      <c r="D116" t="inlineStr">
        <is>
          <t>39158894</t>
        </is>
      </c>
      <c r="E116" t="inlineStr">
        <is>
          <t>8:56</t>
        </is>
      </c>
      <c r="F116" t="n">
        <v>1</v>
      </c>
      <c r="G116" t="inlineStr">
        <is>
          <t>8:56</t>
        </is>
      </c>
      <c r="H116" t="n">
        <v>0.2</v>
      </c>
    </row>
    <row r="117">
      <c r="A117" t="inlineStr">
        <is>
          <t>6677</t>
        </is>
      </c>
      <c r="C117" t="inlineStr">
        <is>
          <t>990198,997347</t>
        </is>
      </c>
      <c r="D117" t="inlineStr">
        <is>
          <t>39053659,39171541</t>
        </is>
      </c>
      <c r="E117" t="inlineStr">
        <is>
          <t>160:02</t>
        </is>
      </c>
      <c r="F117" t="n">
        <v>2</v>
      </c>
      <c r="G117" t="inlineStr">
        <is>
          <t>80:01</t>
        </is>
      </c>
      <c r="H117" t="n">
        <v>0.2</v>
      </c>
    </row>
    <row r="118">
      <c r="A118" t="inlineStr">
        <is>
          <t>6438</t>
        </is>
      </c>
      <c r="C118" t="inlineStr"/>
      <c r="D118" t="inlineStr">
        <is>
          <t>39076213</t>
        </is>
      </c>
      <c r="E118" t="inlineStr">
        <is>
          <t>0:56</t>
        </is>
      </c>
      <c r="F118" t="n">
        <v>1</v>
      </c>
      <c r="G118" t="inlineStr">
        <is>
          <t>0:56</t>
        </is>
      </c>
      <c r="H118" t="n">
        <v>0</v>
      </c>
    </row>
    <row r="119">
      <c r="A119" t="inlineStr">
        <is>
          <t>5349</t>
        </is>
      </c>
      <c r="C119" t="inlineStr">
        <is>
          <t>993869</t>
        </is>
      </c>
      <c r="D119" t="inlineStr">
        <is>
          <t>39110012</t>
        </is>
      </c>
      <c r="E119" t="inlineStr">
        <is>
          <t>2:03</t>
        </is>
      </c>
      <c r="F119" t="n">
        <v>1</v>
      </c>
      <c r="G119" t="inlineStr">
        <is>
          <t>2:03</t>
        </is>
      </c>
      <c r="H119" t="n">
        <v>0</v>
      </c>
    </row>
    <row r="120">
      <c r="A120" t="inlineStr">
        <is>
          <t>4933</t>
        </is>
      </c>
      <c r="C120" t="inlineStr">
        <is>
          <t>996655</t>
        </is>
      </c>
      <c r="D120" t="inlineStr">
        <is>
          <t>39159755</t>
        </is>
      </c>
      <c r="E120" t="inlineStr">
        <is>
          <t>3:07</t>
        </is>
      </c>
      <c r="F120" t="n">
        <v>1</v>
      </c>
      <c r="G120" t="inlineStr">
        <is>
          <t>3:07</t>
        </is>
      </c>
      <c r="H120" t="n">
        <v>0</v>
      </c>
    </row>
    <row r="121">
      <c r="A121" t="inlineStr">
        <is>
          <t>1307</t>
        </is>
      </c>
      <c r="C121" t="inlineStr">
        <is>
          <t>986912</t>
        </is>
      </c>
      <c r="D121" t="inlineStr">
        <is>
          <t>38992180</t>
        </is>
      </c>
      <c r="E121" t="inlineStr">
        <is>
          <t>4:01</t>
        </is>
      </c>
      <c r="F121" t="n">
        <v>1</v>
      </c>
      <c r="G121" t="inlineStr">
        <is>
          <t>4:01</t>
        </is>
      </c>
      <c r="H121" t="n">
        <v>0</v>
      </c>
    </row>
    <row r="122">
      <c r="A122" t="inlineStr">
        <is>
          <t>6717</t>
        </is>
      </c>
      <c r="C122" t="inlineStr">
        <is>
          <t>990802,994434</t>
        </is>
      </c>
      <c r="D122" t="inlineStr">
        <is>
          <t>39062376,39118490</t>
        </is>
      </c>
      <c r="E122" t="inlineStr">
        <is>
          <t>28:26</t>
        </is>
      </c>
      <c r="F122" t="n">
        <v>2</v>
      </c>
      <c r="G122" t="inlineStr">
        <is>
          <t>14:13</t>
        </is>
      </c>
      <c r="H122" t="n">
        <v>0.2</v>
      </c>
    </row>
    <row r="123">
      <c r="A123" t="inlineStr">
        <is>
          <t>5628</t>
        </is>
      </c>
      <c r="C123" t="inlineStr">
        <is>
          <t>991463</t>
        </is>
      </c>
      <c r="D123" t="inlineStr">
        <is>
          <t>39073628</t>
        </is>
      </c>
      <c r="E123" t="inlineStr">
        <is>
          <t>50:04</t>
        </is>
      </c>
      <c r="F123" t="n">
        <v>1</v>
      </c>
      <c r="G123" t="inlineStr">
        <is>
          <t>50:04</t>
        </is>
      </c>
      <c r="H123" t="n">
        <v>0.2</v>
      </c>
    </row>
    <row r="124">
      <c r="A124" t="inlineStr">
        <is>
          <t>4032</t>
        </is>
      </c>
      <c r="C124" t="inlineStr">
        <is>
          <t>001212</t>
        </is>
      </c>
      <c r="D124" t="inlineStr">
        <is>
          <t>001212</t>
        </is>
      </c>
      <c r="E124" t="inlineStr">
        <is>
          <t>25:14</t>
        </is>
      </c>
      <c r="F124" t="n">
        <v>1</v>
      </c>
      <c r="G124" t="inlineStr">
        <is>
          <t>25:14</t>
        </is>
      </c>
      <c r="H124" t="n">
        <v>0.2</v>
      </c>
    </row>
    <row r="125">
      <c r="A125" t="inlineStr">
        <is>
          <t>8753</t>
        </is>
      </c>
      <c r="C125" t="inlineStr">
        <is>
          <t>992976</t>
        </is>
      </c>
      <c r="D125" t="inlineStr">
        <is>
          <t>39101586</t>
        </is>
      </c>
      <c r="E125" t="inlineStr">
        <is>
          <t>2:50</t>
        </is>
      </c>
      <c r="F125" t="n">
        <v>1</v>
      </c>
      <c r="G125" t="inlineStr">
        <is>
          <t>2:50</t>
        </is>
      </c>
      <c r="H125" t="n">
        <v>0</v>
      </c>
    </row>
    <row r="126">
      <c r="A126" t="inlineStr">
        <is>
          <t>2526</t>
        </is>
      </c>
      <c r="C126" t="inlineStr">
        <is>
          <t>987056</t>
        </is>
      </c>
      <c r="D126" t="inlineStr">
        <is>
          <t>987056</t>
        </is>
      </c>
      <c r="E126" t="inlineStr">
        <is>
          <t>47:26</t>
        </is>
      </c>
      <c r="F126" t="n">
        <v>1</v>
      </c>
      <c r="G126" t="inlineStr">
        <is>
          <t>47:26</t>
        </is>
      </c>
      <c r="H126" t="n">
        <v>0.2</v>
      </c>
    </row>
    <row r="127">
      <c r="A127" t="inlineStr">
        <is>
          <t>3859</t>
        </is>
      </c>
      <c r="C127" t="inlineStr">
        <is>
          <t>002663</t>
        </is>
      </c>
      <c r="D127" t="inlineStr">
        <is>
          <t>002663</t>
        </is>
      </c>
      <c r="E127" t="inlineStr">
        <is>
          <t>66:43</t>
        </is>
      </c>
      <c r="F127" t="n">
        <v>1</v>
      </c>
      <c r="G127" t="inlineStr">
        <is>
          <t>66:43</t>
        </is>
      </c>
      <c r="H127" t="n">
        <v>0.2</v>
      </c>
    </row>
    <row r="128">
      <c r="A128" t="inlineStr">
        <is>
          <t>2800</t>
        </is>
      </c>
      <c r="C128" t="inlineStr">
        <is>
          <t>999091</t>
        </is>
      </c>
      <c r="D128" t="inlineStr">
        <is>
          <t>39202221</t>
        </is>
      </c>
      <c r="E128" t="inlineStr">
        <is>
          <t>7:59</t>
        </is>
      </c>
      <c r="F128" t="n">
        <v>1</v>
      </c>
      <c r="G128" t="inlineStr">
        <is>
          <t>7:59</t>
        </is>
      </c>
      <c r="H128" t="n">
        <v>0</v>
      </c>
    </row>
    <row r="129">
      <c r="A129" t="inlineStr">
        <is>
          <t>332</t>
        </is>
      </c>
      <c r="C129" t="inlineStr">
        <is>
          <t>986288</t>
        </is>
      </c>
      <c r="D129" t="inlineStr">
        <is>
          <t>38981936</t>
        </is>
      </c>
      <c r="E129" t="inlineStr">
        <is>
          <t>91:08</t>
        </is>
      </c>
      <c r="F129" t="n">
        <v>1</v>
      </c>
      <c r="G129" t="inlineStr">
        <is>
          <t>91:08</t>
        </is>
      </c>
      <c r="H129" t="n">
        <v>0.2</v>
      </c>
    </row>
    <row r="130">
      <c r="A130" t="inlineStr">
        <is>
          <t>970</t>
        </is>
      </c>
      <c r="C130" t="inlineStr">
        <is>
          <t>990130</t>
        </is>
      </c>
      <c r="D130" t="inlineStr">
        <is>
          <t>990130</t>
        </is>
      </c>
      <c r="E130" t="inlineStr">
        <is>
          <t>24:33</t>
        </is>
      </c>
      <c r="F130" t="n">
        <v>1</v>
      </c>
      <c r="G130" t="inlineStr">
        <is>
          <t>24:33</t>
        </is>
      </c>
      <c r="H130" t="n">
        <v>0.2</v>
      </c>
    </row>
    <row r="131">
      <c r="A131" t="inlineStr">
        <is>
          <t>1952</t>
        </is>
      </c>
      <c r="C131" t="inlineStr">
        <is>
          <t>993222</t>
        </is>
      </c>
      <c r="D131" t="inlineStr">
        <is>
          <t>39103515</t>
        </is>
      </c>
      <c r="E131" t="inlineStr">
        <is>
          <t>16:16</t>
        </is>
      </c>
      <c r="F131" t="n">
        <v>1</v>
      </c>
      <c r="G131" t="inlineStr">
        <is>
          <t>16:16</t>
        </is>
      </c>
      <c r="H131" t="n">
        <v>0.2</v>
      </c>
    </row>
    <row r="132">
      <c r="A132" t="inlineStr">
        <is>
          <t>213</t>
        </is>
      </c>
      <c r="C132" t="inlineStr">
        <is>
          <t>995235</t>
        </is>
      </c>
      <c r="D132" t="inlineStr">
        <is>
          <t>39130815</t>
        </is>
      </c>
      <c r="E132" t="inlineStr">
        <is>
          <t>23:27</t>
        </is>
      </c>
      <c r="F132" t="n">
        <v>1</v>
      </c>
      <c r="G132" t="inlineStr">
        <is>
          <t>23:27</t>
        </is>
      </c>
      <c r="H132" t="n">
        <v>0.2</v>
      </c>
    </row>
    <row r="133">
      <c r="A133" t="inlineStr">
        <is>
          <t>338</t>
        </is>
      </c>
      <c r="C133" t="inlineStr">
        <is>
          <t>990159</t>
        </is>
      </c>
      <c r="D133" t="inlineStr">
        <is>
          <t>39051982</t>
        </is>
      </c>
      <c r="E133" t="inlineStr">
        <is>
          <t>49:49</t>
        </is>
      </c>
      <c r="F133" t="n">
        <v>1</v>
      </c>
      <c r="G133" t="inlineStr">
        <is>
          <t>49:49</t>
        </is>
      </c>
      <c r="H133" t="n">
        <v>0.2</v>
      </c>
    </row>
    <row r="134">
      <c r="A134" t="inlineStr">
        <is>
          <t>5599</t>
        </is>
      </c>
      <c r="C134" t="inlineStr">
        <is>
          <t>998801</t>
        </is>
      </c>
      <c r="D134" t="inlineStr">
        <is>
          <t>39193077</t>
        </is>
      </c>
      <c r="E134" t="inlineStr">
        <is>
          <t>2:55</t>
        </is>
      </c>
      <c r="F134" t="n">
        <v>1</v>
      </c>
      <c r="G134" t="inlineStr">
        <is>
          <t>2:55</t>
        </is>
      </c>
      <c r="H134" t="n">
        <v>0</v>
      </c>
    </row>
    <row r="135">
      <c r="A135" t="inlineStr">
        <is>
          <t>6449</t>
        </is>
      </c>
      <c r="C135" t="inlineStr">
        <is>
          <t>985623</t>
        </is>
      </c>
      <c r="D135" t="inlineStr">
        <is>
          <t>38968775</t>
        </is>
      </c>
      <c r="E135" t="inlineStr">
        <is>
          <t>1:14</t>
        </is>
      </c>
      <c r="F135" t="n">
        <v>1</v>
      </c>
      <c r="G135" t="inlineStr">
        <is>
          <t>1:14</t>
        </is>
      </c>
      <c r="H135" t="n">
        <v>0</v>
      </c>
    </row>
    <row r="136">
      <c r="A136" t="inlineStr">
        <is>
          <t>4040</t>
        </is>
      </c>
      <c r="C136" t="inlineStr"/>
      <c r="D136" t="inlineStr">
        <is>
          <t>39083857</t>
        </is>
      </c>
      <c r="E136" t="inlineStr">
        <is>
          <t>0:08</t>
        </is>
      </c>
      <c r="F136" t="n">
        <v>1</v>
      </c>
      <c r="G136" t="inlineStr">
        <is>
          <t>0:08</t>
        </is>
      </c>
      <c r="H136" t="n">
        <v>0</v>
      </c>
    </row>
    <row r="137">
      <c r="A137" t="inlineStr">
        <is>
          <t>8760</t>
        </is>
      </c>
      <c r="C137" t="inlineStr">
        <is>
          <t>998738</t>
        </is>
      </c>
      <c r="D137" t="inlineStr">
        <is>
          <t>39189993</t>
        </is>
      </c>
      <c r="E137" t="inlineStr">
        <is>
          <t>100:44</t>
        </is>
      </c>
      <c r="F137" t="n">
        <v>1</v>
      </c>
      <c r="G137" t="inlineStr">
        <is>
          <t>100:44</t>
        </is>
      </c>
      <c r="H137" t="n">
        <v>0.2</v>
      </c>
    </row>
    <row r="138">
      <c r="A138" t="inlineStr">
        <is>
          <t>4320</t>
        </is>
      </c>
      <c r="C138" t="inlineStr"/>
      <c r="D138" t="inlineStr">
        <is>
          <t>39159820</t>
        </is>
      </c>
      <c r="E138" t="inlineStr">
        <is>
          <t>0:03</t>
        </is>
      </c>
      <c r="F138" t="n">
        <v>1</v>
      </c>
      <c r="G138" t="inlineStr">
        <is>
          <t>0:03</t>
        </is>
      </c>
      <c r="H138" t="n">
        <v>0</v>
      </c>
    </row>
    <row r="139">
      <c r="A139" t="inlineStr">
        <is>
          <t>6224</t>
        </is>
      </c>
      <c r="C139" t="inlineStr">
        <is>
          <t>998965</t>
        </is>
      </c>
      <c r="D139" t="inlineStr">
        <is>
          <t>39198536</t>
        </is>
      </c>
      <c r="E139" t="inlineStr">
        <is>
          <t>77:13</t>
        </is>
      </c>
      <c r="F139" t="n">
        <v>1</v>
      </c>
      <c r="G139" t="inlineStr">
        <is>
          <t>77:13</t>
        </is>
      </c>
      <c r="H139" t="n">
        <v>0.2</v>
      </c>
    </row>
    <row r="140">
      <c r="A140" t="inlineStr">
        <is>
          <t>3112</t>
        </is>
      </c>
      <c r="C140" t="inlineStr">
        <is>
          <t>993378</t>
        </is>
      </c>
      <c r="D140" t="inlineStr">
        <is>
          <t>39104760</t>
        </is>
      </c>
      <c r="E140" t="inlineStr">
        <is>
          <t>17:19</t>
        </is>
      </c>
      <c r="F140" t="n">
        <v>1</v>
      </c>
      <c r="G140" t="inlineStr">
        <is>
          <t>17:19</t>
        </is>
      </c>
      <c r="H140" t="n">
        <v>0.2</v>
      </c>
    </row>
    <row r="141">
      <c r="A141" t="inlineStr">
        <is>
          <t>3110</t>
        </is>
      </c>
      <c r="C141" t="inlineStr">
        <is>
          <t>988816</t>
        </is>
      </c>
      <c r="D141" t="inlineStr">
        <is>
          <t>39033885</t>
        </is>
      </c>
      <c r="E141" t="inlineStr">
        <is>
          <t>25:19</t>
        </is>
      </c>
      <c r="F141" t="n">
        <v>1</v>
      </c>
      <c r="G141" t="inlineStr">
        <is>
          <t>25:19</t>
        </is>
      </c>
      <c r="H141" t="n">
        <v>0.2</v>
      </c>
    </row>
    <row r="142">
      <c r="A142" t="inlineStr">
        <is>
          <t>221</t>
        </is>
      </c>
      <c r="C142" t="inlineStr">
        <is>
          <t>990565</t>
        </is>
      </c>
      <c r="D142" t="inlineStr">
        <is>
          <t>39059572</t>
        </is>
      </c>
      <c r="E142" t="inlineStr">
        <is>
          <t>7:33</t>
        </is>
      </c>
      <c r="F142" t="n">
        <v>1</v>
      </c>
      <c r="G142" t="inlineStr">
        <is>
          <t>7:33</t>
        </is>
      </c>
      <c r="H142" t="n">
        <v>0</v>
      </c>
    </row>
    <row r="143">
      <c r="A143" t="inlineStr">
        <is>
          <t>3107</t>
        </is>
      </c>
      <c r="C143" t="inlineStr">
        <is>
          <t>993610</t>
        </is>
      </c>
      <c r="D143" t="inlineStr">
        <is>
          <t>39106549</t>
        </is>
      </c>
      <c r="E143" t="inlineStr">
        <is>
          <t>74:54</t>
        </is>
      </c>
      <c r="F143" t="n">
        <v>1</v>
      </c>
      <c r="G143" t="inlineStr">
        <is>
          <t>74:54</t>
        </is>
      </c>
      <c r="H143" t="n">
        <v>0.2</v>
      </c>
    </row>
    <row r="144">
      <c r="A144" t="inlineStr">
        <is>
          <t>984</t>
        </is>
      </c>
      <c r="C144" t="inlineStr">
        <is>
          <t>989280</t>
        </is>
      </c>
      <c r="D144" t="inlineStr">
        <is>
          <t>39039825</t>
        </is>
      </c>
      <c r="E144" t="inlineStr">
        <is>
          <t>26:25</t>
        </is>
      </c>
      <c r="F144" t="n">
        <v>1</v>
      </c>
      <c r="G144" t="inlineStr">
        <is>
          <t>26:25</t>
        </is>
      </c>
      <c r="H144" t="n">
        <v>0.2</v>
      </c>
    </row>
    <row r="145">
      <c r="A145" t="inlineStr">
        <is>
          <t>6611</t>
        </is>
      </c>
      <c r="C145" t="inlineStr">
        <is>
          <t>999789</t>
        </is>
      </c>
      <c r="D145" t="inlineStr">
        <is>
          <t>39212420</t>
        </is>
      </c>
      <c r="E145" t="inlineStr">
        <is>
          <t>17:23</t>
        </is>
      </c>
      <c r="F145" t="n">
        <v>1</v>
      </c>
      <c r="G145" t="inlineStr">
        <is>
          <t>17:23</t>
        </is>
      </c>
      <c r="H145" t="n">
        <v>0.2</v>
      </c>
    </row>
    <row r="146">
      <c r="A146" t="inlineStr">
        <is>
          <t>5645</t>
        </is>
      </c>
      <c r="C146" t="inlineStr">
        <is>
          <t>000572</t>
        </is>
      </c>
      <c r="D146" t="inlineStr">
        <is>
          <t>39223422</t>
        </is>
      </c>
      <c r="E146" t="inlineStr">
        <is>
          <t>23:47</t>
        </is>
      </c>
      <c r="F146" t="n">
        <v>1</v>
      </c>
      <c r="G146" t="inlineStr">
        <is>
          <t>23:47</t>
        </is>
      </c>
      <c r="H146" t="n">
        <v>0.2</v>
      </c>
    </row>
    <row r="147">
      <c r="A147" t="inlineStr">
        <is>
          <t>5524</t>
        </is>
      </c>
      <c r="C147" t="inlineStr">
        <is>
          <t>995658</t>
        </is>
      </c>
      <c r="D147" t="inlineStr">
        <is>
          <t>39145579</t>
        </is>
      </c>
      <c r="E147" t="inlineStr">
        <is>
          <t>42:25</t>
        </is>
      </c>
      <c r="F147" t="n">
        <v>1</v>
      </c>
      <c r="G147" t="inlineStr">
        <is>
          <t>42:25</t>
        </is>
      </c>
      <c r="H147" t="n">
        <v>0.2</v>
      </c>
    </row>
    <row r="148">
      <c r="A148" t="inlineStr">
        <is>
          <t>8877</t>
        </is>
      </c>
      <c r="C148" t="inlineStr">
        <is>
          <t>998073</t>
        </is>
      </c>
      <c r="D148" t="inlineStr">
        <is>
          <t>39181155</t>
        </is>
      </c>
      <c r="E148" t="inlineStr">
        <is>
          <t>18:51</t>
        </is>
      </c>
      <c r="F148" t="n">
        <v>1</v>
      </c>
      <c r="G148" t="inlineStr">
        <is>
          <t>18:51</t>
        </is>
      </c>
      <c r="H148" t="n">
        <v>0.2</v>
      </c>
    </row>
    <row r="149">
      <c r="A149" t="inlineStr">
        <is>
          <t>4955</t>
        </is>
      </c>
      <c r="C149" t="inlineStr">
        <is>
          <t>992846</t>
        </is>
      </c>
      <c r="D149" t="inlineStr">
        <is>
          <t>39100013</t>
        </is>
      </c>
      <c r="E149" t="inlineStr">
        <is>
          <t>30:03</t>
        </is>
      </c>
      <c r="F149" t="n">
        <v>1</v>
      </c>
      <c r="G149" t="inlineStr">
        <is>
          <t>30:03</t>
        </is>
      </c>
      <c r="H149" t="n">
        <v>0.2</v>
      </c>
    </row>
    <row r="150">
      <c r="A150" t="inlineStr">
        <is>
          <t>5528</t>
        </is>
      </c>
      <c r="C150" t="inlineStr"/>
      <c r="D150" t="inlineStr">
        <is>
          <t>39145529</t>
        </is>
      </c>
      <c r="E150" t="inlineStr">
        <is>
          <t>3:28</t>
        </is>
      </c>
      <c r="F150" t="n">
        <v>1</v>
      </c>
      <c r="G150" t="inlineStr">
        <is>
          <t>3:28</t>
        </is>
      </c>
      <c r="H150" t="n">
        <v>0</v>
      </c>
    </row>
    <row r="151">
      <c r="A151" t="inlineStr">
        <is>
          <t>3900</t>
        </is>
      </c>
      <c r="C151" t="inlineStr">
        <is>
          <t>993239</t>
        </is>
      </c>
      <c r="D151" t="inlineStr">
        <is>
          <t>39103558</t>
        </is>
      </c>
      <c r="E151" t="inlineStr">
        <is>
          <t>1:53</t>
        </is>
      </c>
      <c r="F151" t="n">
        <v>1</v>
      </c>
      <c r="G151" t="inlineStr">
        <is>
          <t>1:53</t>
        </is>
      </c>
      <c r="H151" t="n">
        <v>0</v>
      </c>
    </row>
    <row r="154">
      <c r="G154" t="inlineStr">
        <is>
          <t>TOTAL</t>
        </is>
      </c>
      <c r="H154">
        <f>SUM(H2:H151)</f>
        <v/>
      </c>
    </row>
    <row r="156">
      <c r="G156" t="inlineStr">
        <is>
          <t>PROMEDIO DE REPARACION</t>
        </is>
      </c>
      <c r="H156" t="inlineStr">
        <is>
          <t>33:50</t>
        </is>
      </c>
    </row>
  </sheetData>
  <pageMargins left="0.7" right="0.7" top="0.75" bottom="0.75" header="0.511811023622047" footer="0.511811023622047"/>
  <pageSetup orientation="portrait" paperSize="9" horizontalDpi="300" verticalDpi="300"/>
</worksheet>
</file>

<file path=xl/worksheets/sheet8.xml><?xml version="1.0" encoding="utf-8"?>
<worksheet xmlns="http://schemas.openxmlformats.org/spreadsheetml/2006/main">
  <sheetPr>
    <outlinePr summaryBelow="1" summaryRight="1"/>
    <pageSetUpPr/>
  </sheetPr>
  <dimension ref="A1:F177"/>
  <sheetViews>
    <sheetView topLeftCell="A169" zoomScale="130" zoomScaleNormal="130" workbookViewId="0">
      <selection activeCell="D1" sqref="D1"/>
    </sheetView>
  </sheetViews>
  <sheetFormatPr baseColWidth="8" defaultColWidth="8.42578125" defaultRowHeight="14.45"/>
  <cols>
    <col collapsed="1" width="8" customWidth="1" style="79" min="1" max="1"/>
    <col collapsed="1" width="17.42578125" customWidth="1" style="79" min="2" max="2"/>
    <col collapsed="1" width="40.5703125" customWidth="1" style="79" min="3" max="3"/>
    <col collapsed="1" width="27.42578125" customWidth="1" style="26" min="4" max="4"/>
    <col collapsed="1" width="25.140625" customWidth="1" style="26" min="5" max="5"/>
    <col collapsed="1" width="10.85546875" customWidth="1" style="79" min="6" max="6"/>
  </cols>
  <sheetData>
    <row r="1">
      <c r="A1" s="27" t="inlineStr">
        <is>
          <t>ATM</t>
        </is>
      </c>
      <c r="B1" s="28" t="inlineStr">
        <is>
          <t>Comuna</t>
        </is>
      </c>
      <c r="C1" s="28" t="inlineStr">
        <is>
          <t>Ticket(s)</t>
        </is>
      </c>
      <c r="D1" s="28" t="inlineStr">
        <is>
          <t>Ticket(s) Carrier / Folio</t>
        </is>
      </c>
      <c r="E1" s="29" t="inlineStr">
        <is>
          <t>MAX TIEMPO REPARACION</t>
        </is>
      </c>
      <c r="F1" s="31" t="inlineStr">
        <is>
          <t>MULTA</t>
        </is>
      </c>
    </row>
    <row r="2">
      <c r="A2" t="inlineStr">
        <is>
          <t>1008</t>
        </is>
      </c>
      <c r="C2" t="inlineStr">
        <is>
          <t>989904.39049389</t>
        </is>
      </c>
      <c r="D2" t="inlineStr">
        <is>
          <t>39049389</t>
        </is>
      </c>
      <c r="E2" t="inlineStr">
        <is>
          <t>70:50</t>
        </is>
      </c>
      <c r="F2" t="n">
        <v>0.2</v>
      </c>
    </row>
    <row r="3">
      <c r="A3" t="inlineStr">
        <is>
          <t>1063</t>
        </is>
      </c>
      <c r="C3" t="inlineStr">
        <is>
          <t>981967.981967</t>
        </is>
      </c>
      <c r="D3" t="inlineStr">
        <is>
          <t>981967</t>
        </is>
      </c>
      <c r="E3" t="inlineStr">
        <is>
          <t>44:49</t>
        </is>
      </c>
      <c r="F3" t="n">
        <v>0.2</v>
      </c>
    </row>
    <row r="4">
      <c r="A4" t="inlineStr">
        <is>
          <t>1074</t>
        </is>
      </c>
      <c r="C4" t="inlineStr">
        <is>
          <t>991219.991219</t>
        </is>
      </c>
      <c r="D4" t="inlineStr">
        <is>
          <t>991219</t>
        </is>
      </c>
      <c r="E4" t="inlineStr">
        <is>
          <t>40:35</t>
        </is>
      </c>
      <c r="F4" t="n">
        <v>0.2</v>
      </c>
    </row>
    <row r="5">
      <c r="A5" t="inlineStr">
        <is>
          <t>1074</t>
        </is>
      </c>
      <c r="C5" t="inlineStr">
        <is>
          <t>999028.39200722</t>
        </is>
      </c>
      <c r="D5" t="inlineStr">
        <is>
          <t>39200722</t>
        </is>
      </c>
      <c r="E5" t="inlineStr">
        <is>
          <t>41:40</t>
        </is>
      </c>
      <c r="F5" t="n">
        <v>0.2</v>
      </c>
    </row>
    <row r="6">
      <c r="A6" t="inlineStr">
        <is>
          <t>1121</t>
        </is>
      </c>
      <c r="C6" t="inlineStr">
        <is>
          <t>99809.39181979</t>
        </is>
      </c>
      <c r="D6" t="inlineStr">
        <is>
          <t>39181979</t>
        </is>
      </c>
      <c r="E6" t="inlineStr">
        <is>
          <t>23:39</t>
        </is>
      </c>
      <c r="F6" t="n">
        <v>0.2</v>
      </c>
    </row>
    <row r="7">
      <c r="A7" t="inlineStr">
        <is>
          <t>1141</t>
        </is>
      </c>
      <c r="C7" t="inlineStr">
        <is>
          <t>986136.38979202</t>
        </is>
      </c>
      <c r="D7" t="inlineStr">
        <is>
          <t>38979202</t>
        </is>
      </c>
      <c r="E7" t="inlineStr">
        <is>
          <t>1:18</t>
        </is>
      </c>
      <c r="F7" t="n">
        <v>0</v>
      </c>
    </row>
    <row r="8">
      <c r="A8" t="inlineStr">
        <is>
          <t>1307</t>
        </is>
      </c>
      <c r="C8" t="inlineStr">
        <is>
          <t>986912.38992180</t>
        </is>
      </c>
      <c r="D8" t="inlineStr">
        <is>
          <t>38992180</t>
        </is>
      </c>
      <c r="E8" t="inlineStr">
        <is>
          <t>4:01</t>
        </is>
      </c>
      <c r="F8" t="n">
        <v>0</v>
      </c>
    </row>
    <row r="9">
      <c r="A9" t="inlineStr">
        <is>
          <t>1732</t>
        </is>
      </c>
      <c r="C9" t="inlineStr">
        <is>
          <t>994687.39122564</t>
        </is>
      </c>
      <c r="D9" t="inlineStr">
        <is>
          <t>39122564</t>
        </is>
      </c>
      <c r="E9" t="inlineStr">
        <is>
          <t>15:17</t>
        </is>
      </c>
      <c r="F9" t="n">
        <v>0.2</v>
      </c>
    </row>
    <row r="10">
      <c r="A10" t="inlineStr">
        <is>
          <t>1740</t>
        </is>
      </c>
      <c r="C10" t="inlineStr">
        <is>
          <t>986815.38991149</t>
        </is>
      </c>
      <c r="D10" t="inlineStr">
        <is>
          <t>38991149</t>
        </is>
      </c>
      <c r="E10" t="inlineStr">
        <is>
          <t>7:49</t>
        </is>
      </c>
      <c r="F10" t="n">
        <v>0</v>
      </c>
    </row>
    <row r="11">
      <c r="A11" t="inlineStr">
        <is>
          <t>1747</t>
        </is>
      </c>
      <c r="C11" t="inlineStr">
        <is>
          <t>987841.987841</t>
        </is>
      </c>
      <c r="D11" t="inlineStr">
        <is>
          <t>987841</t>
        </is>
      </c>
      <c r="E11" t="inlineStr">
        <is>
          <t>74:44</t>
        </is>
      </c>
      <c r="F11" t="n">
        <v>0.2</v>
      </c>
    </row>
    <row r="12">
      <c r="A12" t="inlineStr">
        <is>
          <t>1747</t>
        </is>
      </c>
      <c r="C12" t="inlineStr">
        <is>
          <t>992943.992943</t>
        </is>
      </c>
      <c r="D12" t="inlineStr">
        <is>
          <t>992943</t>
        </is>
      </c>
      <c r="E12" t="inlineStr">
        <is>
          <t>49:04</t>
        </is>
      </c>
      <c r="F12" t="n">
        <v>0.2</v>
      </c>
    </row>
    <row r="13">
      <c r="A13" t="inlineStr">
        <is>
          <t>1752</t>
        </is>
      </c>
      <c r="C13" t="inlineStr">
        <is>
          <t>000289.39219612</t>
        </is>
      </c>
      <c r="D13" t="inlineStr">
        <is>
          <t>39219612</t>
        </is>
      </c>
      <c r="E13" t="inlineStr">
        <is>
          <t>28:02</t>
        </is>
      </c>
      <c r="F13" t="n">
        <v>0.2</v>
      </c>
    </row>
    <row r="14">
      <c r="A14" t="inlineStr">
        <is>
          <t>1752</t>
        </is>
      </c>
      <c r="C14" t="inlineStr">
        <is>
          <t>990791.39062281</t>
        </is>
      </c>
      <c r="D14" t="inlineStr">
        <is>
          <t>39062281</t>
        </is>
      </c>
      <c r="E14" t="inlineStr">
        <is>
          <t>17:56</t>
        </is>
      </c>
      <c r="F14" t="n">
        <v>0.2</v>
      </c>
    </row>
    <row r="15">
      <c r="A15" t="inlineStr">
        <is>
          <t>1763</t>
        </is>
      </c>
      <c r="C15" t="inlineStr">
        <is>
          <t>993618.39106689</t>
        </is>
      </c>
      <c r="D15" t="inlineStr">
        <is>
          <t>39106689</t>
        </is>
      </c>
      <c r="E15" t="inlineStr">
        <is>
          <t>23:17</t>
        </is>
      </c>
      <c r="F15" t="n">
        <v>0.2</v>
      </c>
    </row>
    <row r="16">
      <c r="A16" t="inlineStr">
        <is>
          <t>1779</t>
        </is>
      </c>
      <c r="C16" t="inlineStr">
        <is>
          <t>999748.39211743</t>
        </is>
      </c>
      <c r="D16" t="inlineStr">
        <is>
          <t>39211743</t>
        </is>
      </c>
      <c r="E16" t="inlineStr">
        <is>
          <t>20:05</t>
        </is>
      </c>
      <c r="F16" t="n">
        <v>0.2</v>
      </c>
    </row>
    <row r="17">
      <c r="A17" t="inlineStr">
        <is>
          <t>1808</t>
        </is>
      </c>
      <c r="C17" t="inlineStr">
        <is>
          <t>990154.39052334</t>
        </is>
      </c>
      <c r="D17" t="inlineStr">
        <is>
          <t>39052334</t>
        </is>
      </c>
      <c r="E17" t="inlineStr">
        <is>
          <t>21:48</t>
        </is>
      </c>
      <c r="F17" t="n">
        <v>0.2</v>
      </c>
    </row>
    <row r="18">
      <c r="A18" t="inlineStr">
        <is>
          <t>1850</t>
        </is>
      </c>
      <c r="C18" t="inlineStr">
        <is>
          <t>993640.39106844</t>
        </is>
      </c>
      <c r="D18" t="inlineStr">
        <is>
          <t>39106844</t>
        </is>
      </c>
      <c r="E18" t="inlineStr">
        <is>
          <t>4:19</t>
        </is>
      </c>
      <c r="F18" t="n">
        <v>0</v>
      </c>
    </row>
    <row r="19">
      <c r="A19" t="inlineStr">
        <is>
          <t>1942</t>
        </is>
      </c>
      <c r="C19" t="inlineStr">
        <is>
          <t>990176.39053020</t>
        </is>
      </c>
      <c r="D19" t="inlineStr">
        <is>
          <t>39053020</t>
        </is>
      </c>
      <c r="E19" t="inlineStr">
        <is>
          <t>21:00</t>
        </is>
      </c>
      <c r="F19" t="n">
        <v>0.2</v>
      </c>
    </row>
    <row r="20">
      <c r="A20" t="inlineStr">
        <is>
          <t>1952</t>
        </is>
      </c>
      <c r="C20" t="inlineStr">
        <is>
          <t>993222.39103515</t>
        </is>
      </c>
      <c r="D20" t="inlineStr">
        <is>
          <t>39103515</t>
        </is>
      </c>
      <c r="E20" t="inlineStr">
        <is>
          <t>16:16</t>
        </is>
      </c>
      <c r="F20" t="n">
        <v>0.2</v>
      </c>
    </row>
    <row r="21">
      <c r="A21" t="inlineStr">
        <is>
          <t>1971</t>
        </is>
      </c>
      <c r="C21" t="inlineStr">
        <is>
          <t>997109.39166533</t>
        </is>
      </c>
      <c r="D21" t="inlineStr">
        <is>
          <t>39166533</t>
        </is>
      </c>
      <c r="E21" t="inlineStr">
        <is>
          <t>151:20</t>
        </is>
      </c>
      <c r="F21" t="n">
        <v>0.2</v>
      </c>
    </row>
    <row r="22">
      <c r="A22" t="inlineStr">
        <is>
          <t>213</t>
        </is>
      </c>
      <c r="C22" t="inlineStr">
        <is>
          <t>995235.39130815</t>
        </is>
      </c>
      <c r="D22" t="inlineStr">
        <is>
          <t>39130815</t>
        </is>
      </c>
      <c r="E22" t="inlineStr">
        <is>
          <t>23:27</t>
        </is>
      </c>
      <c r="F22" t="n">
        <v>0.2</v>
      </c>
    </row>
    <row r="23">
      <c r="A23" t="inlineStr">
        <is>
          <t>2165</t>
        </is>
      </c>
      <c r="C23" t="inlineStr">
        <is>
          <t>989734.39046720</t>
        </is>
      </c>
      <c r="D23" t="inlineStr">
        <is>
          <t>39046720</t>
        </is>
      </c>
      <c r="E23" t="inlineStr">
        <is>
          <t>26:46</t>
        </is>
      </c>
      <c r="F23" t="n">
        <v>0.2</v>
      </c>
    </row>
    <row r="24">
      <c r="A24" t="inlineStr">
        <is>
          <t>221</t>
        </is>
      </c>
      <c r="C24" t="inlineStr">
        <is>
          <t>990565.39059572</t>
        </is>
      </c>
      <c r="D24" t="inlineStr">
        <is>
          <t>39059572</t>
        </is>
      </c>
      <c r="E24" t="inlineStr">
        <is>
          <t>7:33</t>
        </is>
      </c>
      <c r="F24" t="n">
        <v>0</v>
      </c>
    </row>
    <row r="25">
      <c r="A25" t="inlineStr">
        <is>
          <t>2526</t>
        </is>
      </c>
      <c r="C25" t="inlineStr">
        <is>
          <t>987056.987056</t>
        </is>
      </c>
      <c r="D25" t="inlineStr">
        <is>
          <t>987056</t>
        </is>
      </c>
      <c r="E25" t="inlineStr">
        <is>
          <t>47:26</t>
        </is>
      </c>
      <c r="F25" t="n">
        <v>0.2</v>
      </c>
    </row>
    <row r="26">
      <c r="A26" t="inlineStr">
        <is>
          <t>2550</t>
        </is>
      </c>
      <c r="C26" t="inlineStr">
        <is>
          <t>997065.39166312</t>
        </is>
      </c>
      <c r="D26" t="inlineStr">
        <is>
          <t>39166312</t>
        </is>
      </c>
      <c r="E26" t="inlineStr">
        <is>
          <t>0:56</t>
        </is>
      </c>
      <c r="F26" t="n">
        <v>0</v>
      </c>
    </row>
    <row r="27">
      <c r="A27" t="inlineStr">
        <is>
          <t>2613</t>
        </is>
      </c>
      <c r="C27" t="inlineStr">
        <is>
          <t>988841.39034787</t>
        </is>
      </c>
      <c r="D27" t="inlineStr">
        <is>
          <t>39034787</t>
        </is>
      </c>
      <c r="E27" t="inlineStr">
        <is>
          <t>23:01</t>
        </is>
      </c>
      <c r="F27" t="n">
        <v>0.2</v>
      </c>
    </row>
    <row r="28">
      <c r="A28" t="inlineStr">
        <is>
          <t>2684</t>
        </is>
      </c>
      <c r="C28" t="inlineStr">
        <is>
          <t>995661.39145506</t>
        </is>
      </c>
      <c r="D28" t="inlineStr">
        <is>
          <t>39145506</t>
        </is>
      </c>
      <c r="E28" t="inlineStr">
        <is>
          <t>16:21</t>
        </is>
      </c>
      <c r="F28" t="n">
        <v>0.2</v>
      </c>
    </row>
    <row r="29">
      <c r="A29" t="inlineStr">
        <is>
          <t>2684</t>
        </is>
      </c>
      <c r="C29" t="inlineStr">
        <is>
          <t>998447.39187797</t>
        </is>
      </c>
      <c r="D29" t="inlineStr">
        <is>
          <t>39187797</t>
        </is>
      </c>
      <c r="E29" t="inlineStr">
        <is>
          <t>5:39</t>
        </is>
      </c>
      <c r="F29" t="n">
        <v>0</v>
      </c>
    </row>
    <row r="30">
      <c r="A30" t="inlineStr">
        <is>
          <t>2700</t>
        </is>
      </c>
      <c r="C30" t="inlineStr">
        <is>
          <t>998365.39187352</t>
        </is>
      </c>
      <c r="D30" t="inlineStr">
        <is>
          <t>39187352</t>
        </is>
      </c>
      <c r="E30" t="inlineStr">
        <is>
          <t>4:51</t>
        </is>
      </c>
      <c r="F30" t="n">
        <v>0</v>
      </c>
    </row>
    <row r="31">
      <c r="A31" t="inlineStr">
        <is>
          <t>2800</t>
        </is>
      </c>
      <c r="C31" t="inlineStr">
        <is>
          <t>999091.39202221</t>
        </is>
      </c>
      <c r="D31" t="inlineStr">
        <is>
          <t>39202221</t>
        </is>
      </c>
      <c r="E31" t="inlineStr">
        <is>
          <t>7:59</t>
        </is>
      </c>
      <c r="F31" t="n">
        <v>0</v>
      </c>
    </row>
    <row r="32">
      <c r="A32" t="inlineStr">
        <is>
          <t>2844</t>
        </is>
      </c>
      <c r="C32" t="inlineStr">
        <is>
          <t>991733.39086170</t>
        </is>
      </c>
      <c r="D32" t="inlineStr">
        <is>
          <t>39086170</t>
        </is>
      </c>
      <c r="E32" t="inlineStr">
        <is>
          <t>15:20</t>
        </is>
      </c>
      <c r="F32" t="n">
        <v>0.2</v>
      </c>
    </row>
    <row r="33">
      <c r="A33" t="inlineStr">
        <is>
          <t>2978</t>
        </is>
      </c>
      <c r="C33" t="inlineStr">
        <is>
          <t>987050.987050</t>
        </is>
      </c>
      <c r="D33" t="inlineStr">
        <is>
          <t>987050</t>
        </is>
      </c>
      <c r="E33" t="inlineStr">
        <is>
          <t>41:30</t>
        </is>
      </c>
      <c r="F33" t="n">
        <v>0.2</v>
      </c>
    </row>
    <row r="34">
      <c r="A34" t="inlineStr">
        <is>
          <t>2990</t>
        </is>
      </c>
      <c r="C34" t="inlineStr">
        <is>
          <t>999102.999102</t>
        </is>
      </c>
      <c r="D34" t="inlineStr">
        <is>
          <t>999102</t>
        </is>
      </c>
      <c r="E34" t="inlineStr">
        <is>
          <t>174:40</t>
        </is>
      </c>
      <c r="F34" t="n">
        <v>0.2</v>
      </c>
    </row>
    <row r="35">
      <c r="A35" t="inlineStr">
        <is>
          <t>3037</t>
        </is>
      </c>
      <c r="C35" t="inlineStr">
        <is>
          <t>990888.39063455</t>
        </is>
      </c>
      <c r="D35" t="inlineStr">
        <is>
          <t>39063455</t>
        </is>
      </c>
      <c r="E35" t="inlineStr">
        <is>
          <t>27:26</t>
        </is>
      </c>
      <c r="F35" t="n">
        <v>0.2</v>
      </c>
    </row>
    <row r="36">
      <c r="A36" t="inlineStr">
        <is>
          <t>3053</t>
        </is>
      </c>
      <c r="C36" t="inlineStr">
        <is>
          <t>987522.39013466</t>
        </is>
      </c>
      <c r="D36" t="inlineStr">
        <is>
          <t>39013466</t>
        </is>
      </c>
      <c r="E36" t="inlineStr">
        <is>
          <t>8:31</t>
        </is>
      </c>
      <c r="F36" t="n">
        <v>0</v>
      </c>
    </row>
    <row r="37">
      <c r="A37" t="inlineStr">
        <is>
          <t>3107</t>
        </is>
      </c>
      <c r="C37" t="inlineStr">
        <is>
          <t>993610.39106549</t>
        </is>
      </c>
      <c r="D37" t="inlineStr">
        <is>
          <t>39106549</t>
        </is>
      </c>
      <c r="E37" t="inlineStr">
        <is>
          <t>74:54</t>
        </is>
      </c>
      <c r="F37" t="n">
        <v>0.2</v>
      </c>
    </row>
    <row r="38">
      <c r="A38" t="inlineStr">
        <is>
          <t>3110</t>
        </is>
      </c>
      <c r="C38" t="inlineStr">
        <is>
          <t>988816.39033885</t>
        </is>
      </c>
      <c r="D38" t="inlineStr">
        <is>
          <t>39033885</t>
        </is>
      </c>
      <c r="E38" t="inlineStr">
        <is>
          <t>25:19</t>
        </is>
      </c>
      <c r="F38" t="n">
        <v>0.2</v>
      </c>
    </row>
    <row r="39">
      <c r="A39" t="inlineStr">
        <is>
          <t>3112</t>
        </is>
      </c>
      <c r="C39" t="inlineStr">
        <is>
          <t>993378.39104760</t>
        </is>
      </c>
      <c r="D39" t="inlineStr">
        <is>
          <t>39104760</t>
        </is>
      </c>
      <c r="E39" t="inlineStr">
        <is>
          <t>17:19</t>
        </is>
      </c>
      <c r="F39" t="n">
        <v>0.2</v>
      </c>
    </row>
    <row r="40">
      <c r="A40" t="inlineStr">
        <is>
          <t>3113</t>
        </is>
      </c>
      <c r="C40" t="inlineStr">
        <is>
          <t>994203.39116197</t>
        </is>
      </c>
      <c r="D40" t="inlineStr">
        <is>
          <t>39116197</t>
        </is>
      </c>
      <c r="E40" t="inlineStr">
        <is>
          <t>24:01</t>
        </is>
      </c>
      <c r="F40" t="n">
        <v>0.2</v>
      </c>
    </row>
    <row r="41">
      <c r="A41" t="inlineStr">
        <is>
          <t>3116</t>
        </is>
      </c>
      <c r="C41" t="inlineStr">
        <is>
          <t>994247.39116588</t>
        </is>
      </c>
      <c r="D41" t="inlineStr">
        <is>
          <t>39116588</t>
        </is>
      </c>
      <c r="E41" t="inlineStr">
        <is>
          <t>171:57</t>
        </is>
      </c>
      <c r="F41" t="n">
        <v>0.2</v>
      </c>
    </row>
    <row r="42">
      <c r="A42" t="inlineStr">
        <is>
          <t>3122</t>
        </is>
      </c>
      <c r="C42" t="inlineStr">
        <is>
          <t>991715.39086394</t>
        </is>
      </c>
      <c r="D42" t="inlineStr">
        <is>
          <t>39086394</t>
        </is>
      </c>
      <c r="E42" t="inlineStr">
        <is>
          <t>14:26</t>
        </is>
      </c>
      <c r="F42" t="n">
        <v>0.2</v>
      </c>
    </row>
    <row r="43">
      <c r="A43" t="inlineStr">
        <is>
          <t>3134</t>
        </is>
      </c>
      <c r="C43" t="inlineStr">
        <is>
          <t>997932.39178910</t>
        </is>
      </c>
      <c r="D43" t="inlineStr">
        <is>
          <t>39178910</t>
        </is>
      </c>
      <c r="E43" t="inlineStr">
        <is>
          <t>7:55</t>
        </is>
      </c>
      <c r="F43" t="n">
        <v>0</v>
      </c>
    </row>
    <row r="44">
      <c r="A44" t="inlineStr">
        <is>
          <t>3136</t>
        </is>
      </c>
      <c r="C44" t="inlineStr">
        <is>
          <t>997945.39179462</t>
        </is>
      </c>
      <c r="D44" t="inlineStr">
        <is>
          <t>39179462</t>
        </is>
      </c>
      <c r="E44" t="inlineStr">
        <is>
          <t>7:10</t>
        </is>
      </c>
      <c r="F44" t="n">
        <v>0</v>
      </c>
    </row>
    <row r="45">
      <c r="A45" t="inlineStr">
        <is>
          <t>3152</t>
        </is>
      </c>
      <c r="C45" t="inlineStr">
        <is>
          <t>998910.39197035</t>
        </is>
      </c>
      <c r="D45" t="inlineStr">
        <is>
          <t>39197035</t>
        </is>
      </c>
      <c r="E45" t="inlineStr">
        <is>
          <t>12:02</t>
        </is>
      </c>
      <c r="F45" t="n">
        <v>0.2</v>
      </c>
    </row>
    <row r="46">
      <c r="A46" t="inlineStr">
        <is>
          <t>3163</t>
        </is>
      </c>
      <c r="C46" t="inlineStr">
        <is>
          <t>998063.39181022</t>
        </is>
      </c>
      <c r="D46" t="inlineStr">
        <is>
          <t>39181022</t>
        </is>
      </c>
      <c r="E46" t="inlineStr">
        <is>
          <t>5:25</t>
        </is>
      </c>
      <c r="F46" t="n">
        <v>0</v>
      </c>
    </row>
    <row r="47">
      <c r="A47" t="inlineStr">
        <is>
          <t>3167</t>
        </is>
      </c>
      <c r="C47" t="inlineStr">
        <is>
          <t>997813.39178356</t>
        </is>
      </c>
      <c r="D47" t="inlineStr">
        <is>
          <t>39178356</t>
        </is>
      </c>
      <c r="E47" t="inlineStr">
        <is>
          <t>8:47</t>
        </is>
      </c>
      <c r="F47" t="n">
        <v>0</v>
      </c>
    </row>
    <row r="48">
      <c r="A48" t="inlineStr">
        <is>
          <t>3237</t>
        </is>
      </c>
      <c r="C48" t="inlineStr">
        <is>
          <t>984319.984319</t>
        </is>
      </c>
      <c r="D48" t="inlineStr">
        <is>
          <t>984319</t>
        </is>
      </c>
      <c r="E48" t="inlineStr">
        <is>
          <t>16:40</t>
        </is>
      </c>
      <c r="F48" t="n">
        <v>0.2</v>
      </c>
    </row>
    <row r="49">
      <c r="A49" t="inlineStr">
        <is>
          <t>3256</t>
        </is>
      </c>
      <c r="C49" t="inlineStr">
        <is>
          <t>995883.39148866</t>
        </is>
      </c>
      <c r="D49" t="inlineStr">
        <is>
          <t>39148866</t>
        </is>
      </c>
      <c r="E49" t="inlineStr">
        <is>
          <t>34:20</t>
        </is>
      </c>
      <c r="F49" t="n">
        <v>0.2</v>
      </c>
    </row>
    <row r="50">
      <c r="A50" t="inlineStr">
        <is>
          <t>326</t>
        </is>
      </c>
      <c r="C50" t="inlineStr">
        <is>
          <t>997925.39179586</t>
        </is>
      </c>
      <c r="D50" t="inlineStr">
        <is>
          <t>39179586</t>
        </is>
      </c>
      <c r="E50" t="inlineStr">
        <is>
          <t>3:16</t>
        </is>
      </c>
      <c r="F50" t="n">
        <v>0</v>
      </c>
    </row>
    <row r="51">
      <c r="A51" t="inlineStr">
        <is>
          <t>332</t>
        </is>
      </c>
      <c r="C51" t="inlineStr">
        <is>
          <t>986288.38981936</t>
        </is>
      </c>
      <c r="D51" t="inlineStr">
        <is>
          <t>38981936</t>
        </is>
      </c>
      <c r="E51" t="inlineStr">
        <is>
          <t>91:08</t>
        </is>
      </c>
      <c r="F51" t="n">
        <v>0.2</v>
      </c>
    </row>
    <row r="52">
      <c r="A52" t="inlineStr">
        <is>
          <t>3379</t>
        </is>
      </c>
      <c r="C52" t="inlineStr">
        <is>
          <t>995334.39132502</t>
        </is>
      </c>
      <c r="D52" t="inlineStr">
        <is>
          <t>39132502</t>
        </is>
      </c>
      <c r="E52" t="inlineStr">
        <is>
          <t>72:04</t>
        </is>
      </c>
      <c r="F52" t="n">
        <v>0.2</v>
      </c>
    </row>
    <row r="53">
      <c r="A53" t="inlineStr">
        <is>
          <t>338</t>
        </is>
      </c>
      <c r="C53" t="inlineStr">
        <is>
          <t>990159.39051982</t>
        </is>
      </c>
      <c r="D53" t="inlineStr">
        <is>
          <t>39051982</t>
        </is>
      </c>
      <c r="E53" t="inlineStr">
        <is>
          <t>49:49</t>
        </is>
      </c>
      <c r="F53" t="n">
        <v>0.2</v>
      </c>
    </row>
    <row r="54">
      <c r="A54" t="inlineStr">
        <is>
          <t>3385</t>
        </is>
      </c>
      <c r="C54" t="inlineStr">
        <is>
          <t>988458.39030735</t>
        </is>
      </c>
      <c r="D54" t="inlineStr">
        <is>
          <t>39030735</t>
        </is>
      </c>
      <c r="E54" t="inlineStr">
        <is>
          <t>23:48</t>
        </is>
      </c>
      <c r="F54" t="n">
        <v>0.2</v>
      </c>
    </row>
    <row r="55">
      <c r="A55" t="inlineStr">
        <is>
          <t>3387</t>
        </is>
      </c>
      <c r="C55" t="inlineStr">
        <is>
          <t>996712.39162445</t>
        </is>
      </c>
      <c r="D55" t="inlineStr">
        <is>
          <t>39162445</t>
        </is>
      </c>
      <c r="E55" t="inlineStr">
        <is>
          <t>2:04</t>
        </is>
      </c>
      <c r="F55" t="n">
        <v>0</v>
      </c>
    </row>
    <row r="56">
      <c r="A56" t="inlineStr">
        <is>
          <t>3390</t>
        </is>
      </c>
      <c r="C56" t="inlineStr">
        <is>
          <t>.39081368</t>
        </is>
      </c>
      <c r="D56" t="inlineStr">
        <is>
          <t>39081368</t>
        </is>
      </c>
      <c r="E56" t="inlineStr">
        <is>
          <t>0:09</t>
        </is>
      </c>
      <c r="F56" t="n">
        <v>0</v>
      </c>
    </row>
    <row r="57">
      <c r="A57" t="inlineStr">
        <is>
          <t>3390</t>
        </is>
      </c>
      <c r="C57" t="inlineStr">
        <is>
          <t>989000.39036950</t>
        </is>
      </c>
      <c r="D57" t="inlineStr">
        <is>
          <t>39036950</t>
        </is>
      </c>
      <c r="E57" t="inlineStr">
        <is>
          <t>33:56</t>
        </is>
      </c>
      <c r="F57" t="n">
        <v>0.2</v>
      </c>
    </row>
    <row r="58">
      <c r="A58" t="inlineStr">
        <is>
          <t>3448</t>
        </is>
      </c>
      <c r="C58" t="inlineStr">
        <is>
          <t>002384.002384</t>
        </is>
      </c>
      <c r="D58" t="inlineStr">
        <is>
          <t>002384</t>
        </is>
      </c>
      <c r="E58" t="inlineStr">
        <is>
          <t>117:31</t>
        </is>
      </c>
      <c r="F58" t="n">
        <v>0.2</v>
      </c>
    </row>
    <row r="59">
      <c r="A59" t="inlineStr">
        <is>
          <t>3514</t>
        </is>
      </c>
      <c r="C59" t="inlineStr">
        <is>
          <t>987549.39013672</t>
        </is>
      </c>
      <c r="D59" t="inlineStr">
        <is>
          <t>39013672</t>
        </is>
      </c>
      <c r="E59" t="inlineStr">
        <is>
          <t>51:00</t>
        </is>
      </c>
      <c r="F59" t="n">
        <v>0.2</v>
      </c>
    </row>
    <row r="60">
      <c r="A60" t="inlineStr">
        <is>
          <t>3560</t>
        </is>
      </c>
      <c r="C60" t="inlineStr">
        <is>
          <t>989177.39037662</t>
        </is>
      </c>
      <c r="D60" t="inlineStr">
        <is>
          <t>39037662</t>
        </is>
      </c>
      <c r="E60" t="inlineStr">
        <is>
          <t>15:59</t>
        </is>
      </c>
      <c r="F60" t="n">
        <v>0.2</v>
      </c>
    </row>
    <row r="61">
      <c r="A61" t="inlineStr">
        <is>
          <t>3694</t>
        </is>
      </c>
      <c r="C61" t="inlineStr">
        <is>
          <t>995644.39145068</t>
        </is>
      </c>
      <c r="D61" t="inlineStr">
        <is>
          <t>39145068</t>
        </is>
      </c>
      <c r="E61" t="inlineStr">
        <is>
          <t>75:53</t>
        </is>
      </c>
      <c r="F61" t="n">
        <v>0.2</v>
      </c>
    </row>
    <row r="62">
      <c r="A62" t="inlineStr">
        <is>
          <t>3695</t>
        </is>
      </c>
      <c r="C62" t="inlineStr">
        <is>
          <t>990885.39062738</t>
        </is>
      </c>
      <c r="D62" t="inlineStr">
        <is>
          <t>39062738</t>
        </is>
      </c>
      <c r="E62" t="inlineStr">
        <is>
          <t>3:57</t>
        </is>
      </c>
      <c r="F62" t="n">
        <v>0</v>
      </c>
    </row>
    <row r="63">
      <c r="A63" t="inlineStr">
        <is>
          <t>3702</t>
        </is>
      </c>
      <c r="C63" t="inlineStr">
        <is>
          <t>988990.39036996</t>
        </is>
      </c>
      <c r="D63" t="inlineStr">
        <is>
          <t>39036996</t>
        </is>
      </c>
      <c r="E63" t="inlineStr">
        <is>
          <t>16:50</t>
        </is>
      </c>
      <c r="F63" t="n">
        <v>0.2</v>
      </c>
    </row>
    <row r="64">
      <c r="A64" t="inlineStr">
        <is>
          <t>3762</t>
        </is>
      </c>
      <c r="C64" t="inlineStr">
        <is>
          <t>995472.39137035</t>
        </is>
      </c>
      <c r="D64" t="inlineStr">
        <is>
          <t>39137035</t>
        </is>
      </c>
      <c r="E64" t="inlineStr">
        <is>
          <t>6:37</t>
        </is>
      </c>
      <c r="F64" t="n">
        <v>0</v>
      </c>
    </row>
    <row r="65">
      <c r="A65" t="inlineStr">
        <is>
          <t>3795</t>
        </is>
      </c>
      <c r="C65" t="inlineStr">
        <is>
          <t>995880.39148855</t>
        </is>
      </c>
      <c r="D65" t="inlineStr">
        <is>
          <t>39148855</t>
        </is>
      </c>
      <c r="E65" t="inlineStr">
        <is>
          <t>25:31</t>
        </is>
      </c>
      <c r="F65" t="n">
        <v>0.2</v>
      </c>
    </row>
    <row r="66">
      <c r="A66" t="inlineStr">
        <is>
          <t>3798</t>
        </is>
      </c>
      <c r="C66" t="inlineStr">
        <is>
          <t>000233.39216803</t>
        </is>
      </c>
      <c r="D66" t="inlineStr">
        <is>
          <t>39216803</t>
        </is>
      </c>
      <c r="E66" t="inlineStr">
        <is>
          <t>29:09</t>
        </is>
      </c>
      <c r="F66" t="n">
        <v>0.2</v>
      </c>
    </row>
    <row r="67">
      <c r="A67" t="inlineStr">
        <is>
          <t>3859</t>
        </is>
      </c>
      <c r="C67" t="inlineStr">
        <is>
          <t>002663.002663</t>
        </is>
      </c>
      <c r="D67" t="inlineStr">
        <is>
          <t>002663</t>
        </is>
      </c>
      <c r="E67" t="inlineStr">
        <is>
          <t>66:43</t>
        </is>
      </c>
      <c r="F67" t="n">
        <v>0.2</v>
      </c>
    </row>
    <row r="68">
      <c r="A68" t="inlineStr">
        <is>
          <t>3878</t>
        </is>
      </c>
      <c r="C68" t="inlineStr">
        <is>
          <t>995520.39139657</t>
        </is>
      </c>
      <c r="D68" t="inlineStr">
        <is>
          <t>39139657</t>
        </is>
      </c>
      <c r="E68" t="inlineStr">
        <is>
          <t>48:38</t>
        </is>
      </c>
      <c r="F68" t="n">
        <v>0.2</v>
      </c>
    </row>
    <row r="69">
      <c r="A69" t="inlineStr">
        <is>
          <t>3878</t>
        </is>
      </c>
      <c r="C69" t="inlineStr">
        <is>
          <t>997719.39177388</t>
        </is>
      </c>
      <c r="D69" t="inlineStr">
        <is>
          <t>39177388</t>
        </is>
      </c>
      <c r="E69" t="inlineStr">
        <is>
          <t>23:43</t>
        </is>
      </c>
      <c r="F69" t="n">
        <v>0.2</v>
      </c>
    </row>
    <row r="70">
      <c r="A70" t="inlineStr">
        <is>
          <t>388</t>
        </is>
      </c>
      <c r="C70" t="inlineStr">
        <is>
          <t>002538.002538</t>
        </is>
      </c>
      <c r="D70" t="inlineStr">
        <is>
          <t>002538</t>
        </is>
      </c>
      <c r="E70" t="inlineStr">
        <is>
          <t>119:42</t>
        </is>
      </c>
      <c r="F70" t="n">
        <v>0.2</v>
      </c>
    </row>
    <row r="71">
      <c r="A71" t="inlineStr">
        <is>
          <t>3900</t>
        </is>
      </c>
      <c r="C71" t="inlineStr">
        <is>
          <t>993239.39103558</t>
        </is>
      </c>
      <c r="D71" t="inlineStr">
        <is>
          <t>39103558</t>
        </is>
      </c>
      <c r="E71" t="inlineStr">
        <is>
          <t>1:53</t>
        </is>
      </c>
      <c r="F71" t="n">
        <v>0</v>
      </c>
    </row>
    <row r="72">
      <c r="A72" t="inlineStr">
        <is>
          <t>3934</t>
        </is>
      </c>
      <c r="C72" t="inlineStr">
        <is>
          <t>000974.000974</t>
        </is>
      </c>
      <c r="D72" t="inlineStr">
        <is>
          <t>000974</t>
        </is>
      </c>
      <c r="E72" t="inlineStr">
        <is>
          <t>127:00</t>
        </is>
      </c>
      <c r="F72" t="n">
        <v>0.2</v>
      </c>
    </row>
    <row r="73">
      <c r="A73" t="inlineStr">
        <is>
          <t>401</t>
        </is>
      </c>
      <c r="C73" t="inlineStr">
        <is>
          <t>995217.39129974</t>
        </is>
      </c>
      <c r="D73" t="inlineStr">
        <is>
          <t>39129974</t>
        </is>
      </c>
      <c r="E73" t="inlineStr">
        <is>
          <t>24:17</t>
        </is>
      </c>
      <c r="F73" t="n">
        <v>0.2</v>
      </c>
    </row>
    <row r="74">
      <c r="A74" t="inlineStr">
        <is>
          <t>4032</t>
        </is>
      </c>
      <c r="C74" t="inlineStr">
        <is>
          <t>001212.001212</t>
        </is>
      </c>
      <c r="D74" t="inlineStr">
        <is>
          <t>001212</t>
        </is>
      </c>
      <c r="E74" t="inlineStr">
        <is>
          <t>25:14</t>
        </is>
      </c>
      <c r="F74" t="n">
        <v>0.2</v>
      </c>
    </row>
    <row r="75">
      <c r="A75" t="inlineStr">
        <is>
          <t>4040</t>
        </is>
      </c>
      <c r="C75" t="inlineStr">
        <is>
          <t>.39083857</t>
        </is>
      </c>
      <c r="D75" t="inlineStr">
        <is>
          <t>39083857</t>
        </is>
      </c>
      <c r="E75" t="inlineStr">
        <is>
          <t>0:08</t>
        </is>
      </c>
      <c r="F75" t="n">
        <v>0</v>
      </c>
    </row>
    <row r="76">
      <c r="A76" t="inlineStr">
        <is>
          <t>4062</t>
        </is>
      </c>
      <c r="C76" t="inlineStr">
        <is>
          <t>988127.39019887</t>
        </is>
      </c>
      <c r="D76" t="inlineStr">
        <is>
          <t>39019887</t>
        </is>
      </c>
      <c r="E76" t="inlineStr">
        <is>
          <t>45:22</t>
        </is>
      </c>
      <c r="F76" t="n">
        <v>0.2</v>
      </c>
    </row>
    <row r="77">
      <c r="A77" t="inlineStr">
        <is>
          <t>4090</t>
        </is>
      </c>
      <c r="C77" t="inlineStr">
        <is>
          <t>986107.38977437</t>
        </is>
      </c>
      <c r="D77" t="inlineStr">
        <is>
          <t>38977437</t>
        </is>
      </c>
      <c r="E77" t="inlineStr">
        <is>
          <t>2:59</t>
        </is>
      </c>
      <c r="F77" t="n">
        <v>0</v>
      </c>
    </row>
    <row r="78">
      <c r="A78" t="inlineStr">
        <is>
          <t>4090</t>
        </is>
      </c>
      <c r="C78" t="inlineStr">
        <is>
          <t>988501.39031061</t>
        </is>
      </c>
      <c r="D78" t="inlineStr">
        <is>
          <t>39031061</t>
        </is>
      </c>
      <c r="E78" t="inlineStr">
        <is>
          <t>24:43</t>
        </is>
      </c>
      <c r="F78" t="n">
        <v>0.2</v>
      </c>
    </row>
    <row r="79">
      <c r="A79" t="inlineStr">
        <is>
          <t>4140</t>
        </is>
      </c>
      <c r="C79" t="inlineStr">
        <is>
          <t>997930.39178966</t>
        </is>
      </c>
      <c r="D79" t="inlineStr">
        <is>
          <t>39178966</t>
        </is>
      </c>
      <c r="E79" t="inlineStr">
        <is>
          <t>18:55</t>
        </is>
      </c>
      <c r="F79" t="n">
        <v>0.2</v>
      </c>
    </row>
    <row r="80">
      <c r="A80" t="inlineStr">
        <is>
          <t>4175</t>
        </is>
      </c>
      <c r="C80" t="inlineStr">
        <is>
          <t>987305.39007333</t>
        </is>
      </c>
      <c r="D80" t="inlineStr">
        <is>
          <t>39007333</t>
        </is>
      </c>
      <c r="E80" t="inlineStr">
        <is>
          <t>31:09</t>
        </is>
      </c>
      <c r="F80" t="n">
        <v>0.2</v>
      </c>
    </row>
    <row r="81">
      <c r="A81" t="inlineStr">
        <is>
          <t>4175</t>
        </is>
      </c>
      <c r="C81" t="inlineStr">
        <is>
          <t>992716.39104474</t>
        </is>
      </c>
      <c r="D81" t="inlineStr">
        <is>
          <t>39104474</t>
        </is>
      </c>
      <c r="E81" t="inlineStr">
        <is>
          <t>28:12</t>
        </is>
      </c>
      <c r="F81" t="n">
        <v>0.2</v>
      </c>
    </row>
    <row r="82">
      <c r="A82" t="inlineStr">
        <is>
          <t>4187</t>
        </is>
      </c>
      <c r="C82" t="inlineStr">
        <is>
          <t>001696.39234411</t>
        </is>
      </c>
      <c r="D82" t="inlineStr">
        <is>
          <t>39234411</t>
        </is>
      </c>
      <c r="E82" t="inlineStr">
        <is>
          <t>24:35</t>
        </is>
      </c>
      <c r="F82" t="n">
        <v>0.2</v>
      </c>
    </row>
    <row r="83">
      <c r="A83" t="inlineStr">
        <is>
          <t>4252</t>
        </is>
      </c>
      <c r="C83" t="inlineStr">
        <is>
          <t>990178.39052553</t>
        </is>
      </c>
      <c r="D83" t="inlineStr">
        <is>
          <t>39052553</t>
        </is>
      </c>
      <c r="E83" t="inlineStr">
        <is>
          <t>68:49</t>
        </is>
      </c>
      <c r="F83" t="n">
        <v>0.2</v>
      </c>
    </row>
    <row r="84">
      <c r="A84" t="inlineStr">
        <is>
          <t>4320</t>
        </is>
      </c>
      <c r="C84" t="inlineStr">
        <is>
          <t>.39159820</t>
        </is>
      </c>
      <c r="D84" t="inlineStr">
        <is>
          <t>39159820</t>
        </is>
      </c>
      <c r="E84" t="inlineStr">
        <is>
          <t>0:03</t>
        </is>
      </c>
      <c r="F84" t="n">
        <v>0</v>
      </c>
    </row>
    <row r="85">
      <c r="A85" t="inlineStr">
        <is>
          <t>4361</t>
        </is>
      </c>
      <c r="C85" t="inlineStr">
        <is>
          <t>990942.39065397</t>
        </is>
      </c>
      <c r="D85" t="inlineStr">
        <is>
          <t>39065397</t>
        </is>
      </c>
      <c r="E85" t="inlineStr">
        <is>
          <t>43:42</t>
        </is>
      </c>
      <c r="F85" t="n">
        <v>0.2</v>
      </c>
    </row>
    <row r="86">
      <c r="A86" t="inlineStr">
        <is>
          <t>441</t>
        </is>
      </c>
      <c r="C86" t="inlineStr">
        <is>
          <t>990675.39060572</t>
        </is>
      </c>
      <c r="D86" t="inlineStr">
        <is>
          <t>39060572</t>
        </is>
      </c>
      <c r="E86" t="inlineStr">
        <is>
          <t>28:44</t>
        </is>
      </c>
      <c r="F86" t="n">
        <v>0.2</v>
      </c>
    </row>
    <row r="87">
      <c r="A87" t="inlineStr">
        <is>
          <t>441</t>
        </is>
      </c>
      <c r="C87" t="inlineStr">
        <is>
          <t>996640.39158914</t>
        </is>
      </c>
      <c r="D87" t="inlineStr">
        <is>
          <t>39158914</t>
        </is>
      </c>
      <c r="E87" t="inlineStr">
        <is>
          <t>29:45</t>
        </is>
      </c>
      <c r="F87" t="n">
        <v>0.2</v>
      </c>
    </row>
    <row r="88">
      <c r="A88" t="inlineStr">
        <is>
          <t>4445</t>
        </is>
      </c>
      <c r="C88" t="inlineStr">
        <is>
          <t>995664.39145732</t>
        </is>
      </c>
      <c r="D88" t="inlineStr">
        <is>
          <t>39145732</t>
        </is>
      </c>
      <c r="E88" t="inlineStr">
        <is>
          <t>15:58</t>
        </is>
      </c>
      <c r="F88" t="n">
        <v>0.2</v>
      </c>
    </row>
    <row r="89">
      <c r="A89" t="inlineStr">
        <is>
          <t>445</t>
        </is>
      </c>
      <c r="C89" t="inlineStr">
        <is>
          <t>993560.39106499</t>
        </is>
      </c>
      <c r="D89" t="inlineStr">
        <is>
          <t>39106499</t>
        </is>
      </c>
      <c r="E89" t="inlineStr">
        <is>
          <t>97:09</t>
        </is>
      </c>
      <c r="F89" t="n">
        <v>0.2</v>
      </c>
    </row>
    <row r="90">
      <c r="A90" t="inlineStr">
        <is>
          <t>448</t>
        </is>
      </c>
      <c r="C90" t="inlineStr">
        <is>
          <t>992757.39093243</t>
        </is>
      </c>
      <c r="D90" t="inlineStr">
        <is>
          <t>39093243</t>
        </is>
      </c>
      <c r="E90" t="inlineStr">
        <is>
          <t>144:34</t>
        </is>
      </c>
      <c r="F90" t="n">
        <v>0.2</v>
      </c>
    </row>
    <row r="91">
      <c r="A91" t="inlineStr">
        <is>
          <t>448</t>
        </is>
      </c>
      <c r="C91" t="inlineStr">
        <is>
          <t>996921.39165344</t>
        </is>
      </c>
      <c r="D91" t="inlineStr">
        <is>
          <t>39165344</t>
        </is>
      </c>
      <c r="E91" t="inlineStr">
        <is>
          <t>23:32</t>
        </is>
      </c>
      <c r="F91" t="n">
        <v>0.2</v>
      </c>
    </row>
    <row r="92">
      <c r="A92" t="inlineStr">
        <is>
          <t>4519</t>
        </is>
      </c>
      <c r="C92" t="inlineStr">
        <is>
          <t>995470.39136963</t>
        </is>
      </c>
      <c r="D92" t="inlineStr">
        <is>
          <t>39136963</t>
        </is>
      </c>
      <c r="E92" t="inlineStr">
        <is>
          <t>80:29</t>
        </is>
      </c>
      <c r="F92" t="n">
        <v>0.2</v>
      </c>
    </row>
    <row r="93">
      <c r="A93" t="inlineStr">
        <is>
          <t>4542</t>
        </is>
      </c>
      <c r="C93" t="inlineStr">
        <is>
          <t>990896.990896</t>
        </is>
      </c>
      <c r="D93" t="inlineStr">
        <is>
          <t>990896</t>
        </is>
      </c>
      <c r="E93" t="inlineStr">
        <is>
          <t>28:10</t>
        </is>
      </c>
      <c r="F93" t="n">
        <v>0.2</v>
      </c>
    </row>
    <row r="94">
      <c r="A94" t="inlineStr">
        <is>
          <t>4542</t>
        </is>
      </c>
      <c r="C94" t="inlineStr">
        <is>
          <t>991963.39088207</t>
        </is>
      </c>
      <c r="D94" t="inlineStr">
        <is>
          <t>39088207</t>
        </is>
      </c>
      <c r="E94" t="inlineStr">
        <is>
          <t>4:52</t>
        </is>
      </c>
      <c r="F94" t="n">
        <v>0</v>
      </c>
    </row>
    <row r="95">
      <c r="A95" t="inlineStr">
        <is>
          <t>4644</t>
        </is>
      </c>
      <c r="C95" t="inlineStr">
        <is>
          <t>993850.39109844</t>
        </is>
      </c>
      <c r="D95" t="inlineStr">
        <is>
          <t>39109844</t>
        </is>
      </c>
      <c r="E95" t="inlineStr">
        <is>
          <t>2:16</t>
        </is>
      </c>
      <c r="F95" t="n">
        <v>0</v>
      </c>
    </row>
    <row r="96">
      <c r="A96" t="inlineStr">
        <is>
          <t>4692</t>
        </is>
      </c>
      <c r="C96" t="inlineStr">
        <is>
          <t>998385.39187564</t>
        </is>
      </c>
      <c r="D96" t="inlineStr">
        <is>
          <t>39187564</t>
        </is>
      </c>
      <c r="E96" t="inlineStr">
        <is>
          <t>80:17</t>
        </is>
      </c>
      <c r="F96" t="n">
        <v>0.2</v>
      </c>
    </row>
    <row r="97">
      <c r="A97" t="inlineStr">
        <is>
          <t>4724</t>
        </is>
      </c>
      <c r="C97" t="inlineStr">
        <is>
          <t>997444.39168306</t>
        </is>
      </c>
      <c r="D97" t="inlineStr">
        <is>
          <t>39168306</t>
        </is>
      </c>
      <c r="E97" t="inlineStr">
        <is>
          <t>168:40</t>
        </is>
      </c>
      <c r="F97" t="n">
        <v>0.2</v>
      </c>
    </row>
    <row r="98">
      <c r="A98" t="inlineStr">
        <is>
          <t>4730</t>
        </is>
      </c>
      <c r="C98" t="inlineStr">
        <is>
          <t>987757.39022601</t>
        </is>
      </c>
      <c r="D98" t="inlineStr">
        <is>
          <t>39022601</t>
        </is>
      </c>
      <c r="E98" t="inlineStr">
        <is>
          <t>45:30</t>
        </is>
      </c>
      <c r="F98" t="n">
        <v>0.2</v>
      </c>
    </row>
    <row r="99">
      <c r="A99" t="inlineStr">
        <is>
          <t>4889</t>
        </is>
      </c>
      <c r="C99" t="inlineStr">
        <is>
          <t>002463.002463</t>
        </is>
      </c>
      <c r="D99" t="inlineStr">
        <is>
          <t>002463</t>
        </is>
      </c>
      <c r="E99" t="inlineStr">
        <is>
          <t>72:55</t>
        </is>
      </c>
      <c r="F99" t="n">
        <v>0.2</v>
      </c>
    </row>
    <row r="100">
      <c r="A100" t="inlineStr">
        <is>
          <t>4933</t>
        </is>
      </c>
      <c r="C100" t="inlineStr">
        <is>
          <t>996655.39159755</t>
        </is>
      </c>
      <c r="D100" t="inlineStr">
        <is>
          <t>39159755</t>
        </is>
      </c>
      <c r="E100" t="inlineStr">
        <is>
          <t>3:07</t>
        </is>
      </c>
      <c r="F100" t="n">
        <v>0</v>
      </c>
    </row>
    <row r="101">
      <c r="A101" t="inlineStr">
        <is>
          <t>4955</t>
        </is>
      </c>
      <c r="C101" t="inlineStr">
        <is>
          <t>992846.39100013</t>
        </is>
      </c>
      <c r="D101" t="inlineStr">
        <is>
          <t>39100013</t>
        </is>
      </c>
      <c r="E101" t="inlineStr">
        <is>
          <t>30:03</t>
        </is>
      </c>
      <c r="F101" t="n">
        <v>0.2</v>
      </c>
    </row>
    <row r="102">
      <c r="A102" t="inlineStr">
        <is>
          <t>5201</t>
        </is>
      </c>
      <c r="C102" t="inlineStr">
        <is>
          <t>990717.39060787</t>
        </is>
      </c>
      <c r="D102" t="inlineStr">
        <is>
          <t>39060787</t>
        </is>
      </c>
      <c r="E102" t="inlineStr">
        <is>
          <t>29:30</t>
        </is>
      </c>
      <c r="F102" t="n">
        <v>0.2</v>
      </c>
    </row>
    <row r="103">
      <c r="A103" t="inlineStr">
        <is>
          <t>5208</t>
        </is>
      </c>
      <c r="C103" t="inlineStr">
        <is>
          <t>000242.39219625</t>
        </is>
      </c>
      <c r="D103" t="inlineStr">
        <is>
          <t>39219625</t>
        </is>
      </c>
      <c r="E103" t="inlineStr">
        <is>
          <t>4:56</t>
        </is>
      </c>
      <c r="F103" t="n">
        <v>0</v>
      </c>
    </row>
    <row r="104">
      <c r="A104" t="inlineStr">
        <is>
          <t>5230</t>
        </is>
      </c>
      <c r="C104" t="inlineStr">
        <is>
          <t>002510.002510</t>
        </is>
      </c>
      <c r="D104" t="inlineStr">
        <is>
          <t>002510</t>
        </is>
      </c>
      <c r="E104" t="inlineStr">
        <is>
          <t>97:48</t>
        </is>
      </c>
      <c r="F104" t="n">
        <v>0.2</v>
      </c>
    </row>
    <row r="105">
      <c r="A105" t="inlineStr">
        <is>
          <t>5259</t>
        </is>
      </c>
      <c r="C105" t="inlineStr">
        <is>
          <t>995222.39130254</t>
        </is>
      </c>
      <c r="D105" t="inlineStr">
        <is>
          <t>39130254</t>
        </is>
      </c>
      <c r="E105" t="inlineStr">
        <is>
          <t>5:24</t>
        </is>
      </c>
      <c r="F105" t="n">
        <v>0</v>
      </c>
    </row>
    <row r="106">
      <c r="A106" t="inlineStr">
        <is>
          <t>5349</t>
        </is>
      </c>
      <c r="C106" t="inlineStr">
        <is>
          <t>993869.39110012</t>
        </is>
      </c>
      <c r="D106" t="inlineStr">
        <is>
          <t>39110012</t>
        </is>
      </c>
      <c r="E106" t="inlineStr">
        <is>
          <t>2:03</t>
        </is>
      </c>
      <c r="F106" t="n">
        <v>0</v>
      </c>
    </row>
    <row r="107">
      <c r="A107" t="inlineStr">
        <is>
          <t>5424</t>
        </is>
      </c>
      <c r="C107" t="inlineStr">
        <is>
          <t>985643.38970573</t>
        </is>
      </c>
      <c r="D107" t="inlineStr">
        <is>
          <t>38970573</t>
        </is>
      </c>
      <c r="E107" t="inlineStr">
        <is>
          <t>46:24</t>
        </is>
      </c>
      <c r="F107" t="n">
        <v>0.2</v>
      </c>
    </row>
    <row r="108">
      <c r="A108" t="inlineStr">
        <is>
          <t>5437</t>
        </is>
      </c>
      <c r="C108" t="inlineStr">
        <is>
          <t>998759.39192249</t>
        </is>
      </c>
      <c r="D108" t="inlineStr">
        <is>
          <t>39192249</t>
        </is>
      </c>
      <c r="E108" t="inlineStr">
        <is>
          <t>20:12</t>
        </is>
      </c>
      <c r="F108" t="n">
        <v>0.2</v>
      </c>
    </row>
    <row r="109">
      <c r="A109" t="inlineStr">
        <is>
          <t>5444</t>
        </is>
      </c>
      <c r="C109" t="inlineStr">
        <is>
          <t>987046.38994734</t>
        </is>
      </c>
      <c r="D109" t="inlineStr">
        <is>
          <t>38994734</t>
        </is>
      </c>
      <c r="E109" t="inlineStr">
        <is>
          <t>40:21</t>
        </is>
      </c>
      <c r="F109" t="n">
        <v>0.2</v>
      </c>
    </row>
    <row r="110">
      <c r="A110" t="inlineStr">
        <is>
          <t>5472</t>
        </is>
      </c>
      <c r="C110" t="inlineStr">
        <is>
          <t>987301.39010256</t>
        </is>
      </c>
      <c r="D110" t="inlineStr">
        <is>
          <t>39010256</t>
        </is>
      </c>
      <c r="E110" t="inlineStr">
        <is>
          <t>8:18</t>
        </is>
      </c>
      <c r="F110" t="n">
        <v>0</v>
      </c>
    </row>
    <row r="111">
      <c r="A111" t="inlineStr">
        <is>
          <t>5472</t>
        </is>
      </c>
      <c r="C111" t="inlineStr">
        <is>
          <t>987329.39010256</t>
        </is>
      </c>
      <c r="D111" t="inlineStr">
        <is>
          <t>39010256</t>
        </is>
      </c>
      <c r="E111" t="inlineStr">
        <is>
          <t>52:31</t>
        </is>
      </c>
      <c r="F111" t="n">
        <v>0.2</v>
      </c>
    </row>
    <row r="112">
      <c r="A112" t="inlineStr">
        <is>
          <t>5524</t>
        </is>
      </c>
      <c r="C112" t="inlineStr">
        <is>
          <t>995658.39145579</t>
        </is>
      </c>
      <c r="D112" t="inlineStr">
        <is>
          <t>39145579</t>
        </is>
      </c>
      <c r="E112" t="inlineStr">
        <is>
          <t>42:25</t>
        </is>
      </c>
      <c r="F112" t="n">
        <v>0.2</v>
      </c>
    </row>
    <row r="113">
      <c r="A113" t="inlineStr">
        <is>
          <t>5528</t>
        </is>
      </c>
      <c r="C113" t="inlineStr">
        <is>
          <t>.39145529</t>
        </is>
      </c>
      <c r="D113" t="inlineStr">
        <is>
          <t>39145529</t>
        </is>
      </c>
      <c r="E113" t="inlineStr">
        <is>
          <t>3:28</t>
        </is>
      </c>
      <c r="F113" t="n">
        <v>0</v>
      </c>
    </row>
    <row r="114">
      <c r="A114" t="inlineStr">
        <is>
          <t>559</t>
        </is>
      </c>
      <c r="C114" t="inlineStr">
        <is>
          <t>986379.38984090</t>
        </is>
      </c>
      <c r="D114" t="inlineStr">
        <is>
          <t>38984090</t>
        </is>
      </c>
      <c r="E114" t="inlineStr">
        <is>
          <t>70:40</t>
        </is>
      </c>
      <c r="F114" t="n">
        <v>0.2</v>
      </c>
    </row>
    <row r="115">
      <c r="A115" t="inlineStr">
        <is>
          <t>5590</t>
        </is>
      </c>
      <c r="C115" t="inlineStr">
        <is>
          <t>988726.39032875</t>
        </is>
      </c>
      <c r="D115" t="inlineStr">
        <is>
          <t>39032875</t>
        </is>
      </c>
      <c r="E115" t="inlineStr">
        <is>
          <t>50:26</t>
        </is>
      </c>
      <c r="F115" t="n">
        <v>0.2</v>
      </c>
    </row>
    <row r="116">
      <c r="A116" t="inlineStr">
        <is>
          <t>5599</t>
        </is>
      </c>
      <c r="C116" t="inlineStr">
        <is>
          <t>998801.39193077</t>
        </is>
      </c>
      <c r="D116" t="inlineStr">
        <is>
          <t>39193077</t>
        </is>
      </c>
      <c r="E116" t="inlineStr">
        <is>
          <t>2:55</t>
        </is>
      </c>
      <c r="F116" t="n">
        <v>0</v>
      </c>
    </row>
    <row r="117">
      <c r="A117" t="inlineStr">
        <is>
          <t>5628</t>
        </is>
      </c>
      <c r="C117" t="inlineStr">
        <is>
          <t>991463.39073628</t>
        </is>
      </c>
      <c r="D117" t="inlineStr">
        <is>
          <t>39073628</t>
        </is>
      </c>
      <c r="E117" t="inlineStr">
        <is>
          <t>50:04</t>
        </is>
      </c>
      <c r="F117" t="n">
        <v>0.2</v>
      </c>
    </row>
    <row r="118">
      <c r="A118" t="inlineStr">
        <is>
          <t>5645</t>
        </is>
      </c>
      <c r="C118" t="inlineStr">
        <is>
          <t>000572.39223422</t>
        </is>
      </c>
      <c r="D118" t="inlineStr">
        <is>
          <t>39223422</t>
        </is>
      </c>
      <c r="E118" t="inlineStr">
        <is>
          <t>23:47</t>
        </is>
      </c>
      <c r="F118" t="n">
        <v>0.2</v>
      </c>
    </row>
    <row r="119">
      <c r="A119" t="inlineStr">
        <is>
          <t>5670</t>
        </is>
      </c>
      <c r="C119" t="inlineStr">
        <is>
          <t>988481.39030923</t>
        </is>
      </c>
      <c r="D119" t="inlineStr">
        <is>
          <t>39030923</t>
        </is>
      </c>
      <c r="E119" t="inlineStr">
        <is>
          <t>4:10</t>
        </is>
      </c>
      <c r="F119" t="n">
        <v>0</v>
      </c>
    </row>
    <row r="120">
      <c r="A120" t="inlineStr">
        <is>
          <t>5711</t>
        </is>
      </c>
      <c r="C120" t="inlineStr">
        <is>
          <t>001223.001223</t>
        </is>
      </c>
      <c r="D120" t="inlineStr">
        <is>
          <t>001223</t>
        </is>
      </c>
      <c r="E120" t="inlineStr">
        <is>
          <t>45:09</t>
        </is>
      </c>
      <c r="F120" t="n">
        <v>0.2</v>
      </c>
    </row>
    <row r="121">
      <c r="A121" t="inlineStr">
        <is>
          <t>5713</t>
        </is>
      </c>
      <c r="C121" t="inlineStr">
        <is>
          <t>001260.001260</t>
        </is>
      </c>
      <c r="D121" t="inlineStr">
        <is>
          <t>001260</t>
        </is>
      </c>
      <c r="E121" t="inlineStr">
        <is>
          <t>45:04</t>
        </is>
      </c>
      <c r="F121" t="n">
        <v>0.2</v>
      </c>
    </row>
    <row r="122">
      <c r="A122" t="inlineStr">
        <is>
          <t>5736</t>
        </is>
      </c>
      <c r="C122" t="inlineStr">
        <is>
          <t>989301.39041158</t>
        </is>
      </c>
      <c r="D122" t="inlineStr">
        <is>
          <t>39041158</t>
        </is>
      </c>
      <c r="E122" t="inlineStr">
        <is>
          <t>27:28</t>
        </is>
      </c>
      <c r="F122" t="n">
        <v>0.2</v>
      </c>
    </row>
    <row r="123">
      <c r="A123" t="inlineStr">
        <is>
          <t>5737</t>
        </is>
      </c>
      <c r="C123" t="inlineStr">
        <is>
          <t>989306.39041189</t>
        </is>
      </c>
      <c r="D123" t="inlineStr">
        <is>
          <t>39041189</t>
        </is>
      </c>
      <c r="E123" t="inlineStr">
        <is>
          <t>24:51</t>
        </is>
      </c>
      <c r="F123" t="n">
        <v>0.2</v>
      </c>
    </row>
    <row r="124">
      <c r="A124" t="inlineStr">
        <is>
          <t>5788</t>
        </is>
      </c>
      <c r="C124" t="inlineStr">
        <is>
          <t>000284.39219947</t>
        </is>
      </c>
      <c r="D124" t="inlineStr">
        <is>
          <t>39219947</t>
        </is>
      </c>
      <c r="E124" t="inlineStr">
        <is>
          <t>69:34</t>
        </is>
      </c>
      <c r="F124" t="n">
        <v>0.2</v>
      </c>
    </row>
    <row r="125">
      <c r="A125" t="inlineStr">
        <is>
          <t>5796</t>
        </is>
      </c>
      <c r="C125" t="inlineStr">
        <is>
          <t>002430.39244926</t>
        </is>
      </c>
      <c r="D125" t="inlineStr">
        <is>
          <t>39244926</t>
        </is>
      </c>
      <c r="E125" t="inlineStr">
        <is>
          <t>4:30</t>
        </is>
      </c>
      <c r="F125" t="n">
        <v>0</v>
      </c>
    </row>
    <row r="126">
      <c r="A126" t="inlineStr">
        <is>
          <t>6141</t>
        </is>
      </c>
      <c r="C126" t="inlineStr">
        <is>
          <t>987538.39013534</t>
        </is>
      </c>
      <c r="D126" t="inlineStr">
        <is>
          <t>39013534</t>
        </is>
      </c>
      <c r="E126" t="inlineStr">
        <is>
          <t>8:28</t>
        </is>
      </c>
      <c r="F126" t="n">
        <v>0</v>
      </c>
    </row>
    <row r="127">
      <c r="A127" t="inlineStr">
        <is>
          <t>6224</t>
        </is>
      </c>
      <c r="C127" t="inlineStr">
        <is>
          <t>998965.39198536</t>
        </is>
      </c>
      <c r="D127" t="inlineStr">
        <is>
          <t>39198536</t>
        </is>
      </c>
      <c r="E127" t="inlineStr">
        <is>
          <t>77:13</t>
        </is>
      </c>
      <c r="F127" t="n">
        <v>0.2</v>
      </c>
    </row>
    <row r="128">
      <c r="A128" t="inlineStr">
        <is>
          <t>6421</t>
        </is>
      </c>
      <c r="C128" t="inlineStr">
        <is>
          <t>991686.39084856</t>
        </is>
      </c>
      <c r="D128" t="inlineStr">
        <is>
          <t>39084856</t>
        </is>
      </c>
      <c r="E128" t="inlineStr">
        <is>
          <t>6:11</t>
        </is>
      </c>
      <c r="F128" t="n">
        <v>0</v>
      </c>
    </row>
    <row r="129">
      <c r="A129" t="inlineStr">
        <is>
          <t>6438</t>
        </is>
      </c>
      <c r="C129" t="inlineStr">
        <is>
          <t>.39076213</t>
        </is>
      </c>
      <c r="D129" t="inlineStr">
        <is>
          <t>39076213</t>
        </is>
      </c>
      <c r="E129" t="inlineStr">
        <is>
          <t>0:56</t>
        </is>
      </c>
      <c r="F129" t="n">
        <v>0</v>
      </c>
    </row>
    <row r="130">
      <c r="A130" t="inlineStr">
        <is>
          <t>6449</t>
        </is>
      </c>
      <c r="C130" t="inlineStr">
        <is>
          <t>985623.38968775</t>
        </is>
      </c>
      <c r="D130" t="inlineStr">
        <is>
          <t>38968775</t>
        </is>
      </c>
      <c r="E130" t="inlineStr">
        <is>
          <t>1:14</t>
        </is>
      </c>
      <c r="F130" t="n">
        <v>0</v>
      </c>
    </row>
    <row r="131">
      <c r="A131" t="inlineStr">
        <is>
          <t>658</t>
        </is>
      </c>
      <c r="C131" t="inlineStr">
        <is>
          <t>997938.39179525</t>
        </is>
      </c>
      <c r="D131" t="inlineStr">
        <is>
          <t>39179525</t>
        </is>
      </c>
      <c r="E131" t="inlineStr">
        <is>
          <t>6:55</t>
        </is>
      </c>
      <c r="F131" t="n">
        <v>0</v>
      </c>
    </row>
    <row r="132">
      <c r="A132" t="inlineStr">
        <is>
          <t>6611</t>
        </is>
      </c>
      <c r="C132" t="inlineStr">
        <is>
          <t>999789.39212420</t>
        </is>
      </c>
      <c r="D132" t="inlineStr">
        <is>
          <t>39212420</t>
        </is>
      </c>
      <c r="E132" t="inlineStr">
        <is>
          <t>17:23</t>
        </is>
      </c>
      <c r="F132" t="n">
        <v>0.2</v>
      </c>
    </row>
    <row r="133">
      <c r="A133" t="inlineStr">
        <is>
          <t>6625</t>
        </is>
      </c>
      <c r="C133" t="inlineStr">
        <is>
          <t>987189.39000991</t>
        </is>
      </c>
      <c r="D133" t="inlineStr">
        <is>
          <t>39000991</t>
        </is>
      </c>
      <c r="E133" t="inlineStr">
        <is>
          <t>29:14</t>
        </is>
      </c>
      <c r="F133" t="n">
        <v>0.2</v>
      </c>
    </row>
    <row r="134">
      <c r="A134" t="inlineStr">
        <is>
          <t>6651</t>
        </is>
      </c>
      <c r="C134" t="inlineStr">
        <is>
          <t>986105.38977300</t>
        </is>
      </c>
      <c r="D134" t="inlineStr">
        <is>
          <t>38977300</t>
        </is>
      </c>
      <c r="E134" t="inlineStr">
        <is>
          <t>24:34</t>
        </is>
      </c>
      <c r="F134" t="n">
        <v>0.2</v>
      </c>
    </row>
    <row r="135">
      <c r="A135" t="inlineStr">
        <is>
          <t>6651</t>
        </is>
      </c>
      <c r="C135" t="inlineStr">
        <is>
          <t>991648.39082202</t>
        </is>
      </c>
      <c r="D135" t="inlineStr">
        <is>
          <t>39082202</t>
        </is>
      </c>
      <c r="E135" t="inlineStr">
        <is>
          <t>91:46</t>
        </is>
      </c>
      <c r="F135" t="n">
        <v>0.2</v>
      </c>
    </row>
    <row r="136">
      <c r="A136" t="inlineStr">
        <is>
          <t>6677</t>
        </is>
      </c>
      <c r="C136" t="inlineStr">
        <is>
          <t>990198.39053659</t>
        </is>
      </c>
      <c r="D136" t="inlineStr">
        <is>
          <t>39053659</t>
        </is>
      </c>
      <c r="E136" t="inlineStr">
        <is>
          <t>65:33</t>
        </is>
      </c>
      <c r="F136" t="n">
        <v>0.2</v>
      </c>
    </row>
    <row r="137">
      <c r="A137" t="inlineStr">
        <is>
          <t>6677</t>
        </is>
      </c>
      <c r="C137" t="inlineStr">
        <is>
          <t>997347.39171541</t>
        </is>
      </c>
      <c r="D137" t="inlineStr">
        <is>
          <t>39171541</t>
        </is>
      </c>
      <c r="E137" t="inlineStr">
        <is>
          <t>94:29</t>
        </is>
      </c>
      <c r="F137" t="n">
        <v>0.2</v>
      </c>
    </row>
    <row r="138">
      <c r="A138" t="inlineStr">
        <is>
          <t>6711</t>
        </is>
      </c>
      <c r="C138" t="inlineStr">
        <is>
          <t>996638.39158894</t>
        </is>
      </c>
      <c r="D138" t="inlineStr">
        <is>
          <t>39158894</t>
        </is>
      </c>
      <c r="E138" t="inlineStr">
        <is>
          <t>8:56</t>
        </is>
      </c>
      <c r="F138" t="n">
        <v>0</v>
      </c>
    </row>
    <row r="139">
      <c r="A139" t="inlineStr">
        <is>
          <t>6717</t>
        </is>
      </c>
      <c r="C139" t="inlineStr">
        <is>
          <t>990802.39062376</t>
        </is>
      </c>
      <c r="D139" t="inlineStr">
        <is>
          <t>39062376</t>
        </is>
      </c>
      <c r="E139" t="inlineStr">
        <is>
          <t>24:44</t>
        </is>
      </c>
      <c r="F139" t="n">
        <v>0.2</v>
      </c>
    </row>
    <row r="140">
      <c r="A140" t="inlineStr">
        <is>
          <t>6717</t>
        </is>
      </c>
      <c r="C140" t="inlineStr">
        <is>
          <t>994434.39118490</t>
        </is>
      </c>
      <c r="D140" t="inlineStr">
        <is>
          <t>39118490</t>
        </is>
      </c>
      <c r="E140" t="inlineStr">
        <is>
          <t>3:41</t>
        </is>
      </c>
      <c r="F140" t="n">
        <v>0</v>
      </c>
    </row>
    <row r="141">
      <c r="A141" t="inlineStr">
        <is>
          <t>6752</t>
        </is>
      </c>
      <c r="C141" t="inlineStr">
        <is>
          <t>997787.997787</t>
        </is>
      </c>
      <c r="D141" t="inlineStr">
        <is>
          <t>997787</t>
        </is>
      </c>
      <c r="E141" t="inlineStr">
        <is>
          <t>3:38</t>
        </is>
      </c>
      <c r="F141" t="n">
        <v>0</v>
      </c>
    </row>
    <row r="142">
      <c r="A142" t="inlineStr">
        <is>
          <t>6773</t>
        </is>
      </c>
      <c r="C142" t="inlineStr">
        <is>
          <t>987818.39016844</t>
        </is>
      </c>
      <c r="D142" t="inlineStr">
        <is>
          <t>39016844</t>
        </is>
      </c>
      <c r="E142" t="inlineStr">
        <is>
          <t>24:57</t>
        </is>
      </c>
      <c r="F142" t="n">
        <v>0.2</v>
      </c>
    </row>
    <row r="143">
      <c r="A143" t="inlineStr">
        <is>
          <t>6909</t>
        </is>
      </c>
      <c r="C143" t="inlineStr">
        <is>
          <t>991049.39067940</t>
        </is>
      </c>
      <c r="D143" t="inlineStr">
        <is>
          <t>39067940</t>
        </is>
      </c>
      <c r="E143" t="inlineStr">
        <is>
          <t>7:16</t>
        </is>
      </c>
      <c r="F143" t="n">
        <v>0</v>
      </c>
    </row>
    <row r="144">
      <c r="A144" t="inlineStr">
        <is>
          <t>6920</t>
        </is>
      </c>
      <c r="C144" t="inlineStr">
        <is>
          <t>002202.002202</t>
        </is>
      </c>
      <c r="D144" t="inlineStr">
        <is>
          <t>002202</t>
        </is>
      </c>
      <c r="E144" t="inlineStr">
        <is>
          <t>73:32</t>
        </is>
      </c>
      <c r="F144" t="n">
        <v>0.2</v>
      </c>
    </row>
    <row r="145">
      <c r="A145" t="inlineStr">
        <is>
          <t>711</t>
        </is>
      </c>
      <c r="C145" t="inlineStr">
        <is>
          <t>986507.38986702</t>
        </is>
      </c>
      <c r="D145" t="inlineStr">
        <is>
          <t>38986702</t>
        </is>
      </c>
      <c r="E145" t="inlineStr">
        <is>
          <t>119:22</t>
        </is>
      </c>
      <c r="F145" t="n">
        <v>0.2</v>
      </c>
    </row>
    <row r="146">
      <c r="A146" t="inlineStr">
        <is>
          <t>750</t>
        </is>
      </c>
      <c r="C146" t="inlineStr">
        <is>
          <t>984743.984743</t>
        </is>
      </c>
      <c r="D146" t="inlineStr">
        <is>
          <t>984743</t>
        </is>
      </c>
      <c r="E146" t="inlineStr">
        <is>
          <t>44:01</t>
        </is>
      </c>
      <c r="F146" t="n">
        <v>0.2</v>
      </c>
    </row>
    <row r="147">
      <c r="A147" t="inlineStr">
        <is>
          <t>823</t>
        </is>
      </c>
      <c r="C147" t="inlineStr">
        <is>
          <t>002422.002422</t>
        </is>
      </c>
      <c r="D147" t="inlineStr">
        <is>
          <t>002422</t>
        </is>
      </c>
      <c r="E147" t="inlineStr">
        <is>
          <t>26:33</t>
        </is>
      </c>
      <c r="F147" t="n">
        <v>0.2</v>
      </c>
    </row>
    <row r="148">
      <c r="A148" t="inlineStr">
        <is>
          <t>827</t>
        </is>
      </c>
      <c r="C148" t="inlineStr">
        <is>
          <t>.39068540</t>
        </is>
      </c>
      <c r="D148" t="inlineStr">
        <is>
          <t>39068540</t>
        </is>
      </c>
      <c r="E148" t="inlineStr">
        <is>
          <t>0:11</t>
        </is>
      </c>
      <c r="F148" t="n">
        <v>0</v>
      </c>
    </row>
    <row r="149">
      <c r="A149" t="inlineStr">
        <is>
          <t>827</t>
        </is>
      </c>
      <c r="C149" t="inlineStr">
        <is>
          <t>.39070419</t>
        </is>
      </c>
      <c r="D149" t="inlineStr">
        <is>
          <t>39070419</t>
        </is>
      </c>
      <c r="E149" t="inlineStr">
        <is>
          <t>0:18</t>
        </is>
      </c>
      <c r="F149" t="n">
        <v>0</v>
      </c>
    </row>
    <row r="150">
      <c r="A150" t="inlineStr">
        <is>
          <t>827</t>
        </is>
      </c>
      <c r="C150" t="inlineStr">
        <is>
          <t>991246.39070419</t>
        </is>
      </c>
      <c r="D150" t="inlineStr">
        <is>
          <t>39070419</t>
        </is>
      </c>
      <c r="E150" t="inlineStr">
        <is>
          <t>5:09</t>
        </is>
      </c>
      <c r="F150" t="n">
        <v>0</v>
      </c>
    </row>
    <row r="151">
      <c r="A151" t="inlineStr">
        <is>
          <t>8320</t>
        </is>
      </c>
      <c r="C151" t="inlineStr">
        <is>
          <t>991932.39087955</t>
        </is>
      </c>
      <c r="D151" t="inlineStr">
        <is>
          <t>39087955</t>
        </is>
      </c>
      <c r="E151" t="inlineStr">
        <is>
          <t>9:51</t>
        </is>
      </c>
      <c r="F151" t="n">
        <v>0</v>
      </c>
    </row>
    <row r="152">
      <c r="A152" t="inlineStr">
        <is>
          <t>8374</t>
        </is>
      </c>
      <c r="C152" t="inlineStr">
        <is>
          <t>.39039102</t>
        </is>
      </c>
      <c r="D152" t="inlineStr">
        <is>
          <t>39039102</t>
        </is>
      </c>
      <c r="E152" t="inlineStr">
        <is>
          <t>0:04</t>
        </is>
      </c>
      <c r="F152" t="n">
        <v>0</v>
      </c>
    </row>
    <row r="153">
      <c r="A153" t="inlineStr">
        <is>
          <t>8525</t>
        </is>
      </c>
      <c r="C153" t="inlineStr">
        <is>
          <t>998155.39183033</t>
        </is>
      </c>
      <c r="D153" t="inlineStr">
        <is>
          <t>39183033</t>
        </is>
      </c>
      <c r="E153" t="inlineStr">
        <is>
          <t>22:25</t>
        </is>
      </c>
      <c r="F153" t="n">
        <v>0.2</v>
      </c>
    </row>
    <row r="154">
      <c r="A154" t="inlineStr">
        <is>
          <t>8529</t>
        </is>
      </c>
      <c r="C154" t="inlineStr">
        <is>
          <t>991599.39079249</t>
        </is>
      </c>
      <c r="D154" t="inlineStr">
        <is>
          <t>39079249</t>
        </is>
      </c>
      <c r="E154" t="inlineStr">
        <is>
          <t>6:42</t>
        </is>
      </c>
      <c r="F154" t="n">
        <v>0</v>
      </c>
    </row>
    <row r="155">
      <c r="A155" t="inlineStr">
        <is>
          <t>8529</t>
        </is>
      </c>
      <c r="C155" t="inlineStr">
        <is>
          <t>993533.39106425</t>
        </is>
      </c>
      <c r="D155" t="inlineStr">
        <is>
          <t>39106425</t>
        </is>
      </c>
      <c r="E155" t="inlineStr">
        <is>
          <t>4:54</t>
        </is>
      </c>
      <c r="F155" t="n">
        <v>0</v>
      </c>
    </row>
    <row r="156">
      <c r="A156" t="inlineStr">
        <is>
          <t>8529</t>
        </is>
      </c>
      <c r="C156" t="inlineStr">
        <is>
          <t>995476.39137112</t>
        </is>
      </c>
      <c r="D156" t="inlineStr">
        <is>
          <t>39137112</t>
        </is>
      </c>
      <c r="E156" t="inlineStr">
        <is>
          <t>4:15</t>
        </is>
      </c>
      <c r="F156" t="n">
        <v>0</v>
      </c>
    </row>
    <row r="157">
      <c r="A157" t="inlineStr">
        <is>
          <t>8529</t>
        </is>
      </c>
      <c r="C157" t="inlineStr">
        <is>
          <t>995615.39143555</t>
        </is>
      </c>
      <c r="D157" t="inlineStr">
        <is>
          <t>39143555</t>
        </is>
      </c>
      <c r="E157" t="inlineStr">
        <is>
          <t>36:03</t>
        </is>
      </c>
      <c r="F157" t="n">
        <v>0.2</v>
      </c>
    </row>
    <row r="158">
      <c r="A158" t="inlineStr">
        <is>
          <t>8529</t>
        </is>
      </c>
      <c r="C158" t="inlineStr">
        <is>
          <t>997731.39184598</t>
        </is>
      </c>
      <c r="D158" t="inlineStr">
        <is>
          <t>39184598</t>
        </is>
      </c>
      <c r="E158" t="inlineStr">
        <is>
          <t>32:46</t>
        </is>
      </c>
      <c r="F158" t="n">
        <v>0.2</v>
      </c>
    </row>
    <row r="159">
      <c r="A159" t="inlineStr">
        <is>
          <t>870</t>
        </is>
      </c>
      <c r="C159" t="inlineStr">
        <is>
          <t>990901.39063628</t>
        </is>
      </c>
      <c r="D159" t="inlineStr">
        <is>
          <t>39063628</t>
        </is>
      </c>
      <c r="E159" t="inlineStr">
        <is>
          <t>25:22</t>
        </is>
      </c>
      <c r="F159" t="n">
        <v>0.2</v>
      </c>
    </row>
    <row r="160">
      <c r="A160" t="inlineStr">
        <is>
          <t>8704</t>
        </is>
      </c>
      <c r="C160" t="inlineStr">
        <is>
          <t>987258.39004159</t>
        </is>
      </c>
      <c r="D160" t="inlineStr">
        <is>
          <t>39004159</t>
        </is>
      </c>
      <c r="E160" t="inlineStr">
        <is>
          <t>15:17</t>
        </is>
      </c>
      <c r="F160" t="n">
        <v>0.2</v>
      </c>
    </row>
    <row r="161">
      <c r="A161" t="inlineStr">
        <is>
          <t>8704</t>
        </is>
      </c>
      <c r="C161" t="inlineStr">
        <is>
          <t>989785.39048292</t>
        </is>
      </c>
      <c r="D161" t="inlineStr">
        <is>
          <t>39048292</t>
        </is>
      </c>
      <c r="E161" t="inlineStr">
        <is>
          <t>52:41</t>
        </is>
      </c>
      <c r="F161" t="n">
        <v>0.2</v>
      </c>
    </row>
    <row r="162">
      <c r="A162" t="inlineStr">
        <is>
          <t>871</t>
        </is>
      </c>
      <c r="C162" t="inlineStr">
        <is>
          <t>999437.39215447</t>
        </is>
      </c>
      <c r="D162" t="inlineStr">
        <is>
          <t>39215447</t>
        </is>
      </c>
      <c r="E162" t="inlineStr">
        <is>
          <t>6:21</t>
        </is>
      </c>
      <c r="F162" t="n">
        <v>0</v>
      </c>
    </row>
    <row r="163">
      <c r="A163" t="inlineStr">
        <is>
          <t>8753</t>
        </is>
      </c>
      <c r="C163" t="inlineStr">
        <is>
          <t>992976.39101586</t>
        </is>
      </c>
      <c r="D163" t="inlineStr">
        <is>
          <t>39101586</t>
        </is>
      </c>
      <c r="E163" t="inlineStr">
        <is>
          <t>2:50</t>
        </is>
      </c>
      <c r="F163" t="n">
        <v>0</v>
      </c>
    </row>
    <row r="164">
      <c r="A164" t="inlineStr">
        <is>
          <t>8760</t>
        </is>
      </c>
      <c r="C164" t="inlineStr">
        <is>
          <t>998738.39189993</t>
        </is>
      </c>
      <c r="D164" t="inlineStr">
        <is>
          <t>39189993</t>
        </is>
      </c>
      <c r="E164" t="inlineStr">
        <is>
          <t>100:44</t>
        </is>
      </c>
      <c r="F164" t="n">
        <v>0.2</v>
      </c>
    </row>
    <row r="165">
      <c r="A165" t="inlineStr">
        <is>
          <t>8785</t>
        </is>
      </c>
      <c r="C165" t="inlineStr">
        <is>
          <t>.39230488</t>
        </is>
      </c>
      <c r="D165" t="inlineStr">
        <is>
          <t>39230488</t>
        </is>
      </c>
      <c r="E165" t="inlineStr">
        <is>
          <t>0:01</t>
        </is>
      </c>
      <c r="F165" t="n">
        <v>0</v>
      </c>
    </row>
    <row r="166">
      <c r="A166" t="inlineStr">
        <is>
          <t>8830</t>
        </is>
      </c>
      <c r="C166" t="inlineStr">
        <is>
          <t>988611.39032338</t>
        </is>
      </c>
      <c r="D166" t="inlineStr">
        <is>
          <t>39032338</t>
        </is>
      </c>
      <c r="E166" t="inlineStr">
        <is>
          <t>24:49</t>
        </is>
      </c>
      <c r="F166" t="n">
        <v>0.2</v>
      </c>
    </row>
    <row r="167">
      <c r="A167" t="inlineStr">
        <is>
          <t>8877</t>
        </is>
      </c>
      <c r="C167" t="inlineStr">
        <is>
          <t>998073.39181155</t>
        </is>
      </c>
      <c r="D167" t="inlineStr">
        <is>
          <t>39181155</t>
        </is>
      </c>
      <c r="E167" t="inlineStr">
        <is>
          <t>18:51</t>
        </is>
      </c>
      <c r="F167" t="n">
        <v>0.2</v>
      </c>
    </row>
    <row r="168">
      <c r="A168" t="inlineStr">
        <is>
          <t>933</t>
        </is>
      </c>
      <c r="C168" t="inlineStr">
        <is>
          <t>002658.002658</t>
        </is>
      </c>
      <c r="D168" t="inlineStr">
        <is>
          <t>002658</t>
        </is>
      </c>
      <c r="E168" t="inlineStr">
        <is>
          <t>15:53</t>
        </is>
      </c>
      <c r="F168" t="n">
        <v>0.2</v>
      </c>
    </row>
    <row r="169">
      <c r="A169" t="inlineStr">
        <is>
          <t>934</t>
        </is>
      </c>
      <c r="C169" t="inlineStr">
        <is>
          <t>993878.39110463</t>
        </is>
      </c>
      <c r="D169" t="inlineStr">
        <is>
          <t>39110463</t>
        </is>
      </c>
      <c r="E169" t="inlineStr">
        <is>
          <t>17:43</t>
        </is>
      </c>
      <c r="F169" t="n">
        <v>0.2</v>
      </c>
    </row>
    <row r="170">
      <c r="A170" t="inlineStr">
        <is>
          <t>937</t>
        </is>
      </c>
      <c r="C170" t="inlineStr">
        <is>
          <t>993873.39110382</t>
        </is>
      </c>
      <c r="D170" t="inlineStr">
        <is>
          <t>39110382</t>
        </is>
      </c>
      <c r="E170" t="inlineStr">
        <is>
          <t>17:45</t>
        </is>
      </c>
      <c r="F170" t="n">
        <v>0.2</v>
      </c>
    </row>
    <row r="171">
      <c r="A171" t="inlineStr">
        <is>
          <t>943</t>
        </is>
      </c>
      <c r="C171" t="inlineStr">
        <is>
          <t>986576.38988687</t>
        </is>
      </c>
      <c r="D171" t="inlineStr">
        <is>
          <t>38988687</t>
        </is>
      </c>
      <c r="E171" t="inlineStr">
        <is>
          <t>5:24</t>
        </is>
      </c>
      <c r="F171" t="n">
        <v>0</v>
      </c>
    </row>
    <row r="172">
      <c r="A172" t="inlineStr">
        <is>
          <t>970</t>
        </is>
      </c>
      <c r="C172" t="inlineStr">
        <is>
          <t>990130.990130</t>
        </is>
      </c>
      <c r="D172" t="inlineStr">
        <is>
          <t>990130</t>
        </is>
      </c>
      <c r="E172" t="inlineStr">
        <is>
          <t>24:33</t>
        </is>
      </c>
      <c r="F172" t="n">
        <v>0.2</v>
      </c>
    </row>
    <row r="173">
      <c r="A173" t="inlineStr">
        <is>
          <t>984</t>
        </is>
      </c>
      <c r="C173" t="inlineStr">
        <is>
          <t>.39143810</t>
        </is>
      </c>
      <c r="D173" t="inlineStr">
        <is>
          <t>39143810</t>
        </is>
      </c>
      <c r="E173" t="inlineStr">
        <is>
          <t>8:18</t>
        </is>
      </c>
      <c r="F173" t="n">
        <v>0</v>
      </c>
    </row>
    <row r="174">
      <c r="A174" t="inlineStr">
        <is>
          <t>984</t>
        </is>
      </c>
      <c r="C174" t="inlineStr">
        <is>
          <t>989280.39039825</t>
        </is>
      </c>
      <c r="D174" t="inlineStr">
        <is>
          <t>39039825</t>
        </is>
      </c>
      <c r="E174" t="inlineStr">
        <is>
          <t>44:32</t>
        </is>
      </c>
      <c r="F174" t="n">
        <v>0.2</v>
      </c>
    </row>
    <row r="177">
      <c r="E177" t="inlineStr">
        <is>
          <t>TOTAL</t>
        </is>
      </c>
      <c r="F177">
        <f>SUM(F2:F174)</f>
        <v/>
      </c>
    </row>
  </sheetData>
  <pageMargins left="0.7" right="0.7" top="0.75" bottom="0.75" header="0.511811023622047" footer="0.511811023622047"/>
  <pageSetup orientation="portrait" paperSize="9" horizontalDpi="300" verticalDpi="300"/>
</worksheet>
</file>

<file path=xl/worksheets/sheet9.xml><?xml version="1.0" encoding="utf-8"?>
<worksheet xmlns="http://schemas.openxmlformats.org/spreadsheetml/2006/main">
  <sheetPr>
    <outlinePr summaryBelow="1" summaryRight="1"/>
    <pageSetUpPr/>
  </sheetPr>
  <dimension ref="A1:I11"/>
  <sheetViews>
    <sheetView topLeftCell="B4" zoomScale="130" zoomScaleNormal="130" workbookViewId="0">
      <selection activeCell="D13" sqref="D13"/>
    </sheetView>
  </sheetViews>
  <sheetFormatPr baseColWidth="8" defaultColWidth="8.42578125" defaultRowHeight="14.45"/>
  <cols>
    <col collapsed="1" width="21.5703125" customWidth="1" style="79" min="1" max="1"/>
    <col collapsed="1" width="37.42578125" customWidth="1" style="79" min="2" max="2"/>
    <col collapsed="1" width="30.42578125" customWidth="1" style="79" min="3" max="3"/>
    <col collapsed="1" width="34.42578125" customWidth="1" style="26" min="4" max="4"/>
    <col collapsed="1" width="27.5703125" customWidth="1" style="26" min="5" max="5"/>
    <col collapsed="1" width="25.42578125" customWidth="1" style="26" min="6" max="6"/>
    <col collapsed="1" width="9.42578125" customWidth="1" style="26" min="7" max="7"/>
    <col collapsed="1" width="10.5703125" customWidth="1" style="26" min="8" max="8"/>
  </cols>
  <sheetData>
    <row r="1">
      <c r="A1" s="27" t="inlineStr">
        <is>
          <t>Codigo Servicio</t>
        </is>
      </c>
      <c r="B1" s="28" t="inlineStr">
        <is>
          <t>Comuna</t>
        </is>
      </c>
      <c r="C1" s="28" t="inlineStr">
        <is>
          <t>Ticket(s)</t>
        </is>
      </c>
      <c r="D1" s="28" t="inlineStr">
        <is>
          <t>Ticket(s) Carrier / Folio</t>
        </is>
      </c>
      <c r="E1" s="30" t="inlineStr">
        <is>
          <t>PORCENTAJE DISPONIBILIDAD</t>
        </is>
      </c>
      <c r="F1" s="30" t="inlineStr">
        <is>
          <t>PORCENTAJE DOWNTIME</t>
        </is>
      </c>
      <c r="G1" s="31" t="inlineStr">
        <is>
          <t>RENTA</t>
        </is>
      </c>
      <c r="H1" s="31" t="inlineStr">
        <is>
          <t>%</t>
        </is>
      </c>
      <c r="I1" s="31" t="inlineStr">
        <is>
          <t>MULTA</t>
        </is>
      </c>
    </row>
    <row r="2">
      <c r="A2" t="inlineStr">
        <is>
          <t>18191</t>
        </is>
      </c>
      <c r="B2" t="inlineStr">
        <is>
          <t>HUERFANOS 1376  PISO 3, SANTIAGO, SANTIAGO</t>
        </is>
      </c>
      <c r="C2" t="inlineStr">
        <is>
          <t>INC0944933</t>
        </is>
      </c>
      <c r="D2" t="inlineStr">
        <is>
          <t>992775 // REQ: 992897</t>
        </is>
      </c>
      <c r="E2" t="inlineStr">
        <is>
          <t>0:09</t>
        </is>
      </c>
      <c r="F2" t="n">
        <v>99.98</v>
      </c>
      <c r="G2" t="n">
        <v>9</v>
      </c>
      <c r="H2" t="n">
        <v>0.15</v>
      </c>
      <c r="I2" t="n">
        <v>0</v>
      </c>
    </row>
    <row r="3">
      <c r="A3" t="inlineStr">
        <is>
          <t>18261</t>
        </is>
      </c>
      <c r="B3" t="inlineStr">
        <is>
          <t>LOS GOBELINOS 2567, RENCA, SANTIAGO</t>
        </is>
      </c>
      <c r="C3" t="inlineStr">
        <is>
          <t>INC0943977</t>
        </is>
      </c>
      <c r="D3" t="inlineStr">
        <is>
          <t>985680</t>
        </is>
      </c>
      <c r="E3" t="inlineStr">
        <is>
          <t>1:19</t>
        </is>
      </c>
      <c r="F3" t="n">
        <v>99.81999999999999</v>
      </c>
      <c r="G3" t="n">
        <v>4.8</v>
      </c>
      <c r="H3" t="n">
        <v>0.15</v>
      </c>
      <c r="I3" t="n">
        <v>0</v>
      </c>
    </row>
    <row r="4">
      <c r="A4" t="inlineStr">
        <is>
          <t>18448</t>
        </is>
      </c>
      <c r="B4" t="inlineStr">
        <is>
          <t>SANTA MARTA DE HUECHURABA 6951  (DATA CENTER IMPSAT), HUECHURABA, SANTIAGO</t>
        </is>
      </c>
      <c r="C4" t="inlineStr">
        <is>
          <t>INC0944535</t>
        </is>
      </c>
      <c r="D4" t="inlineStr">
        <is>
          <t>989905</t>
        </is>
      </c>
      <c r="E4" t="inlineStr">
        <is>
          <t>6:29</t>
        </is>
      </c>
      <c r="F4" t="n">
        <v>99.13</v>
      </c>
      <c r="G4" t="n">
        <v>6.6</v>
      </c>
      <c r="H4" t="n">
        <v>0.15</v>
      </c>
      <c r="I4" t="n">
        <v>0</v>
      </c>
    </row>
    <row r="5">
      <c r="A5" t="inlineStr">
        <is>
          <t>18475</t>
        </is>
      </c>
      <c r="B5" t="inlineStr">
        <is>
          <t>AVENIDA LAS CONDES 6761  PISO 13 PISO 13, LAS CONDES, SANTIAGO</t>
        </is>
      </c>
      <c r="C5" t="inlineStr">
        <is>
          <t>INC0944464</t>
        </is>
      </c>
      <c r="D5" t="inlineStr">
        <is>
          <t>989092</t>
        </is>
      </c>
      <c r="E5" t="inlineStr">
        <is>
          <t>20:50</t>
        </is>
      </c>
      <c r="F5" t="n">
        <v>97.2</v>
      </c>
      <c r="G5" t="n">
        <v>6.6</v>
      </c>
      <c r="H5" t="n">
        <v>0.15</v>
      </c>
      <c r="I5" t="n">
        <v>0.99</v>
      </c>
    </row>
    <row r="6">
      <c r="A6" t="inlineStr">
        <is>
          <t>344421</t>
        </is>
      </c>
      <c r="B6" t="inlineStr">
        <is>
          <t>AVENIDA SALVADOR 721  PISO 2 PISO 2, PROVIDENCIA, SANTIAGO</t>
        </is>
      </c>
      <c r="C6" t="inlineStr">
        <is>
          <t>INC0943959</t>
        </is>
      </c>
      <c r="D6" t="inlineStr">
        <is>
          <t>985620</t>
        </is>
      </c>
      <c r="E6" t="inlineStr">
        <is>
          <t>2:04</t>
        </is>
      </c>
      <c r="F6" t="n">
        <v>99.72</v>
      </c>
      <c r="G6" t="n">
        <v>6.6</v>
      </c>
      <c r="H6" t="n">
        <v>0.15</v>
      </c>
      <c r="I6" t="n">
        <v>0</v>
      </c>
    </row>
    <row r="7">
      <c r="A7" t="inlineStr">
        <is>
          <t>538142</t>
        </is>
      </c>
      <c r="B7" t="inlineStr">
        <is>
          <t>MIRAFLORES # 383 PISO 2</t>
        </is>
      </c>
      <c r="C7" t="inlineStr">
        <is>
          <t>INC0943963</t>
        </is>
      </c>
      <c r="D7" t="inlineStr">
        <is>
          <t>985621</t>
        </is>
      </c>
      <c r="E7" t="inlineStr">
        <is>
          <t>14:07</t>
        </is>
      </c>
      <c r="F7" t="n">
        <v>98.09999999999999</v>
      </c>
      <c r="G7" t="n">
        <v>5.5</v>
      </c>
      <c r="H7" t="n">
        <v>0.15</v>
      </c>
      <c r="I7" t="n">
        <v>0.82</v>
      </c>
    </row>
    <row r="8">
      <c r="A8" t="inlineStr">
        <is>
          <t>63840</t>
        </is>
      </c>
      <c r="B8" t="inlineStr">
        <is>
          <t>SANTA MARTA DE HUECHURABA 6951  (DATACENTER IMPSAT/LIBERTY CIA SEGU</t>
        </is>
      </c>
      <c r="C8" t="inlineStr">
        <is>
          <t>INC0944531</t>
        </is>
      </c>
      <c r="D8" t="inlineStr">
        <is>
          <t>989912</t>
        </is>
      </c>
      <c r="E8" t="inlineStr">
        <is>
          <t>6:47</t>
        </is>
      </c>
      <c r="F8" t="n">
        <v>99.09</v>
      </c>
      <c r="G8" t="n">
        <v>4.8</v>
      </c>
      <c r="H8" t="n">
        <v>0.15</v>
      </c>
      <c r="I8" t="n">
        <v>0</v>
      </c>
    </row>
    <row r="11">
      <c r="H11" t="inlineStr">
        <is>
          <t>TOTAL</t>
        </is>
      </c>
      <c r="I11">
        <f>SUM(I2:I8)</f>
        <v/>
      </c>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Hobo</dc:creator>
  <dcterms:created xsi:type="dcterms:W3CDTF">2015-06-05T18:17:20Z</dcterms:created>
  <dcterms:modified xsi:type="dcterms:W3CDTF">2025-01-22T13:56:48Z</dcterms:modified>
  <cp:revision>7</cp:revision>
</cp:coreProperties>
</file>