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40" yWindow="440" windowWidth="25120" windowHeight="15480" tabRatio="500" activeTab="2"/>
  </bookViews>
  <sheets>
    <sheet name="cE46 Quantitation" sheetId="1" r:id="rId1"/>
    <sheet name="cE49 Quantitation" sheetId="2" r:id="rId2"/>
    <sheet name="Summar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2" l="1"/>
  <c r="K28" i="2"/>
  <c r="K32" i="2"/>
  <c r="M26" i="2"/>
  <c r="J32" i="2"/>
  <c r="J28" i="2"/>
  <c r="M27" i="2"/>
  <c r="M30" i="2"/>
  <c r="K59" i="2"/>
  <c r="J31" i="2"/>
  <c r="J59" i="2"/>
  <c r="I59" i="2"/>
  <c r="H59" i="2"/>
  <c r="E31" i="2"/>
  <c r="E45" i="2"/>
  <c r="E59" i="2"/>
  <c r="D31" i="2"/>
  <c r="D45" i="2"/>
  <c r="D59" i="2"/>
  <c r="K30" i="2"/>
  <c r="K58" i="2"/>
  <c r="J30" i="2"/>
  <c r="J58" i="2"/>
  <c r="I58" i="2"/>
  <c r="H58" i="2"/>
  <c r="E30" i="2"/>
  <c r="E44" i="2"/>
  <c r="E58" i="2"/>
  <c r="D30" i="2"/>
  <c r="D44" i="2"/>
  <c r="D58" i="2"/>
  <c r="K29" i="2"/>
  <c r="K57" i="2"/>
  <c r="J29" i="2"/>
  <c r="J57" i="2"/>
  <c r="I57" i="2"/>
  <c r="H57" i="2"/>
  <c r="E29" i="2"/>
  <c r="E43" i="2"/>
  <c r="E57" i="2"/>
  <c r="D29" i="2"/>
  <c r="D43" i="2"/>
  <c r="D57" i="2"/>
  <c r="K56" i="2"/>
  <c r="J56" i="2"/>
  <c r="I56" i="2"/>
  <c r="H56" i="2"/>
  <c r="E28" i="2"/>
  <c r="E42" i="2"/>
  <c r="E56" i="2"/>
  <c r="D28" i="2"/>
  <c r="D42" i="2"/>
  <c r="D56" i="2"/>
  <c r="K27" i="2"/>
  <c r="K55" i="2"/>
  <c r="J27" i="2"/>
  <c r="J55" i="2"/>
  <c r="I55" i="2"/>
  <c r="H55" i="2"/>
  <c r="E27" i="2"/>
  <c r="E41" i="2"/>
  <c r="E55" i="2"/>
  <c r="D27" i="2"/>
  <c r="D41" i="2"/>
  <c r="D55" i="2"/>
  <c r="K26" i="2"/>
  <c r="K54" i="2"/>
  <c r="J26" i="2"/>
  <c r="J54" i="2"/>
  <c r="I54" i="2"/>
  <c r="H54" i="2"/>
  <c r="G54" i="2"/>
  <c r="F54" i="2"/>
  <c r="E26" i="2"/>
  <c r="E40" i="2"/>
  <c r="E54" i="2"/>
  <c r="D26" i="2"/>
  <c r="D40" i="2"/>
  <c r="D54" i="2"/>
  <c r="C26" i="2"/>
  <c r="C40" i="2"/>
  <c r="C54" i="2"/>
  <c r="B26" i="2"/>
  <c r="B40" i="2"/>
  <c r="B54" i="2"/>
  <c r="K25" i="2"/>
  <c r="K53" i="2"/>
  <c r="J25" i="2"/>
  <c r="J53" i="2"/>
  <c r="I53" i="2"/>
  <c r="H53" i="2"/>
  <c r="G53" i="2"/>
  <c r="F53" i="2"/>
  <c r="E25" i="2"/>
  <c r="E39" i="2"/>
  <c r="E53" i="2"/>
  <c r="D25" i="2"/>
  <c r="D39" i="2"/>
  <c r="D53" i="2"/>
  <c r="C25" i="2"/>
  <c r="C39" i="2"/>
  <c r="C53" i="2"/>
  <c r="B25" i="2"/>
  <c r="B39" i="2"/>
  <c r="B53" i="2"/>
  <c r="K24" i="2"/>
  <c r="K52" i="2"/>
  <c r="J24" i="2"/>
  <c r="J52" i="2"/>
  <c r="I52" i="2"/>
  <c r="H52" i="2"/>
  <c r="G52" i="2"/>
  <c r="F52" i="2"/>
  <c r="E24" i="2"/>
  <c r="E38" i="2"/>
  <c r="E52" i="2"/>
  <c r="D24" i="2"/>
  <c r="D38" i="2"/>
  <c r="D52" i="2"/>
  <c r="C24" i="2"/>
  <c r="C38" i="2"/>
  <c r="C52" i="2"/>
  <c r="B24" i="2"/>
  <c r="B38" i="2"/>
  <c r="B52" i="2"/>
  <c r="K23" i="2"/>
  <c r="K51" i="2"/>
  <c r="J23" i="2"/>
  <c r="J51" i="2"/>
  <c r="I51" i="2"/>
  <c r="H51" i="2"/>
  <c r="G51" i="2"/>
  <c r="F51" i="2"/>
  <c r="E23" i="2"/>
  <c r="E37" i="2"/>
  <c r="E51" i="2"/>
  <c r="D23" i="2"/>
  <c r="D37" i="2"/>
  <c r="D51" i="2"/>
  <c r="C23" i="2"/>
  <c r="C37" i="2"/>
  <c r="C51" i="2"/>
  <c r="B23" i="2"/>
  <c r="B37" i="2"/>
  <c r="B51" i="2"/>
  <c r="K22" i="2"/>
  <c r="K50" i="2"/>
  <c r="J22" i="2"/>
  <c r="J50" i="2"/>
  <c r="I50" i="2"/>
  <c r="H50" i="2"/>
  <c r="G50" i="2"/>
  <c r="F50" i="2"/>
  <c r="E22" i="2"/>
  <c r="E36" i="2"/>
  <c r="E50" i="2"/>
  <c r="D22" i="2"/>
  <c r="D36" i="2"/>
  <c r="D50" i="2"/>
  <c r="C22" i="2"/>
  <c r="C36" i="2"/>
  <c r="C50" i="2"/>
  <c r="B22" i="2"/>
  <c r="B36" i="2"/>
  <c r="B50" i="2"/>
  <c r="K31" i="1"/>
  <c r="K28" i="1"/>
  <c r="K32" i="1"/>
  <c r="M26" i="1"/>
  <c r="J32" i="1"/>
  <c r="J28" i="1"/>
  <c r="M27" i="1"/>
  <c r="M30" i="1"/>
  <c r="K59" i="1"/>
  <c r="J31" i="1"/>
  <c r="J59" i="1"/>
  <c r="I59" i="1"/>
  <c r="H59" i="1"/>
  <c r="E31" i="1"/>
  <c r="E45" i="1"/>
  <c r="E59" i="1"/>
  <c r="D31" i="1"/>
  <c r="D45" i="1"/>
  <c r="D59" i="1"/>
  <c r="K30" i="1"/>
  <c r="K58" i="1"/>
  <c r="J30" i="1"/>
  <c r="J58" i="1"/>
  <c r="I58" i="1"/>
  <c r="H58" i="1"/>
  <c r="E30" i="1"/>
  <c r="E44" i="1"/>
  <c r="E58" i="1"/>
  <c r="D30" i="1"/>
  <c r="D44" i="1"/>
  <c r="D58" i="1"/>
  <c r="K29" i="1"/>
  <c r="K57" i="1"/>
  <c r="J29" i="1"/>
  <c r="J57" i="1"/>
  <c r="I57" i="1"/>
  <c r="H57" i="1"/>
  <c r="E29" i="1"/>
  <c r="E43" i="1"/>
  <c r="E57" i="1"/>
  <c r="D29" i="1"/>
  <c r="D43" i="1"/>
  <c r="D57" i="1"/>
  <c r="K56" i="1"/>
  <c r="J56" i="1"/>
  <c r="I56" i="1"/>
  <c r="H56" i="1"/>
  <c r="E28" i="1"/>
  <c r="E42" i="1"/>
  <c r="E56" i="1"/>
  <c r="D28" i="1"/>
  <c r="D42" i="1"/>
  <c r="D56" i="1"/>
  <c r="K27" i="1"/>
  <c r="K55" i="1"/>
  <c r="J27" i="1"/>
  <c r="J55" i="1"/>
  <c r="I55" i="1"/>
  <c r="H55" i="1"/>
  <c r="E27" i="1"/>
  <c r="E41" i="1"/>
  <c r="E55" i="1"/>
  <c r="D27" i="1"/>
  <c r="D41" i="1"/>
  <c r="D55" i="1"/>
  <c r="K26" i="1"/>
  <c r="K54" i="1"/>
  <c r="J26" i="1"/>
  <c r="J54" i="1"/>
  <c r="I54" i="1"/>
  <c r="H54" i="1"/>
  <c r="G54" i="1"/>
  <c r="F54" i="1"/>
  <c r="E26" i="1"/>
  <c r="E40" i="1"/>
  <c r="E54" i="1"/>
  <c r="D26" i="1"/>
  <c r="D40" i="1"/>
  <c r="D54" i="1"/>
  <c r="C26" i="1"/>
  <c r="C40" i="1"/>
  <c r="C54" i="1"/>
  <c r="B26" i="1"/>
  <c r="B40" i="1"/>
  <c r="B54" i="1"/>
  <c r="K25" i="1"/>
  <c r="K53" i="1"/>
  <c r="J25" i="1"/>
  <c r="J53" i="1"/>
  <c r="I53" i="1"/>
  <c r="H53" i="1"/>
  <c r="G53" i="1"/>
  <c r="F53" i="1"/>
  <c r="E25" i="1"/>
  <c r="E39" i="1"/>
  <c r="E53" i="1"/>
  <c r="D25" i="1"/>
  <c r="D39" i="1"/>
  <c r="D53" i="1"/>
  <c r="C25" i="1"/>
  <c r="C39" i="1"/>
  <c r="C53" i="1"/>
  <c r="B25" i="1"/>
  <c r="B39" i="1"/>
  <c r="B53" i="1"/>
  <c r="K24" i="1"/>
  <c r="K52" i="1"/>
  <c r="J24" i="1"/>
  <c r="J52" i="1"/>
  <c r="I52" i="1"/>
  <c r="H52" i="1"/>
  <c r="G52" i="1"/>
  <c r="F52" i="1"/>
  <c r="E24" i="1"/>
  <c r="E38" i="1"/>
  <c r="E52" i="1"/>
  <c r="D24" i="1"/>
  <c r="D38" i="1"/>
  <c r="D52" i="1"/>
  <c r="C24" i="1"/>
  <c r="C38" i="1"/>
  <c r="C52" i="1"/>
  <c r="B24" i="1"/>
  <c r="B38" i="1"/>
  <c r="B52" i="1"/>
  <c r="K23" i="1"/>
  <c r="K51" i="1"/>
  <c r="J23" i="1"/>
  <c r="J51" i="1"/>
  <c r="I51" i="1"/>
  <c r="H51" i="1"/>
  <c r="G51" i="1"/>
  <c r="F51" i="1"/>
  <c r="E23" i="1"/>
  <c r="E37" i="1"/>
  <c r="E51" i="1"/>
  <c r="D23" i="1"/>
  <c r="D37" i="1"/>
  <c r="D51" i="1"/>
  <c r="C23" i="1"/>
  <c r="C37" i="1"/>
  <c r="C51" i="1"/>
  <c r="B23" i="1"/>
  <c r="B37" i="1"/>
  <c r="B51" i="1"/>
  <c r="K22" i="1"/>
  <c r="K50" i="1"/>
  <c r="J22" i="1"/>
  <c r="J50" i="1"/>
  <c r="I50" i="1"/>
  <c r="H50" i="1"/>
  <c r="G50" i="1"/>
  <c r="F50" i="1"/>
  <c r="E22" i="1"/>
  <c r="E36" i="1"/>
  <c r="E50" i="1"/>
  <c r="D22" i="1"/>
  <c r="D36" i="1"/>
  <c r="D50" i="1"/>
  <c r="C22" i="1"/>
  <c r="C36" i="1"/>
  <c r="C50" i="1"/>
  <c r="B22" i="1"/>
  <c r="B36" i="1"/>
  <c r="B50" i="1"/>
</calcChain>
</file>

<file path=xl/sharedStrings.xml><?xml version="1.0" encoding="utf-8"?>
<sst xmlns="http://schemas.openxmlformats.org/spreadsheetml/2006/main" count="176" uniqueCount="24">
  <si>
    <t>A</t>
  </si>
  <si>
    <t>B</t>
  </si>
  <si>
    <t>C</t>
  </si>
  <si>
    <t>D</t>
  </si>
  <si>
    <t>E</t>
  </si>
  <si>
    <t>F</t>
  </si>
  <si>
    <t>G</t>
  </si>
  <si>
    <t>J</t>
  </si>
  <si>
    <t>M</t>
  </si>
  <si>
    <t>N</t>
  </si>
  <si>
    <t>cyt c release into sup</t>
  </si>
  <si>
    <t>Bak:Mcl-1 (IP)</t>
  </si>
  <si>
    <t>no Mcl-1</t>
  </si>
  <si>
    <t>with Mcl-1</t>
  </si>
  <si>
    <t>Bid</t>
  </si>
  <si>
    <t>BidBim</t>
  </si>
  <si>
    <t>BidBim60/Bid60:</t>
  </si>
  <si>
    <t>average</t>
  </si>
  <si>
    <t>from pellet</t>
  </si>
  <si>
    <t>cyt c release (average)</t>
  </si>
  <si>
    <t>Bak activation (PK)</t>
  </si>
  <si>
    <t>cE46</t>
  </si>
  <si>
    <t>cE49</t>
  </si>
  <si>
    <t>cytochrome c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</si>
</sst>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>
      <selection activeCell="D25" sqref="D25"/>
    </sheetView>
  </sheetViews>
  <sheetFormatPr baseColWidth="10" defaultRowHeight="15" x14ac:dyDescent="0"/>
  <cols>
    <col min="11" max="11" width="11.83203125" bestFit="1" customWidth="1"/>
  </cols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 s="1">
        <v>1417</v>
      </c>
      <c r="C3" s="1">
        <v>370019</v>
      </c>
      <c r="D3" s="1">
        <v>526682</v>
      </c>
      <c r="E3" s="1">
        <v>585</v>
      </c>
      <c r="F3" s="1">
        <v>471315</v>
      </c>
      <c r="G3" s="1">
        <v>239590</v>
      </c>
      <c r="H3" s="1">
        <v>188396</v>
      </c>
      <c r="I3" s="1">
        <v>247507</v>
      </c>
      <c r="J3" s="1">
        <v>41301</v>
      </c>
      <c r="K3" s="1">
        <v>21710</v>
      </c>
    </row>
    <row r="4" spans="2:11">
      <c r="B4" s="2">
        <v>3783</v>
      </c>
      <c r="C4" s="2">
        <v>461422</v>
      </c>
      <c r="D4" s="2">
        <v>443846</v>
      </c>
      <c r="E4" s="2">
        <v>741</v>
      </c>
      <c r="F4" s="2">
        <v>451841</v>
      </c>
      <c r="G4" s="2">
        <v>235248</v>
      </c>
      <c r="H4" s="2">
        <v>220298</v>
      </c>
      <c r="I4" s="2">
        <v>216502</v>
      </c>
      <c r="J4" s="2">
        <v>17342</v>
      </c>
      <c r="K4" s="2">
        <v>17459</v>
      </c>
    </row>
    <row r="5" spans="2:11">
      <c r="B5" s="2">
        <v>61061</v>
      </c>
      <c r="C5" s="2">
        <v>369382</v>
      </c>
      <c r="D5" s="2">
        <v>450099</v>
      </c>
      <c r="E5" s="2">
        <v>975</v>
      </c>
      <c r="F5" s="2">
        <v>478192</v>
      </c>
      <c r="G5" s="2">
        <v>95745</v>
      </c>
      <c r="H5" s="2">
        <v>194038</v>
      </c>
      <c r="I5" s="2">
        <v>172601</v>
      </c>
      <c r="J5" s="2">
        <v>121706</v>
      </c>
      <c r="K5" s="2">
        <v>22516</v>
      </c>
    </row>
    <row r="6" spans="2:11">
      <c r="B6" s="2">
        <v>541411</v>
      </c>
      <c r="C6" s="2">
        <v>260533</v>
      </c>
      <c r="D6" s="2">
        <v>449579</v>
      </c>
      <c r="E6" s="2">
        <v>1300</v>
      </c>
      <c r="F6" s="2">
        <v>499837</v>
      </c>
      <c r="G6" s="2">
        <v>18460</v>
      </c>
      <c r="H6" s="2">
        <v>73359</v>
      </c>
      <c r="I6" s="2">
        <v>81393</v>
      </c>
      <c r="J6" s="2">
        <v>364325</v>
      </c>
      <c r="K6" s="2">
        <v>110370</v>
      </c>
    </row>
    <row r="7" spans="2:11">
      <c r="B7" s="2">
        <v>485303</v>
      </c>
      <c r="C7" s="2">
        <v>15652</v>
      </c>
      <c r="D7" s="2">
        <v>479882</v>
      </c>
      <c r="E7" s="2">
        <v>1937</v>
      </c>
      <c r="F7" s="2">
        <v>373256</v>
      </c>
      <c r="G7" s="2">
        <v>11700</v>
      </c>
      <c r="H7" s="2">
        <v>31590</v>
      </c>
      <c r="I7" s="2">
        <v>11687</v>
      </c>
      <c r="J7" s="2">
        <v>441636</v>
      </c>
      <c r="K7" s="2">
        <v>294125</v>
      </c>
    </row>
    <row r="8" spans="2:11">
      <c r="B8" s="2">
        <v>1508</v>
      </c>
      <c r="C8" s="2">
        <v>702</v>
      </c>
      <c r="D8" s="2">
        <v>357461</v>
      </c>
      <c r="E8" s="2">
        <v>3900</v>
      </c>
      <c r="F8" s="2">
        <v>318877</v>
      </c>
      <c r="H8" s="2">
        <v>271310</v>
      </c>
      <c r="I8" s="2">
        <v>4589</v>
      </c>
      <c r="J8" s="2">
        <v>403065</v>
      </c>
      <c r="K8" s="2">
        <v>312546</v>
      </c>
    </row>
    <row r="9" spans="2:11">
      <c r="B9" s="2">
        <v>1118</v>
      </c>
      <c r="C9" s="2">
        <v>481</v>
      </c>
      <c r="D9" s="2">
        <v>315445</v>
      </c>
      <c r="E9" s="2">
        <v>11804</v>
      </c>
      <c r="F9" s="2">
        <v>290251</v>
      </c>
      <c r="H9" s="2">
        <v>258011</v>
      </c>
      <c r="I9" s="2">
        <v>4173</v>
      </c>
      <c r="J9" s="2">
        <v>410384</v>
      </c>
      <c r="K9" s="2">
        <v>315198</v>
      </c>
    </row>
    <row r="10" spans="2:11">
      <c r="B10" s="2">
        <v>1430</v>
      </c>
      <c r="C10" s="2">
        <v>1144</v>
      </c>
      <c r="D10" s="2">
        <v>320645</v>
      </c>
      <c r="E10" s="2">
        <v>49140</v>
      </c>
      <c r="F10" s="2">
        <v>258609</v>
      </c>
      <c r="H10" s="2">
        <v>165334</v>
      </c>
      <c r="I10" s="2">
        <v>4043</v>
      </c>
      <c r="J10" s="2">
        <v>371605</v>
      </c>
      <c r="K10" s="2">
        <v>240539</v>
      </c>
    </row>
    <row r="11" spans="2:11">
      <c r="B11" s="2">
        <v>46306</v>
      </c>
      <c r="C11" s="2">
        <v>1599</v>
      </c>
      <c r="D11" s="2">
        <v>296569</v>
      </c>
      <c r="E11" s="2">
        <v>175604</v>
      </c>
      <c r="F11" s="2">
        <v>198237</v>
      </c>
      <c r="H11" s="2">
        <v>30459</v>
      </c>
      <c r="I11" s="2">
        <v>5070</v>
      </c>
      <c r="J11" s="2">
        <v>273364</v>
      </c>
      <c r="K11" s="2">
        <v>203645</v>
      </c>
    </row>
    <row r="12" spans="2:11">
      <c r="B12" s="2">
        <v>302302</v>
      </c>
      <c r="C12" s="2">
        <v>3731</v>
      </c>
      <c r="D12" s="2">
        <v>202878</v>
      </c>
      <c r="E12" s="2">
        <v>340873</v>
      </c>
      <c r="F12" s="2">
        <v>61737</v>
      </c>
      <c r="H12" s="2">
        <v>6994</v>
      </c>
      <c r="I12" s="2">
        <v>5720</v>
      </c>
      <c r="J12" s="2">
        <v>290654</v>
      </c>
      <c r="K12" s="2">
        <v>95524</v>
      </c>
    </row>
    <row r="13" spans="2:11">
      <c r="B13" s="2">
        <v>374569</v>
      </c>
      <c r="C13" s="2">
        <v>4342</v>
      </c>
      <c r="H13" s="2">
        <v>2665</v>
      </c>
      <c r="J13" s="2">
        <v>382941</v>
      </c>
      <c r="K13" s="2">
        <v>298883</v>
      </c>
    </row>
    <row r="14" spans="2:11">
      <c r="B14" s="2">
        <v>384358</v>
      </c>
      <c r="C14" s="2">
        <v>7293</v>
      </c>
      <c r="H14" s="2">
        <v>1885</v>
      </c>
    </row>
    <row r="15" spans="2:11">
      <c r="B15" s="2">
        <v>274430</v>
      </c>
      <c r="C15" s="2">
        <v>5993</v>
      </c>
      <c r="H15" s="2">
        <v>2002</v>
      </c>
    </row>
    <row r="16" spans="2:11">
      <c r="B16" s="2">
        <v>14859</v>
      </c>
      <c r="C16" s="2">
        <v>6760</v>
      </c>
      <c r="H16" s="2">
        <v>2262</v>
      </c>
    </row>
    <row r="17" spans="1:15">
      <c r="B17" s="2">
        <v>676</v>
      </c>
      <c r="C17" s="2">
        <v>7917</v>
      </c>
      <c r="H17" s="2">
        <v>1222</v>
      </c>
    </row>
    <row r="19" spans="1:15">
      <c r="B19" t="s">
        <v>10</v>
      </c>
      <c r="J19" t="s">
        <v>11</v>
      </c>
    </row>
    <row r="20" spans="1:15">
      <c r="B20" t="s">
        <v>12</v>
      </c>
      <c r="D20" t="s">
        <v>13</v>
      </c>
      <c r="J20" t="s">
        <v>13</v>
      </c>
    </row>
    <row r="21" spans="1:15">
      <c r="B21" t="s">
        <v>14</v>
      </c>
      <c r="C21" t="s">
        <v>15</v>
      </c>
      <c r="D21" t="s">
        <v>14</v>
      </c>
      <c r="E21" t="s">
        <v>15</v>
      </c>
      <c r="J21" t="s">
        <v>14</v>
      </c>
      <c r="K21" t="s">
        <v>15</v>
      </c>
    </row>
    <row r="22" spans="1:15">
      <c r="A22">
        <v>0</v>
      </c>
      <c r="B22" s="3">
        <f>B3/B$6*100</f>
        <v>0.26172353350781569</v>
      </c>
      <c r="C22" s="3">
        <f>B8/B$12*100</f>
        <v>0.49883890943493592</v>
      </c>
      <c r="D22" s="3">
        <f>C8/C$4*100</f>
        <v>0.15213838958697243</v>
      </c>
      <c r="E22" s="3">
        <f>E3/E$12*100</f>
        <v>0.17161816864345372</v>
      </c>
      <c r="I22">
        <v>0</v>
      </c>
      <c r="J22" s="3">
        <f>J3/J$7*100</f>
        <v>9.3518191451783821</v>
      </c>
      <c r="K22" s="3">
        <f>K3/K$9*100</f>
        <v>6.8877340592262639</v>
      </c>
      <c r="O22" s="3"/>
    </row>
    <row r="23" spans="1:15">
      <c r="A23">
        <v>10</v>
      </c>
      <c r="B23" s="3">
        <f t="shared" ref="B23:B26" si="0">B4/B$6*100</f>
        <v>0.69872980046581989</v>
      </c>
      <c r="C23" s="3">
        <f t="shared" ref="C23:C26" si="1">B9/B$12*100</f>
        <v>0.36982884665003868</v>
      </c>
      <c r="D23" s="3">
        <f t="shared" ref="D23:D31" si="2">C9/C$4*100</f>
        <v>0.10424297064292556</v>
      </c>
      <c r="E23" s="3">
        <f t="shared" ref="E23:E31" si="3">E4/E$12*100</f>
        <v>0.21738301361504136</v>
      </c>
      <c r="I23">
        <v>10</v>
      </c>
      <c r="J23" s="3">
        <f t="shared" ref="J23:J32" si="4">J4/J$7*100</f>
        <v>3.9267632167667488</v>
      </c>
      <c r="K23" s="3">
        <f t="shared" ref="K23:K32" si="5">K4/K$9*100</f>
        <v>5.53905798894663</v>
      </c>
      <c r="O23" s="3"/>
    </row>
    <row r="24" spans="1:15">
      <c r="A24">
        <v>20</v>
      </c>
      <c r="B24" s="3">
        <f t="shared" si="0"/>
        <v>11.278123274185416</v>
      </c>
      <c r="C24" s="3">
        <f t="shared" si="1"/>
        <v>0.47303689687795647</v>
      </c>
      <c r="D24" s="3">
        <f t="shared" si="2"/>
        <v>0.24792922747506621</v>
      </c>
      <c r="E24" s="3">
        <f t="shared" si="3"/>
        <v>0.28603028107242284</v>
      </c>
      <c r="I24">
        <v>20</v>
      </c>
      <c r="J24" s="3">
        <f t="shared" si="4"/>
        <v>27.557988932061701</v>
      </c>
      <c r="K24" s="3">
        <f t="shared" si="5"/>
        <v>7.1434463416646041</v>
      </c>
      <c r="O24" s="3"/>
    </row>
    <row r="25" spans="1:15">
      <c r="A25">
        <v>30</v>
      </c>
      <c r="B25" s="3">
        <f t="shared" si="0"/>
        <v>100</v>
      </c>
      <c r="C25" s="3">
        <f t="shared" si="1"/>
        <v>15.317794787993464</v>
      </c>
      <c r="D25" s="3">
        <f t="shared" si="2"/>
        <v>0.3465374429481039</v>
      </c>
      <c r="E25" s="3">
        <f t="shared" si="3"/>
        <v>0.38137370809656379</v>
      </c>
      <c r="I25">
        <v>30</v>
      </c>
      <c r="J25" s="3">
        <f t="shared" si="4"/>
        <v>82.494407158836694</v>
      </c>
      <c r="K25" s="3">
        <f t="shared" si="5"/>
        <v>35.016085127443702</v>
      </c>
      <c r="M25" t="s">
        <v>16</v>
      </c>
      <c r="O25" s="3"/>
    </row>
    <row r="26" spans="1:15">
      <c r="A26">
        <v>40</v>
      </c>
      <c r="B26" s="3">
        <f t="shared" si="0"/>
        <v>89.636708526424471</v>
      </c>
      <c r="C26" s="3">
        <f t="shared" si="1"/>
        <v>100</v>
      </c>
      <c r="D26" s="3">
        <f t="shared" si="2"/>
        <v>0.80858736687890909</v>
      </c>
      <c r="E26" s="3">
        <f t="shared" si="3"/>
        <v>0.56824682506388013</v>
      </c>
      <c r="I26">
        <v>40</v>
      </c>
      <c r="J26" s="3">
        <f t="shared" si="4"/>
        <v>100</v>
      </c>
      <c r="K26" s="3">
        <f t="shared" si="5"/>
        <v>93.314361131733065</v>
      </c>
      <c r="M26">
        <f>K28/K32</f>
        <v>1.0545865773563567</v>
      </c>
      <c r="O26" s="3"/>
    </row>
    <row r="27" spans="1:15">
      <c r="A27">
        <v>50</v>
      </c>
      <c r="D27" s="3">
        <f t="shared" si="2"/>
        <v>0.94100411337127399</v>
      </c>
      <c r="E27" s="3">
        <f t="shared" si="3"/>
        <v>1.1441211242896914</v>
      </c>
      <c r="I27">
        <v>50</v>
      </c>
      <c r="J27" s="3">
        <f t="shared" si="4"/>
        <v>91.266336983398091</v>
      </c>
      <c r="K27" s="3">
        <f t="shared" si="5"/>
        <v>99.158624102944813</v>
      </c>
      <c r="M27">
        <f>J32/J28</f>
        <v>0.93312848454130759</v>
      </c>
    </row>
    <row r="28" spans="1:15">
      <c r="A28">
        <v>60</v>
      </c>
      <c r="D28" s="3">
        <f t="shared" si="2"/>
        <v>1.5805488251535473</v>
      </c>
      <c r="E28" s="3">
        <f t="shared" si="3"/>
        <v>3.4628732695167996</v>
      </c>
      <c r="I28">
        <v>60</v>
      </c>
      <c r="J28" s="3">
        <f t="shared" si="4"/>
        <v>92.923584128105503</v>
      </c>
      <c r="K28" s="3">
        <f t="shared" si="5"/>
        <v>100</v>
      </c>
      <c r="O28" s="3"/>
    </row>
    <row r="29" spans="1:15">
      <c r="A29">
        <v>90</v>
      </c>
      <c r="D29" s="3">
        <f t="shared" si="2"/>
        <v>1.2988110666591537</v>
      </c>
      <c r="E29" s="3">
        <f t="shared" si="3"/>
        <v>14.415926166050113</v>
      </c>
      <c r="I29">
        <v>90</v>
      </c>
      <c r="J29" s="3">
        <f t="shared" si="4"/>
        <v>84.142823501707284</v>
      </c>
      <c r="K29" s="3">
        <f t="shared" si="5"/>
        <v>76.313618741235672</v>
      </c>
      <c r="M29" t="s">
        <v>17</v>
      </c>
      <c r="O29" s="3"/>
    </row>
    <row r="30" spans="1:15">
      <c r="A30">
        <v>120</v>
      </c>
      <c r="D30" s="3">
        <f t="shared" si="2"/>
        <v>1.4650363441708458</v>
      </c>
      <c r="E30" s="3">
        <f t="shared" si="3"/>
        <v>51.515960489683842</v>
      </c>
      <c r="I30">
        <v>120</v>
      </c>
      <c r="J30" s="3">
        <f t="shared" si="4"/>
        <v>61.898033674791009</v>
      </c>
      <c r="K30" s="3">
        <f t="shared" si="5"/>
        <v>64.608595232203243</v>
      </c>
      <c r="M30">
        <f>AVERAGE(M26:M27)</f>
        <v>0.99385753094883222</v>
      </c>
      <c r="O30" s="3"/>
    </row>
    <row r="31" spans="1:15">
      <c r="A31">
        <v>150</v>
      </c>
      <c r="D31" s="3">
        <f t="shared" si="2"/>
        <v>1.7157829492308558</v>
      </c>
      <c r="E31" s="3">
        <f t="shared" si="3"/>
        <v>100</v>
      </c>
      <c r="I31">
        <v>150</v>
      </c>
      <c r="J31" s="3">
        <f t="shared" si="4"/>
        <v>65.813022489108675</v>
      </c>
      <c r="K31" s="3">
        <f t="shared" si="5"/>
        <v>30.306029860595562</v>
      </c>
      <c r="O31" s="3"/>
    </row>
    <row r="32" spans="1:15">
      <c r="J32" s="3">
        <f t="shared" si="4"/>
        <v>86.709643235605796</v>
      </c>
      <c r="K32" s="3">
        <f t="shared" si="5"/>
        <v>94.823888476449724</v>
      </c>
      <c r="O32" s="3"/>
    </row>
    <row r="33" spans="1:10">
      <c r="B33" t="s">
        <v>18</v>
      </c>
    </row>
    <row r="34" spans="1:10">
      <c r="B34" t="s">
        <v>12</v>
      </c>
      <c r="D34" t="s">
        <v>13</v>
      </c>
    </row>
    <row r="35" spans="1:10">
      <c r="B35" t="s">
        <v>14</v>
      </c>
      <c r="C35" t="s">
        <v>15</v>
      </c>
      <c r="D35" t="s">
        <v>14</v>
      </c>
      <c r="E35" t="s">
        <v>15</v>
      </c>
    </row>
    <row r="36" spans="1:10">
      <c r="A36">
        <v>0</v>
      </c>
      <c r="B36" s="3">
        <f>(1-(B13/B$14))*100</f>
        <v>2.5468443482378422</v>
      </c>
      <c r="C36" s="3">
        <f>(1-(C3/C$4))*100</f>
        <v>19.808981799740799</v>
      </c>
      <c r="D36" s="3">
        <f>(1-(D3/D$3))*100</f>
        <v>0</v>
      </c>
      <c r="E36" s="3">
        <f>(1-(F3/F$6))*100</f>
        <v>5.7062602408385121</v>
      </c>
    </row>
    <row r="37" spans="1:10">
      <c r="A37">
        <v>10</v>
      </c>
      <c r="B37" s="3">
        <f t="shared" ref="B37:B40" si="6">(1-(B14/B$14))*100</f>
        <v>0</v>
      </c>
      <c r="C37" s="3">
        <f t="shared" ref="C37:C40" si="7">(1-(C4/C$4))*100</f>
        <v>0</v>
      </c>
      <c r="D37" s="3">
        <f t="shared" ref="D37:D45" si="8">(1-(D4/D$3))*100</f>
        <v>15.727896529594709</v>
      </c>
      <c r="E37" s="3">
        <f t="shared" ref="E37:E45" si="9">(1-(F4/F$6))*100</f>
        <v>9.6023303596972642</v>
      </c>
    </row>
    <row r="38" spans="1:10">
      <c r="A38">
        <v>20</v>
      </c>
      <c r="B38" s="3">
        <f t="shared" si="6"/>
        <v>28.600419400662926</v>
      </c>
      <c r="C38" s="3">
        <f t="shared" si="7"/>
        <v>19.947033301403049</v>
      </c>
      <c r="D38" s="3">
        <f t="shared" si="8"/>
        <v>14.540652613911242</v>
      </c>
      <c r="E38" s="3">
        <f t="shared" si="9"/>
        <v>4.3304117142188403</v>
      </c>
    </row>
    <row r="39" spans="1:10">
      <c r="A39">
        <v>30</v>
      </c>
      <c r="B39" s="3">
        <f t="shared" si="6"/>
        <v>96.134072921599127</v>
      </c>
      <c r="C39" s="3">
        <f t="shared" si="7"/>
        <v>43.536935820138609</v>
      </c>
      <c r="D39" s="3">
        <f t="shared" si="8"/>
        <v>14.639383916670779</v>
      </c>
      <c r="E39" s="3">
        <f t="shared" si="9"/>
        <v>0</v>
      </c>
    </row>
    <row r="40" spans="1:10">
      <c r="A40">
        <v>40</v>
      </c>
      <c r="B40" s="3">
        <f t="shared" si="6"/>
        <v>99.824122302644938</v>
      </c>
      <c r="C40" s="3">
        <f t="shared" si="7"/>
        <v>96.607877387727498</v>
      </c>
      <c r="D40" s="3">
        <f t="shared" si="8"/>
        <v>8.8858172483585953</v>
      </c>
      <c r="E40" s="3">
        <f t="shared" si="9"/>
        <v>25.324455772581867</v>
      </c>
    </row>
    <row r="41" spans="1:10">
      <c r="A41">
        <v>50</v>
      </c>
      <c r="D41" s="3">
        <f t="shared" si="8"/>
        <v>32.12963420052327</v>
      </c>
      <c r="E41" s="3">
        <f t="shared" si="9"/>
        <v>36.203802439595314</v>
      </c>
    </row>
    <row r="42" spans="1:10">
      <c r="A42">
        <v>60</v>
      </c>
      <c r="D42" s="3">
        <f t="shared" si="8"/>
        <v>40.107123463494098</v>
      </c>
      <c r="E42" s="3">
        <f t="shared" si="9"/>
        <v>41.930869463445084</v>
      </c>
    </row>
    <row r="43" spans="1:10">
      <c r="A43">
        <v>90</v>
      </c>
      <c r="D43" s="3">
        <f t="shared" si="8"/>
        <v>39.119810435898707</v>
      </c>
      <c r="E43" s="3">
        <f t="shared" si="9"/>
        <v>48.26133319462145</v>
      </c>
    </row>
    <row r="44" spans="1:10">
      <c r="A44">
        <v>120</v>
      </c>
      <c r="D44" s="3">
        <f t="shared" si="8"/>
        <v>43.691069753665403</v>
      </c>
      <c r="E44" s="3">
        <f t="shared" si="9"/>
        <v>60.339670732658846</v>
      </c>
    </row>
    <row r="45" spans="1:10">
      <c r="A45">
        <v>150</v>
      </c>
      <c r="D45" s="3">
        <f t="shared" si="8"/>
        <v>61.4799822283655</v>
      </c>
      <c r="E45" s="3">
        <f t="shared" si="9"/>
        <v>87.648573434939792</v>
      </c>
    </row>
    <row r="47" spans="1:10">
      <c r="B47" t="s">
        <v>19</v>
      </c>
      <c r="F47" t="s">
        <v>20</v>
      </c>
      <c r="J47" t="s">
        <v>11</v>
      </c>
    </row>
    <row r="48" spans="1:10">
      <c r="B48" t="s">
        <v>12</v>
      </c>
      <c r="D48" t="s">
        <v>13</v>
      </c>
      <c r="F48" t="s">
        <v>12</v>
      </c>
      <c r="H48" t="s">
        <v>13</v>
      </c>
      <c r="J48" t="s">
        <v>13</v>
      </c>
    </row>
    <row r="49" spans="1:11">
      <c r="B49" t="s">
        <v>14</v>
      </c>
      <c r="C49" t="s">
        <v>15</v>
      </c>
      <c r="D49" t="s">
        <v>14</v>
      </c>
      <c r="E49" t="s">
        <v>15</v>
      </c>
      <c r="F49" t="s">
        <v>14</v>
      </c>
      <c r="G49" t="s">
        <v>15</v>
      </c>
      <c r="H49" t="s">
        <v>14</v>
      </c>
      <c r="I49" t="s">
        <v>15</v>
      </c>
      <c r="J49" t="s">
        <v>14</v>
      </c>
      <c r="K49" t="s">
        <v>15</v>
      </c>
    </row>
    <row r="50" spans="1:11">
      <c r="A50">
        <v>0</v>
      </c>
      <c r="B50" s="3">
        <f>AVERAGE(B22,B36)</f>
        <v>1.4042839408728289</v>
      </c>
      <c r="C50" s="3">
        <f t="shared" ref="C50:E50" si="10">AVERAGE(C22,C36)</f>
        <v>10.153910354587868</v>
      </c>
      <c r="D50" s="3">
        <f t="shared" si="10"/>
        <v>7.6069194793486214E-2</v>
      </c>
      <c r="E50" s="3">
        <f t="shared" si="10"/>
        <v>2.9389392047409828</v>
      </c>
      <c r="F50" s="3">
        <f>(1-(G3/G$3))*100</f>
        <v>0</v>
      </c>
      <c r="G50" s="3">
        <f t="shared" ref="G50:G53" si="11">(1-(H3/H$4))*100</f>
        <v>14.481293520594829</v>
      </c>
      <c r="H50" s="3">
        <f>(1-(H8/H$8))*100</f>
        <v>0</v>
      </c>
      <c r="I50" s="3">
        <f>(1-(I3/I$3))*100</f>
        <v>0</v>
      </c>
      <c r="J50" s="3">
        <f>J22</f>
        <v>9.3518191451783821</v>
      </c>
      <c r="K50" s="3">
        <f>K22*M$30</f>
        <v>6.8454263659347925</v>
      </c>
    </row>
    <row r="51" spans="1:11">
      <c r="A51">
        <v>10</v>
      </c>
      <c r="B51" s="3">
        <f t="shared" ref="B51:E59" si="12">AVERAGE(B23,B37)</f>
        <v>0.34936490023290995</v>
      </c>
      <c r="C51" s="3">
        <f t="shared" si="12"/>
        <v>0.18491442332501934</v>
      </c>
      <c r="D51" s="3">
        <f t="shared" si="12"/>
        <v>7.9160697501188171</v>
      </c>
      <c r="E51" s="3">
        <f t="shared" si="12"/>
        <v>4.9098566866561528</v>
      </c>
      <c r="F51" s="3">
        <f t="shared" ref="F51:F54" si="13">(1-(G4/G$3))*100</f>
        <v>1.8122626153011412</v>
      </c>
      <c r="G51" s="3">
        <f t="shared" si="11"/>
        <v>0</v>
      </c>
      <c r="H51" s="3">
        <f t="shared" ref="H51:H59" si="14">(1-(H9/H$8))*100</f>
        <v>4.90177287973167</v>
      </c>
      <c r="I51" s="3">
        <f t="shared" ref="I51:I59" si="15">(1-(I4/I$3))*100</f>
        <v>12.52691843058984</v>
      </c>
      <c r="J51" s="3">
        <f t="shared" ref="J51:J59" si="16">J23</f>
        <v>3.9267632167667488</v>
      </c>
      <c r="K51" s="3">
        <f t="shared" ref="K51:K59" si="17">K23*M$30</f>
        <v>5.5050344966769016</v>
      </c>
    </row>
    <row r="52" spans="1:11">
      <c r="A52">
        <v>20</v>
      </c>
      <c r="B52" s="3">
        <f t="shared" si="12"/>
        <v>19.93927133742417</v>
      </c>
      <c r="C52" s="3">
        <f t="shared" si="12"/>
        <v>10.210035099140503</v>
      </c>
      <c r="D52" s="3">
        <f t="shared" si="12"/>
        <v>7.3942909206931535</v>
      </c>
      <c r="E52" s="3">
        <f t="shared" si="12"/>
        <v>2.3082209976456314</v>
      </c>
      <c r="F52" s="3">
        <f t="shared" si="13"/>
        <v>60.037981551817687</v>
      </c>
      <c r="G52" s="3">
        <f t="shared" si="11"/>
        <v>11.920217160391832</v>
      </c>
      <c r="H52" s="3">
        <f t="shared" si="14"/>
        <v>39.060852898897934</v>
      </c>
      <c r="I52" s="3">
        <f t="shared" si="15"/>
        <v>30.264194548032986</v>
      </c>
      <c r="J52" s="3">
        <f t="shared" si="16"/>
        <v>27.557988932061701</v>
      </c>
      <c r="K52" s="3">
        <f t="shared" si="17"/>
        <v>7.0995679435922519</v>
      </c>
    </row>
    <row r="53" spans="1:11">
      <c r="A53">
        <v>30</v>
      </c>
      <c r="B53" s="3">
        <f t="shared" si="12"/>
        <v>98.067036460799557</v>
      </c>
      <c r="C53" s="3">
        <f t="shared" si="12"/>
        <v>29.427365304066036</v>
      </c>
      <c r="D53" s="3">
        <f t="shared" si="12"/>
        <v>7.4929606798094417</v>
      </c>
      <c r="E53" s="3">
        <f t="shared" si="12"/>
        <v>0.1906868540482819</v>
      </c>
      <c r="F53" s="3">
        <f t="shared" si="13"/>
        <v>92.295170916983182</v>
      </c>
      <c r="G53" s="3">
        <f t="shared" si="11"/>
        <v>66.70010621975689</v>
      </c>
      <c r="H53" s="3">
        <f t="shared" si="14"/>
        <v>88.773358888356483</v>
      </c>
      <c r="I53" s="3">
        <f t="shared" si="15"/>
        <v>67.11486947843899</v>
      </c>
      <c r="J53" s="3">
        <f t="shared" si="16"/>
        <v>82.494407158836694</v>
      </c>
      <c r="K53" s="3">
        <f t="shared" si="17"/>
        <v>34.800999908255321</v>
      </c>
    </row>
    <row r="54" spans="1:11">
      <c r="A54">
        <v>40</v>
      </c>
      <c r="B54" s="3">
        <f t="shared" si="12"/>
        <v>94.730415414534704</v>
      </c>
      <c r="C54" s="3">
        <f t="shared" si="12"/>
        <v>98.303938693863756</v>
      </c>
      <c r="D54" s="3">
        <f t="shared" si="12"/>
        <v>4.847202307618752</v>
      </c>
      <c r="E54" s="3">
        <f t="shared" si="12"/>
        <v>12.946351298822874</v>
      </c>
      <c r="F54" s="3">
        <f t="shared" si="13"/>
        <v>95.116657623440048</v>
      </c>
      <c r="G54" s="3">
        <f>(1-(H7/H$4))*100</f>
        <v>85.660332821904873</v>
      </c>
      <c r="H54" s="3">
        <f t="shared" si="14"/>
        <v>97.422137038811698</v>
      </c>
      <c r="I54" s="3">
        <f t="shared" si="15"/>
        <v>95.278113346289189</v>
      </c>
      <c r="J54" s="3">
        <f t="shared" si="16"/>
        <v>100</v>
      </c>
      <c r="K54" s="3">
        <f t="shared" si="17"/>
        <v>92.741180556451909</v>
      </c>
    </row>
    <row r="55" spans="1:11">
      <c r="A55">
        <v>50</v>
      </c>
      <c r="B55" s="3"/>
      <c r="C55" s="3"/>
      <c r="D55" s="3">
        <f t="shared" si="12"/>
        <v>16.535319156947271</v>
      </c>
      <c r="E55" s="3">
        <f t="shared" si="12"/>
        <v>18.673961781942502</v>
      </c>
      <c r="H55" s="3">
        <f t="shared" si="14"/>
        <v>99.017728797316721</v>
      </c>
      <c r="I55" s="3">
        <f t="shared" si="15"/>
        <v>98.145911024738695</v>
      </c>
      <c r="J55" s="3">
        <f t="shared" si="16"/>
        <v>91.266336983398091</v>
      </c>
      <c r="K55" s="3">
        <f t="shared" si="17"/>
        <v>98.549545323236089</v>
      </c>
    </row>
    <row r="56" spans="1:11">
      <c r="A56">
        <v>60</v>
      </c>
      <c r="B56" s="3"/>
      <c r="C56" s="3"/>
      <c r="D56" s="3">
        <f t="shared" si="12"/>
        <v>20.843836144323824</v>
      </c>
      <c r="E56" s="3">
        <f t="shared" si="12"/>
        <v>22.696871366480941</v>
      </c>
      <c r="H56" s="3">
        <f t="shared" si="14"/>
        <v>99.305222807858172</v>
      </c>
      <c r="I56" s="3">
        <f t="shared" si="15"/>
        <v>98.313987079153321</v>
      </c>
      <c r="J56" s="3">
        <f t="shared" si="16"/>
        <v>92.923584128105503</v>
      </c>
      <c r="K56" s="3">
        <f t="shared" si="17"/>
        <v>99.385753094883228</v>
      </c>
    </row>
    <row r="57" spans="1:11">
      <c r="A57">
        <v>90</v>
      </c>
      <c r="B57" s="3"/>
      <c r="C57" s="3"/>
      <c r="D57" s="3">
        <f t="shared" si="12"/>
        <v>20.209310751278931</v>
      </c>
      <c r="E57" s="3">
        <f t="shared" si="12"/>
        <v>31.338629680335782</v>
      </c>
      <c r="H57" s="3">
        <f t="shared" si="14"/>
        <v>99.262098706276959</v>
      </c>
      <c r="I57" s="3">
        <f t="shared" si="15"/>
        <v>98.36651084615788</v>
      </c>
      <c r="J57" s="3">
        <f t="shared" si="16"/>
        <v>84.142823501707284</v>
      </c>
      <c r="K57" s="3">
        <f t="shared" si="17"/>
        <v>75.844864699935016</v>
      </c>
    </row>
    <row r="58" spans="1:11">
      <c r="A58">
        <v>120</v>
      </c>
      <c r="B58" s="3"/>
      <c r="C58" s="3"/>
      <c r="D58" s="3">
        <f t="shared" si="12"/>
        <v>22.578053048918125</v>
      </c>
      <c r="E58" s="3">
        <f t="shared" si="12"/>
        <v>55.92781561117134</v>
      </c>
      <c r="H58" s="3">
        <f t="shared" si="14"/>
        <v>99.166267369429804</v>
      </c>
      <c r="I58" s="3">
        <f t="shared" si="15"/>
        <v>97.951573086821782</v>
      </c>
      <c r="J58" s="3">
        <f t="shared" si="16"/>
        <v>61.898033674791009</v>
      </c>
      <c r="K58" s="3">
        <f t="shared" si="17"/>
        <v>64.211738935550002</v>
      </c>
    </row>
    <row r="59" spans="1:11">
      <c r="A59">
        <v>150</v>
      </c>
      <c r="B59" s="3"/>
      <c r="C59" s="3"/>
      <c r="D59" s="3">
        <f t="shared" si="12"/>
        <v>31.597882588798178</v>
      </c>
      <c r="E59" s="3">
        <f t="shared" si="12"/>
        <v>93.824286717469903</v>
      </c>
      <c r="H59" s="3">
        <f t="shared" si="14"/>
        <v>99.54959271681841</v>
      </c>
      <c r="I59" s="3">
        <f t="shared" si="15"/>
        <v>97.688954251798947</v>
      </c>
      <c r="J59" s="3">
        <f t="shared" si="16"/>
        <v>65.813022489108675</v>
      </c>
      <c r="K59" s="3">
        <f t="shared" si="17"/>
        <v>30.119876010113085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workbookViewId="0">
      <selection sqref="A1:XFD1048576"/>
    </sheetView>
  </sheetViews>
  <sheetFormatPr baseColWidth="10" defaultRowHeight="15" x14ac:dyDescent="0"/>
  <sheetData>
    <row r="2" spans="2:1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>
      <c r="B3" s="1">
        <v>28834</v>
      </c>
      <c r="C3" s="1">
        <v>2018211</v>
      </c>
      <c r="D3" s="1">
        <v>1545102</v>
      </c>
      <c r="E3" s="1">
        <v>7072</v>
      </c>
      <c r="F3" s="1">
        <v>1934205</v>
      </c>
      <c r="G3" s="1">
        <v>3069937</v>
      </c>
      <c r="H3" s="1">
        <v>3130816</v>
      </c>
      <c r="I3" s="1">
        <v>3183622</v>
      </c>
      <c r="J3" s="1">
        <v>401580</v>
      </c>
      <c r="K3" s="1">
        <v>254760</v>
      </c>
    </row>
    <row r="4" spans="2:11">
      <c r="B4" s="2">
        <v>50674</v>
      </c>
      <c r="C4" s="2">
        <v>2639949</v>
      </c>
      <c r="D4" s="2">
        <v>1586975</v>
      </c>
      <c r="E4" s="2">
        <v>7878</v>
      </c>
      <c r="F4" s="2">
        <v>2383823</v>
      </c>
      <c r="G4" s="2">
        <v>2960997</v>
      </c>
      <c r="H4" s="2">
        <v>3559660</v>
      </c>
      <c r="I4" s="2">
        <v>3070925</v>
      </c>
      <c r="J4" s="2">
        <v>446568</v>
      </c>
      <c r="K4" s="2">
        <v>220668</v>
      </c>
    </row>
    <row r="5" spans="2:11">
      <c r="B5" s="2">
        <v>757575</v>
      </c>
      <c r="C5" s="2">
        <v>1973309</v>
      </c>
      <c r="D5" s="2">
        <v>1485146</v>
      </c>
      <c r="E5" s="2">
        <v>8320</v>
      </c>
      <c r="F5" s="2">
        <v>2079688</v>
      </c>
      <c r="G5" s="2">
        <v>1097863</v>
      </c>
      <c r="H5" s="2">
        <v>2788955</v>
      </c>
      <c r="I5" s="2">
        <v>3086057</v>
      </c>
      <c r="J5" s="2">
        <v>323652</v>
      </c>
      <c r="K5" s="2">
        <v>323652</v>
      </c>
    </row>
    <row r="6" spans="2:11">
      <c r="B6" s="2">
        <v>3204370</v>
      </c>
      <c r="C6" s="2">
        <v>1648582</v>
      </c>
      <c r="D6" s="2">
        <v>1149616</v>
      </c>
      <c r="E6" s="2">
        <v>6565</v>
      </c>
      <c r="F6" s="2">
        <v>1782534</v>
      </c>
      <c r="G6" s="2">
        <v>306267</v>
      </c>
      <c r="H6" s="2">
        <v>1106807</v>
      </c>
      <c r="I6" s="2">
        <v>2022696</v>
      </c>
      <c r="J6" s="2">
        <v>2087880</v>
      </c>
      <c r="K6" s="2">
        <v>763020</v>
      </c>
    </row>
    <row r="7" spans="2:11">
      <c r="B7" s="2">
        <v>3137953</v>
      </c>
      <c r="C7" s="2">
        <v>106366</v>
      </c>
      <c r="D7" s="2">
        <v>945490</v>
      </c>
      <c r="E7" s="2">
        <v>44395</v>
      </c>
      <c r="F7" s="2">
        <v>1605552</v>
      </c>
      <c r="G7" s="2">
        <v>163306</v>
      </c>
      <c r="H7" s="2">
        <v>322348</v>
      </c>
      <c r="I7" s="2">
        <v>169832</v>
      </c>
      <c r="J7" s="2">
        <v>2362104</v>
      </c>
      <c r="K7" s="2">
        <v>1924884</v>
      </c>
    </row>
    <row r="8" spans="2:11">
      <c r="B8" s="2">
        <v>62517</v>
      </c>
      <c r="C8" s="2">
        <v>27703</v>
      </c>
      <c r="D8" s="2">
        <v>759382</v>
      </c>
      <c r="E8" s="2">
        <v>49738</v>
      </c>
      <c r="F8" s="2">
        <v>1388686</v>
      </c>
      <c r="H8" s="2">
        <v>3748316</v>
      </c>
      <c r="I8" s="2">
        <v>90389</v>
      </c>
      <c r="J8" s="2">
        <v>1861752</v>
      </c>
      <c r="K8" s="2">
        <v>1869324</v>
      </c>
    </row>
    <row r="9" spans="2:11">
      <c r="B9" s="2">
        <v>38324</v>
      </c>
      <c r="C9" s="2">
        <v>42510</v>
      </c>
      <c r="D9" s="2">
        <v>847041</v>
      </c>
      <c r="E9" s="2">
        <v>194597</v>
      </c>
      <c r="F9" s="2">
        <v>1182740</v>
      </c>
      <c r="H9" s="2">
        <v>3553251</v>
      </c>
      <c r="I9" s="2">
        <v>98787</v>
      </c>
      <c r="J9" s="2">
        <v>2239320</v>
      </c>
      <c r="K9" s="2">
        <v>1778688</v>
      </c>
    </row>
    <row r="10" spans="2:11">
      <c r="B10" s="2">
        <v>40222</v>
      </c>
      <c r="C10" s="2">
        <v>28821</v>
      </c>
      <c r="D10" s="2">
        <v>876434</v>
      </c>
      <c r="E10" s="2">
        <v>328159</v>
      </c>
      <c r="F10" s="2">
        <v>787917</v>
      </c>
      <c r="H10" s="2">
        <v>2524236</v>
      </c>
      <c r="I10" s="2">
        <v>80899</v>
      </c>
      <c r="J10" s="2">
        <v>2826228</v>
      </c>
      <c r="K10" s="2">
        <v>1355328</v>
      </c>
    </row>
    <row r="11" spans="2:11">
      <c r="B11" s="2">
        <v>434811</v>
      </c>
      <c r="C11" s="2">
        <v>108160</v>
      </c>
      <c r="D11" s="2">
        <v>1083433</v>
      </c>
      <c r="E11" s="2">
        <v>979797</v>
      </c>
      <c r="F11" s="2">
        <v>344487</v>
      </c>
      <c r="H11" s="2">
        <v>408343</v>
      </c>
      <c r="I11" s="2">
        <v>106522</v>
      </c>
      <c r="J11" s="2">
        <v>2059248</v>
      </c>
      <c r="K11" s="2">
        <v>1321668</v>
      </c>
    </row>
    <row r="12" spans="2:11">
      <c r="B12" s="2">
        <v>2617524</v>
      </c>
      <c r="C12" s="2">
        <v>161876</v>
      </c>
      <c r="D12" s="2">
        <v>881855</v>
      </c>
      <c r="E12" s="2">
        <v>1654003</v>
      </c>
      <c r="F12" s="2">
        <v>85605</v>
      </c>
      <c r="H12" s="2">
        <v>121446</v>
      </c>
      <c r="I12" s="2">
        <v>97591</v>
      </c>
      <c r="J12" s="2">
        <v>1750416</v>
      </c>
      <c r="K12" s="2">
        <v>430848</v>
      </c>
    </row>
    <row r="13" spans="2:11">
      <c r="B13" s="2">
        <v>1908907</v>
      </c>
      <c r="C13" s="2">
        <v>173589</v>
      </c>
      <c r="H13" s="2">
        <v>76037</v>
      </c>
      <c r="J13" s="2">
        <v>2168484</v>
      </c>
      <c r="K13" s="2">
        <v>1776756</v>
      </c>
    </row>
    <row r="14" spans="2:11">
      <c r="B14" s="2">
        <v>2093403</v>
      </c>
      <c r="C14" s="2">
        <v>206440</v>
      </c>
      <c r="H14" s="2">
        <v>61048</v>
      </c>
    </row>
    <row r="15" spans="2:11">
      <c r="B15" s="2">
        <v>1082692</v>
      </c>
      <c r="C15" s="2">
        <v>213746</v>
      </c>
      <c r="H15" s="2">
        <v>56628</v>
      </c>
    </row>
    <row r="16" spans="2:11">
      <c r="B16" s="2">
        <v>65403</v>
      </c>
      <c r="C16" s="2">
        <v>286065</v>
      </c>
      <c r="H16" s="2">
        <v>62361</v>
      </c>
    </row>
    <row r="17" spans="1:15">
      <c r="B17" s="2">
        <v>2795</v>
      </c>
      <c r="C17" s="2">
        <v>497562</v>
      </c>
      <c r="H17" s="2">
        <v>56940</v>
      </c>
    </row>
    <row r="19" spans="1:15">
      <c r="B19" t="s">
        <v>10</v>
      </c>
      <c r="J19" t="s">
        <v>11</v>
      </c>
    </row>
    <row r="20" spans="1:15">
      <c r="B20" t="s">
        <v>12</v>
      </c>
      <c r="D20" t="s">
        <v>13</v>
      </c>
      <c r="J20" t="s">
        <v>13</v>
      </c>
    </row>
    <row r="21" spans="1:15">
      <c r="B21" t="s">
        <v>14</v>
      </c>
      <c r="C21" t="s">
        <v>15</v>
      </c>
      <c r="D21" t="s">
        <v>14</v>
      </c>
      <c r="E21" t="s">
        <v>15</v>
      </c>
      <c r="J21" t="s">
        <v>14</v>
      </c>
      <c r="K21" t="s">
        <v>15</v>
      </c>
    </row>
    <row r="22" spans="1:15">
      <c r="A22">
        <v>0</v>
      </c>
      <c r="B22" s="3">
        <f>B3/B$6*100</f>
        <v>0.89983366465171</v>
      </c>
      <c r="C22" s="3">
        <f>B8/B$12*100</f>
        <v>2.3884021693783897</v>
      </c>
      <c r="D22" s="3">
        <f>C8/C$4*100</f>
        <v>1.0493763326488503</v>
      </c>
      <c r="E22" s="3">
        <f>E3/E$12*100</f>
        <v>0.42756875289827162</v>
      </c>
      <c r="I22">
        <v>0</v>
      </c>
      <c r="J22" s="3">
        <f>J3/J$10*100</f>
        <v>14.209044705522697</v>
      </c>
      <c r="K22" s="3">
        <f>K3/K$7*100</f>
        <v>13.235083256965094</v>
      </c>
      <c r="O22" s="3"/>
    </row>
    <row r="23" spans="1:15">
      <c r="A23">
        <v>10</v>
      </c>
      <c r="B23" s="3">
        <f t="shared" ref="B23:B26" si="0">B4/B$6*100</f>
        <v>1.5814028966692362</v>
      </c>
      <c r="C23" s="3">
        <f t="shared" ref="C23:C26" si="1">B9/B$12*100</f>
        <v>1.4641317519915769</v>
      </c>
      <c r="D23" s="3">
        <f t="shared" ref="D23:D31" si="2">C9/C$4*100</f>
        <v>1.6102583799914316</v>
      </c>
      <c r="E23" s="3">
        <f t="shared" ref="E23:E31" si="3">E4/E$12*100</f>
        <v>0.47629901517711876</v>
      </c>
      <c r="I23">
        <v>10</v>
      </c>
      <c r="J23" s="3">
        <f t="shared" ref="J23:J32" si="4">J4/J$10*100</f>
        <v>15.80084833919981</v>
      </c>
      <c r="K23" s="3">
        <f t="shared" ref="K23:K32" si="5">K4/K$7*100</f>
        <v>11.46396354273816</v>
      </c>
      <c r="O23" s="3"/>
    </row>
    <row r="24" spans="1:15">
      <c r="A24">
        <v>20</v>
      </c>
      <c r="B24" s="3">
        <f t="shared" si="0"/>
        <v>23.641932735607934</v>
      </c>
      <c r="C24" s="3">
        <f t="shared" si="1"/>
        <v>1.5366430260047281</v>
      </c>
      <c r="D24" s="3">
        <f t="shared" si="2"/>
        <v>1.0917256356088696</v>
      </c>
      <c r="E24" s="3">
        <f t="shared" si="3"/>
        <v>0.50302206223326074</v>
      </c>
      <c r="I24">
        <v>20</v>
      </c>
      <c r="J24" s="3">
        <f t="shared" si="4"/>
        <v>11.451730009043857</v>
      </c>
      <c r="K24" s="3">
        <f t="shared" si="5"/>
        <v>16.814104122638042</v>
      </c>
      <c r="O24" s="3"/>
    </row>
    <row r="25" spans="1:15">
      <c r="A25">
        <v>30</v>
      </c>
      <c r="B25" s="3">
        <f t="shared" si="0"/>
        <v>100</v>
      </c>
      <c r="C25" s="3">
        <f t="shared" si="1"/>
        <v>16.611538232314203</v>
      </c>
      <c r="D25" s="3">
        <f t="shared" si="2"/>
        <v>4.0970488445041937</v>
      </c>
      <c r="E25" s="3">
        <f t="shared" si="3"/>
        <v>0.39691584598093232</v>
      </c>
      <c r="I25">
        <v>30</v>
      </c>
      <c r="J25" s="3">
        <f t="shared" si="4"/>
        <v>73.875143831283253</v>
      </c>
      <c r="K25" s="3">
        <f t="shared" si="5"/>
        <v>39.639791280929138</v>
      </c>
      <c r="M25" t="s">
        <v>16</v>
      </c>
      <c r="O25" s="3"/>
    </row>
    <row r="26" spans="1:15">
      <c r="A26">
        <v>40</v>
      </c>
      <c r="B26" s="3">
        <f t="shared" si="0"/>
        <v>97.927299281918138</v>
      </c>
      <c r="C26" s="3">
        <f t="shared" si="1"/>
        <v>100</v>
      </c>
      <c r="D26" s="3">
        <f t="shared" si="2"/>
        <v>6.1317851216065158</v>
      </c>
      <c r="E26" s="3">
        <f t="shared" si="3"/>
        <v>2.6840942851977898</v>
      </c>
      <c r="I26">
        <v>40</v>
      </c>
      <c r="J26" s="3">
        <f t="shared" si="4"/>
        <v>83.577970354833369</v>
      </c>
      <c r="K26" s="3">
        <f t="shared" si="5"/>
        <v>100</v>
      </c>
      <c r="M26">
        <f>K28/K32</f>
        <v>1.0010873749687632</v>
      </c>
      <c r="O26" s="3"/>
    </row>
    <row r="27" spans="1:15">
      <c r="A27">
        <v>50</v>
      </c>
      <c r="D27" s="3">
        <f t="shared" si="2"/>
        <v>6.5754679351760199</v>
      </c>
      <c r="E27" s="3">
        <f t="shared" si="3"/>
        <v>3.0071287657882118</v>
      </c>
      <c r="I27">
        <v>50</v>
      </c>
      <c r="J27" s="3">
        <f t="shared" si="4"/>
        <v>65.874090837681891</v>
      </c>
      <c r="K27" s="3">
        <f t="shared" si="5"/>
        <v>97.113592299587921</v>
      </c>
      <c r="M27">
        <f>J32/J28</f>
        <v>0.96836718289480728</v>
      </c>
    </row>
    <row r="28" spans="1:15">
      <c r="A28">
        <v>60</v>
      </c>
      <c r="D28" s="3">
        <f t="shared" si="2"/>
        <v>7.8198480349430994</v>
      </c>
      <c r="E28" s="3">
        <f t="shared" si="3"/>
        <v>11.765214452452625</v>
      </c>
      <c r="I28">
        <v>60</v>
      </c>
      <c r="J28" s="3">
        <f t="shared" si="4"/>
        <v>79.233522560812503</v>
      </c>
      <c r="K28" s="3">
        <f t="shared" si="5"/>
        <v>92.404944921356304</v>
      </c>
      <c r="O28" s="3"/>
    </row>
    <row r="29" spans="1:15">
      <c r="A29">
        <v>90</v>
      </c>
      <c r="D29" s="3">
        <f t="shared" si="2"/>
        <v>8.0965958054492724</v>
      </c>
      <c r="E29" s="3">
        <f t="shared" si="3"/>
        <v>19.840290495240939</v>
      </c>
      <c r="I29">
        <v>90</v>
      </c>
      <c r="J29" s="3">
        <f t="shared" si="4"/>
        <v>100</v>
      </c>
      <c r="K29" s="3">
        <f t="shared" si="5"/>
        <v>70.410892292730367</v>
      </c>
      <c r="M29" t="s">
        <v>17</v>
      </c>
      <c r="O29" s="3"/>
    </row>
    <row r="30" spans="1:15">
      <c r="A30">
        <v>120</v>
      </c>
      <c r="D30" s="3">
        <f t="shared" si="2"/>
        <v>10.836004786456103</v>
      </c>
      <c r="E30" s="3">
        <f t="shared" si="3"/>
        <v>59.237921575716612</v>
      </c>
      <c r="I30">
        <v>120</v>
      </c>
      <c r="J30" s="3">
        <f t="shared" si="4"/>
        <v>72.862062084163057</v>
      </c>
      <c r="K30" s="3">
        <f t="shared" si="5"/>
        <v>68.662215489348966</v>
      </c>
      <c r="M30">
        <f>AVERAGE(M26:M27)</f>
        <v>0.98472727893178524</v>
      </c>
      <c r="O30" s="3"/>
    </row>
    <row r="31" spans="1:15">
      <c r="A31">
        <v>150</v>
      </c>
      <c r="D31" s="3">
        <f t="shared" si="2"/>
        <v>18.847409552229983</v>
      </c>
      <c r="E31" s="3">
        <f t="shared" si="3"/>
        <v>100</v>
      </c>
      <c r="I31">
        <v>150</v>
      </c>
      <c r="J31" s="3">
        <f t="shared" si="4"/>
        <v>61.934705904831453</v>
      </c>
      <c r="K31" s="3">
        <f t="shared" si="5"/>
        <v>22.3830630832819</v>
      </c>
      <c r="O31" s="3"/>
    </row>
    <row r="32" spans="1:15">
      <c r="J32" s="3">
        <f t="shared" si="4"/>
        <v>76.727143033046161</v>
      </c>
      <c r="K32" s="3">
        <f t="shared" si="5"/>
        <v>92.304575236741542</v>
      </c>
      <c r="O32" s="3"/>
    </row>
    <row r="33" spans="1:10">
      <c r="B33" t="s">
        <v>18</v>
      </c>
    </row>
    <row r="34" spans="1:10">
      <c r="B34" t="s">
        <v>12</v>
      </c>
      <c r="D34" t="s">
        <v>13</v>
      </c>
    </row>
    <row r="35" spans="1:10">
      <c r="B35" t="s">
        <v>14</v>
      </c>
      <c r="C35" t="s">
        <v>15</v>
      </c>
      <c r="D35" t="s">
        <v>14</v>
      </c>
      <c r="E35" t="s">
        <v>15</v>
      </c>
    </row>
    <row r="36" spans="1:10">
      <c r="A36">
        <v>0</v>
      </c>
      <c r="B36" s="3">
        <f>(1-(B13/B$14))*100</f>
        <v>8.8132098788432085</v>
      </c>
      <c r="C36" s="3">
        <f>(1-(C3/C$4))*100</f>
        <v>23.551136783324221</v>
      </c>
      <c r="D36" s="3">
        <f t="shared" ref="D36:D44" si="6">(1-(D3/D$4))*100</f>
        <v>2.638541879991807</v>
      </c>
      <c r="E36" s="3">
        <f>(1-(F3/F$4))*100</f>
        <v>18.861215786574761</v>
      </c>
    </row>
    <row r="37" spans="1:10">
      <c r="A37">
        <v>10</v>
      </c>
      <c r="B37" s="3">
        <f t="shared" ref="B37:B40" si="7">(1-(B14/B$14))*100</f>
        <v>0</v>
      </c>
      <c r="C37" s="3">
        <f t="shared" ref="C37:C40" si="8">(1-(C4/C$4))*100</f>
        <v>0</v>
      </c>
      <c r="D37" s="3">
        <f t="shared" si="6"/>
        <v>0</v>
      </c>
      <c r="E37" s="3">
        <f t="shared" ref="E37:E45" si="9">(1-(F4/F$4))*100</f>
        <v>0</v>
      </c>
    </row>
    <row r="38" spans="1:10">
      <c r="A38">
        <v>20</v>
      </c>
      <c r="B38" s="3">
        <f t="shared" si="7"/>
        <v>48.280765815277803</v>
      </c>
      <c r="C38" s="3">
        <f t="shared" si="8"/>
        <v>25.252002974299881</v>
      </c>
      <c r="D38" s="3">
        <f t="shared" si="6"/>
        <v>6.4165472045873422</v>
      </c>
      <c r="E38" s="3">
        <f t="shared" si="9"/>
        <v>12.758287842679595</v>
      </c>
    </row>
    <row r="39" spans="1:10">
      <c r="A39">
        <v>30</v>
      </c>
      <c r="B39" s="3">
        <f t="shared" si="7"/>
        <v>96.875756841850318</v>
      </c>
      <c r="C39" s="3">
        <f t="shared" si="8"/>
        <v>37.552505749164091</v>
      </c>
      <c r="D39" s="3">
        <f t="shared" si="6"/>
        <v>27.559287323366789</v>
      </c>
      <c r="E39" s="3">
        <f t="shared" si="9"/>
        <v>25.223726761592612</v>
      </c>
    </row>
    <row r="40" spans="1:10">
      <c r="A40">
        <v>40</v>
      </c>
      <c r="B40" s="3">
        <f t="shared" si="7"/>
        <v>99.866485335121808</v>
      </c>
      <c r="C40" s="3">
        <f t="shared" si="8"/>
        <v>95.970907013733978</v>
      </c>
      <c r="D40" s="3">
        <f t="shared" si="6"/>
        <v>40.421871800122879</v>
      </c>
      <c r="E40" s="3">
        <f t="shared" si="9"/>
        <v>32.648019588702681</v>
      </c>
    </row>
    <row r="41" spans="1:10">
      <c r="A41">
        <v>50</v>
      </c>
      <c r="D41" s="3">
        <f t="shared" si="6"/>
        <v>52.149088674994879</v>
      </c>
      <c r="E41" s="3">
        <f t="shared" si="9"/>
        <v>41.745423213048959</v>
      </c>
    </row>
    <row r="42" spans="1:10">
      <c r="A42">
        <v>60</v>
      </c>
      <c r="D42" s="3">
        <f t="shared" si="6"/>
        <v>46.625435183288964</v>
      </c>
      <c r="E42" s="3">
        <f t="shared" si="9"/>
        <v>50.384739135413994</v>
      </c>
    </row>
    <row r="43" spans="1:10">
      <c r="A43">
        <v>90</v>
      </c>
      <c r="D43" s="3">
        <f t="shared" si="6"/>
        <v>44.773295105467945</v>
      </c>
      <c r="E43" s="3">
        <f t="shared" si="9"/>
        <v>66.947336274547226</v>
      </c>
    </row>
    <row r="44" spans="1:10">
      <c r="A44">
        <v>120</v>
      </c>
      <c r="D44" s="3">
        <f t="shared" si="6"/>
        <v>31.729674380503791</v>
      </c>
      <c r="E44" s="3">
        <f t="shared" si="9"/>
        <v>85.548969029999284</v>
      </c>
    </row>
    <row r="45" spans="1:10">
      <c r="A45">
        <v>150</v>
      </c>
      <c r="D45" s="3">
        <f>(1-(D12/D$4))*100</f>
        <v>44.431701822650005</v>
      </c>
      <c r="E45" s="3">
        <f t="shared" si="9"/>
        <v>96.408919621968579</v>
      </c>
    </row>
    <row r="47" spans="1:10">
      <c r="B47" t="s">
        <v>19</v>
      </c>
      <c r="F47" t="s">
        <v>20</v>
      </c>
      <c r="J47" t="s">
        <v>11</v>
      </c>
    </row>
    <row r="48" spans="1:10">
      <c r="B48" t="s">
        <v>12</v>
      </c>
      <c r="D48" t="s">
        <v>13</v>
      </c>
      <c r="F48" t="s">
        <v>12</v>
      </c>
      <c r="H48" t="s">
        <v>13</v>
      </c>
      <c r="J48" t="s">
        <v>13</v>
      </c>
    </row>
    <row r="49" spans="1:11">
      <c r="B49" t="s">
        <v>14</v>
      </c>
      <c r="C49" t="s">
        <v>15</v>
      </c>
      <c r="D49" t="s">
        <v>14</v>
      </c>
      <c r="E49" t="s">
        <v>15</v>
      </c>
      <c r="F49" t="s">
        <v>14</v>
      </c>
      <c r="G49" t="s">
        <v>15</v>
      </c>
      <c r="H49" t="s">
        <v>14</v>
      </c>
      <c r="I49" t="s">
        <v>15</v>
      </c>
      <c r="J49" t="s">
        <v>14</v>
      </c>
      <c r="K49" t="s">
        <v>15</v>
      </c>
    </row>
    <row r="50" spans="1:11">
      <c r="A50">
        <v>0</v>
      </c>
      <c r="B50" s="3">
        <f>AVERAGE(B22,B36)</f>
        <v>4.8565217717474596</v>
      </c>
      <c r="C50" s="3">
        <f t="shared" ref="C50:E50" si="10">AVERAGE(C22,C36)</f>
        <v>12.969769476351306</v>
      </c>
      <c r="D50" s="3">
        <f t="shared" si="10"/>
        <v>1.8439591063203287</v>
      </c>
      <c r="E50" s="3">
        <f t="shared" si="10"/>
        <v>9.6443922697365156</v>
      </c>
      <c r="F50" s="3">
        <f>(1-(G3/G$3))*100</f>
        <v>0</v>
      </c>
      <c r="G50" s="3">
        <f t="shared" ref="G50:G53" si="11">(1-(H3/H$4))*100</f>
        <v>12.047330363012199</v>
      </c>
      <c r="H50" s="3">
        <f>(1-(H8/H$8))*100</f>
        <v>0</v>
      </c>
      <c r="I50" s="3">
        <f>(1-(I3/I$3))*100</f>
        <v>0</v>
      </c>
      <c r="J50" s="3">
        <f>J22</f>
        <v>14.209044705522697</v>
      </c>
      <c r="K50" s="3">
        <f>K22*M$30</f>
        <v>13.032947522066866</v>
      </c>
    </row>
    <row r="51" spans="1:11">
      <c r="A51">
        <v>10</v>
      </c>
      <c r="B51" s="3">
        <f t="shared" ref="B51:E59" si="12">AVERAGE(B23,B37)</f>
        <v>0.79070144833461808</v>
      </c>
      <c r="C51" s="3">
        <f t="shared" si="12"/>
        <v>0.73206587599578843</v>
      </c>
      <c r="D51" s="3">
        <f t="shared" si="12"/>
        <v>0.80512918999571581</v>
      </c>
      <c r="E51" s="3">
        <f t="shared" si="12"/>
        <v>0.23814950758855938</v>
      </c>
      <c r="F51" s="3">
        <f t="shared" ref="F51:F54" si="13">(1-(G4/G$3))*100</f>
        <v>3.5486070235317579</v>
      </c>
      <c r="G51" s="3">
        <f t="shared" si="11"/>
        <v>0</v>
      </c>
      <c r="H51" s="3">
        <f t="shared" ref="H51:H59" si="14">(1-(H9/H$8))*100</f>
        <v>5.2040703078395705</v>
      </c>
      <c r="I51" s="3">
        <f t="shared" ref="I51:I59" si="15">(1-(I4/I$3))*100</f>
        <v>3.5398988950321342</v>
      </c>
      <c r="J51" s="3">
        <f t="shared" ref="J51:J59" si="16">J23</f>
        <v>15.80084833919981</v>
      </c>
      <c r="K51" s="3">
        <f t="shared" ref="K51:K59" si="17">K23*M$30</f>
        <v>11.288877625213736</v>
      </c>
    </row>
    <row r="52" spans="1:11">
      <c r="A52">
        <v>20</v>
      </c>
      <c r="B52" s="3">
        <f t="shared" si="12"/>
        <v>35.961349275442871</v>
      </c>
      <c r="C52" s="3">
        <f t="shared" si="12"/>
        <v>13.394323000152305</v>
      </c>
      <c r="D52" s="3">
        <f t="shared" si="12"/>
        <v>3.754136420098106</v>
      </c>
      <c r="E52" s="3">
        <f t="shared" si="12"/>
        <v>6.6306549524564273</v>
      </c>
      <c r="F52" s="3">
        <f t="shared" si="13"/>
        <v>64.238256355097832</v>
      </c>
      <c r="G52" s="3">
        <f t="shared" si="11"/>
        <v>21.651084654152363</v>
      </c>
      <c r="H52" s="3">
        <f t="shared" si="14"/>
        <v>32.656798412940638</v>
      </c>
      <c r="I52" s="3">
        <f t="shared" si="15"/>
        <v>3.0645912108912432</v>
      </c>
      <c r="J52" s="3">
        <f t="shared" si="16"/>
        <v>11.451730009043857</v>
      </c>
      <c r="K52" s="3">
        <f t="shared" si="17"/>
        <v>16.557307000361071</v>
      </c>
    </row>
    <row r="53" spans="1:11">
      <c r="A53">
        <v>30</v>
      </c>
      <c r="B53" s="3">
        <f t="shared" si="12"/>
        <v>98.437878420925159</v>
      </c>
      <c r="C53" s="3">
        <f t="shared" si="12"/>
        <v>27.082021990739147</v>
      </c>
      <c r="D53" s="3">
        <f t="shared" si="12"/>
        <v>15.828168083935491</v>
      </c>
      <c r="E53" s="3">
        <f t="shared" si="12"/>
        <v>12.810321303786772</v>
      </c>
      <c r="F53" s="3">
        <f t="shared" si="13"/>
        <v>90.023671495538835</v>
      </c>
      <c r="G53" s="3">
        <f t="shared" si="11"/>
        <v>68.906946169016138</v>
      </c>
      <c r="H53" s="3">
        <f t="shared" si="14"/>
        <v>89.105961183635529</v>
      </c>
      <c r="I53" s="3">
        <f t="shared" si="15"/>
        <v>36.465572860094575</v>
      </c>
      <c r="J53" s="3">
        <f t="shared" si="16"/>
        <v>73.875143831283253</v>
      </c>
      <c r="K53" s="3">
        <f t="shared" si="17"/>
        <v>39.034383805493256</v>
      </c>
    </row>
    <row r="54" spans="1:11">
      <c r="A54">
        <v>40</v>
      </c>
      <c r="B54" s="3">
        <f t="shared" si="12"/>
        <v>98.896892308519966</v>
      </c>
      <c r="C54" s="3">
        <f t="shared" si="12"/>
        <v>97.985453506866989</v>
      </c>
      <c r="D54" s="3">
        <f t="shared" si="12"/>
        <v>23.276828460864699</v>
      </c>
      <c r="E54" s="3">
        <f t="shared" si="12"/>
        <v>17.666056936950234</v>
      </c>
      <c r="F54" s="3">
        <f t="shared" si="13"/>
        <v>94.680477156371609</v>
      </c>
      <c r="G54" s="3">
        <f>(1-(H7/H$4))*100</f>
        <v>90.944416039734136</v>
      </c>
      <c r="H54" s="3">
        <f t="shared" si="14"/>
        <v>96.759985017271759</v>
      </c>
      <c r="I54" s="3">
        <f t="shared" si="15"/>
        <v>94.66544709139464</v>
      </c>
      <c r="J54" s="3">
        <f t="shared" si="16"/>
        <v>83.577970354833369</v>
      </c>
      <c r="K54" s="3">
        <f t="shared" si="17"/>
        <v>98.472727893178529</v>
      </c>
    </row>
    <row r="55" spans="1:11">
      <c r="A55">
        <v>50</v>
      </c>
      <c r="B55" s="3"/>
      <c r="C55" s="3"/>
      <c r="D55" s="3">
        <f t="shared" si="12"/>
        <v>29.36227830508545</v>
      </c>
      <c r="E55" s="3">
        <f t="shared" si="12"/>
        <v>22.376275989418584</v>
      </c>
      <c r="H55" s="3">
        <f t="shared" si="14"/>
        <v>97.971435706061072</v>
      </c>
      <c r="I55" s="3">
        <f t="shared" si="15"/>
        <v>97.160812433134339</v>
      </c>
      <c r="J55" s="3">
        <f t="shared" si="16"/>
        <v>65.874090837681891</v>
      </c>
      <c r="K55" s="3">
        <f t="shared" si="17"/>
        <v>95.630403492463984</v>
      </c>
    </row>
    <row r="56" spans="1:11">
      <c r="A56">
        <v>60</v>
      </c>
      <c r="B56" s="3"/>
      <c r="C56" s="3"/>
      <c r="D56" s="3">
        <f t="shared" si="12"/>
        <v>27.222641609116032</v>
      </c>
      <c r="E56" s="3">
        <f t="shared" si="12"/>
        <v>31.07497679393331</v>
      </c>
      <c r="H56" s="3">
        <f t="shared" si="14"/>
        <v>98.371321948309586</v>
      </c>
      <c r="I56" s="3">
        <f t="shared" si="15"/>
        <v>96.897024835234831</v>
      </c>
      <c r="J56" s="3">
        <f t="shared" si="16"/>
        <v>79.233522560812503</v>
      </c>
      <c r="K56" s="3">
        <f t="shared" si="17"/>
        <v>90.993669972248682</v>
      </c>
    </row>
    <row r="57" spans="1:11">
      <c r="A57">
        <v>90</v>
      </c>
      <c r="B57" s="3"/>
      <c r="C57" s="3"/>
      <c r="D57" s="3">
        <f t="shared" si="12"/>
        <v>26.43494545545861</v>
      </c>
      <c r="E57" s="3">
        <f t="shared" si="12"/>
        <v>43.393813384894081</v>
      </c>
      <c r="H57" s="3">
        <f t="shared" si="14"/>
        <v>98.489241568747147</v>
      </c>
      <c r="I57" s="3">
        <f t="shared" si="15"/>
        <v>97.458900585559476</v>
      </c>
      <c r="J57" s="3">
        <f t="shared" si="16"/>
        <v>100</v>
      </c>
      <c r="K57" s="3">
        <f t="shared" si="17"/>
        <v>69.335526374579388</v>
      </c>
    </row>
    <row r="58" spans="1:11">
      <c r="A58">
        <v>120</v>
      </c>
      <c r="B58" s="3"/>
      <c r="C58" s="3"/>
      <c r="D58" s="3">
        <f t="shared" si="12"/>
        <v>21.282839583479948</v>
      </c>
      <c r="E58" s="3">
        <f t="shared" si="12"/>
        <v>72.393445302857941</v>
      </c>
      <c r="H58" s="3">
        <f t="shared" si="14"/>
        <v>98.336292884591373</v>
      </c>
      <c r="I58" s="3">
        <f t="shared" si="15"/>
        <v>96.654062574011618</v>
      </c>
      <c r="J58" s="3">
        <f t="shared" si="16"/>
        <v>72.862062084163057</v>
      </c>
      <c r="K58" s="3">
        <f t="shared" si="17"/>
        <v>67.613556624254485</v>
      </c>
    </row>
    <row r="59" spans="1:11">
      <c r="A59">
        <v>150</v>
      </c>
      <c r="B59" s="3"/>
      <c r="C59" s="3"/>
      <c r="D59" s="3">
        <f t="shared" si="12"/>
        <v>31.639555687439994</v>
      </c>
      <c r="E59" s="3">
        <f t="shared" si="12"/>
        <v>98.204459810984289</v>
      </c>
      <c r="H59" s="3">
        <f t="shared" si="14"/>
        <v>98.480917830833903</v>
      </c>
      <c r="I59" s="3">
        <f t="shared" si="15"/>
        <v>96.934592109239105</v>
      </c>
      <c r="J59" s="3">
        <f t="shared" si="16"/>
        <v>61.934705904831453</v>
      </c>
      <c r="K59" s="3">
        <f t="shared" si="17"/>
        <v>22.041212804158683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59"/>
  <sheetViews>
    <sheetView tabSelected="1" topLeftCell="B20" workbookViewId="0">
      <selection activeCell="E50" sqref="E50"/>
    </sheetView>
  </sheetViews>
  <sheetFormatPr baseColWidth="10" defaultRowHeight="15" x14ac:dyDescent="0"/>
  <sheetData>
    <row r="3" spans="2:13">
      <c r="B3" t="s">
        <v>21</v>
      </c>
      <c r="D3" t="s">
        <v>19</v>
      </c>
      <c r="H3" t="s">
        <v>20</v>
      </c>
      <c r="L3" t="s">
        <v>11</v>
      </c>
    </row>
    <row r="4" spans="2:13">
      <c r="D4" t="s">
        <v>12</v>
      </c>
      <c r="F4" t="s">
        <v>13</v>
      </c>
      <c r="H4" t="s">
        <v>12</v>
      </c>
      <c r="J4" t="s">
        <v>13</v>
      </c>
      <c r="L4" t="s">
        <v>13</v>
      </c>
    </row>
    <row r="5" spans="2:13">
      <c r="D5" t="s">
        <v>14</v>
      </c>
      <c r="E5" t="s">
        <v>15</v>
      </c>
      <c r="F5" t="s">
        <v>14</v>
      </c>
      <c r="G5" t="s">
        <v>15</v>
      </c>
      <c r="H5" t="s">
        <v>14</v>
      </c>
      <c r="I5" t="s">
        <v>15</v>
      </c>
      <c r="J5" t="s">
        <v>14</v>
      </c>
      <c r="K5" t="s">
        <v>15</v>
      </c>
      <c r="L5" t="s">
        <v>14</v>
      </c>
      <c r="M5" t="s">
        <v>15</v>
      </c>
    </row>
    <row r="6" spans="2:13">
      <c r="C6">
        <v>0</v>
      </c>
      <c r="D6" s="3">
        <v>1.4042839408728289</v>
      </c>
      <c r="E6" s="3">
        <v>10.153910354587868</v>
      </c>
      <c r="F6" s="3">
        <v>7.6069194793486214E-2</v>
      </c>
      <c r="G6" s="3">
        <v>2.9389392047409828</v>
      </c>
      <c r="H6" s="3">
        <v>0</v>
      </c>
      <c r="I6" s="3">
        <v>14.481293520594829</v>
      </c>
      <c r="J6" s="3">
        <v>0</v>
      </c>
      <c r="K6" s="3">
        <v>0</v>
      </c>
      <c r="L6" s="3">
        <v>9.3518191451783821</v>
      </c>
      <c r="M6" s="3">
        <v>6.8454263659347925</v>
      </c>
    </row>
    <row r="7" spans="2:13">
      <c r="C7">
        <v>10</v>
      </c>
      <c r="D7" s="3">
        <v>0.34936490023290995</v>
      </c>
      <c r="E7" s="3">
        <v>0.18491442332501934</v>
      </c>
      <c r="F7" s="3">
        <v>7.9160697501188171</v>
      </c>
      <c r="G7" s="3">
        <v>4.9098566866561528</v>
      </c>
      <c r="H7" s="3">
        <v>1.8122626153011412</v>
      </c>
      <c r="I7" s="3">
        <v>0</v>
      </c>
      <c r="J7" s="3">
        <v>4.90177287973167</v>
      </c>
      <c r="K7" s="3">
        <v>12.52691843058984</v>
      </c>
      <c r="L7" s="3">
        <v>3.9267632167667488</v>
      </c>
      <c r="M7" s="3">
        <v>5.5050344966769016</v>
      </c>
    </row>
    <row r="8" spans="2:13">
      <c r="C8">
        <v>20</v>
      </c>
      <c r="D8" s="3">
        <v>19.93927133742417</v>
      </c>
      <c r="E8" s="3">
        <v>10.210035099140503</v>
      </c>
      <c r="F8" s="3">
        <v>7.3942909206931535</v>
      </c>
      <c r="G8" s="3">
        <v>2.3082209976456314</v>
      </c>
      <c r="H8" s="3">
        <v>60.037981551817687</v>
      </c>
      <c r="I8" s="3">
        <v>11.920217160391832</v>
      </c>
      <c r="J8" s="3">
        <v>39.060852898897934</v>
      </c>
      <c r="K8" s="3">
        <v>30.264194548032986</v>
      </c>
      <c r="L8" s="3">
        <v>27.557988932061701</v>
      </c>
      <c r="M8" s="3">
        <v>7.0995679435922519</v>
      </c>
    </row>
    <row r="9" spans="2:13">
      <c r="C9">
        <v>30</v>
      </c>
      <c r="D9" s="3">
        <v>98.067036460799557</v>
      </c>
      <c r="E9" s="3">
        <v>29.427365304066036</v>
      </c>
      <c r="F9" s="3">
        <v>7.4929606798094417</v>
      </c>
      <c r="G9" s="3">
        <v>0.1906868540482819</v>
      </c>
      <c r="H9" s="3">
        <v>92.295170916983182</v>
      </c>
      <c r="I9" s="3">
        <v>66.70010621975689</v>
      </c>
      <c r="J9" s="3">
        <v>88.773358888356483</v>
      </c>
      <c r="K9" s="3">
        <v>67.11486947843899</v>
      </c>
      <c r="L9" s="3">
        <v>82.494407158836694</v>
      </c>
      <c r="M9" s="3">
        <v>34.800999908255321</v>
      </c>
    </row>
    <row r="10" spans="2:13">
      <c r="C10">
        <v>40</v>
      </c>
      <c r="D10" s="3">
        <v>94.730415414534704</v>
      </c>
      <c r="E10" s="3">
        <v>98.303938693863756</v>
      </c>
      <c r="F10" s="3">
        <v>4.847202307618752</v>
      </c>
      <c r="G10" s="3">
        <v>12.946351298822874</v>
      </c>
      <c r="H10" s="3">
        <v>95.116657623440048</v>
      </c>
      <c r="I10" s="3">
        <v>85.660332821904873</v>
      </c>
      <c r="J10" s="3">
        <v>97.422137038811698</v>
      </c>
      <c r="K10" s="3">
        <v>95.278113346289189</v>
      </c>
      <c r="L10" s="3">
        <v>100</v>
      </c>
      <c r="M10" s="3">
        <v>92.741180556451909</v>
      </c>
    </row>
    <row r="11" spans="2:13">
      <c r="C11">
        <v>50</v>
      </c>
      <c r="D11" s="3"/>
      <c r="E11" s="3"/>
      <c r="F11" s="3">
        <v>16.535319156947271</v>
      </c>
      <c r="G11" s="3">
        <v>18.673961781942502</v>
      </c>
      <c r="J11" s="3">
        <v>99.017728797316721</v>
      </c>
      <c r="K11" s="3">
        <v>98.145911024738695</v>
      </c>
      <c r="L11" s="3">
        <v>91.266336983398091</v>
      </c>
      <c r="M11" s="3">
        <v>98.549545323236089</v>
      </c>
    </row>
    <row r="12" spans="2:13">
      <c r="C12">
        <v>60</v>
      </c>
      <c r="D12" s="3"/>
      <c r="E12" s="3"/>
      <c r="F12" s="3">
        <v>20.843836144323824</v>
      </c>
      <c r="G12" s="3">
        <v>22.696871366480941</v>
      </c>
      <c r="J12" s="3">
        <v>99.305222807858172</v>
      </c>
      <c r="K12" s="3">
        <v>98.313987079153321</v>
      </c>
      <c r="L12" s="3">
        <v>92.923584128105503</v>
      </c>
      <c r="M12" s="3">
        <v>99.385753094883228</v>
      </c>
    </row>
    <row r="13" spans="2:13">
      <c r="C13">
        <v>90</v>
      </c>
      <c r="D13" s="3"/>
      <c r="E13" s="3"/>
      <c r="F13" s="3">
        <v>20.209310751278931</v>
      </c>
      <c r="G13" s="3">
        <v>31.338629680335782</v>
      </c>
      <c r="J13" s="3">
        <v>99.262098706276959</v>
      </c>
      <c r="K13" s="3">
        <v>98.36651084615788</v>
      </c>
      <c r="L13" s="3">
        <v>84.142823501707284</v>
      </c>
      <c r="M13" s="3">
        <v>75.844864699935016</v>
      </c>
    </row>
    <row r="14" spans="2:13">
      <c r="C14">
        <v>120</v>
      </c>
      <c r="D14" s="3"/>
      <c r="E14" s="3"/>
      <c r="F14" s="3">
        <v>22.578053048918125</v>
      </c>
      <c r="G14" s="3">
        <v>55.92781561117134</v>
      </c>
      <c r="J14" s="3">
        <v>99.166267369429804</v>
      </c>
      <c r="K14" s="3">
        <v>97.951573086821782</v>
      </c>
      <c r="L14" s="3">
        <v>61.898033674791009</v>
      </c>
      <c r="M14" s="3">
        <v>64.211738935550002</v>
      </c>
    </row>
    <row r="15" spans="2:13">
      <c r="C15">
        <v>150</v>
      </c>
      <c r="D15" s="3"/>
      <c r="E15" s="3"/>
      <c r="F15" s="3">
        <v>31.597882588798178</v>
      </c>
      <c r="G15" s="3">
        <v>93.824286717469903</v>
      </c>
      <c r="J15" s="3">
        <v>99.54959271681841</v>
      </c>
      <c r="K15" s="3">
        <v>97.688954251798947</v>
      </c>
      <c r="L15" s="3">
        <v>65.813022489108675</v>
      </c>
      <c r="M15" s="3">
        <v>30.119876010113085</v>
      </c>
    </row>
    <row r="17" spans="2:25">
      <c r="B17" t="s">
        <v>22</v>
      </c>
      <c r="D17" t="s">
        <v>19</v>
      </c>
      <c r="H17" t="s">
        <v>20</v>
      </c>
      <c r="L17" t="s">
        <v>11</v>
      </c>
    </row>
    <row r="18" spans="2:25">
      <c r="D18" t="s">
        <v>12</v>
      </c>
      <c r="F18" t="s">
        <v>13</v>
      </c>
      <c r="H18" t="s">
        <v>12</v>
      </c>
      <c r="J18" t="s">
        <v>13</v>
      </c>
      <c r="L18" t="s">
        <v>13</v>
      </c>
    </row>
    <row r="19" spans="2:25">
      <c r="D19" t="s">
        <v>14</v>
      </c>
      <c r="E19" t="s">
        <v>15</v>
      </c>
      <c r="F19" t="s">
        <v>14</v>
      </c>
      <c r="G19" t="s">
        <v>15</v>
      </c>
      <c r="H19" t="s">
        <v>14</v>
      </c>
      <c r="I19" t="s">
        <v>15</v>
      </c>
      <c r="J19" t="s">
        <v>14</v>
      </c>
      <c r="K19" t="s">
        <v>15</v>
      </c>
      <c r="L19" t="s">
        <v>14</v>
      </c>
      <c r="M19" t="s">
        <v>15</v>
      </c>
    </row>
    <row r="20" spans="2:25">
      <c r="C20">
        <v>0</v>
      </c>
      <c r="D20" s="3">
        <v>4.8565217717474596</v>
      </c>
      <c r="E20" s="3">
        <v>12.969769476351306</v>
      </c>
      <c r="F20" s="3">
        <v>1.8439591063203287</v>
      </c>
      <c r="G20" s="3">
        <v>9.6443922697365156</v>
      </c>
      <c r="H20" s="3">
        <v>0</v>
      </c>
      <c r="I20" s="3">
        <v>12.047330363012199</v>
      </c>
      <c r="J20" s="3">
        <v>0</v>
      </c>
      <c r="K20" s="3">
        <v>0</v>
      </c>
      <c r="L20" s="3">
        <v>14.209044705522697</v>
      </c>
      <c r="M20" s="3">
        <v>13.032947522066866</v>
      </c>
    </row>
    <row r="21" spans="2:25">
      <c r="C21">
        <v>10</v>
      </c>
      <c r="D21" s="3">
        <v>0.79070144833461808</v>
      </c>
      <c r="E21" s="3">
        <v>0.73206587599578843</v>
      </c>
      <c r="F21" s="3">
        <v>0.80512918999571581</v>
      </c>
      <c r="G21" s="3">
        <v>0.23814950758855938</v>
      </c>
      <c r="H21" s="3">
        <v>3.5486070235317579</v>
      </c>
      <c r="I21" s="3">
        <v>0</v>
      </c>
      <c r="J21" s="3">
        <v>5.2040703078395705</v>
      </c>
      <c r="K21" s="3">
        <v>3.5398988950321342</v>
      </c>
      <c r="L21" s="3">
        <v>15.80084833919981</v>
      </c>
      <c r="M21" s="3">
        <v>11.288877625213736</v>
      </c>
    </row>
    <row r="22" spans="2:25">
      <c r="C22">
        <v>20</v>
      </c>
      <c r="D22" s="3">
        <v>35.961349275442871</v>
      </c>
      <c r="E22" s="3">
        <v>13.394323000152305</v>
      </c>
      <c r="F22" s="3">
        <v>3.754136420098106</v>
      </c>
      <c r="G22" s="3">
        <v>6.6306549524564273</v>
      </c>
      <c r="H22" s="3">
        <v>64.238256355097832</v>
      </c>
      <c r="I22" s="3">
        <v>21.651084654152363</v>
      </c>
      <c r="J22" s="3">
        <v>32.656798412940638</v>
      </c>
      <c r="K22" s="3">
        <v>3.0645912108912432</v>
      </c>
      <c r="L22" s="3">
        <v>11.451730009043857</v>
      </c>
      <c r="M22" s="3">
        <v>16.557307000361071</v>
      </c>
    </row>
    <row r="23" spans="2:25">
      <c r="C23">
        <v>30</v>
      </c>
      <c r="D23" s="3">
        <v>98.437878420925159</v>
      </c>
      <c r="E23" s="3">
        <v>27.082021990739147</v>
      </c>
      <c r="F23" s="3">
        <v>15.828168083935491</v>
      </c>
      <c r="G23" s="3">
        <v>12.810321303786772</v>
      </c>
      <c r="H23" s="3">
        <v>90.023671495538835</v>
      </c>
      <c r="I23" s="3">
        <v>68.906946169016138</v>
      </c>
      <c r="J23" s="3">
        <v>89.105961183635529</v>
      </c>
      <c r="K23" s="3">
        <v>36.465572860094575</v>
      </c>
      <c r="L23" s="3">
        <v>73.875143831283253</v>
      </c>
      <c r="M23" s="3">
        <v>39.034383805493256</v>
      </c>
    </row>
    <row r="24" spans="2:25">
      <c r="C24">
        <v>40</v>
      </c>
      <c r="D24" s="3">
        <v>98.896892308519966</v>
      </c>
      <c r="E24" s="3">
        <v>97.985453506866989</v>
      </c>
      <c r="F24" s="3">
        <v>23.276828460864699</v>
      </c>
      <c r="G24" s="3">
        <v>17.666056936950234</v>
      </c>
      <c r="H24" s="3">
        <v>94.680477156371609</v>
      </c>
      <c r="I24" s="3">
        <v>90.944416039734136</v>
      </c>
      <c r="J24" s="3">
        <v>96.759985017271759</v>
      </c>
      <c r="K24" s="3">
        <v>94.66544709139464</v>
      </c>
      <c r="L24" s="3">
        <v>83.577970354833369</v>
      </c>
      <c r="M24" s="3">
        <v>98.472727893178529</v>
      </c>
    </row>
    <row r="25" spans="2:25">
      <c r="C25">
        <v>50</v>
      </c>
      <c r="D25" s="3"/>
      <c r="E25" s="3"/>
      <c r="F25" s="3">
        <v>29.36227830508545</v>
      </c>
      <c r="G25" s="3">
        <v>22.376275989418584</v>
      </c>
      <c r="J25" s="3">
        <v>97.971435706061072</v>
      </c>
      <c r="K25" s="3">
        <v>97.160812433134339</v>
      </c>
      <c r="L25" s="3">
        <v>65.874090837681891</v>
      </c>
      <c r="M25" s="3">
        <v>95.630403492463984</v>
      </c>
    </row>
    <row r="26" spans="2:25">
      <c r="C26">
        <v>60</v>
      </c>
      <c r="D26" s="3"/>
      <c r="E26" s="3"/>
      <c r="F26" s="3">
        <v>27.222641609116032</v>
      </c>
      <c r="G26" s="3">
        <v>31.07497679393331</v>
      </c>
      <c r="J26" s="3">
        <v>98.371321948309586</v>
      </c>
      <c r="K26" s="3">
        <v>96.897024835234831</v>
      </c>
      <c r="L26" s="3">
        <v>79.233522560812503</v>
      </c>
      <c r="M26" s="3">
        <v>90.993669972248682</v>
      </c>
    </row>
    <row r="27" spans="2:25">
      <c r="C27">
        <v>90</v>
      </c>
      <c r="D27" s="3"/>
      <c r="E27" s="3"/>
      <c r="F27" s="3">
        <v>26.43494545545861</v>
      </c>
      <c r="G27" s="3">
        <v>43.393813384894081</v>
      </c>
      <c r="J27" s="3">
        <v>98.489241568747147</v>
      </c>
      <c r="K27" s="3">
        <v>97.458900585559476</v>
      </c>
      <c r="L27" s="3">
        <v>100</v>
      </c>
      <c r="M27" s="3">
        <v>69.335526374579388</v>
      </c>
    </row>
    <row r="28" spans="2:25">
      <c r="C28">
        <v>120</v>
      </c>
      <c r="D28" s="3"/>
      <c r="E28" s="3"/>
      <c r="F28" s="3">
        <v>21.282839583479948</v>
      </c>
      <c r="G28" s="3">
        <v>72.393445302857941</v>
      </c>
      <c r="J28" s="3">
        <v>98.336292884591373</v>
      </c>
      <c r="K28" s="3">
        <v>96.654062574011618</v>
      </c>
      <c r="L28" s="3">
        <v>72.862062084163057</v>
      </c>
      <c r="M28" s="3">
        <v>67.613556624254485</v>
      </c>
    </row>
    <row r="29" spans="2:25">
      <c r="C29">
        <v>150</v>
      </c>
      <c r="D29" s="3"/>
      <c r="E29" s="3"/>
      <c r="F29" s="3">
        <v>31.639555687439994</v>
      </c>
      <c r="G29" s="3">
        <v>98.204459810984289</v>
      </c>
      <c r="J29" s="3">
        <v>98.480917830833903</v>
      </c>
      <c r="K29" s="3">
        <v>96.934592109239105</v>
      </c>
      <c r="L29" s="3">
        <v>61.934705904831453</v>
      </c>
      <c r="M29" s="3">
        <v>22.041212804158683</v>
      </c>
    </row>
    <row r="31" spans="2:25">
      <c r="D31" t="s">
        <v>12</v>
      </c>
      <c r="R31" t="s">
        <v>13</v>
      </c>
    </row>
    <row r="32" spans="2:25">
      <c r="D32" t="s">
        <v>14</v>
      </c>
      <c r="K32" t="s">
        <v>15</v>
      </c>
      <c r="R32" t="s">
        <v>14</v>
      </c>
      <c r="Y32" t="s">
        <v>15</v>
      </c>
    </row>
    <row r="33" spans="3:30">
      <c r="D33" t="s">
        <v>23</v>
      </c>
      <c r="F33" t="s">
        <v>20</v>
      </c>
      <c r="H33" t="s">
        <v>11</v>
      </c>
      <c r="K33" t="s">
        <v>23</v>
      </c>
      <c r="M33" t="s">
        <v>20</v>
      </c>
      <c r="O33" t="s">
        <v>11</v>
      </c>
      <c r="R33" s="4" t="s">
        <v>23</v>
      </c>
      <c r="S33" s="4"/>
      <c r="T33" s="4" t="s">
        <v>20</v>
      </c>
      <c r="U33" s="4"/>
      <c r="V33" s="4" t="s">
        <v>11</v>
      </c>
      <c r="W33" s="4"/>
      <c r="Y33" s="4" t="s">
        <v>23</v>
      </c>
      <c r="Z33" s="4"/>
      <c r="AA33" s="4" t="s">
        <v>20</v>
      </c>
      <c r="AB33" s="4"/>
      <c r="AC33" s="4" t="s">
        <v>11</v>
      </c>
      <c r="AD33" s="4"/>
    </row>
    <row r="34" spans="3:30">
      <c r="D34" t="s">
        <v>21</v>
      </c>
      <c r="E34" t="s">
        <v>22</v>
      </c>
      <c r="F34" t="s">
        <v>21</v>
      </c>
      <c r="G34" t="s">
        <v>22</v>
      </c>
      <c r="H34" t="s">
        <v>21</v>
      </c>
      <c r="I34" t="s">
        <v>22</v>
      </c>
      <c r="K34" t="s">
        <v>21</v>
      </c>
      <c r="L34" t="s">
        <v>22</v>
      </c>
      <c r="M34" t="s">
        <v>21</v>
      </c>
      <c r="N34" t="s">
        <v>22</v>
      </c>
      <c r="O34" t="s">
        <v>21</v>
      </c>
      <c r="P34" t="s">
        <v>22</v>
      </c>
      <c r="R34" s="4" t="s">
        <v>21</v>
      </c>
      <c r="S34" s="4" t="s">
        <v>22</v>
      </c>
      <c r="T34" s="4" t="s">
        <v>21</v>
      </c>
      <c r="U34" s="4" t="s">
        <v>22</v>
      </c>
      <c r="V34" s="4" t="s">
        <v>21</v>
      </c>
      <c r="W34" s="4" t="s">
        <v>22</v>
      </c>
      <c r="Y34" s="4" t="s">
        <v>21</v>
      </c>
      <c r="Z34" s="4" t="s">
        <v>22</v>
      </c>
      <c r="AA34" s="4" t="s">
        <v>21</v>
      </c>
      <c r="AB34" s="4" t="s">
        <v>22</v>
      </c>
      <c r="AC34" s="4" t="s">
        <v>21</v>
      </c>
      <c r="AD34" s="4" t="s">
        <v>22</v>
      </c>
    </row>
    <row r="35" spans="3:30">
      <c r="C35">
        <v>0</v>
      </c>
      <c r="D35" s="3">
        <v>1.4042839408728289</v>
      </c>
      <c r="E35" s="3">
        <v>4.8565217717474596</v>
      </c>
      <c r="F35" s="3">
        <v>0</v>
      </c>
      <c r="G35" s="3">
        <v>0</v>
      </c>
      <c r="K35" s="3">
        <v>10.153910354587868</v>
      </c>
      <c r="L35" s="3">
        <v>12.969769476351306</v>
      </c>
      <c r="M35" s="3">
        <v>14.481293520594829</v>
      </c>
      <c r="N35" s="3">
        <v>12.047330363012199</v>
      </c>
      <c r="R35" s="3">
        <v>7.6069194793486214E-2</v>
      </c>
      <c r="S35" s="3">
        <v>1.8439591063203287</v>
      </c>
      <c r="T35" s="3">
        <v>0</v>
      </c>
      <c r="U35" s="3">
        <v>0</v>
      </c>
      <c r="V35" s="3">
        <v>9.3518191451783821</v>
      </c>
      <c r="W35" s="3">
        <v>14.209044705522697</v>
      </c>
      <c r="Y35" s="3">
        <v>2.9389392047409828</v>
      </c>
      <c r="Z35" s="3">
        <v>9.6443922697365156</v>
      </c>
      <c r="AA35" s="3">
        <v>0</v>
      </c>
      <c r="AB35" s="3">
        <v>0</v>
      </c>
      <c r="AC35" s="3">
        <v>6.8454263659347925</v>
      </c>
      <c r="AD35" s="3">
        <v>13.032947522066866</v>
      </c>
    </row>
    <row r="36" spans="3:30">
      <c r="C36">
        <v>10</v>
      </c>
      <c r="D36" s="3">
        <v>0.34936490023290995</v>
      </c>
      <c r="E36" s="3">
        <v>0.79070144833461808</v>
      </c>
      <c r="F36" s="3">
        <v>1.8122626153011412</v>
      </c>
      <c r="G36" s="3">
        <v>3.5486070235317579</v>
      </c>
      <c r="K36" s="3">
        <v>0.18491442332501934</v>
      </c>
      <c r="L36" s="3">
        <v>0.73206587599578843</v>
      </c>
      <c r="M36" s="3">
        <v>0</v>
      </c>
      <c r="N36" s="3">
        <v>0</v>
      </c>
      <c r="R36" s="3">
        <v>7.9160697501188171</v>
      </c>
      <c r="S36" s="3">
        <v>0.80512918999571581</v>
      </c>
      <c r="T36" s="3">
        <v>4.90177287973167</v>
      </c>
      <c r="U36" s="3">
        <v>5.2040703078395705</v>
      </c>
      <c r="V36" s="3">
        <v>3.9267632167667488</v>
      </c>
      <c r="W36" s="3">
        <v>15.80084833919981</v>
      </c>
      <c r="Y36" s="3">
        <v>4.9098566866561528</v>
      </c>
      <c r="Z36" s="3">
        <v>0.23814950758855938</v>
      </c>
      <c r="AA36" s="3">
        <v>12.52691843058984</v>
      </c>
      <c r="AB36" s="3">
        <v>3.5398988950321342</v>
      </c>
      <c r="AC36" s="3">
        <v>5.5050344966769016</v>
      </c>
      <c r="AD36" s="3">
        <v>11.288877625213736</v>
      </c>
    </row>
    <row r="37" spans="3:30">
      <c r="C37">
        <v>20</v>
      </c>
      <c r="D37" s="3">
        <v>19.93927133742417</v>
      </c>
      <c r="E37" s="3">
        <v>35.961349275442871</v>
      </c>
      <c r="F37" s="3">
        <v>60.037981551817687</v>
      </c>
      <c r="G37" s="3">
        <v>64.238256355097832</v>
      </c>
      <c r="K37" s="3">
        <v>10.210035099140503</v>
      </c>
      <c r="L37" s="3">
        <v>13.394323000152305</v>
      </c>
      <c r="M37" s="3">
        <v>11.920217160391832</v>
      </c>
      <c r="N37" s="3">
        <v>21.651084654152363</v>
      </c>
      <c r="R37" s="3">
        <v>7.3942909206931535</v>
      </c>
      <c r="S37" s="3">
        <v>3.754136420098106</v>
      </c>
      <c r="T37" s="3">
        <v>39.060852898897934</v>
      </c>
      <c r="U37" s="3">
        <v>32.656798412940638</v>
      </c>
      <c r="V37" s="3">
        <v>27.557988932061701</v>
      </c>
      <c r="W37" s="3">
        <v>11.451730009043857</v>
      </c>
      <c r="Y37" s="3">
        <v>2.3082209976456314</v>
      </c>
      <c r="Z37" s="3">
        <v>6.6306549524564273</v>
      </c>
      <c r="AA37" s="3">
        <v>30.264194548032986</v>
      </c>
      <c r="AB37" s="3">
        <v>3.0645912108912432</v>
      </c>
      <c r="AC37" s="3">
        <v>7.0995679435922519</v>
      </c>
      <c r="AD37" s="3">
        <v>16.557307000361071</v>
      </c>
    </row>
    <row r="38" spans="3:30">
      <c r="C38">
        <v>30</v>
      </c>
      <c r="D38" s="3">
        <v>98.067036460799557</v>
      </c>
      <c r="E38" s="3">
        <v>98.437878420925159</v>
      </c>
      <c r="F38" s="3">
        <v>92.295170916983182</v>
      </c>
      <c r="G38" s="3">
        <v>90.023671495538835</v>
      </c>
      <c r="K38" s="3">
        <v>29.427365304066036</v>
      </c>
      <c r="L38" s="3">
        <v>27.082021990739147</v>
      </c>
      <c r="M38" s="3">
        <v>66.70010621975689</v>
      </c>
      <c r="N38" s="3">
        <v>68.906946169016138</v>
      </c>
      <c r="R38" s="3">
        <v>7.4929606798094417</v>
      </c>
      <c r="S38" s="3">
        <v>15.828168083935491</v>
      </c>
      <c r="T38" s="3">
        <v>88.773358888356483</v>
      </c>
      <c r="U38" s="3">
        <v>89.105961183635529</v>
      </c>
      <c r="V38" s="3">
        <v>82.494407158836694</v>
      </c>
      <c r="W38" s="3">
        <v>73.875143831283253</v>
      </c>
      <c r="Y38" s="3">
        <v>0.1906868540482819</v>
      </c>
      <c r="Z38" s="3">
        <v>12.810321303786772</v>
      </c>
      <c r="AA38" s="3">
        <v>67.11486947843899</v>
      </c>
      <c r="AB38" s="3">
        <v>36.465572860094575</v>
      </c>
      <c r="AC38" s="3">
        <v>34.800999908255321</v>
      </c>
      <c r="AD38" s="3">
        <v>39.034383805493256</v>
      </c>
    </row>
    <row r="39" spans="3:30">
      <c r="C39">
        <v>40</v>
      </c>
      <c r="D39" s="3">
        <v>94.730415414534704</v>
      </c>
      <c r="E39" s="3">
        <v>98.896892308519966</v>
      </c>
      <c r="F39" s="3">
        <v>95.116657623440048</v>
      </c>
      <c r="G39" s="3">
        <v>94.680477156371609</v>
      </c>
      <c r="K39" s="3">
        <v>98.303938693863756</v>
      </c>
      <c r="L39" s="3">
        <v>97.985453506866989</v>
      </c>
      <c r="M39" s="3">
        <v>85.660332821904873</v>
      </c>
      <c r="N39" s="3">
        <v>90.944416039734136</v>
      </c>
      <c r="R39" s="3">
        <v>4.847202307618752</v>
      </c>
      <c r="S39" s="3">
        <v>23.276828460864699</v>
      </c>
      <c r="T39" s="3">
        <v>97.422137038811698</v>
      </c>
      <c r="U39" s="3">
        <v>96.759985017271759</v>
      </c>
      <c r="V39" s="3">
        <v>100</v>
      </c>
      <c r="W39" s="3">
        <v>83.577970354833369</v>
      </c>
      <c r="Y39" s="3">
        <v>12.946351298822874</v>
      </c>
      <c r="Z39" s="3">
        <v>17.666056936950234</v>
      </c>
      <c r="AA39" s="3">
        <v>95.278113346289189</v>
      </c>
      <c r="AB39" s="3">
        <v>94.66544709139464</v>
      </c>
      <c r="AC39" s="3">
        <v>92.741180556451909</v>
      </c>
      <c r="AD39" s="3">
        <v>98.472727893178529</v>
      </c>
    </row>
    <row r="40" spans="3:30">
      <c r="C40">
        <v>50</v>
      </c>
      <c r="R40" s="3">
        <v>16.535319156947271</v>
      </c>
      <c r="S40" s="3">
        <v>29.36227830508545</v>
      </c>
      <c r="T40" s="3">
        <v>99.017728797316721</v>
      </c>
      <c r="U40" s="3">
        <v>97.971435706061072</v>
      </c>
      <c r="V40" s="3">
        <v>91.266336983398091</v>
      </c>
      <c r="W40" s="3">
        <v>65.874090837681891</v>
      </c>
      <c r="Y40" s="3">
        <v>18.673961781942502</v>
      </c>
      <c r="Z40" s="3">
        <v>22.376275989418584</v>
      </c>
      <c r="AA40" s="3">
        <v>98.145911024738695</v>
      </c>
      <c r="AB40" s="3">
        <v>97.160812433134339</v>
      </c>
      <c r="AC40" s="3">
        <v>98.549545323236089</v>
      </c>
      <c r="AD40" s="3">
        <v>95.630403492463984</v>
      </c>
    </row>
    <row r="41" spans="3:30">
      <c r="C41">
        <v>60</v>
      </c>
      <c r="R41" s="3">
        <v>20.843836144323824</v>
      </c>
      <c r="S41" s="3">
        <v>27.222641609116032</v>
      </c>
      <c r="T41" s="3">
        <v>99.305222807858172</v>
      </c>
      <c r="U41" s="3">
        <v>98.371321948309586</v>
      </c>
      <c r="V41" s="3">
        <v>92.923584128105503</v>
      </c>
      <c r="W41" s="3">
        <v>79.233522560812503</v>
      </c>
      <c r="Y41" s="3">
        <v>22.696871366480941</v>
      </c>
      <c r="Z41" s="3">
        <v>31.07497679393331</v>
      </c>
      <c r="AA41" s="3">
        <v>98.313987079153321</v>
      </c>
      <c r="AB41" s="3">
        <v>96.897024835234831</v>
      </c>
      <c r="AC41" s="3">
        <v>99.385753094883228</v>
      </c>
      <c r="AD41" s="3">
        <v>90.993669972248682</v>
      </c>
    </row>
    <row r="42" spans="3:30">
      <c r="C42">
        <v>90</v>
      </c>
      <c r="R42" s="3">
        <v>20.209310751278931</v>
      </c>
      <c r="S42" s="3">
        <v>26.43494545545861</v>
      </c>
      <c r="T42" s="3">
        <v>99.262098706276959</v>
      </c>
      <c r="U42" s="3">
        <v>98.489241568747147</v>
      </c>
      <c r="V42" s="3">
        <v>84.142823501707284</v>
      </c>
      <c r="W42" s="3">
        <v>100</v>
      </c>
      <c r="Y42" s="3">
        <v>31.338629680335782</v>
      </c>
      <c r="Z42" s="3">
        <v>43.393813384894081</v>
      </c>
      <c r="AA42" s="3">
        <v>98.36651084615788</v>
      </c>
      <c r="AB42" s="3">
        <v>97.458900585559476</v>
      </c>
      <c r="AC42" s="3">
        <v>75.844864699935016</v>
      </c>
      <c r="AD42" s="3">
        <v>69.335526374579388</v>
      </c>
    </row>
    <row r="43" spans="3:30">
      <c r="C43">
        <v>120</v>
      </c>
      <c r="R43" s="3">
        <v>22.578053048918125</v>
      </c>
      <c r="S43" s="3">
        <v>21.282839583479948</v>
      </c>
      <c r="T43" s="3">
        <v>99.166267369429804</v>
      </c>
      <c r="U43" s="3">
        <v>98.336292884591373</v>
      </c>
      <c r="V43" s="3">
        <v>61.898033674791009</v>
      </c>
      <c r="W43" s="3">
        <v>72.862062084163057</v>
      </c>
      <c r="Y43" s="3">
        <v>55.92781561117134</v>
      </c>
      <c r="Z43" s="3">
        <v>72.393445302857941</v>
      </c>
      <c r="AA43" s="3">
        <v>97.951573086821782</v>
      </c>
      <c r="AB43" s="3">
        <v>96.654062574011618</v>
      </c>
      <c r="AC43" s="3">
        <v>64.211738935550002</v>
      </c>
      <c r="AD43" s="3">
        <v>67.613556624254485</v>
      </c>
    </row>
    <row r="44" spans="3:30">
      <c r="C44">
        <v>150</v>
      </c>
      <c r="R44" s="3">
        <v>31.597882588798178</v>
      </c>
      <c r="S44" s="3">
        <v>31.639555687439994</v>
      </c>
      <c r="T44" s="3">
        <v>99.54959271681841</v>
      </c>
      <c r="U44" s="3">
        <v>98.480917830833903</v>
      </c>
      <c r="V44" s="3">
        <v>65.813022489108675</v>
      </c>
      <c r="W44" s="3">
        <v>61.934705904831453</v>
      </c>
      <c r="Y44" s="3">
        <v>93.824286717469903</v>
      </c>
      <c r="Z44" s="3">
        <v>98.204459810984289</v>
      </c>
      <c r="AA44" s="3">
        <v>97.688954251798947</v>
      </c>
      <c r="AB44" s="3">
        <v>96.934592109239105</v>
      </c>
      <c r="AC44" s="3">
        <v>30.119876010113085</v>
      </c>
      <c r="AD44" s="3">
        <v>22.041212804158683</v>
      </c>
    </row>
    <row r="55" spans="11:12">
      <c r="K55" s="3"/>
      <c r="L55" s="3"/>
    </row>
    <row r="56" spans="11:12">
      <c r="K56" s="3"/>
      <c r="L56" s="3"/>
    </row>
    <row r="57" spans="11:12">
      <c r="K57" s="3"/>
      <c r="L57" s="3"/>
    </row>
    <row r="58" spans="11:12">
      <c r="K58" s="3"/>
      <c r="L58" s="3"/>
    </row>
    <row r="59" spans="11:12">
      <c r="K59" s="3"/>
      <c r="L5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cE46 Quantitation</vt:lpstr>
      <vt:lpstr>cE49 Quantitation</vt:lpstr>
      <vt:lpstr>Summary</vt:lpstr>
    </vt:vector>
  </TitlesOfParts>
  <Company>WEHI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Hockings</dc:creator>
  <cp:lastModifiedBy>Colin Hockings</cp:lastModifiedBy>
  <dcterms:created xsi:type="dcterms:W3CDTF">2015-06-25T04:28:03Z</dcterms:created>
  <dcterms:modified xsi:type="dcterms:W3CDTF">2015-06-25T04:30:13Z</dcterms:modified>
</cp:coreProperties>
</file>