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0" windowWidth="25040" windowHeight="15520" tabRatio="500"/>
  </bookViews>
  <sheets>
    <sheet name="Bak" sheetId="1" r:id="rId1"/>
    <sheet name="Bcl-x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" i="2" l="1"/>
  <c r="D79" i="2"/>
  <c r="E18" i="2"/>
  <c r="E3" i="2"/>
  <c r="E54" i="2"/>
  <c r="E36" i="2"/>
  <c r="D73" i="1"/>
  <c r="D72" i="1"/>
  <c r="E52" i="1"/>
  <c r="E36" i="1"/>
  <c r="E18" i="1"/>
  <c r="E3" i="1"/>
</calcChain>
</file>

<file path=xl/sharedStrings.xml><?xml version="1.0" encoding="utf-8"?>
<sst xmlns="http://schemas.openxmlformats.org/spreadsheetml/2006/main" count="38" uniqueCount="15">
  <si>
    <t>wtMLM</t>
  </si>
  <si>
    <t>cE52</t>
  </si>
  <si>
    <t>bak-/- MLM</t>
  </si>
  <si>
    <t>calculated nM:</t>
  </si>
  <si>
    <t>cE55</t>
  </si>
  <si>
    <t>cE58 a</t>
  </si>
  <si>
    <t>cE58 b</t>
  </si>
  <si>
    <t>AVERAGE:</t>
  </si>
  <si>
    <t>SEM:</t>
  </si>
  <si>
    <t>cE61a</t>
  </si>
  <si>
    <t>cE61b</t>
  </si>
  <si>
    <t>cE63a</t>
  </si>
  <si>
    <t>cE63b</t>
  </si>
  <si>
    <t>Summary: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</si>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</sst>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2" fontId="0" fillId="0" borderId="0" xfId="0" applyNumberFormat="1"/>
    <xf numFmtId="0" fontId="2" fillId="0" borderId="1" xfId="0" applyFont="1" applyBorder="1" applyAlignment="1">
      <alignment horizontal="right" wrapText="1"/>
    </xf>
    <xf numFmtId="0" fontId="5" fillId="0" borderId="0" xfId="0" applyFont="1"/>
    <xf numFmtId="2" fontId="5" fillId="0" borderId="0" xfId="0" applyNumberFormat="1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Bak!$B$5:$B$8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</c:numCache>
            </c:numRef>
          </c:xVal>
          <c:yVal>
            <c:numRef>
              <c:f>Bak!$C$5:$C$8</c:f>
              <c:numCache>
                <c:formatCode>General</c:formatCode>
                <c:ptCount val="4"/>
                <c:pt idx="0">
                  <c:v>60084.0</c:v>
                </c:pt>
                <c:pt idx="1">
                  <c:v>104256.0</c:v>
                </c:pt>
                <c:pt idx="2">
                  <c:v>221892.0</c:v>
                </c:pt>
                <c:pt idx="3">
                  <c:v>601284.0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24168"/>
        <c:axId val="484027064"/>
      </c:scatterChart>
      <c:valAx>
        <c:axId val="48402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027064"/>
        <c:crosses val="autoZero"/>
        <c:crossBetween val="midCat"/>
      </c:valAx>
      <c:valAx>
        <c:axId val="48402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024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Bak!$B$19:$B$22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</c:numCache>
            </c:numRef>
          </c:xVal>
          <c:yVal>
            <c:numRef>
              <c:f>Bak!$C$19:$C$22</c:f>
              <c:numCache>
                <c:formatCode>General</c:formatCode>
                <c:ptCount val="4"/>
                <c:pt idx="0">
                  <c:v>95282.0</c:v>
                </c:pt>
                <c:pt idx="1">
                  <c:v>122859.0</c:v>
                </c:pt>
                <c:pt idx="2">
                  <c:v>327525.0</c:v>
                </c:pt>
                <c:pt idx="3">
                  <c:v>467401.0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53032"/>
        <c:axId val="484055928"/>
      </c:scatterChart>
      <c:valAx>
        <c:axId val="48405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055928"/>
        <c:crosses val="autoZero"/>
        <c:crossBetween val="midCat"/>
      </c:valAx>
      <c:valAx>
        <c:axId val="48405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05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Bak!$B$37:$B$40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</c:numCache>
            </c:numRef>
          </c:xVal>
          <c:yVal>
            <c:numRef>
              <c:f>Bak!$C$37:$C$40</c:f>
              <c:numCache>
                <c:formatCode>General</c:formatCode>
                <c:ptCount val="4"/>
                <c:pt idx="0">
                  <c:v>271890.0</c:v>
                </c:pt>
                <c:pt idx="1">
                  <c:v>371115.0</c:v>
                </c:pt>
                <c:pt idx="2">
                  <c:v>696525.0</c:v>
                </c:pt>
                <c:pt idx="3">
                  <c:v>1.56285E6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81912"/>
        <c:axId val="484084808"/>
      </c:scatterChart>
      <c:valAx>
        <c:axId val="48408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084808"/>
        <c:crosses val="autoZero"/>
        <c:crossBetween val="midCat"/>
      </c:valAx>
      <c:valAx>
        <c:axId val="48408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081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Bak!$B$53:$B$56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</c:numCache>
            </c:numRef>
          </c:xVal>
          <c:yVal>
            <c:numRef>
              <c:f>Bak!$C$53:$C$56</c:f>
              <c:numCache>
                <c:formatCode>General</c:formatCode>
                <c:ptCount val="4"/>
                <c:pt idx="0">
                  <c:v>125375.0</c:v>
                </c:pt>
                <c:pt idx="1">
                  <c:v>345899.0</c:v>
                </c:pt>
                <c:pt idx="2">
                  <c:v>1.150526E6</c:v>
                </c:pt>
                <c:pt idx="3">
                  <c:v>1.691058E6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10968"/>
        <c:axId val="484113864"/>
      </c:scatterChart>
      <c:valAx>
        <c:axId val="48411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113864"/>
        <c:crosses val="autoZero"/>
        <c:crossBetween val="midCat"/>
      </c:valAx>
      <c:valAx>
        <c:axId val="48411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110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#,##0.00" sourceLinked="0"/>
            </c:trendlineLbl>
          </c:trendline>
          <c:xVal>
            <c:numRef>
              <c:f>'Bcl-xL'!$B$37:$B$40</c:f>
              <c:numCache>
                <c:formatCode>General</c:formatCode>
                <c:ptCount val="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</c:numCache>
            </c:numRef>
          </c:xVal>
          <c:yVal>
            <c:numRef>
              <c:f>'Bcl-xL'!$C$37:$C$40</c:f>
              <c:numCache>
                <c:formatCode>General</c:formatCode>
                <c:ptCount val="4"/>
                <c:pt idx="0">
                  <c:v>500752.0</c:v>
                </c:pt>
                <c:pt idx="1">
                  <c:v>1.070006E6</c:v>
                </c:pt>
                <c:pt idx="2">
                  <c:v>1.652742E6</c:v>
                </c:pt>
                <c:pt idx="3">
                  <c:v>2.457406E6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39672"/>
        <c:axId val="484972168"/>
      </c:scatterChart>
      <c:valAx>
        <c:axId val="49563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972168"/>
        <c:crosses val="autoZero"/>
        <c:crossBetween val="midCat"/>
      </c:valAx>
      <c:valAx>
        <c:axId val="48497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639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0" sourceLinked="0"/>
            </c:trendlineLbl>
          </c:trendline>
          <c:xVal>
            <c:numRef>
              <c:f>'Bcl-xL'!$B$55:$B$58</c:f>
              <c:numCache>
                <c:formatCode>General</c:formatCode>
                <c:ptCount val="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</c:numCache>
            </c:numRef>
          </c:xVal>
          <c:yVal>
            <c:numRef>
              <c:f>'Bcl-xL'!$C$55:$C$58</c:f>
              <c:numCache>
                <c:formatCode>General</c:formatCode>
                <c:ptCount val="4"/>
                <c:pt idx="0">
                  <c:v>388320.0</c:v>
                </c:pt>
                <c:pt idx="1">
                  <c:v>931350.0</c:v>
                </c:pt>
                <c:pt idx="2">
                  <c:v>1.53705E6</c:v>
                </c:pt>
                <c:pt idx="3">
                  <c:v>2.183205E6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24136"/>
        <c:axId val="483052168"/>
      </c:scatterChart>
      <c:valAx>
        <c:axId val="54532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052168"/>
        <c:crosses val="autoZero"/>
        <c:crossBetween val="midCat"/>
      </c:valAx>
      <c:valAx>
        <c:axId val="48305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324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0" sourceLinked="0"/>
            </c:trendlineLbl>
          </c:trendline>
          <c:xVal>
            <c:numRef>
              <c:f>'Bcl-xL'!$B$5:$B$7</c:f>
              <c:numCache>
                <c:formatCode>General</c:formatCode>
                <c:ptCount val="3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</c:numCache>
            </c:numRef>
          </c:xVal>
          <c:yVal>
            <c:numRef>
              <c:f>'Bcl-xL'!$C$5:$C$7</c:f>
              <c:numCache>
                <c:formatCode>General</c:formatCode>
                <c:ptCount val="3"/>
                <c:pt idx="0">
                  <c:v>1.652938E6</c:v>
                </c:pt>
                <c:pt idx="1">
                  <c:v>2.019962E6</c:v>
                </c:pt>
                <c:pt idx="2">
                  <c:v>2.780078E6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02632"/>
        <c:axId val="548000216"/>
      </c:scatterChart>
      <c:valAx>
        <c:axId val="54800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000216"/>
        <c:crosses val="autoZero"/>
        <c:crossBetween val="midCat"/>
      </c:valAx>
      <c:valAx>
        <c:axId val="54800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00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0" sourceLinked="0"/>
            </c:trendlineLbl>
          </c:trendline>
          <c:xVal>
            <c:numRef>
              <c:f>'Bcl-xL'!$B$19:$B$22</c:f>
              <c:numCache>
                <c:formatCode>General</c:formatCode>
                <c:ptCount val="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</c:numCache>
            </c:numRef>
          </c:xVal>
          <c:yVal>
            <c:numRef>
              <c:f>'Bcl-xL'!$C$19:$C$22</c:f>
              <c:numCache>
                <c:formatCode>General</c:formatCode>
                <c:ptCount val="4"/>
                <c:pt idx="0">
                  <c:v>672686.0</c:v>
                </c:pt>
                <c:pt idx="1">
                  <c:v>1.174628E6</c:v>
                </c:pt>
                <c:pt idx="2">
                  <c:v>1.989666E6</c:v>
                </c:pt>
                <c:pt idx="3">
                  <c:v>2.251718E6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93352"/>
        <c:axId val="548668184"/>
      </c:scatterChart>
      <c:valAx>
        <c:axId val="56539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668184"/>
        <c:crosses val="autoZero"/>
        <c:crossBetween val="midCat"/>
      </c:valAx>
      <c:valAx>
        <c:axId val="54866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393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0</xdr:row>
      <xdr:rowOff>171450</xdr:rowOff>
    </xdr:from>
    <xdr:to>
      <xdr:col>11</xdr:col>
      <xdr:colOff>698500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16</xdr:row>
      <xdr:rowOff>177800</xdr:rowOff>
    </xdr:from>
    <xdr:to>
      <xdr:col>11</xdr:col>
      <xdr:colOff>673100</xdr:colOff>
      <xdr:row>31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203200</xdr:colOff>
      <xdr:row>32</xdr:row>
      <xdr:rowOff>50800</xdr:rowOff>
    </xdr:from>
    <xdr:to>
      <xdr:col>11</xdr:col>
      <xdr:colOff>647700</xdr:colOff>
      <xdr:row>46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215900</xdr:colOff>
      <xdr:row>48</xdr:row>
      <xdr:rowOff>152400</xdr:rowOff>
    </xdr:from>
    <xdr:to>
      <xdr:col>11</xdr:col>
      <xdr:colOff>660400</xdr:colOff>
      <xdr:row>63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36</xdr:row>
      <xdr:rowOff>6350</xdr:rowOff>
    </xdr:from>
    <xdr:to>
      <xdr:col>11</xdr:col>
      <xdr:colOff>774700</xdr:colOff>
      <xdr:row>50</xdr:row>
      <xdr:rowOff>82550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53</xdr:row>
      <xdr:rowOff>120650</xdr:rowOff>
    </xdr:from>
    <xdr:to>
      <xdr:col>11</xdr:col>
      <xdr:colOff>787400</xdr:colOff>
      <xdr:row>68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355600</xdr:colOff>
      <xdr:row>0</xdr:row>
      <xdr:rowOff>31750</xdr:rowOff>
    </xdr:from>
    <xdr:to>
      <xdr:col>11</xdr:col>
      <xdr:colOff>800100</xdr:colOff>
      <xdr:row>14</xdr:row>
      <xdr:rowOff>107950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317500</xdr:colOff>
      <xdr:row>16</xdr:row>
      <xdr:rowOff>6350</xdr:rowOff>
    </xdr:from>
    <xdr:to>
      <xdr:col>11</xdr:col>
      <xdr:colOff>762000</xdr:colOff>
      <xdr:row>30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3"/>
  <sheetViews>
    <sheetView tabSelected="1" topLeftCell="A49" workbookViewId="0">
      <selection activeCell="D12" sqref="D12"/>
    </sheetView>
  </sheetViews>
  <sheetFormatPr baseColWidth="10" defaultRowHeight="15" x14ac:dyDescent="0"/>
  <cols>
    <col min="4" max="4" width="12.6640625" customWidth="1"/>
  </cols>
  <sheetData>
    <row r="2" spans="2:5">
      <c r="C2" t="s">
        <v>1</v>
      </c>
    </row>
    <row r="3" spans="2:5">
      <c r="B3" t="s">
        <v>0</v>
      </c>
      <c r="C3" s="1">
        <v>310020</v>
      </c>
      <c r="D3" t="s">
        <v>3</v>
      </c>
      <c r="E3" s="3">
        <f>(C3+48328)/314887</f>
        <v>1.1380209408454462</v>
      </c>
    </row>
    <row r="4" spans="2:5">
      <c r="B4" t="s">
        <v>2</v>
      </c>
      <c r="C4" s="2">
        <v>1212</v>
      </c>
    </row>
    <row r="5" spans="2:5">
      <c r="B5">
        <v>0.25</v>
      </c>
      <c r="C5" s="2">
        <v>60084</v>
      </c>
    </row>
    <row r="6" spans="2:5">
      <c r="B6">
        <v>0.5</v>
      </c>
      <c r="C6" s="2">
        <v>104256</v>
      </c>
    </row>
    <row r="7" spans="2:5">
      <c r="B7">
        <v>1</v>
      </c>
      <c r="C7" s="2">
        <v>221892</v>
      </c>
    </row>
    <row r="8" spans="2:5">
      <c r="B8">
        <v>2</v>
      </c>
      <c r="C8" s="2">
        <v>601284</v>
      </c>
    </row>
    <row r="17" spans="2:5">
      <c r="C17" t="s">
        <v>4</v>
      </c>
    </row>
    <row r="18" spans="2:5">
      <c r="B18" t="s">
        <v>0</v>
      </c>
      <c r="C18" s="4">
        <v>275715</v>
      </c>
      <c r="D18" t="s">
        <v>3</v>
      </c>
      <c r="E18" s="3">
        <f>(C18-45705)/221399</f>
        <v>1.0388935812718214</v>
      </c>
    </row>
    <row r="19" spans="2:5">
      <c r="B19">
        <v>0.25</v>
      </c>
      <c r="C19" s="4">
        <v>95282</v>
      </c>
    </row>
    <row r="20" spans="2:5">
      <c r="B20">
        <v>0.5</v>
      </c>
      <c r="C20" s="4">
        <v>122859</v>
      </c>
    </row>
    <row r="21" spans="2:5">
      <c r="B21">
        <v>1</v>
      </c>
      <c r="C21" s="4">
        <v>327525</v>
      </c>
    </row>
    <row r="22" spans="2:5">
      <c r="B22">
        <v>2</v>
      </c>
      <c r="C22" s="4">
        <v>467401</v>
      </c>
    </row>
    <row r="23" spans="2:5">
      <c r="B23">
        <v>4</v>
      </c>
      <c r="C23" s="4">
        <v>612062</v>
      </c>
    </row>
    <row r="34" spans="2:5">
      <c r="C34" t="s">
        <v>5</v>
      </c>
    </row>
    <row r="36" spans="2:5">
      <c r="B36" t="s">
        <v>0</v>
      </c>
      <c r="C36" s="1">
        <v>436860</v>
      </c>
      <c r="D36" t="s">
        <v>3</v>
      </c>
      <c r="E36" s="3">
        <f>(C36-18757)/753961</f>
        <v>0.55454194580356275</v>
      </c>
    </row>
    <row r="37" spans="2:5">
      <c r="B37">
        <v>0.25</v>
      </c>
      <c r="C37" s="2">
        <v>271890</v>
      </c>
    </row>
    <row r="38" spans="2:5">
      <c r="B38">
        <v>0.5</v>
      </c>
      <c r="C38" s="2">
        <v>371115</v>
      </c>
    </row>
    <row r="39" spans="2:5">
      <c r="B39">
        <v>1</v>
      </c>
      <c r="C39" s="2">
        <v>696525</v>
      </c>
    </row>
    <row r="40" spans="2:5">
      <c r="B40">
        <v>2</v>
      </c>
      <c r="C40" s="2">
        <v>1562850</v>
      </c>
    </row>
    <row r="50" spans="2:5">
      <c r="C50" t="s">
        <v>6</v>
      </c>
    </row>
    <row r="52" spans="2:5">
      <c r="B52" t="s">
        <v>0</v>
      </c>
      <c r="C52" s="1">
        <v>744566</v>
      </c>
      <c r="D52" t="s">
        <v>3</v>
      </c>
      <c r="E52" s="3">
        <f>(C52+22810)/907760</f>
        <v>0.84535119414823301</v>
      </c>
    </row>
    <row r="53" spans="2:5">
      <c r="B53">
        <v>0.25</v>
      </c>
      <c r="C53" s="2">
        <v>125375</v>
      </c>
    </row>
    <row r="54" spans="2:5">
      <c r="B54">
        <v>0.5</v>
      </c>
      <c r="C54" s="2">
        <v>345899</v>
      </c>
    </row>
    <row r="55" spans="2:5">
      <c r="B55">
        <v>1</v>
      </c>
      <c r="C55" s="2">
        <v>1150526</v>
      </c>
    </row>
    <row r="56" spans="2:5">
      <c r="B56">
        <v>2</v>
      </c>
      <c r="C56" s="2">
        <v>1691058</v>
      </c>
    </row>
    <row r="67" spans="3:4">
      <c r="C67" t="s">
        <v>1</v>
      </c>
      <c r="D67" s="3">
        <v>1.1380209408454462</v>
      </c>
    </row>
    <row r="68" spans="3:4">
      <c r="C68" t="s">
        <v>4</v>
      </c>
      <c r="D68" s="3">
        <v>1.0388935812718214</v>
      </c>
    </row>
    <row r="69" spans="3:4">
      <c r="C69" t="s">
        <v>5</v>
      </c>
      <c r="D69" s="3">
        <v>0.55454194580356275</v>
      </c>
    </row>
    <row r="70" spans="3:4">
      <c r="C70" t="s">
        <v>6</v>
      </c>
      <c r="D70" s="3">
        <v>0.84535119414823301</v>
      </c>
    </row>
    <row r="72" spans="3:4">
      <c r="C72" s="5" t="s">
        <v>7</v>
      </c>
      <c r="D72" s="6">
        <f>AVERAGE(D67:D70)</f>
        <v>0.89420191551726591</v>
      </c>
    </row>
    <row r="73" spans="3:4">
      <c r="C73" s="5" t="s">
        <v>8</v>
      </c>
      <c r="D73" s="6">
        <f>_xlfn.STDEV.S(D67:D70)/SQRT(4)</f>
        <v>0.12849730323207834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0"/>
  <sheetViews>
    <sheetView topLeftCell="A36" zoomScale="75" zoomScaleNormal="75" zoomScalePageLayoutView="75" workbookViewId="0">
      <selection activeCell="F30" sqref="F30"/>
    </sheetView>
  </sheetViews>
  <sheetFormatPr baseColWidth="10" defaultRowHeight="15" x14ac:dyDescent="0"/>
  <cols>
    <col min="4" max="4" width="13.33203125" customWidth="1"/>
  </cols>
  <sheetData>
    <row r="1" spans="2:5">
      <c r="B1" t="s">
        <v>9</v>
      </c>
    </row>
    <row r="3" spans="2:5">
      <c r="B3" t="s">
        <v>0</v>
      </c>
      <c r="C3" s="1">
        <v>1609062</v>
      </c>
      <c r="D3" t="s">
        <v>3</v>
      </c>
      <c r="E3" s="3">
        <f>(C3-460283)/1127140</f>
        <v>1.0191981475238214</v>
      </c>
    </row>
    <row r="4" spans="2:5">
      <c r="B4">
        <v>0.5</v>
      </c>
      <c r="C4" s="2">
        <v>1538026</v>
      </c>
    </row>
    <row r="5" spans="2:5">
      <c r="B5">
        <v>1</v>
      </c>
      <c r="C5" s="2">
        <v>1652938</v>
      </c>
    </row>
    <row r="6" spans="2:5">
      <c r="B6">
        <v>1.5</v>
      </c>
      <c r="C6" s="2">
        <v>2019962</v>
      </c>
    </row>
    <row r="7" spans="2:5">
      <c r="B7">
        <v>2</v>
      </c>
      <c r="C7" s="2">
        <v>2780078</v>
      </c>
    </row>
    <row r="16" spans="2:5">
      <c r="B16" t="s">
        <v>10</v>
      </c>
    </row>
    <row r="18" spans="2:5">
      <c r="B18" t="s">
        <v>0</v>
      </c>
      <c r="C18" s="1">
        <v>1154720</v>
      </c>
      <c r="D18" t="s">
        <v>3</v>
      </c>
      <c r="E18" s="3">
        <f>(C18-134141)/1110427</f>
        <v>0.91908698185472792</v>
      </c>
    </row>
    <row r="19" spans="2:5">
      <c r="B19">
        <v>0.5</v>
      </c>
      <c r="C19" s="2">
        <v>672686</v>
      </c>
    </row>
    <row r="20" spans="2:5">
      <c r="B20">
        <v>1</v>
      </c>
      <c r="C20" s="2">
        <v>1174628</v>
      </c>
    </row>
    <row r="21" spans="2:5">
      <c r="B21">
        <v>1.5</v>
      </c>
      <c r="C21" s="2">
        <v>1989666</v>
      </c>
    </row>
    <row r="22" spans="2:5">
      <c r="B22">
        <v>2</v>
      </c>
      <c r="C22" s="2">
        <v>2251718</v>
      </c>
    </row>
    <row r="34" spans="2:5">
      <c r="B34" t="s">
        <v>11</v>
      </c>
    </row>
    <row r="36" spans="2:5">
      <c r="B36" t="s">
        <v>0</v>
      </c>
      <c r="C36" s="1">
        <v>1573810</v>
      </c>
      <c r="D36" t="s">
        <v>3</v>
      </c>
      <c r="E36" s="3">
        <f>(C36+192948)/1290540</f>
        <v>1.3690067723588575</v>
      </c>
    </row>
    <row r="37" spans="2:5">
      <c r="B37">
        <v>0.5</v>
      </c>
      <c r="C37" s="2">
        <v>500752</v>
      </c>
    </row>
    <row r="38" spans="2:5">
      <c r="B38">
        <v>1</v>
      </c>
      <c r="C38" s="2">
        <v>1070006</v>
      </c>
    </row>
    <row r="39" spans="2:5">
      <c r="B39">
        <v>1.5</v>
      </c>
      <c r="C39" s="2">
        <v>1652742</v>
      </c>
    </row>
    <row r="40" spans="2:5">
      <c r="B40">
        <v>2</v>
      </c>
      <c r="C40" s="2">
        <v>2457406</v>
      </c>
    </row>
    <row r="52" spans="2:5">
      <c r="B52" t="s">
        <v>12</v>
      </c>
    </row>
    <row r="54" spans="2:5">
      <c r="B54" t="s">
        <v>0</v>
      </c>
      <c r="C54" s="1">
        <v>1330875</v>
      </c>
      <c r="D54" t="s">
        <v>3</v>
      </c>
      <c r="E54" s="3">
        <f>(C54+237608)/1198071</f>
        <v>1.3091736633304705</v>
      </c>
    </row>
    <row r="55" spans="2:5">
      <c r="B55">
        <v>0.5</v>
      </c>
      <c r="C55" s="2">
        <v>388320</v>
      </c>
    </row>
    <row r="56" spans="2:5">
      <c r="B56">
        <v>1</v>
      </c>
      <c r="C56" s="2">
        <v>931350</v>
      </c>
    </row>
    <row r="57" spans="2:5">
      <c r="B57">
        <v>1.5</v>
      </c>
      <c r="C57" s="2">
        <v>1537050</v>
      </c>
    </row>
    <row r="58" spans="2:5">
      <c r="B58">
        <v>2</v>
      </c>
      <c r="C58" s="2">
        <v>2183205</v>
      </c>
    </row>
    <row r="72" spans="3:4">
      <c r="C72" t="s">
        <v>13</v>
      </c>
    </row>
    <row r="74" spans="3:4">
      <c r="C74" t="s">
        <v>9</v>
      </c>
      <c r="D74" s="3">
        <v>1.0191981475238214</v>
      </c>
    </row>
    <row r="75" spans="3:4">
      <c r="C75" t="s">
        <v>10</v>
      </c>
      <c r="D75" s="3">
        <v>0.91908698185472792</v>
      </c>
    </row>
    <row r="76" spans="3:4">
      <c r="C76" t="s">
        <v>11</v>
      </c>
      <c r="D76" s="3">
        <v>1.3690067723588575</v>
      </c>
    </row>
    <row r="77" spans="3:4">
      <c r="C77" t="s">
        <v>12</v>
      </c>
      <c r="D77" s="3">
        <v>1.3091736633304705</v>
      </c>
    </row>
    <row r="79" spans="3:4">
      <c r="C79" t="s">
        <v>14</v>
      </c>
      <c r="D79" s="3">
        <f>AVERAGE(D74:D77)</f>
        <v>1.1541163912669692</v>
      </c>
    </row>
    <row r="80" spans="3:4">
      <c r="C80" t="s">
        <v>8</v>
      </c>
      <c r="D80" s="3">
        <f>_xlfn.STDEV.S(D74:D77)/SQRT(4)</f>
        <v>0.10941602156029481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Bak</vt:lpstr>
      <vt:lpstr>Bcl-xL</vt:lpstr>
    </vt:vector>
  </TitlesOfParts>
  <Company>WEHI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Hockings</dc:creator>
  <cp:lastModifiedBy>Colin Hockings</cp:lastModifiedBy>
  <dcterms:created xsi:type="dcterms:W3CDTF">2015-06-25T03:09:17Z</dcterms:created>
  <dcterms:modified xsi:type="dcterms:W3CDTF">2015-07-17T03:03:09Z</dcterms:modified>
</cp:coreProperties>
</file>