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\Box\SotT\"/>
    </mc:Choice>
  </mc:AlternateContent>
  <bookViews>
    <workbookView xWindow="4650" yWindow="0" windowWidth="20880" windowHeight="5295"/>
  </bookViews>
  <sheets>
    <sheet name="Sheet1" sheetId="1" r:id="rId1"/>
    <sheet name="Sheet2" sheetId="2" r:id="rId2"/>
  </sheets>
  <definedNames>
    <definedName name="_xlnm._FilterDatabase" localSheetId="0" hidden="1">Sheet1!$A$1:$AY$1</definedName>
  </definedName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2" i="1"/>
  <c r="R2" i="1"/>
  <c r="U55" i="1" l="1"/>
  <c r="V55" i="1" s="1"/>
  <c r="W55" i="1" s="1"/>
  <c r="U56" i="1"/>
  <c r="V56" i="1" s="1"/>
  <c r="W56" i="1" s="1"/>
  <c r="U57" i="1"/>
  <c r="U58" i="1"/>
  <c r="U59" i="1"/>
  <c r="V59" i="1" s="1"/>
  <c r="W59" i="1" s="1"/>
  <c r="E57" i="1"/>
  <c r="E58" i="1"/>
  <c r="E59" i="1"/>
  <c r="E55" i="1"/>
  <c r="E56" i="1"/>
  <c r="R55" i="1"/>
  <c r="S55" i="1" s="1"/>
  <c r="R56" i="1"/>
  <c r="S56" i="1" s="1"/>
  <c r="R57" i="1"/>
  <c r="S57" i="1" s="1"/>
  <c r="R58" i="1"/>
  <c r="S58" i="1" s="1"/>
  <c r="R59" i="1"/>
  <c r="S59" i="1" s="1"/>
  <c r="R54" i="1"/>
  <c r="V57" i="1"/>
  <c r="W57" i="1" s="1"/>
  <c r="V58" i="1"/>
  <c r="W58" i="1" s="1"/>
  <c r="U74" i="1"/>
  <c r="R74" i="1"/>
  <c r="G74" i="1"/>
  <c r="E74" i="1"/>
  <c r="U73" i="1"/>
  <c r="R73" i="1"/>
  <c r="G73" i="1"/>
  <c r="E73" i="1"/>
  <c r="U72" i="1"/>
  <c r="R72" i="1"/>
  <c r="G72" i="1"/>
  <c r="E72" i="1"/>
  <c r="U71" i="1"/>
  <c r="R71" i="1"/>
  <c r="G71" i="1"/>
  <c r="E71" i="1"/>
  <c r="U70" i="1"/>
  <c r="R70" i="1"/>
  <c r="G70" i="1"/>
  <c r="E70" i="1"/>
  <c r="U69" i="1"/>
  <c r="R69" i="1"/>
  <c r="G69" i="1"/>
  <c r="E69" i="1"/>
  <c r="U68" i="1"/>
  <c r="R68" i="1"/>
  <c r="G68" i="1"/>
  <c r="E68" i="1"/>
  <c r="U67" i="1"/>
  <c r="R67" i="1"/>
  <c r="G67" i="1"/>
  <c r="E67" i="1"/>
  <c r="U66" i="1"/>
  <c r="R66" i="1"/>
  <c r="G66" i="1"/>
  <c r="E66" i="1"/>
  <c r="U65" i="1"/>
  <c r="R65" i="1"/>
  <c r="G65" i="1"/>
  <c r="E65" i="1"/>
  <c r="U64" i="1"/>
  <c r="R64" i="1"/>
  <c r="G64" i="1"/>
  <c r="E64" i="1"/>
  <c r="U63" i="1"/>
  <c r="R63" i="1"/>
  <c r="E63" i="1"/>
  <c r="U62" i="1"/>
  <c r="R62" i="1"/>
  <c r="S62" i="1" s="1"/>
  <c r="E62" i="1"/>
  <c r="U61" i="1"/>
  <c r="R61" i="1"/>
  <c r="V61" i="1" s="1"/>
  <c r="W61" i="1" s="1"/>
  <c r="E61" i="1"/>
  <c r="U60" i="1"/>
  <c r="R60" i="1"/>
  <c r="E60" i="1"/>
  <c r="U54" i="1"/>
  <c r="V54" i="1" s="1"/>
  <c r="W54" i="1" s="1"/>
  <c r="E54" i="1"/>
  <c r="U53" i="1"/>
  <c r="R53" i="1"/>
  <c r="E53" i="1"/>
  <c r="U52" i="1"/>
  <c r="R52" i="1"/>
  <c r="E52" i="1"/>
  <c r="U51" i="1"/>
  <c r="R51" i="1"/>
  <c r="S51" i="1" s="1"/>
  <c r="E51" i="1"/>
  <c r="U50" i="1"/>
  <c r="R50" i="1"/>
  <c r="E50" i="1"/>
  <c r="U49" i="1"/>
  <c r="R49" i="1"/>
  <c r="E49" i="1"/>
  <c r="U48" i="1"/>
  <c r="R48" i="1"/>
  <c r="E48" i="1"/>
  <c r="U47" i="1"/>
  <c r="R47" i="1"/>
  <c r="E47" i="1"/>
  <c r="U46" i="1"/>
  <c r="R46" i="1"/>
  <c r="S46" i="1" s="1"/>
  <c r="E46" i="1"/>
  <c r="U45" i="1"/>
  <c r="R45" i="1"/>
  <c r="E45" i="1"/>
  <c r="U44" i="1"/>
  <c r="R44" i="1"/>
  <c r="S44" i="1" s="1"/>
  <c r="E44" i="1"/>
  <c r="U43" i="1"/>
  <c r="R43" i="1"/>
  <c r="E43" i="1"/>
  <c r="U42" i="1"/>
  <c r="R42" i="1"/>
  <c r="E42" i="1"/>
  <c r="U41" i="1"/>
  <c r="R41" i="1"/>
  <c r="E41" i="1"/>
  <c r="U40" i="1"/>
  <c r="R40" i="1"/>
  <c r="S40" i="1" s="1"/>
  <c r="E40" i="1"/>
  <c r="U39" i="1"/>
  <c r="R39" i="1"/>
  <c r="E39" i="1"/>
  <c r="U38" i="1"/>
  <c r="V38" i="1" s="1"/>
  <c r="W38" i="1" s="1"/>
  <c r="R38" i="1"/>
  <c r="S38" i="1" s="1"/>
  <c r="E38" i="1"/>
  <c r="U37" i="1"/>
  <c r="R37" i="1"/>
  <c r="S37" i="1" s="1"/>
  <c r="E37" i="1"/>
  <c r="U36" i="1"/>
  <c r="R36" i="1"/>
  <c r="S36" i="1" s="1"/>
  <c r="E36" i="1"/>
  <c r="U35" i="1"/>
  <c r="R35" i="1"/>
  <c r="E35" i="1"/>
  <c r="U34" i="1"/>
  <c r="R34" i="1"/>
  <c r="E34" i="1"/>
  <c r="U33" i="1"/>
  <c r="R33" i="1"/>
  <c r="S33" i="1" s="1"/>
  <c r="E33" i="1"/>
  <c r="U32" i="1"/>
  <c r="R32" i="1"/>
  <c r="E32" i="1"/>
  <c r="U31" i="1"/>
  <c r="R31" i="1"/>
  <c r="E31" i="1"/>
  <c r="U30" i="1"/>
  <c r="R30" i="1"/>
  <c r="S30" i="1" s="1"/>
  <c r="E30" i="1"/>
  <c r="U29" i="1"/>
  <c r="R29" i="1"/>
  <c r="S29" i="1" s="1"/>
  <c r="E29" i="1"/>
  <c r="U28" i="1"/>
  <c r="R28" i="1"/>
  <c r="S28" i="1" s="1"/>
  <c r="E28" i="1"/>
  <c r="U27" i="1"/>
  <c r="R27" i="1"/>
  <c r="S27" i="1" s="1"/>
  <c r="E27" i="1"/>
  <c r="U26" i="1"/>
  <c r="R26" i="1"/>
  <c r="E26" i="1"/>
  <c r="U25" i="1"/>
  <c r="R25" i="1"/>
  <c r="S25" i="1" s="1"/>
  <c r="E25" i="1"/>
  <c r="U24" i="1"/>
  <c r="R24" i="1"/>
  <c r="V24" i="1" s="1"/>
  <c r="W24" i="1" s="1"/>
  <c r="E24" i="1"/>
  <c r="U23" i="1"/>
  <c r="R23" i="1"/>
  <c r="E23" i="1"/>
  <c r="U22" i="1"/>
  <c r="R22" i="1"/>
  <c r="S22" i="1" s="1"/>
  <c r="E22" i="1"/>
  <c r="U21" i="1"/>
  <c r="R21" i="1"/>
  <c r="E21" i="1"/>
  <c r="U20" i="1"/>
  <c r="R20" i="1"/>
  <c r="S20" i="1" s="1"/>
  <c r="E20" i="1"/>
  <c r="U19" i="1"/>
  <c r="R19" i="1"/>
  <c r="S19" i="1" s="1"/>
  <c r="E19" i="1"/>
  <c r="U18" i="1"/>
  <c r="R18" i="1"/>
  <c r="E18" i="1"/>
  <c r="U17" i="1"/>
  <c r="V17" i="1" s="1"/>
  <c r="W17" i="1" s="1"/>
  <c r="R17" i="1"/>
  <c r="S17" i="1" s="1"/>
  <c r="E17" i="1"/>
  <c r="U16" i="1"/>
  <c r="R16" i="1"/>
  <c r="E16" i="1"/>
  <c r="U15" i="1"/>
  <c r="R15" i="1"/>
  <c r="E15" i="1"/>
  <c r="U14" i="1"/>
  <c r="R14" i="1"/>
  <c r="S14" i="1" s="1"/>
  <c r="E14" i="1"/>
  <c r="U13" i="1"/>
  <c r="R13" i="1"/>
  <c r="E13" i="1"/>
  <c r="U12" i="1"/>
  <c r="R12" i="1"/>
  <c r="S12" i="1" s="1"/>
  <c r="E12" i="1"/>
  <c r="U11" i="1"/>
  <c r="R11" i="1"/>
  <c r="E11" i="1"/>
  <c r="U10" i="1"/>
  <c r="R10" i="1"/>
  <c r="E10" i="1"/>
  <c r="U9" i="1"/>
  <c r="R9" i="1"/>
  <c r="E9" i="1"/>
  <c r="U8" i="1"/>
  <c r="R8" i="1"/>
  <c r="E8" i="1"/>
  <c r="U7" i="1"/>
  <c r="R7" i="1"/>
  <c r="E7" i="1"/>
  <c r="U6" i="1"/>
  <c r="R6" i="1"/>
  <c r="S6" i="1" s="1"/>
  <c r="E6" i="1"/>
  <c r="U5" i="1"/>
  <c r="R5" i="1"/>
  <c r="E5" i="1"/>
  <c r="U4" i="1"/>
  <c r="R4" i="1"/>
  <c r="S4" i="1" s="1"/>
  <c r="E4" i="1"/>
  <c r="U3" i="1"/>
  <c r="R3" i="1"/>
  <c r="E3" i="1"/>
  <c r="U2" i="1"/>
  <c r="E2" i="1"/>
  <c r="V3" i="1" l="1"/>
  <c r="W3" i="1" s="1"/>
  <c r="V43" i="1"/>
  <c r="W43" i="1" s="1"/>
  <c r="V23" i="1"/>
  <c r="W23" i="1" s="1"/>
  <c r="V8" i="1"/>
  <c r="W8" i="1" s="1"/>
  <c r="V21" i="1"/>
  <c r="W21" i="1" s="1"/>
  <c r="V53" i="1"/>
  <c r="W53" i="1" s="1"/>
  <c r="V32" i="1"/>
  <c r="W32" i="1" s="1"/>
  <c r="V5" i="1"/>
  <c r="W5" i="1" s="1"/>
  <c r="V45" i="1"/>
  <c r="W45" i="1" s="1"/>
  <c r="V26" i="1"/>
  <c r="W26" i="1" s="1"/>
  <c r="V10" i="1"/>
  <c r="W10" i="1" s="1"/>
  <c r="S60" i="1"/>
  <c r="V41" i="1"/>
  <c r="W41" i="1" s="1"/>
  <c r="S43" i="1"/>
  <c r="S45" i="1"/>
  <c r="S8" i="1"/>
  <c r="V12" i="1"/>
  <c r="W12" i="1" s="1"/>
  <c r="V6" i="1"/>
  <c r="W6" i="1" s="1"/>
  <c r="S21" i="1"/>
  <c r="V37" i="1"/>
  <c r="W37" i="1" s="1"/>
  <c r="V39" i="1"/>
  <c r="W39" i="1" s="1"/>
  <c r="S41" i="1"/>
  <c r="V52" i="1"/>
  <c r="W52" i="1" s="1"/>
  <c r="S61" i="1"/>
  <c r="V63" i="1"/>
  <c r="W63" i="1" s="1"/>
  <c r="V65" i="1"/>
  <c r="W65" i="1" s="1"/>
  <c r="V67" i="1"/>
  <c r="W67" i="1" s="1"/>
  <c r="V69" i="1"/>
  <c r="W69" i="1" s="1"/>
  <c r="V71" i="1"/>
  <c r="W71" i="1" s="1"/>
  <c r="V73" i="1"/>
  <c r="W73" i="1" s="1"/>
  <c r="V7" i="1"/>
  <c r="W7" i="1" s="1"/>
  <c r="S9" i="1"/>
  <c r="S11" i="1"/>
  <c r="S13" i="1"/>
  <c r="V33" i="1"/>
  <c r="W33" i="1" s="1"/>
  <c r="V42" i="1"/>
  <c r="W42" i="1" s="1"/>
  <c r="V44" i="1"/>
  <c r="W44" i="1" s="1"/>
  <c r="V49" i="1"/>
  <c r="W49" i="1" s="1"/>
  <c r="S54" i="1"/>
  <c r="V16" i="1"/>
  <c r="W16" i="1" s="1"/>
  <c r="V18" i="1"/>
  <c r="W18" i="1" s="1"/>
  <c r="V47" i="1"/>
  <c r="W47" i="1" s="1"/>
  <c r="V35" i="1"/>
  <c r="W35" i="1" s="1"/>
  <c r="V2" i="1"/>
  <c r="W2" i="1" s="1"/>
  <c r="V4" i="1"/>
  <c r="W4" i="1" s="1"/>
  <c r="V25" i="1"/>
  <c r="W25" i="1" s="1"/>
  <c r="V29" i="1"/>
  <c r="W29" i="1" s="1"/>
  <c r="V31" i="1"/>
  <c r="W31" i="1" s="1"/>
  <c r="S35" i="1"/>
  <c r="V20" i="1"/>
  <c r="W20" i="1" s="1"/>
  <c r="S49" i="1"/>
  <c r="S52" i="1"/>
  <c r="V22" i="1"/>
  <c r="W22" i="1" s="1"/>
  <c r="S24" i="1"/>
  <c r="S3" i="1"/>
  <c r="S5" i="1"/>
  <c r="V11" i="1"/>
  <c r="W11" i="1" s="1"/>
  <c r="V30" i="1"/>
  <c r="W30" i="1" s="1"/>
  <c r="S32" i="1"/>
  <c r="V34" i="1"/>
  <c r="W34" i="1" s="1"/>
  <c r="V36" i="1"/>
  <c r="W36" i="1" s="1"/>
  <c r="V40" i="1"/>
  <c r="W40" i="1" s="1"/>
  <c r="V62" i="1"/>
  <c r="W62" i="1" s="1"/>
  <c r="V14" i="1"/>
  <c r="W14" i="1" s="1"/>
  <c r="S16" i="1"/>
  <c r="V19" i="1"/>
  <c r="W19" i="1" s="1"/>
  <c r="V48" i="1"/>
  <c r="W48" i="1" s="1"/>
  <c r="V64" i="1"/>
  <c r="W64" i="1" s="1"/>
  <c r="V66" i="1"/>
  <c r="W66" i="1" s="1"/>
  <c r="V68" i="1"/>
  <c r="W68" i="1" s="1"/>
  <c r="V70" i="1"/>
  <c r="W70" i="1" s="1"/>
  <c r="V72" i="1"/>
  <c r="W72" i="1" s="1"/>
  <c r="V74" i="1"/>
  <c r="W74" i="1" s="1"/>
  <c r="V28" i="1"/>
  <c r="W28" i="1" s="1"/>
  <c r="V60" i="1"/>
  <c r="W60" i="1" s="1"/>
  <c r="V9" i="1"/>
  <c r="W9" i="1" s="1"/>
  <c r="V13" i="1"/>
  <c r="W13" i="1" s="1"/>
  <c r="V15" i="1"/>
  <c r="W15" i="1" s="1"/>
  <c r="V27" i="1"/>
  <c r="W27" i="1" s="1"/>
  <c r="V46" i="1"/>
  <c r="W46" i="1" s="1"/>
  <c r="S48" i="1"/>
  <c r="V50" i="1"/>
  <c r="W50" i="1" s="1"/>
  <c r="V51" i="1"/>
  <c r="W51" i="1" s="1"/>
  <c r="S7" i="1"/>
  <c r="S15" i="1"/>
  <c r="S23" i="1"/>
  <c r="S31" i="1"/>
  <c r="S39" i="1"/>
  <c r="S47" i="1"/>
  <c r="S53" i="1"/>
  <c r="S63" i="1"/>
  <c r="S64" i="1"/>
  <c r="S65" i="1"/>
  <c r="S66" i="1"/>
  <c r="S67" i="1"/>
  <c r="S68" i="1"/>
  <c r="S69" i="1"/>
  <c r="S70" i="1"/>
  <c r="S71" i="1"/>
  <c r="S72" i="1"/>
  <c r="S73" i="1"/>
  <c r="S74" i="1"/>
  <c r="S2" i="1"/>
  <c r="S10" i="1"/>
  <c r="S18" i="1"/>
  <c r="S26" i="1"/>
  <c r="S34" i="1"/>
  <c r="S42" i="1"/>
  <c r="S50" i="1"/>
</calcChain>
</file>

<file path=xl/comments1.xml><?xml version="1.0" encoding="utf-8"?>
<comments xmlns="http://schemas.openxmlformats.org/spreadsheetml/2006/main">
  <authors>
    <author/>
  </authors>
  <commentList>
    <comment ref="O1" authorId="0" shapeId="0">
      <text>
        <r>
          <rPr>
            <sz val="10"/>
            <color rgb="FF000000"/>
            <rFont val="Arial"/>
          </rPr>
          <t>Still unclear about this
	-Ben Listyg
Idk a) what the U means and b) why dividing by .66 gives the corrected RXY
	-Ben Listyg</t>
        </r>
      </text>
    </comment>
  </commentList>
</comments>
</file>

<file path=xl/sharedStrings.xml><?xml version="1.0" encoding="utf-8"?>
<sst xmlns="http://schemas.openxmlformats.org/spreadsheetml/2006/main" count="409" uniqueCount="238">
  <si>
    <t>Article</t>
  </si>
  <si>
    <t>Study</t>
  </si>
  <si>
    <t>Arthurs</t>
  </si>
  <si>
    <t>Year</t>
  </si>
  <si>
    <t>Reference</t>
  </si>
  <si>
    <t>N</t>
  </si>
  <si>
    <t>Time</t>
  </si>
  <si>
    <t>X_Measure</t>
  </si>
  <si>
    <t>X_ALPHA</t>
  </si>
  <si>
    <t>Y_Type</t>
  </si>
  <si>
    <t>Y_APLHA</t>
  </si>
  <si>
    <t>RXY</t>
  </si>
  <si>
    <t>EMPLOYEE_TYPE</t>
  </si>
  <si>
    <t>ORG_TYPE</t>
  </si>
  <si>
    <t>U</t>
  </si>
  <si>
    <t>AA</t>
  </si>
  <si>
    <t>TP_JP</t>
  </si>
  <si>
    <t>Corrected_Rxy</t>
  </si>
  <si>
    <t>Corrected_Rxy_Sq</t>
  </si>
  <si>
    <t>VarE_Num (S&amp;H1994)</t>
  </si>
  <si>
    <t>VarE_Dem (n-1)</t>
  </si>
  <si>
    <t>VarE</t>
  </si>
  <si>
    <t>SQRT_VarE</t>
  </si>
  <si>
    <t>ZTime</t>
  </si>
  <si>
    <t>ZYear</t>
  </si>
  <si>
    <t>ztimezyear</t>
  </si>
  <si>
    <t>medsplit_year</t>
  </si>
  <si>
    <t>medsplit_time</t>
  </si>
  <si>
    <t>tpjp_ztime</t>
  </si>
  <si>
    <t>tpjp_zyear</t>
  </si>
  <si>
    <t>tpjp_zyear_ztime</t>
  </si>
  <si>
    <t>filter_$</t>
  </si>
  <si>
    <t>Year01</t>
  </si>
  <si>
    <t>Year02</t>
  </si>
  <si>
    <t>Year03</t>
  </si>
  <si>
    <t>Year04</t>
  </si>
  <si>
    <t>Year05</t>
  </si>
  <si>
    <t>Year06</t>
  </si>
  <si>
    <t>Year07</t>
  </si>
  <si>
    <t>Year08</t>
  </si>
  <si>
    <t>Year09</t>
  </si>
  <si>
    <t>Year10</t>
  </si>
  <si>
    <t>TIME_GT1YR</t>
  </si>
  <si>
    <t>TIME_1YR</t>
  </si>
  <si>
    <t>TIME_6MNT</t>
  </si>
  <si>
    <t>TIME_8MNT</t>
  </si>
  <si>
    <t>TIME_3MNT</t>
  </si>
  <si>
    <t>TIME_4MNT</t>
  </si>
  <si>
    <t>TIME_5MNT</t>
  </si>
  <si>
    <t>TP_JPC</t>
  </si>
  <si>
    <t>complex</t>
  </si>
  <si>
    <t>Ono, Sachau, Deal, Englert, &amp; Taylor</t>
  </si>
  <si>
    <t>Shipley Institute of Living Scale (SILS)</t>
  </si>
  <si>
    <t>Training Performance (Trainer ratings)</t>
  </si>
  <si>
    <t>Law Enforcement Officer Trainees</t>
  </si>
  <si>
    <t>Air Force Office of Speacial Investigations</t>
  </si>
  <si>
    <t>Job Performance (Supervisor ratings)</t>
  </si>
  <si>
    <t>Law Enforcement Officers</t>
  </si>
  <si>
    <t>Vasilopoulos, Cucina, &amp; Hunter</t>
  </si>
  <si>
    <t>Logic-Based Measurement (LBM)</t>
  </si>
  <si>
    <t>Training Performance (Law/ops avg)</t>
  </si>
  <si>
    <t>Trainees at a law enforcement training academy</t>
  </si>
  <si>
    <t>US Federal Law Enforcement</t>
  </si>
  <si>
    <t>Neuman &amp; Wright</t>
  </si>
  <si>
    <t>Thurston Test of Mental Alertness (TMA)</t>
  </si>
  <si>
    <t>Task Performance(individual level: peer ratings)</t>
  </si>
  <si>
    <t>Full-time human resource representatives</t>
  </si>
  <si>
    <t>large department store org</t>
  </si>
  <si>
    <t>Lievens, Harris, Keer, &amp; Bisqueret</t>
  </si>
  <si>
    <t>Average of Verbal critical reasoning test(VMG 1); Saville &amp; Holdsworth, 1989 AND Numericalcritical-r</t>
  </si>
  <si>
    <t>Training Performance(instructors' ratings)</t>
  </si>
  <si>
    <t>European managers</t>
  </si>
  <si>
    <t>a variety of companies that would like to do bussiness with Japan</t>
  </si>
  <si>
    <t>Marcus, Goffin, Johnston, &amp; Rothstein</t>
  </si>
  <si>
    <t>Employee Aptitude Survey</t>
  </si>
  <si>
    <t>Job Performance (Typical performance: Supervisor ratings)</t>
  </si>
  <si>
    <t>midlevel management positions candidates</t>
  </si>
  <si>
    <t>large Canadian forestry products org</t>
  </si>
  <si>
    <t>Ng, Ang, &amp; Chan</t>
  </si>
  <si>
    <t>Self-Report Academic Scores</t>
  </si>
  <si>
    <t>Leadership Performance(superiors ratings)</t>
  </si>
  <si>
    <t>military recruits</t>
  </si>
  <si>
    <t>Singapore Ministry of Defence</t>
  </si>
  <si>
    <t>Cellar, Klawsky, &amp; Miller</t>
  </si>
  <si>
    <t>Reading Comprehension</t>
  </si>
  <si>
    <t>Overall performance (trainers' ratings)</t>
  </si>
  <si>
    <t>Flight Attendant trainees</t>
  </si>
  <si>
    <t>a large international airline</t>
  </si>
  <si>
    <t>Spain</t>
  </si>
  <si>
    <t>Wonderlic</t>
  </si>
  <si>
    <t>Training Performance(instructor ratings)</t>
  </si>
  <si>
    <t>Police recruits</t>
  </si>
  <si>
    <t>Diaz, Glass, Arnkoff, &amp; &amp; Tanofsky-Kraff</t>
  </si>
  <si>
    <t>LSAT</t>
  </si>
  <si>
    <t>Final Exam Grade</t>
  </si>
  <si>
    <t>1-Year Law Students</t>
  </si>
  <si>
    <t>Law School</t>
  </si>
  <si>
    <t>Kanfer</t>
  </si>
  <si>
    <t>Cognitive Ability</t>
  </si>
  <si>
    <t>Overall Performance</t>
  </si>
  <si>
    <t>COOP</t>
  </si>
  <si>
    <t>Hakstian, Scratchley, MacLeod, Tweed, &amp; Siddarth</t>
  </si>
  <si>
    <t>Overall Combined Criterion</t>
  </si>
  <si>
    <t>Telemarketing Salesforce</t>
  </si>
  <si>
    <t>Telemarket Center of the Britich Colombia Telephone Company</t>
  </si>
  <si>
    <t>de Meijer, Born, Terlouw, &amp; van der Molen</t>
  </si>
  <si>
    <t>Police Intelligence Test</t>
  </si>
  <si>
    <t>Overall Training Score</t>
  </si>
  <si>
    <t>Dutch Police Trainees (Ethnic Majority)</t>
  </si>
  <si>
    <t>Dutch Police Force</t>
  </si>
  <si>
    <t>Dutch Police Trainees (Ethnic Minority)</t>
  </si>
  <si>
    <t>Deadrick, Bennett, &amp; Russell</t>
  </si>
  <si>
    <t>General Aptitude Test Battery (GABT)</t>
  </si>
  <si>
    <t>Total Production Earnings</t>
  </si>
  <si>
    <t>Sewing Maching Operators</t>
  </si>
  <si>
    <t>Garment Manufactering Plants</t>
  </si>
  <si>
    <t>Gardner &amp; Deadrick</t>
  </si>
  <si>
    <t>Early Training</t>
  </si>
  <si>
    <t>Mid-Range Performance</t>
  </si>
  <si>
    <t>Performancy Proficency</t>
  </si>
  <si>
    <t>Dean, Conte, &amp; Blankenhorn</t>
  </si>
  <si>
    <t>Armed Forces Qualifying Test (AFQT)</t>
  </si>
  <si>
    <t>Training Performance (Third Training Exam)</t>
  </si>
  <si>
    <t>Marines</t>
  </si>
  <si>
    <t>Marines Corps' Recruiters School</t>
  </si>
  <si>
    <t>Bolanovich</t>
  </si>
  <si>
    <t>Training Performance(GPA)</t>
  </si>
  <si>
    <t>Femail engineering trainees</t>
  </si>
  <si>
    <t>Radio Corporation of America</t>
  </si>
  <si>
    <t>Lyons, Hoffman, &amp; Michel</t>
  </si>
  <si>
    <t>NFL Performance(statistics from sports web)</t>
  </si>
  <si>
    <t>NFL players</t>
  </si>
  <si>
    <t>NFL</t>
  </si>
  <si>
    <t>Neel &amp; Dunn</t>
  </si>
  <si>
    <t>Training Performance(numerical grade)</t>
  </si>
  <si>
    <t>students enrolled in a supervisory training course</t>
  </si>
  <si>
    <t>Evening Devision of the University of Kansas City</t>
  </si>
  <si>
    <t>Rothstein, Paunonen, Rushm, &amp; King</t>
  </si>
  <si>
    <t>Total GMAT score</t>
  </si>
  <si>
    <t>Academic Performance(faculty ratings)</t>
  </si>
  <si>
    <t>students enrolled in a 2-year MBA program</t>
  </si>
  <si>
    <t>Ree, Carretta, &amp; Teachout</t>
  </si>
  <si>
    <t>g: Air Force Officer Qualifying Test (AFOQT)</t>
  </si>
  <si>
    <t>Final flight check (CP6)</t>
  </si>
  <si>
    <t>Air Force officers</t>
  </si>
  <si>
    <t>Air Force</t>
  </si>
  <si>
    <t>Henderson</t>
  </si>
  <si>
    <t>The cognitive abilities component of the original selection test</t>
  </si>
  <si>
    <t>Final Fire Adademy Score</t>
  </si>
  <si>
    <t>Firefighter cadet</t>
  </si>
  <si>
    <t>large municipal fire department</t>
  </si>
  <si>
    <t>Firefighter knowledge and judgement</t>
  </si>
  <si>
    <t>Firefighter</t>
  </si>
  <si>
    <t>Number of officer nominations Elite Fitrefighter Squad</t>
  </si>
  <si>
    <t>Number of officer nominations Outstanding Career</t>
  </si>
  <si>
    <t>Atwater</t>
  </si>
  <si>
    <t>Scholarstic Aptitude Test (SAT)</t>
  </si>
  <si>
    <t>Leadership Performance (Supervisor ratings)</t>
  </si>
  <si>
    <t>Midshipmen</t>
  </si>
  <si>
    <t>U.S. Naval Academy</t>
  </si>
  <si>
    <t>Bartone, Snook, &amp; Tremble</t>
  </si>
  <si>
    <t>Spatial Ability (Vandenberg &amp; Kuse, 1978)</t>
  </si>
  <si>
    <t>Leader Performance(MD grades evaluated by supervisors)</t>
  </si>
  <si>
    <t>West Point students</t>
  </si>
  <si>
    <t>West Point</t>
  </si>
  <si>
    <t>Lievens, Reeve, &amp; Heggestad</t>
  </si>
  <si>
    <t>General Cognitive Ability Test (Lievens, 2004; Minnaert, 1996)</t>
  </si>
  <si>
    <t>Academic Performance(GPA)</t>
  </si>
  <si>
    <t>Med Students</t>
  </si>
  <si>
    <t>Med Scholl in Belgium</t>
  </si>
  <si>
    <t>Cognitive ability test (cannot mention for seecurity reason)</t>
  </si>
  <si>
    <t>Academic Performance(interpersonal GPA)</t>
  </si>
  <si>
    <t>Plag &amp; Goffman</t>
  </si>
  <si>
    <t>Semi-Ann Marks</t>
  </si>
  <si>
    <t>Enlistees</t>
  </si>
  <si>
    <t>Naval Training Centers</t>
  </si>
  <si>
    <t>Military Effectiveness</t>
  </si>
  <si>
    <t>Scarfo</t>
  </si>
  <si>
    <t>Civil Service Exam</t>
  </si>
  <si>
    <t>Training Performance</t>
  </si>
  <si>
    <t>Police Academy</t>
  </si>
  <si>
    <t>Surrette</t>
  </si>
  <si>
    <t>Recently hired police officers</t>
  </si>
  <si>
    <t>Hall</t>
  </si>
  <si>
    <t>ACT Scores</t>
  </si>
  <si>
    <t>Student tearchers</t>
  </si>
  <si>
    <t>Kleiman</t>
  </si>
  <si>
    <t>Otis Lemon Mental Ability Test, Form J</t>
  </si>
  <si>
    <t>Training Performance (Final exam)</t>
  </si>
  <si>
    <t>Police Officers</t>
  </si>
  <si>
    <t>Training Session</t>
  </si>
  <si>
    <t>Zhao, Li, Harris, Rosen, &amp; Zhang</t>
  </si>
  <si>
    <t>Raven's Progressive Matrices</t>
  </si>
  <si>
    <t>Core member rating</t>
  </si>
  <si>
    <t>Tech company employees</t>
  </si>
  <si>
    <t>Chinese startup tech firm</t>
  </si>
  <si>
    <t>Peripheral member rating</t>
  </si>
  <si>
    <t xml:space="preserve">Guo, Zou, He, Tan, Chen, &amp; Feng </t>
  </si>
  <si>
    <t>Transit operators - HSR dispatchers</t>
  </si>
  <si>
    <t xml:space="preserve">Ferris, Witt, &amp; Hochwarter </t>
  </si>
  <si>
    <t>Task performance</t>
  </si>
  <si>
    <t>Software engineers</t>
  </si>
  <si>
    <t>Systems development organization</t>
  </si>
  <si>
    <t>job dedication</t>
  </si>
  <si>
    <t>interpersonal facilitation</t>
  </si>
  <si>
    <t>Tracey, Sturman, &amp; Tews</t>
  </si>
  <si>
    <t xml:space="preserve">technical and interpersonalperformance dimensions, including product knowledge, guest relations, sales expertise, helping others, and adhering to health and safety standards. </t>
  </si>
  <si>
    <t>front line hospitality employees</t>
  </si>
  <si>
    <t>Hosptiality Organization</t>
  </si>
  <si>
    <t>Hausdorf &amp; Risavy</t>
  </si>
  <si>
    <t>Day 5 Training Performance</t>
  </si>
  <si>
    <t>Transit Operators</t>
  </si>
  <si>
    <t>large urban transit authority in Canada</t>
  </si>
  <si>
    <t>Day 10 Training Performance</t>
  </si>
  <si>
    <t>Day 15 Training Performance</t>
  </si>
  <si>
    <t>Day 19 Training Performance</t>
  </si>
  <si>
    <t>Probationary Rating</t>
  </si>
  <si>
    <t>Lost time for occupational injuries</t>
  </si>
  <si>
    <t>Preventable vehicle accidents</t>
  </si>
  <si>
    <t>Pass-Fail Training</t>
  </si>
  <si>
    <t>Weekly &amp; Ployhart</t>
  </si>
  <si>
    <t>Proprietary measure (10 math problems, 10 analogies, 10 reasoning problems, and 10 word identification problems, each having five possible answers, and a total score was created by summing the number of correct answers.)</t>
  </si>
  <si>
    <t>Task Performance</t>
  </si>
  <si>
    <t>loss prevention management</t>
  </si>
  <si>
    <t xml:space="preserve"> a large mass merchandizing retail organization</t>
  </si>
  <si>
    <t>Srikanth</t>
  </si>
  <si>
    <t>Wesman Personnel Classification Test / Watson–Glaser Critical Thinking Appraisal Form A</t>
  </si>
  <si>
    <t>HR competencies</t>
  </si>
  <si>
    <t>working HR professionals and their reporting supervisors.</t>
  </si>
  <si>
    <t>service sector industry</t>
  </si>
  <si>
    <t>Multiobject Tracking (Reaction Time)</t>
  </si>
  <si>
    <t>Multiobject Tracking (Accuracy)</t>
  </si>
  <si>
    <t>Working Memory Task (Reaction Time)</t>
  </si>
  <si>
    <t>Working Memory Task (Accuracy)</t>
  </si>
  <si>
    <t>Chinese Railway Company</t>
  </si>
  <si>
    <t>Delay Time</t>
  </si>
  <si>
    <t>Supervisor Overall Rating</t>
  </si>
  <si>
    <t>Complexity (SVP Upper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</si>
</sst>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2"/>
      <color rgb="FF000000"/>
      <name val="Calibri"/>
    </font>
    <font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Y1000"/>
  <sheetViews>
    <sheetView tabSelected="1" workbookViewId="0">
      <pane ySplit="1" topLeftCell="A43" activePane="bottomLeft" state="frozen"/>
      <selection pane="bottomLeft" activeCell="C68" sqref="C68"/>
    </sheetView>
  </sheetViews>
  <sheetFormatPr defaultColWidth="14.42578125" defaultRowHeight="15" customHeight="1" x14ac:dyDescent="0.2"/>
  <cols>
    <col min="1" max="4" width="14.42578125" customWidth="1"/>
    <col min="5" max="5" width="53.85546875" customWidth="1"/>
    <col min="6" max="7" width="14.42578125" customWidth="1"/>
  </cols>
  <sheetData>
    <row r="1" spans="1:5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1" t="s">
        <v>237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customHeight="1" x14ac:dyDescent="0.2">
      <c r="A2" s="4">
        <v>1</v>
      </c>
      <c r="B2" s="4">
        <v>1</v>
      </c>
      <c r="C2" s="3" t="s">
        <v>51</v>
      </c>
      <c r="D2" s="4">
        <v>2011</v>
      </c>
      <c r="E2" s="5" t="str">
        <f t="shared" ref="E2:E33" si="0">CONCATENATE(C2," (",D2,")")</f>
        <v>Ono, Sachau, Deal, Englert, &amp; Taylor (2011)</v>
      </c>
      <c r="F2" s="4">
        <v>131</v>
      </c>
      <c r="G2" s="4">
        <v>119</v>
      </c>
      <c r="H2" s="1" t="s">
        <v>52</v>
      </c>
      <c r="I2" s="4">
        <v>0.92</v>
      </c>
      <c r="J2" s="1" t="s">
        <v>53</v>
      </c>
      <c r="K2" s="4">
        <v>0.73</v>
      </c>
      <c r="L2" s="4">
        <v>0.13</v>
      </c>
      <c r="M2" s="1" t="s">
        <v>54</v>
      </c>
      <c r="N2" s="1" t="s">
        <v>55</v>
      </c>
      <c r="O2" s="1"/>
      <c r="P2" s="4">
        <v>0.66</v>
      </c>
      <c r="Q2" s="4">
        <v>0</v>
      </c>
      <c r="R2" s="6">
        <f t="shared" ref="R2:R33" si="1">L2/P2</f>
        <v>0.19696969696969696</v>
      </c>
      <c r="S2" s="6">
        <f t="shared" ref="S2:S33" si="2">R2^2</f>
        <v>3.879706152433425E-2</v>
      </c>
      <c r="T2" s="4">
        <f t="shared" ref="T2:T33" si="3">((1-(L2^2))^2)</f>
        <v>0.96648560999999999</v>
      </c>
      <c r="U2" s="4">
        <f t="shared" ref="U2:U33" si="4">F2-1</f>
        <v>130</v>
      </c>
      <c r="V2" s="4">
        <f t="shared" ref="V2:V33" si="5">T2/U2</f>
        <v>7.4345046923076918E-3</v>
      </c>
      <c r="W2" s="4">
        <f t="shared" ref="W2:W33" si="6">SQRT(V2)</f>
        <v>8.6223573878074042E-2</v>
      </c>
      <c r="X2" s="4">
        <v>4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ht="15.75" customHeight="1" x14ac:dyDescent="0.2">
      <c r="A3" s="4">
        <v>1</v>
      </c>
      <c r="B3" s="4">
        <v>1.1000000000000001</v>
      </c>
      <c r="C3" s="3" t="s">
        <v>51</v>
      </c>
      <c r="D3" s="4">
        <v>2011</v>
      </c>
      <c r="E3" s="5" t="str">
        <f t="shared" si="0"/>
        <v>Ono, Sachau, Deal, Englert, &amp; Taylor (2011)</v>
      </c>
      <c r="F3" s="4">
        <v>38</v>
      </c>
      <c r="G3" s="4">
        <v>484</v>
      </c>
      <c r="H3" s="1" t="s">
        <v>52</v>
      </c>
      <c r="I3" s="4">
        <v>0.92</v>
      </c>
      <c r="J3" s="1" t="s">
        <v>56</v>
      </c>
      <c r="K3" s="4">
        <v>0.95</v>
      </c>
      <c r="L3" s="4">
        <v>0.44</v>
      </c>
      <c r="M3" s="1" t="s">
        <v>57</v>
      </c>
      <c r="N3" s="1" t="s">
        <v>55</v>
      </c>
      <c r="O3" s="1"/>
      <c r="P3" s="4">
        <v>0.66</v>
      </c>
      <c r="Q3" s="4">
        <v>1</v>
      </c>
      <c r="R3" s="6">
        <f t="shared" si="1"/>
        <v>0.66666666666666663</v>
      </c>
      <c r="S3" s="6">
        <f t="shared" si="2"/>
        <v>0.44444444444444442</v>
      </c>
      <c r="T3" s="4">
        <f t="shared" si="3"/>
        <v>0.65028096000000002</v>
      </c>
      <c r="U3" s="4">
        <f t="shared" si="4"/>
        <v>37</v>
      </c>
      <c r="V3" s="4">
        <f t="shared" si="5"/>
        <v>1.7575161081081082E-2</v>
      </c>
      <c r="W3" s="4">
        <f t="shared" si="6"/>
        <v>0.13257134336304013</v>
      </c>
      <c r="X3" s="4">
        <v>4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ht="15.75" customHeight="1" x14ac:dyDescent="0.2">
      <c r="A4" s="4">
        <v>2</v>
      </c>
      <c r="B4" s="4">
        <v>2</v>
      </c>
      <c r="C4" s="3" t="s">
        <v>58</v>
      </c>
      <c r="D4" s="4">
        <v>2007</v>
      </c>
      <c r="E4" s="5" t="str">
        <f t="shared" si="0"/>
        <v>Vasilopoulos, Cucina, &amp; Hunter (2007)</v>
      </c>
      <c r="F4" s="4">
        <v>1010</v>
      </c>
      <c r="G4" s="4">
        <v>126</v>
      </c>
      <c r="H4" s="1" t="s">
        <v>59</v>
      </c>
      <c r="I4" s="4">
        <v>0.88</v>
      </c>
      <c r="J4" s="1" t="s">
        <v>60</v>
      </c>
      <c r="K4" s="4">
        <v>0.8</v>
      </c>
      <c r="L4" s="4">
        <v>0.59</v>
      </c>
      <c r="M4" s="1" t="s">
        <v>61</v>
      </c>
      <c r="N4" s="1" t="s">
        <v>62</v>
      </c>
      <c r="O4" s="1"/>
      <c r="P4" s="4">
        <v>0.66</v>
      </c>
      <c r="Q4" s="4">
        <v>0</v>
      </c>
      <c r="R4" s="6">
        <f t="shared" si="1"/>
        <v>0.89393939393939381</v>
      </c>
      <c r="S4" s="6">
        <f t="shared" si="2"/>
        <v>0.79912764003673076</v>
      </c>
      <c r="T4" s="4">
        <f t="shared" si="3"/>
        <v>0.42497361000000006</v>
      </c>
      <c r="U4" s="4">
        <f t="shared" si="4"/>
        <v>1009</v>
      </c>
      <c r="V4" s="4">
        <f t="shared" si="5"/>
        <v>4.2118296333002977E-4</v>
      </c>
      <c r="W4" s="4">
        <f t="shared" si="6"/>
        <v>2.0522742587920108E-2</v>
      </c>
      <c r="X4" s="4">
        <v>4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1" ht="15.75" customHeight="1" x14ac:dyDescent="0.2">
      <c r="A5" s="4">
        <v>3</v>
      </c>
      <c r="B5" s="4">
        <v>3</v>
      </c>
      <c r="C5" s="1" t="s">
        <v>63</v>
      </c>
      <c r="D5" s="4">
        <v>1999</v>
      </c>
      <c r="E5" s="5" t="str">
        <f t="shared" si="0"/>
        <v>Neuman &amp; Wright (1999)</v>
      </c>
      <c r="F5" s="4">
        <v>316</v>
      </c>
      <c r="G5" s="4">
        <v>1095</v>
      </c>
      <c r="H5" s="3" t="s">
        <v>64</v>
      </c>
      <c r="I5" s="4">
        <v>0.98</v>
      </c>
      <c r="J5" s="1" t="s">
        <v>65</v>
      </c>
      <c r="K5" s="4">
        <v>0.98</v>
      </c>
      <c r="L5" s="4">
        <v>0.1</v>
      </c>
      <c r="M5" s="1" t="s">
        <v>66</v>
      </c>
      <c r="N5" s="1" t="s">
        <v>67</v>
      </c>
      <c r="O5" s="1"/>
      <c r="P5" s="4">
        <v>0.66</v>
      </c>
      <c r="Q5" s="4">
        <v>1</v>
      </c>
      <c r="R5" s="6">
        <f t="shared" si="1"/>
        <v>0.15151515151515152</v>
      </c>
      <c r="S5" s="6">
        <f t="shared" si="2"/>
        <v>2.2956841138659322E-2</v>
      </c>
      <c r="T5" s="4">
        <f t="shared" si="3"/>
        <v>0.98009999999999997</v>
      </c>
      <c r="U5" s="4">
        <f t="shared" si="4"/>
        <v>315</v>
      </c>
      <c r="V5" s="4">
        <f t="shared" si="5"/>
        <v>3.1114285714285714E-3</v>
      </c>
      <c r="W5" s="4">
        <f t="shared" si="6"/>
        <v>5.5780180812082095E-2</v>
      </c>
      <c r="X5" s="4">
        <v>8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1" ht="15.75" customHeight="1" x14ac:dyDescent="0.2">
      <c r="A6" s="4">
        <v>4</v>
      </c>
      <c r="B6" s="4">
        <v>4</v>
      </c>
      <c r="C6" s="3" t="s">
        <v>68</v>
      </c>
      <c r="D6" s="4">
        <v>2003</v>
      </c>
      <c r="E6" s="5" t="str">
        <f t="shared" si="0"/>
        <v>Lievens, Harris, Keer, &amp; Bisqueret (2003)</v>
      </c>
      <c r="F6" s="4">
        <v>78</v>
      </c>
      <c r="G6" s="4">
        <v>365</v>
      </c>
      <c r="H6" s="1" t="s">
        <v>69</v>
      </c>
      <c r="I6" s="4">
        <v>0.8</v>
      </c>
      <c r="J6" s="1" t="s">
        <v>70</v>
      </c>
      <c r="K6" s="4">
        <v>0.79</v>
      </c>
      <c r="L6" s="4">
        <v>0.09</v>
      </c>
      <c r="M6" s="1" t="s">
        <v>71</v>
      </c>
      <c r="N6" s="1" t="s">
        <v>72</v>
      </c>
      <c r="O6" s="1"/>
      <c r="P6" s="4">
        <v>0.66</v>
      </c>
      <c r="Q6" s="4">
        <v>0</v>
      </c>
      <c r="R6" s="6">
        <f t="shared" si="1"/>
        <v>0.13636363636363635</v>
      </c>
      <c r="S6" s="6">
        <f t="shared" si="2"/>
        <v>1.8595041322314047E-2</v>
      </c>
      <c r="T6" s="4">
        <f t="shared" si="3"/>
        <v>0.98386561000000006</v>
      </c>
      <c r="U6" s="4">
        <f t="shared" si="4"/>
        <v>77</v>
      </c>
      <c r="V6" s="4">
        <f t="shared" si="5"/>
        <v>1.2777475454545455E-2</v>
      </c>
      <c r="W6" s="4">
        <f t="shared" si="6"/>
        <v>0.11303749579031488</v>
      </c>
      <c r="X6" s="4">
        <v>7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ht="15.75" customHeight="1" x14ac:dyDescent="0.2">
      <c r="A7" s="4">
        <v>5</v>
      </c>
      <c r="B7" s="4">
        <v>5</v>
      </c>
      <c r="C7" s="3" t="s">
        <v>73</v>
      </c>
      <c r="D7" s="4">
        <v>2007</v>
      </c>
      <c r="E7" s="5" t="str">
        <f t="shared" si="0"/>
        <v>Marcus, Goffin, Johnston, &amp; Rothstein (2007)</v>
      </c>
      <c r="F7" s="4">
        <v>119</v>
      </c>
      <c r="G7" s="4">
        <v>365</v>
      </c>
      <c r="H7" s="1" t="s">
        <v>74</v>
      </c>
      <c r="I7" s="1"/>
      <c r="J7" s="1" t="s">
        <v>75</v>
      </c>
      <c r="K7" s="1"/>
      <c r="L7" s="4">
        <v>7.0000000000000007E-2</v>
      </c>
      <c r="M7" s="1" t="s">
        <v>76</v>
      </c>
      <c r="N7" s="1" t="s">
        <v>77</v>
      </c>
      <c r="O7" s="1"/>
      <c r="P7" s="4">
        <v>0.66</v>
      </c>
      <c r="Q7" s="4">
        <v>1</v>
      </c>
      <c r="R7" s="6">
        <f t="shared" si="1"/>
        <v>0.10606060606060606</v>
      </c>
      <c r="S7" s="6">
        <f t="shared" si="2"/>
        <v>1.1248852157943069E-2</v>
      </c>
      <c r="T7" s="4">
        <f t="shared" si="3"/>
        <v>0.99022400999999993</v>
      </c>
      <c r="U7" s="4">
        <f t="shared" si="4"/>
        <v>118</v>
      </c>
      <c r="V7" s="4">
        <f t="shared" si="5"/>
        <v>8.3917288983050842E-3</v>
      </c>
      <c r="W7" s="4">
        <f t="shared" si="6"/>
        <v>9.1606380227062162E-2</v>
      </c>
      <c r="X7" s="4">
        <v>7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ht="15.75" customHeight="1" x14ac:dyDescent="0.2">
      <c r="A8" s="4">
        <v>6</v>
      </c>
      <c r="B8" s="4">
        <v>6</v>
      </c>
      <c r="C8" s="3" t="s">
        <v>78</v>
      </c>
      <c r="D8" s="4">
        <v>2008</v>
      </c>
      <c r="E8" s="5" t="str">
        <f t="shared" si="0"/>
        <v>Ng, Ang, &amp; Chan (2008)</v>
      </c>
      <c r="F8" s="4">
        <v>303</v>
      </c>
      <c r="G8" s="4">
        <v>730</v>
      </c>
      <c r="H8" s="3" t="s">
        <v>79</v>
      </c>
      <c r="I8" s="1"/>
      <c r="J8" s="1" t="s">
        <v>80</v>
      </c>
      <c r="K8" s="4">
        <v>0.94</v>
      </c>
      <c r="L8" s="4">
        <v>0.1</v>
      </c>
      <c r="M8" s="1" t="s">
        <v>81</v>
      </c>
      <c r="N8" s="1" t="s">
        <v>82</v>
      </c>
      <c r="O8" s="1"/>
      <c r="P8" s="4">
        <v>0.66</v>
      </c>
      <c r="Q8" s="4">
        <v>1</v>
      </c>
      <c r="R8" s="6">
        <f t="shared" si="1"/>
        <v>0.15151515151515152</v>
      </c>
      <c r="S8" s="6">
        <f t="shared" si="2"/>
        <v>2.2956841138659322E-2</v>
      </c>
      <c r="T8" s="4">
        <f t="shared" si="3"/>
        <v>0.98009999999999997</v>
      </c>
      <c r="U8" s="4">
        <f t="shared" si="4"/>
        <v>302</v>
      </c>
      <c r="V8" s="4">
        <f t="shared" si="5"/>
        <v>3.2453642384105961E-3</v>
      </c>
      <c r="W8" s="4">
        <f t="shared" si="6"/>
        <v>5.6968098427195163E-2</v>
      </c>
      <c r="X8" s="4">
        <v>3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ht="15.75" customHeight="1" x14ac:dyDescent="0.2">
      <c r="A9" s="4">
        <v>7</v>
      </c>
      <c r="B9" s="4">
        <v>7</v>
      </c>
      <c r="C9" s="3" t="s">
        <v>83</v>
      </c>
      <c r="D9" s="4">
        <v>1996</v>
      </c>
      <c r="E9" s="5" t="str">
        <f t="shared" si="0"/>
        <v>Cellar, Klawsky, &amp; Miller (1996)</v>
      </c>
      <c r="F9" s="4">
        <v>325</v>
      </c>
      <c r="G9" s="4">
        <v>42</v>
      </c>
      <c r="H9" s="3" t="s">
        <v>84</v>
      </c>
      <c r="I9" s="4">
        <v>0.82</v>
      </c>
      <c r="J9" s="1" t="s">
        <v>85</v>
      </c>
      <c r="K9" s="4">
        <v>0.85</v>
      </c>
      <c r="L9" s="4">
        <v>0.2</v>
      </c>
      <c r="M9" s="1" t="s">
        <v>86</v>
      </c>
      <c r="N9" s="1" t="s">
        <v>87</v>
      </c>
      <c r="O9" s="1"/>
      <c r="P9" s="4">
        <v>0.66</v>
      </c>
      <c r="Q9" s="4">
        <v>0</v>
      </c>
      <c r="R9" s="6">
        <f t="shared" si="1"/>
        <v>0.30303030303030304</v>
      </c>
      <c r="S9" s="6">
        <f t="shared" si="2"/>
        <v>9.1827364554637289E-2</v>
      </c>
      <c r="T9" s="4">
        <f t="shared" si="3"/>
        <v>0.92159999999999997</v>
      </c>
      <c r="U9" s="4">
        <f t="shared" si="4"/>
        <v>324</v>
      </c>
      <c r="V9" s="4">
        <f t="shared" si="5"/>
        <v>2.8444444444444446E-3</v>
      </c>
      <c r="W9" s="4">
        <f t="shared" si="6"/>
        <v>5.3333333333333337E-2</v>
      </c>
      <c r="X9" s="4">
        <v>4</v>
      </c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ht="15.75" customHeight="1" x14ac:dyDescent="0.2">
      <c r="A10" s="4">
        <v>8</v>
      </c>
      <c r="B10" s="4">
        <v>8</v>
      </c>
      <c r="C10" s="1" t="s">
        <v>88</v>
      </c>
      <c r="D10" s="4">
        <v>2010</v>
      </c>
      <c r="E10" s="5" t="str">
        <f t="shared" si="0"/>
        <v>Spain (2010)</v>
      </c>
      <c r="F10" s="4">
        <v>178</v>
      </c>
      <c r="G10" s="4">
        <v>21</v>
      </c>
      <c r="H10" s="3" t="s">
        <v>89</v>
      </c>
      <c r="I10" s="4">
        <v>0.88</v>
      </c>
      <c r="J10" s="1" t="s">
        <v>90</v>
      </c>
      <c r="K10" s="1"/>
      <c r="L10" s="4">
        <v>0.12</v>
      </c>
      <c r="M10" s="1" t="s">
        <v>91</v>
      </c>
      <c r="N10" s="1"/>
      <c r="O10" s="4">
        <v>0.83224756</v>
      </c>
      <c r="P10" s="4">
        <v>0.66</v>
      </c>
      <c r="Q10" s="4">
        <v>0</v>
      </c>
      <c r="R10" s="6">
        <f t="shared" si="1"/>
        <v>0.1818181818181818</v>
      </c>
      <c r="S10" s="6">
        <f t="shared" si="2"/>
        <v>3.3057851239669415E-2</v>
      </c>
      <c r="T10" s="4">
        <f t="shared" si="3"/>
        <v>0.97140736000000005</v>
      </c>
      <c r="U10" s="4">
        <f t="shared" si="4"/>
        <v>177</v>
      </c>
      <c r="V10" s="4">
        <f t="shared" si="5"/>
        <v>5.488177175141243E-3</v>
      </c>
      <c r="W10" s="4">
        <f t="shared" si="6"/>
        <v>7.408223251995881E-2</v>
      </c>
      <c r="X10" s="4">
        <v>4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ht="15.75" customHeight="1" x14ac:dyDescent="0.2">
      <c r="A11" s="4">
        <v>8</v>
      </c>
      <c r="B11" s="4">
        <v>8.1</v>
      </c>
      <c r="C11" s="1" t="s">
        <v>88</v>
      </c>
      <c r="D11" s="4">
        <v>2010</v>
      </c>
      <c r="E11" s="5" t="str">
        <f t="shared" si="0"/>
        <v>Spain (2010)</v>
      </c>
      <c r="F11" s="4">
        <v>178</v>
      </c>
      <c r="G11" s="4">
        <v>42</v>
      </c>
      <c r="H11" s="3" t="s">
        <v>89</v>
      </c>
      <c r="I11" s="4">
        <v>0.88</v>
      </c>
      <c r="J11" s="1" t="s">
        <v>90</v>
      </c>
      <c r="K11" s="1"/>
      <c r="L11" s="4">
        <v>0.23</v>
      </c>
      <c r="M11" s="1" t="s">
        <v>91</v>
      </c>
      <c r="N11" s="1"/>
      <c r="O11" s="4">
        <v>0.83224756</v>
      </c>
      <c r="P11" s="4">
        <v>0.66</v>
      </c>
      <c r="Q11" s="4">
        <v>0</v>
      </c>
      <c r="R11" s="6">
        <f t="shared" si="1"/>
        <v>0.34848484848484851</v>
      </c>
      <c r="S11" s="6">
        <f t="shared" si="2"/>
        <v>0.12144168962350782</v>
      </c>
      <c r="T11" s="4">
        <f t="shared" si="3"/>
        <v>0.89699841000000013</v>
      </c>
      <c r="U11" s="4">
        <f t="shared" si="4"/>
        <v>177</v>
      </c>
      <c r="V11" s="4">
        <f t="shared" si="5"/>
        <v>5.067787627118645E-3</v>
      </c>
      <c r="W11" s="4">
        <f t="shared" si="6"/>
        <v>7.1188395312147934E-2</v>
      </c>
      <c r="X11" s="4">
        <v>4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ht="15.75" customHeight="1" x14ac:dyDescent="0.2">
      <c r="A12" s="4">
        <v>8</v>
      </c>
      <c r="B12" s="4">
        <v>8.1999999999999993</v>
      </c>
      <c r="C12" s="1" t="s">
        <v>88</v>
      </c>
      <c r="D12" s="4">
        <v>2010</v>
      </c>
      <c r="E12" s="5" t="str">
        <f t="shared" si="0"/>
        <v>Spain (2010)</v>
      </c>
      <c r="F12" s="4">
        <v>178</v>
      </c>
      <c r="G12" s="4">
        <v>63</v>
      </c>
      <c r="H12" s="3" t="s">
        <v>89</v>
      </c>
      <c r="I12" s="4">
        <v>0.88</v>
      </c>
      <c r="J12" s="1" t="s">
        <v>90</v>
      </c>
      <c r="K12" s="1"/>
      <c r="L12" s="4">
        <v>0.24</v>
      </c>
      <c r="M12" s="1" t="s">
        <v>91</v>
      </c>
      <c r="N12" s="1"/>
      <c r="O12" s="4">
        <v>0.83224756</v>
      </c>
      <c r="P12" s="4">
        <v>0.66</v>
      </c>
      <c r="Q12" s="4">
        <v>0</v>
      </c>
      <c r="R12" s="6">
        <f t="shared" si="1"/>
        <v>0.36363636363636359</v>
      </c>
      <c r="S12" s="6">
        <f t="shared" si="2"/>
        <v>0.13223140495867766</v>
      </c>
      <c r="T12" s="4">
        <f t="shared" si="3"/>
        <v>0.88811775999999998</v>
      </c>
      <c r="U12" s="4">
        <f t="shared" si="4"/>
        <v>177</v>
      </c>
      <c r="V12" s="4">
        <f t="shared" si="5"/>
        <v>5.0176144632768363E-3</v>
      </c>
      <c r="W12" s="4">
        <f t="shared" si="6"/>
        <v>7.083512167898659E-2</v>
      </c>
      <c r="X12" s="4">
        <v>4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ht="15.75" customHeight="1" x14ac:dyDescent="0.2">
      <c r="A13" s="4">
        <v>8</v>
      </c>
      <c r="B13" s="4">
        <v>8.3000000000000007</v>
      </c>
      <c r="C13" s="1" t="s">
        <v>88</v>
      </c>
      <c r="D13" s="4">
        <v>2010</v>
      </c>
      <c r="E13" s="5" t="str">
        <f t="shared" si="0"/>
        <v>Spain (2010)</v>
      </c>
      <c r="F13" s="4">
        <v>178</v>
      </c>
      <c r="G13" s="4">
        <v>84</v>
      </c>
      <c r="H13" s="3" t="s">
        <v>89</v>
      </c>
      <c r="I13" s="4">
        <v>0.88</v>
      </c>
      <c r="J13" s="1" t="s">
        <v>90</v>
      </c>
      <c r="K13" s="1"/>
      <c r="L13" s="4">
        <v>0.23</v>
      </c>
      <c r="M13" s="1" t="s">
        <v>91</v>
      </c>
      <c r="N13" s="1"/>
      <c r="O13" s="4">
        <v>0.83224756</v>
      </c>
      <c r="P13" s="4">
        <v>0.66</v>
      </c>
      <c r="Q13" s="4">
        <v>0</v>
      </c>
      <c r="R13" s="6">
        <f t="shared" si="1"/>
        <v>0.34848484848484851</v>
      </c>
      <c r="S13" s="6">
        <f t="shared" si="2"/>
        <v>0.12144168962350782</v>
      </c>
      <c r="T13" s="4">
        <f t="shared" si="3"/>
        <v>0.89699841000000013</v>
      </c>
      <c r="U13" s="4">
        <f t="shared" si="4"/>
        <v>177</v>
      </c>
      <c r="V13" s="4">
        <f t="shared" si="5"/>
        <v>5.067787627118645E-3</v>
      </c>
      <c r="W13" s="4">
        <f t="shared" si="6"/>
        <v>7.1188395312147934E-2</v>
      </c>
      <c r="X13" s="4">
        <v>4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ht="15.75" customHeight="1" x14ac:dyDescent="0.2">
      <c r="A14" s="4">
        <v>9</v>
      </c>
      <c r="B14" s="4">
        <v>10</v>
      </c>
      <c r="C14" s="3" t="s">
        <v>92</v>
      </c>
      <c r="D14" s="4">
        <v>2001</v>
      </c>
      <c r="E14" s="5" t="str">
        <f t="shared" si="0"/>
        <v>Diaz, Glass, Arnkoff, &amp; &amp; Tanofsky-Kraff (2001)</v>
      </c>
      <c r="F14" s="4">
        <v>182</v>
      </c>
      <c r="G14" s="4">
        <v>121.6</v>
      </c>
      <c r="H14" s="1" t="s">
        <v>93</v>
      </c>
      <c r="I14" s="1"/>
      <c r="J14" s="1" t="s">
        <v>94</v>
      </c>
      <c r="K14" s="1"/>
      <c r="L14" s="4">
        <v>0.34</v>
      </c>
      <c r="M14" s="1" t="s">
        <v>95</v>
      </c>
      <c r="N14" s="1" t="s">
        <v>96</v>
      </c>
      <c r="O14" s="1"/>
      <c r="P14" s="4">
        <v>0.66</v>
      </c>
      <c r="Q14" s="4">
        <v>0</v>
      </c>
      <c r="R14" s="6">
        <f t="shared" si="1"/>
        <v>0.51515151515151514</v>
      </c>
      <c r="S14" s="6">
        <f t="shared" si="2"/>
        <v>0.26538108356290174</v>
      </c>
      <c r="T14" s="4">
        <f t="shared" si="3"/>
        <v>0.78216335999999997</v>
      </c>
      <c r="U14" s="4">
        <f t="shared" si="4"/>
        <v>181</v>
      </c>
      <c r="V14" s="4">
        <f t="shared" si="5"/>
        <v>4.3213445303867401E-3</v>
      </c>
      <c r="W14" s="4">
        <f t="shared" si="6"/>
        <v>6.5736934294099381E-2</v>
      </c>
      <c r="X14" s="1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1"/>
    </row>
    <row r="15" spans="1:51" ht="15.75" customHeight="1" x14ac:dyDescent="0.2">
      <c r="A15" s="4">
        <v>10</v>
      </c>
      <c r="B15" s="4">
        <v>12</v>
      </c>
      <c r="C15" s="1" t="s">
        <v>97</v>
      </c>
      <c r="D15" s="4">
        <v>2010</v>
      </c>
      <c r="E15" s="5" t="str">
        <f t="shared" si="0"/>
        <v>Kanfer (2010)</v>
      </c>
      <c r="F15" s="4">
        <v>82</v>
      </c>
      <c r="G15" s="4">
        <v>121.6</v>
      </c>
      <c r="H15" s="3" t="s">
        <v>98</v>
      </c>
      <c r="I15" s="1"/>
      <c r="J15" s="1" t="s">
        <v>99</v>
      </c>
      <c r="K15" s="1"/>
      <c r="L15" s="4">
        <v>-0.12</v>
      </c>
      <c r="M15" s="1" t="s">
        <v>100</v>
      </c>
      <c r="N15" s="1"/>
      <c r="O15" s="1"/>
      <c r="P15" s="4">
        <v>0.66</v>
      </c>
      <c r="Q15" s="4">
        <v>1</v>
      </c>
      <c r="R15" s="6">
        <f t="shared" si="1"/>
        <v>-0.1818181818181818</v>
      </c>
      <c r="S15" s="6">
        <f t="shared" si="2"/>
        <v>3.3057851239669415E-2</v>
      </c>
      <c r="T15" s="4">
        <f t="shared" si="3"/>
        <v>0.97140736000000005</v>
      </c>
      <c r="U15" s="4">
        <f t="shared" si="4"/>
        <v>81</v>
      </c>
      <c r="V15" s="4">
        <f t="shared" si="5"/>
        <v>1.1992683456790124E-2</v>
      </c>
      <c r="W15" s="4">
        <f t="shared" si="6"/>
        <v>0.10951111111111111</v>
      </c>
      <c r="X15" s="1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1"/>
    </row>
    <row r="16" spans="1:51" ht="15.75" customHeight="1" x14ac:dyDescent="0.2">
      <c r="A16" s="4">
        <v>11</v>
      </c>
      <c r="B16" s="4">
        <v>13</v>
      </c>
      <c r="C16" s="1" t="s">
        <v>101</v>
      </c>
      <c r="D16" s="4">
        <v>1997</v>
      </c>
      <c r="E16" s="5" t="str">
        <f t="shared" si="0"/>
        <v>Hakstian, Scratchley, MacLeod, Tweed, &amp; Siddarth (1997)</v>
      </c>
      <c r="F16" s="4">
        <v>85</v>
      </c>
      <c r="G16" s="4">
        <v>91.2</v>
      </c>
      <c r="H16" s="3" t="s">
        <v>98</v>
      </c>
      <c r="I16" s="1"/>
      <c r="J16" s="1" t="s">
        <v>102</v>
      </c>
      <c r="K16" s="4">
        <v>0.83</v>
      </c>
      <c r="L16" s="4">
        <v>0.19</v>
      </c>
      <c r="M16" s="1" t="s">
        <v>103</v>
      </c>
      <c r="N16" s="1" t="s">
        <v>104</v>
      </c>
      <c r="O16" s="1"/>
      <c r="P16" s="4">
        <v>0.66</v>
      </c>
      <c r="Q16" s="4">
        <v>1</v>
      </c>
      <c r="R16" s="6">
        <f t="shared" si="1"/>
        <v>0.28787878787878785</v>
      </c>
      <c r="S16" s="6">
        <f t="shared" si="2"/>
        <v>8.2874196510560133E-2</v>
      </c>
      <c r="T16" s="4">
        <f t="shared" si="3"/>
        <v>0.92910320999999996</v>
      </c>
      <c r="U16" s="4">
        <f t="shared" si="4"/>
        <v>84</v>
      </c>
      <c r="V16" s="4">
        <f t="shared" si="5"/>
        <v>1.10607525E-2</v>
      </c>
      <c r="W16" s="4">
        <f t="shared" si="6"/>
        <v>0.10517011219923653</v>
      </c>
      <c r="X16" s="4">
        <v>6</v>
      </c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ht="15.75" customHeight="1" x14ac:dyDescent="0.2">
      <c r="A17" s="4">
        <v>12</v>
      </c>
      <c r="B17" s="4">
        <v>14</v>
      </c>
      <c r="C17" s="1" t="s">
        <v>105</v>
      </c>
      <c r="D17" s="4">
        <v>2008</v>
      </c>
      <c r="E17" s="5" t="str">
        <f t="shared" si="0"/>
        <v>de Meijer, Born, Terlouw, &amp; van der Molen (2008)</v>
      </c>
      <c r="F17" s="4">
        <v>2365</v>
      </c>
      <c r="G17" s="4">
        <v>365</v>
      </c>
      <c r="H17" s="1" t="s">
        <v>106</v>
      </c>
      <c r="I17" s="4">
        <v>0.78</v>
      </c>
      <c r="J17" s="1" t="s">
        <v>107</v>
      </c>
      <c r="K17" s="4">
        <v>0.54</v>
      </c>
      <c r="L17" s="4">
        <v>0.05</v>
      </c>
      <c r="M17" s="1" t="s">
        <v>108</v>
      </c>
      <c r="N17" s="1" t="s">
        <v>109</v>
      </c>
      <c r="O17" s="1"/>
      <c r="P17" s="4">
        <v>0.66</v>
      </c>
      <c r="Q17" s="4">
        <v>0</v>
      </c>
      <c r="R17" s="6">
        <f t="shared" si="1"/>
        <v>7.575757575757576E-2</v>
      </c>
      <c r="S17" s="6">
        <f t="shared" si="2"/>
        <v>5.7392102846648306E-3</v>
      </c>
      <c r="T17" s="4">
        <f t="shared" si="3"/>
        <v>0.99500625000000009</v>
      </c>
      <c r="U17" s="4">
        <f t="shared" si="4"/>
        <v>2364</v>
      </c>
      <c r="V17" s="4">
        <f t="shared" si="5"/>
        <v>4.2089942893401019E-4</v>
      </c>
      <c r="W17" s="4">
        <f t="shared" si="6"/>
        <v>2.0515833615381319E-2</v>
      </c>
      <c r="X17" s="4">
        <v>4</v>
      </c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ht="15.75" customHeight="1" x14ac:dyDescent="0.2">
      <c r="A18" s="4">
        <v>12</v>
      </c>
      <c r="B18" s="4">
        <v>14.1</v>
      </c>
      <c r="C18" s="1" t="s">
        <v>105</v>
      </c>
      <c r="D18" s="4">
        <v>2008</v>
      </c>
      <c r="E18" s="5" t="str">
        <f t="shared" si="0"/>
        <v>de Meijer, Born, Terlouw, &amp; van der Molen (2008)</v>
      </c>
      <c r="F18" s="4">
        <v>682</v>
      </c>
      <c r="G18" s="4">
        <v>365</v>
      </c>
      <c r="H18" s="1" t="s">
        <v>106</v>
      </c>
      <c r="I18" s="4">
        <v>0.78</v>
      </c>
      <c r="J18" s="1" t="s">
        <v>107</v>
      </c>
      <c r="K18" s="4">
        <v>0.53</v>
      </c>
      <c r="L18" s="4">
        <v>0.16</v>
      </c>
      <c r="M18" s="1" t="s">
        <v>110</v>
      </c>
      <c r="N18" s="1" t="s">
        <v>109</v>
      </c>
      <c r="O18" s="1"/>
      <c r="P18" s="4">
        <v>0.66</v>
      </c>
      <c r="Q18" s="4">
        <v>0</v>
      </c>
      <c r="R18" s="6">
        <f t="shared" si="1"/>
        <v>0.24242424242424243</v>
      </c>
      <c r="S18" s="6">
        <f t="shared" si="2"/>
        <v>5.8769513314967867E-2</v>
      </c>
      <c r="T18" s="4">
        <f t="shared" si="3"/>
        <v>0.94945536000000008</v>
      </c>
      <c r="U18" s="4">
        <f t="shared" si="4"/>
        <v>681</v>
      </c>
      <c r="V18" s="4">
        <f t="shared" si="5"/>
        <v>1.3942075770925111E-3</v>
      </c>
      <c r="W18" s="4">
        <f t="shared" si="6"/>
        <v>3.7339089130461002E-2</v>
      </c>
      <c r="X18" s="4">
        <v>4</v>
      </c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ht="15.75" customHeight="1" x14ac:dyDescent="0.2">
      <c r="A19" s="4">
        <v>13</v>
      </c>
      <c r="B19" s="4">
        <v>15</v>
      </c>
      <c r="C19" s="1" t="s">
        <v>111</v>
      </c>
      <c r="D19" s="4">
        <v>1997</v>
      </c>
      <c r="E19" s="5" t="str">
        <f t="shared" si="0"/>
        <v>Deadrick, Bennett, &amp; Russell (1997)</v>
      </c>
      <c r="F19" s="4">
        <v>408</v>
      </c>
      <c r="G19" s="4">
        <v>7</v>
      </c>
      <c r="H19" s="1" t="s">
        <v>112</v>
      </c>
      <c r="I19" s="4">
        <v>0.9</v>
      </c>
      <c r="J19" s="1" t="s">
        <v>113</v>
      </c>
      <c r="K19" s="1"/>
      <c r="L19" s="4">
        <v>0.08</v>
      </c>
      <c r="M19" s="1" t="s">
        <v>114</v>
      </c>
      <c r="N19" s="1" t="s">
        <v>115</v>
      </c>
      <c r="O19" s="1"/>
      <c r="P19" s="4">
        <v>0.66</v>
      </c>
      <c r="Q19" s="4">
        <v>1</v>
      </c>
      <c r="R19" s="6">
        <f t="shared" si="1"/>
        <v>0.12121212121212122</v>
      </c>
      <c r="S19" s="6">
        <f t="shared" si="2"/>
        <v>1.4692378328741967E-2</v>
      </c>
      <c r="T19" s="4">
        <f t="shared" si="3"/>
        <v>0.98724096000000006</v>
      </c>
      <c r="U19" s="4">
        <f t="shared" si="4"/>
        <v>407</v>
      </c>
      <c r="V19" s="4">
        <f t="shared" si="5"/>
        <v>2.4256534643734644E-3</v>
      </c>
      <c r="W19" s="4">
        <f t="shared" si="6"/>
        <v>4.9250923487519138E-2</v>
      </c>
      <c r="X19" s="4">
        <v>3</v>
      </c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ht="15.75" customHeight="1" x14ac:dyDescent="0.2">
      <c r="A20" s="4">
        <v>13</v>
      </c>
      <c r="B20" s="4">
        <v>15.1</v>
      </c>
      <c r="C20" s="1" t="s">
        <v>111</v>
      </c>
      <c r="D20" s="4">
        <v>1997</v>
      </c>
      <c r="E20" s="5" t="str">
        <f t="shared" si="0"/>
        <v>Deadrick, Bennett, &amp; Russell (1997)</v>
      </c>
      <c r="F20" s="4">
        <v>408</v>
      </c>
      <c r="G20" s="4">
        <v>42</v>
      </c>
      <c r="H20" s="1" t="s">
        <v>112</v>
      </c>
      <c r="I20" s="4">
        <v>0.9</v>
      </c>
      <c r="J20" s="1" t="s">
        <v>113</v>
      </c>
      <c r="K20" s="1"/>
      <c r="L20" s="4">
        <v>7.0000000000000007E-2</v>
      </c>
      <c r="M20" s="1" t="s">
        <v>114</v>
      </c>
      <c r="N20" s="1" t="s">
        <v>115</v>
      </c>
      <c r="O20" s="1"/>
      <c r="P20" s="4">
        <v>0.66</v>
      </c>
      <c r="Q20" s="4">
        <v>1</v>
      </c>
      <c r="R20" s="6">
        <f t="shared" si="1"/>
        <v>0.10606060606060606</v>
      </c>
      <c r="S20" s="6">
        <f t="shared" si="2"/>
        <v>1.1248852157943069E-2</v>
      </c>
      <c r="T20" s="4">
        <f t="shared" si="3"/>
        <v>0.99022400999999993</v>
      </c>
      <c r="U20" s="4">
        <f t="shared" si="4"/>
        <v>407</v>
      </c>
      <c r="V20" s="4">
        <f t="shared" si="5"/>
        <v>2.4329828255528255E-3</v>
      </c>
      <c r="W20" s="4">
        <f t="shared" si="6"/>
        <v>4.9325275727083631E-2</v>
      </c>
      <c r="X20" s="4">
        <v>3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ht="15.75" customHeight="1" x14ac:dyDescent="0.2">
      <c r="A21" s="4">
        <v>13</v>
      </c>
      <c r="B21" s="4">
        <v>15.2</v>
      </c>
      <c r="C21" s="1" t="s">
        <v>111</v>
      </c>
      <c r="D21" s="4">
        <v>1997</v>
      </c>
      <c r="E21" s="5" t="str">
        <f t="shared" si="0"/>
        <v>Deadrick, Bennett, &amp; Russell (1997)</v>
      </c>
      <c r="F21" s="4">
        <v>408</v>
      </c>
      <c r="G21" s="4">
        <v>84</v>
      </c>
      <c r="H21" s="1" t="s">
        <v>112</v>
      </c>
      <c r="I21" s="4">
        <v>0.9</v>
      </c>
      <c r="J21" s="1" t="s">
        <v>113</v>
      </c>
      <c r="K21" s="1"/>
      <c r="L21" s="4">
        <v>0.12</v>
      </c>
      <c r="M21" s="1" t="s">
        <v>114</v>
      </c>
      <c r="N21" s="1" t="s">
        <v>115</v>
      </c>
      <c r="O21" s="1"/>
      <c r="P21" s="4">
        <v>0.66</v>
      </c>
      <c r="Q21" s="4">
        <v>1</v>
      </c>
      <c r="R21" s="6">
        <f t="shared" si="1"/>
        <v>0.1818181818181818</v>
      </c>
      <c r="S21" s="6">
        <f t="shared" si="2"/>
        <v>3.3057851239669415E-2</v>
      </c>
      <c r="T21" s="4">
        <f t="shared" si="3"/>
        <v>0.97140736000000005</v>
      </c>
      <c r="U21" s="4">
        <f t="shared" si="4"/>
        <v>407</v>
      </c>
      <c r="V21" s="4">
        <f t="shared" si="5"/>
        <v>2.3867502702702706E-3</v>
      </c>
      <c r="W21" s="4">
        <f t="shared" si="6"/>
        <v>4.8854378209841856E-2</v>
      </c>
      <c r="X21" s="4">
        <v>3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5.75" customHeight="1" x14ac:dyDescent="0.2">
      <c r="A22" s="4">
        <v>13</v>
      </c>
      <c r="B22" s="4">
        <v>15.3</v>
      </c>
      <c r="C22" s="1" t="s">
        <v>111</v>
      </c>
      <c r="D22" s="4">
        <v>1997</v>
      </c>
      <c r="E22" s="5" t="str">
        <f t="shared" si="0"/>
        <v>Deadrick, Bennett, &amp; Russell (1997)</v>
      </c>
      <c r="F22" s="4">
        <v>408</v>
      </c>
      <c r="G22" s="4">
        <v>126</v>
      </c>
      <c r="H22" s="1" t="s">
        <v>112</v>
      </c>
      <c r="I22" s="4">
        <v>0.9</v>
      </c>
      <c r="J22" s="1" t="s">
        <v>113</v>
      </c>
      <c r="K22" s="1"/>
      <c r="L22" s="4">
        <v>0.16</v>
      </c>
      <c r="M22" s="1" t="s">
        <v>114</v>
      </c>
      <c r="N22" s="1" t="s">
        <v>115</v>
      </c>
      <c r="O22" s="1"/>
      <c r="P22" s="4">
        <v>0.66</v>
      </c>
      <c r="Q22" s="4">
        <v>1</v>
      </c>
      <c r="R22" s="6">
        <f t="shared" si="1"/>
        <v>0.24242424242424243</v>
      </c>
      <c r="S22" s="6">
        <f t="shared" si="2"/>
        <v>5.8769513314967867E-2</v>
      </c>
      <c r="T22" s="4">
        <f t="shared" si="3"/>
        <v>0.94945536000000008</v>
      </c>
      <c r="U22" s="4">
        <f t="shared" si="4"/>
        <v>407</v>
      </c>
      <c r="V22" s="4">
        <f t="shared" si="5"/>
        <v>2.3328141523341526E-3</v>
      </c>
      <c r="W22" s="4">
        <f t="shared" si="6"/>
        <v>4.8299214821093651E-2</v>
      </c>
      <c r="X22" s="4">
        <v>3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ht="15.75" customHeight="1" x14ac:dyDescent="0.2">
      <c r="A23" s="4">
        <v>13</v>
      </c>
      <c r="B23" s="4">
        <v>15.4</v>
      </c>
      <c r="C23" s="1" t="s">
        <v>111</v>
      </c>
      <c r="D23" s="4">
        <v>1997</v>
      </c>
      <c r="E23" s="5" t="str">
        <f t="shared" si="0"/>
        <v>Deadrick, Bennett, &amp; Russell (1997)</v>
      </c>
      <c r="F23" s="4">
        <v>408</v>
      </c>
      <c r="G23" s="4">
        <v>168</v>
      </c>
      <c r="H23" s="1" t="s">
        <v>112</v>
      </c>
      <c r="I23" s="4">
        <v>0.9</v>
      </c>
      <c r="J23" s="1" t="s">
        <v>113</v>
      </c>
      <c r="K23" s="1"/>
      <c r="L23" s="4">
        <v>0.14000000000000001</v>
      </c>
      <c r="M23" s="1" t="s">
        <v>114</v>
      </c>
      <c r="N23" s="1" t="s">
        <v>115</v>
      </c>
      <c r="O23" s="1"/>
      <c r="P23" s="4">
        <v>0.66</v>
      </c>
      <c r="Q23" s="4">
        <v>1</v>
      </c>
      <c r="R23" s="6">
        <f t="shared" si="1"/>
        <v>0.21212121212121213</v>
      </c>
      <c r="S23" s="6">
        <f t="shared" si="2"/>
        <v>4.4995408631772274E-2</v>
      </c>
      <c r="T23" s="4">
        <f t="shared" si="3"/>
        <v>0.96118416000000007</v>
      </c>
      <c r="U23" s="4">
        <f t="shared" si="4"/>
        <v>407</v>
      </c>
      <c r="V23" s="4">
        <f t="shared" si="5"/>
        <v>2.361631842751843E-3</v>
      </c>
      <c r="W23" s="4">
        <f t="shared" si="6"/>
        <v>4.8596623779351616E-2</v>
      </c>
      <c r="X23" s="4">
        <v>3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ht="15.75" customHeight="1" x14ac:dyDescent="0.2">
      <c r="A24" s="4">
        <v>14</v>
      </c>
      <c r="B24" s="4">
        <v>16</v>
      </c>
      <c r="C24" s="1" t="s">
        <v>116</v>
      </c>
      <c r="D24" s="4">
        <v>2012</v>
      </c>
      <c r="E24" s="5" t="str">
        <f t="shared" si="0"/>
        <v>Gardner &amp; Deadrick (2012)</v>
      </c>
      <c r="F24" s="4">
        <v>626</v>
      </c>
      <c r="G24" s="4">
        <v>91.2</v>
      </c>
      <c r="H24" s="1" t="s">
        <v>112</v>
      </c>
      <c r="I24" s="4">
        <v>0.9</v>
      </c>
      <c r="J24" s="1" t="s">
        <v>117</v>
      </c>
      <c r="K24" s="1"/>
      <c r="L24" s="4">
        <v>0.1</v>
      </c>
      <c r="M24" s="1" t="s">
        <v>114</v>
      </c>
      <c r="N24" s="1" t="s">
        <v>115</v>
      </c>
      <c r="O24" s="1"/>
      <c r="P24" s="4">
        <v>0.66</v>
      </c>
      <c r="Q24" s="4">
        <v>0</v>
      </c>
      <c r="R24" s="6">
        <f t="shared" si="1"/>
        <v>0.15151515151515152</v>
      </c>
      <c r="S24" s="6">
        <f t="shared" si="2"/>
        <v>2.2956841138659322E-2</v>
      </c>
      <c r="T24" s="4">
        <f t="shared" si="3"/>
        <v>0.98009999999999997</v>
      </c>
      <c r="U24" s="4">
        <f t="shared" si="4"/>
        <v>625</v>
      </c>
      <c r="V24" s="4">
        <f t="shared" si="5"/>
        <v>1.5681599999999999E-3</v>
      </c>
      <c r="W24" s="4">
        <f t="shared" si="6"/>
        <v>3.9599999999999996E-2</v>
      </c>
      <c r="X24" s="4">
        <v>3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ht="15.75" customHeight="1" x14ac:dyDescent="0.2">
      <c r="A25" s="4">
        <v>14</v>
      </c>
      <c r="B25" s="4">
        <v>16.100000000000001</v>
      </c>
      <c r="C25" s="1" t="s">
        <v>116</v>
      </c>
      <c r="D25" s="4">
        <v>2012</v>
      </c>
      <c r="E25" s="5" t="str">
        <f t="shared" si="0"/>
        <v>Gardner &amp; Deadrick (2012)</v>
      </c>
      <c r="F25" s="4">
        <v>505</v>
      </c>
      <c r="G25" s="4">
        <v>182.4</v>
      </c>
      <c r="H25" s="1" t="s">
        <v>112</v>
      </c>
      <c r="I25" s="4">
        <v>0.9</v>
      </c>
      <c r="J25" s="1" t="s">
        <v>118</v>
      </c>
      <c r="K25" s="1"/>
      <c r="L25" s="4">
        <v>0.16</v>
      </c>
      <c r="M25" s="1" t="s">
        <v>114</v>
      </c>
      <c r="N25" s="1" t="s">
        <v>115</v>
      </c>
      <c r="O25" s="1"/>
      <c r="P25" s="4">
        <v>0.66</v>
      </c>
      <c r="Q25" s="4">
        <v>1</v>
      </c>
      <c r="R25" s="6">
        <f t="shared" si="1"/>
        <v>0.24242424242424243</v>
      </c>
      <c r="S25" s="6">
        <f t="shared" si="2"/>
        <v>5.8769513314967867E-2</v>
      </c>
      <c r="T25" s="4">
        <f t="shared" si="3"/>
        <v>0.94945536000000008</v>
      </c>
      <c r="U25" s="4">
        <f t="shared" si="4"/>
        <v>504</v>
      </c>
      <c r="V25" s="4">
        <f t="shared" si="5"/>
        <v>1.8838400000000001E-3</v>
      </c>
      <c r="W25" s="4">
        <f t="shared" si="6"/>
        <v>4.3403225686577722E-2</v>
      </c>
      <c r="X25" s="4">
        <v>3</v>
      </c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ht="15.75" customHeight="1" x14ac:dyDescent="0.2">
      <c r="A26" s="4">
        <v>14</v>
      </c>
      <c r="B26" s="4">
        <v>16.2</v>
      </c>
      <c r="C26" s="1" t="s">
        <v>116</v>
      </c>
      <c r="D26" s="4">
        <v>2012</v>
      </c>
      <c r="E26" s="5" t="str">
        <f t="shared" si="0"/>
        <v>Gardner &amp; Deadrick (2012)</v>
      </c>
      <c r="F26" s="4">
        <v>334</v>
      </c>
      <c r="G26" s="4">
        <v>273.60000000000002</v>
      </c>
      <c r="H26" s="1" t="s">
        <v>112</v>
      </c>
      <c r="I26" s="4">
        <v>0.9</v>
      </c>
      <c r="J26" s="1" t="s">
        <v>119</v>
      </c>
      <c r="K26" s="1"/>
      <c r="L26" s="4">
        <v>0.2</v>
      </c>
      <c r="M26" s="1" t="s">
        <v>114</v>
      </c>
      <c r="N26" s="1" t="s">
        <v>115</v>
      </c>
      <c r="O26" s="1"/>
      <c r="P26" s="4">
        <v>0.66</v>
      </c>
      <c r="Q26" s="4">
        <v>1</v>
      </c>
      <c r="R26" s="6">
        <f t="shared" si="1"/>
        <v>0.30303030303030304</v>
      </c>
      <c r="S26" s="6">
        <f t="shared" si="2"/>
        <v>9.1827364554637289E-2</v>
      </c>
      <c r="T26" s="4">
        <f t="shared" si="3"/>
        <v>0.92159999999999997</v>
      </c>
      <c r="U26" s="4">
        <f t="shared" si="4"/>
        <v>333</v>
      </c>
      <c r="V26" s="4">
        <f t="shared" si="5"/>
        <v>2.7675675675675675E-3</v>
      </c>
      <c r="W26" s="4">
        <f t="shared" si="6"/>
        <v>5.2607675937714329E-2</v>
      </c>
      <c r="X26" s="4">
        <v>3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ht="15.75" customHeight="1" x14ac:dyDescent="0.2">
      <c r="A27" s="4">
        <v>15</v>
      </c>
      <c r="B27" s="4">
        <v>17</v>
      </c>
      <c r="C27" s="3" t="s">
        <v>120</v>
      </c>
      <c r="D27" s="4">
        <v>2006</v>
      </c>
      <c r="E27" s="5" t="str">
        <f t="shared" si="0"/>
        <v>Dean, Conte, &amp; Blankenhorn (2006)</v>
      </c>
      <c r="F27" s="4">
        <v>300</v>
      </c>
      <c r="G27" s="4">
        <v>37</v>
      </c>
      <c r="H27" s="3" t="s">
        <v>121</v>
      </c>
      <c r="I27" s="4">
        <v>0.9</v>
      </c>
      <c r="J27" s="1" t="s">
        <v>122</v>
      </c>
      <c r="K27" s="1"/>
      <c r="L27" s="4">
        <v>0.28999999999999998</v>
      </c>
      <c r="M27" s="1" t="s">
        <v>123</v>
      </c>
      <c r="N27" s="1" t="s">
        <v>124</v>
      </c>
      <c r="O27" s="1"/>
      <c r="P27" s="4">
        <v>0.66</v>
      </c>
      <c r="Q27" s="4">
        <v>0</v>
      </c>
      <c r="R27" s="6">
        <f t="shared" si="1"/>
        <v>0.43939393939393934</v>
      </c>
      <c r="S27" s="6">
        <f t="shared" si="2"/>
        <v>0.19306703397612485</v>
      </c>
      <c r="T27" s="4">
        <f t="shared" si="3"/>
        <v>0.83887281000000014</v>
      </c>
      <c r="U27" s="4">
        <f t="shared" si="4"/>
        <v>299</v>
      </c>
      <c r="V27" s="4">
        <f t="shared" si="5"/>
        <v>2.8055946822742477E-3</v>
      </c>
      <c r="W27" s="4">
        <f t="shared" si="6"/>
        <v>5.2967864618787941E-2</v>
      </c>
      <c r="X27" s="4">
        <v>3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ht="15.75" customHeight="1" x14ac:dyDescent="0.2">
      <c r="A28" s="4">
        <v>16</v>
      </c>
      <c r="B28" s="4">
        <v>18</v>
      </c>
      <c r="C28" s="1" t="s">
        <v>125</v>
      </c>
      <c r="D28" s="4">
        <v>1944</v>
      </c>
      <c r="E28" s="5" t="str">
        <f t="shared" si="0"/>
        <v>Bolanovich (1944)</v>
      </c>
      <c r="F28" s="4">
        <v>73</v>
      </c>
      <c r="G28" s="4">
        <v>304</v>
      </c>
      <c r="H28" s="3" t="s">
        <v>89</v>
      </c>
      <c r="I28" s="1"/>
      <c r="J28" s="1" t="s">
        <v>126</v>
      </c>
      <c r="K28" s="4">
        <v>0.81</v>
      </c>
      <c r="L28" s="4">
        <v>0.5</v>
      </c>
      <c r="M28" s="1" t="s">
        <v>127</v>
      </c>
      <c r="N28" s="1" t="s">
        <v>128</v>
      </c>
      <c r="O28" s="1"/>
      <c r="P28" s="4">
        <v>0.66</v>
      </c>
      <c r="Q28" s="4">
        <v>1</v>
      </c>
      <c r="R28" s="6">
        <f t="shared" si="1"/>
        <v>0.75757575757575757</v>
      </c>
      <c r="S28" s="6">
        <f t="shared" si="2"/>
        <v>0.57392102846648296</v>
      </c>
      <c r="T28" s="4">
        <f t="shared" si="3"/>
        <v>0.5625</v>
      </c>
      <c r="U28" s="4">
        <f t="shared" si="4"/>
        <v>72</v>
      </c>
      <c r="V28" s="4">
        <f t="shared" si="5"/>
        <v>7.8125E-3</v>
      </c>
      <c r="W28" s="4">
        <f t="shared" si="6"/>
        <v>8.8388347648318447E-2</v>
      </c>
      <c r="X28" s="4">
        <v>9</v>
      </c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ht="15.75" customHeight="1" x14ac:dyDescent="0.2">
      <c r="A29" s="4">
        <v>17</v>
      </c>
      <c r="B29" s="4">
        <v>19</v>
      </c>
      <c r="C29" s="3" t="s">
        <v>129</v>
      </c>
      <c r="D29" s="4">
        <v>2009</v>
      </c>
      <c r="E29" s="5" t="str">
        <f t="shared" si="0"/>
        <v>Lyons, Hoffman, &amp; Michel (2009)</v>
      </c>
      <c r="F29" s="4">
        <v>762</v>
      </c>
      <c r="G29" s="4">
        <v>365</v>
      </c>
      <c r="H29" s="3" t="s">
        <v>89</v>
      </c>
      <c r="I29" s="4">
        <v>0.91</v>
      </c>
      <c r="J29" s="1" t="s">
        <v>130</v>
      </c>
      <c r="K29" s="1"/>
      <c r="L29" s="4">
        <v>-0.02</v>
      </c>
      <c r="M29" s="1" t="s">
        <v>131</v>
      </c>
      <c r="N29" s="1" t="s">
        <v>132</v>
      </c>
      <c r="O29" s="4">
        <v>0.94078947000000002</v>
      </c>
      <c r="P29" s="4">
        <v>0.66</v>
      </c>
      <c r="Q29" s="4">
        <v>1</v>
      </c>
      <c r="R29" s="6">
        <f t="shared" si="1"/>
        <v>-3.0303030303030304E-2</v>
      </c>
      <c r="S29" s="6">
        <f t="shared" si="2"/>
        <v>9.1827364554637292E-4</v>
      </c>
      <c r="T29" s="4">
        <f t="shared" si="3"/>
        <v>0.99920016000000011</v>
      </c>
      <c r="U29" s="4">
        <f t="shared" si="4"/>
        <v>761</v>
      </c>
      <c r="V29" s="4">
        <f t="shared" si="5"/>
        <v>1.3130094086727991E-3</v>
      </c>
      <c r="W29" s="4">
        <f t="shared" si="6"/>
        <v>3.62354716910488E-2</v>
      </c>
      <c r="X29" s="4">
        <v>6</v>
      </c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ht="15.75" customHeight="1" x14ac:dyDescent="0.2">
      <c r="A30" s="4">
        <v>17</v>
      </c>
      <c r="B30" s="4">
        <v>19.100000000000001</v>
      </c>
      <c r="C30" s="3" t="s">
        <v>129</v>
      </c>
      <c r="D30" s="4">
        <v>2009</v>
      </c>
      <c r="E30" s="5" t="str">
        <f t="shared" si="0"/>
        <v>Lyons, Hoffman, &amp; Michel (2009)</v>
      </c>
      <c r="F30" s="4">
        <v>762</v>
      </c>
      <c r="G30" s="4">
        <v>730</v>
      </c>
      <c r="H30" s="3" t="s">
        <v>89</v>
      </c>
      <c r="I30" s="4">
        <v>0.91</v>
      </c>
      <c r="J30" s="1" t="s">
        <v>130</v>
      </c>
      <c r="K30" s="1"/>
      <c r="L30" s="4">
        <v>-0.02</v>
      </c>
      <c r="M30" s="1" t="s">
        <v>131</v>
      </c>
      <c r="N30" s="1" t="s">
        <v>132</v>
      </c>
      <c r="O30" s="4">
        <v>0.94078947000000002</v>
      </c>
      <c r="P30" s="4">
        <v>0.66</v>
      </c>
      <c r="Q30" s="4">
        <v>1</v>
      </c>
      <c r="R30" s="6">
        <f t="shared" si="1"/>
        <v>-3.0303030303030304E-2</v>
      </c>
      <c r="S30" s="6">
        <f t="shared" si="2"/>
        <v>9.1827364554637292E-4</v>
      </c>
      <c r="T30" s="4">
        <f t="shared" si="3"/>
        <v>0.99920016000000011</v>
      </c>
      <c r="U30" s="4">
        <f t="shared" si="4"/>
        <v>761</v>
      </c>
      <c r="V30" s="4">
        <f t="shared" si="5"/>
        <v>1.3130094086727991E-3</v>
      </c>
      <c r="W30" s="4">
        <f t="shared" si="6"/>
        <v>3.62354716910488E-2</v>
      </c>
      <c r="X30" s="4">
        <v>6</v>
      </c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ht="15.75" customHeight="1" x14ac:dyDescent="0.2">
      <c r="A31" s="4">
        <v>17</v>
      </c>
      <c r="B31" s="4">
        <v>19.2</v>
      </c>
      <c r="C31" s="3" t="s">
        <v>129</v>
      </c>
      <c r="D31" s="4">
        <v>2009</v>
      </c>
      <c r="E31" s="5" t="str">
        <f t="shared" si="0"/>
        <v>Lyons, Hoffman, &amp; Michel (2009)</v>
      </c>
      <c r="F31" s="4">
        <v>762</v>
      </c>
      <c r="G31" s="4">
        <v>1095</v>
      </c>
      <c r="H31" s="3" t="s">
        <v>89</v>
      </c>
      <c r="I31" s="4">
        <v>0.91</v>
      </c>
      <c r="J31" s="1" t="s">
        <v>130</v>
      </c>
      <c r="K31" s="1"/>
      <c r="L31" s="4">
        <v>-0.06</v>
      </c>
      <c r="M31" s="1" t="s">
        <v>131</v>
      </c>
      <c r="N31" s="1" t="s">
        <v>132</v>
      </c>
      <c r="O31" s="4">
        <v>0.94078947000000002</v>
      </c>
      <c r="P31" s="4">
        <v>0.66</v>
      </c>
      <c r="Q31" s="4">
        <v>1</v>
      </c>
      <c r="R31" s="6">
        <f t="shared" si="1"/>
        <v>-9.0909090909090898E-2</v>
      </c>
      <c r="S31" s="6">
        <f t="shared" si="2"/>
        <v>8.2644628099173539E-3</v>
      </c>
      <c r="T31" s="4">
        <f t="shared" si="3"/>
        <v>0.99281295999999986</v>
      </c>
      <c r="U31" s="4">
        <f t="shared" si="4"/>
        <v>761</v>
      </c>
      <c r="V31" s="4">
        <f t="shared" si="5"/>
        <v>1.304616241787122E-3</v>
      </c>
      <c r="W31" s="4">
        <f t="shared" si="6"/>
        <v>3.6119471781673691E-2</v>
      </c>
      <c r="X31" s="4">
        <v>6</v>
      </c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ht="15.75" customHeight="1" x14ac:dyDescent="0.2">
      <c r="A32" s="4">
        <v>18</v>
      </c>
      <c r="B32" s="4">
        <v>20</v>
      </c>
      <c r="C32" s="3" t="s">
        <v>133</v>
      </c>
      <c r="D32" s="4">
        <v>1960</v>
      </c>
      <c r="E32" s="5" t="str">
        <f t="shared" si="0"/>
        <v>Neel &amp; Dunn (1960)</v>
      </c>
      <c r="F32" s="4">
        <v>32</v>
      </c>
      <c r="G32" s="4">
        <v>42</v>
      </c>
      <c r="H32" s="3" t="s">
        <v>89</v>
      </c>
      <c r="I32" s="1"/>
      <c r="J32" s="1" t="s">
        <v>134</v>
      </c>
      <c r="K32" s="1"/>
      <c r="L32" s="4">
        <v>0.39</v>
      </c>
      <c r="M32" s="1" t="s">
        <v>135</v>
      </c>
      <c r="N32" s="1" t="s">
        <v>136</v>
      </c>
      <c r="O32" s="1"/>
      <c r="P32" s="4">
        <v>0.66</v>
      </c>
      <c r="Q32" s="4">
        <v>0</v>
      </c>
      <c r="R32" s="6">
        <f t="shared" si="1"/>
        <v>0.59090909090909094</v>
      </c>
      <c r="S32" s="6">
        <f t="shared" si="2"/>
        <v>0.34917355371900832</v>
      </c>
      <c r="T32" s="4">
        <f t="shared" si="3"/>
        <v>0.71893441000000002</v>
      </c>
      <c r="U32" s="4">
        <f t="shared" si="4"/>
        <v>31</v>
      </c>
      <c r="V32" s="4">
        <f t="shared" si="5"/>
        <v>2.3191432580645162E-2</v>
      </c>
      <c r="W32" s="4">
        <f t="shared" si="6"/>
        <v>0.15228733558850244</v>
      </c>
      <c r="X32" s="1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1"/>
    </row>
    <row r="33" spans="1:51" ht="15.75" customHeight="1" x14ac:dyDescent="0.2">
      <c r="A33" s="15">
        <v>19</v>
      </c>
      <c r="B33" s="15">
        <v>21</v>
      </c>
      <c r="C33" s="17" t="s">
        <v>137</v>
      </c>
      <c r="D33" s="15">
        <v>1994</v>
      </c>
      <c r="E33" s="5" t="str">
        <f t="shared" si="0"/>
        <v>Rothstein, Paunonen, Rushm, &amp; King (1994)</v>
      </c>
      <c r="F33" s="15">
        <v>450</v>
      </c>
      <c r="G33" s="15">
        <v>365</v>
      </c>
      <c r="H33" s="16" t="s">
        <v>138</v>
      </c>
      <c r="I33" s="16"/>
      <c r="J33" s="16" t="s">
        <v>139</v>
      </c>
      <c r="K33" s="15">
        <v>0.88</v>
      </c>
      <c r="L33" s="15">
        <v>0.21</v>
      </c>
      <c r="M33" s="16" t="s">
        <v>140</v>
      </c>
      <c r="N33" s="16"/>
      <c r="O33" s="16"/>
      <c r="P33" s="15">
        <v>0.66</v>
      </c>
      <c r="Q33" s="15">
        <v>0</v>
      </c>
      <c r="R33" s="6">
        <f t="shared" si="1"/>
        <v>0.31818181818181818</v>
      </c>
      <c r="S33" s="6">
        <f t="shared" si="2"/>
        <v>0.1012396694214876</v>
      </c>
      <c r="T33" s="4">
        <f t="shared" si="3"/>
        <v>0.91374480999999996</v>
      </c>
      <c r="U33" s="4">
        <f t="shared" si="4"/>
        <v>449</v>
      </c>
      <c r="V33" s="4">
        <f t="shared" si="5"/>
        <v>2.0350663919821827E-3</v>
      </c>
      <c r="W33" s="4">
        <f t="shared" si="6"/>
        <v>4.5111710142513806E-2</v>
      </c>
      <c r="X33" s="16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6"/>
    </row>
    <row r="34" spans="1:51" ht="15.75" customHeight="1" x14ac:dyDescent="0.2">
      <c r="A34" s="4">
        <v>20</v>
      </c>
      <c r="B34" s="4">
        <v>22</v>
      </c>
      <c r="C34" s="3" t="s">
        <v>141</v>
      </c>
      <c r="D34" s="4">
        <v>1995</v>
      </c>
      <c r="E34" s="5" t="str">
        <f t="shared" ref="E34:E65" si="7">CONCATENATE(C34," (",D34,")")</f>
        <v>Ree, Carretta, &amp; Teachout (1995)</v>
      </c>
      <c r="F34" s="4">
        <v>3428</v>
      </c>
      <c r="G34" s="4">
        <v>371</v>
      </c>
      <c r="H34" s="3" t="s">
        <v>142</v>
      </c>
      <c r="I34" s="4">
        <v>0.83</v>
      </c>
      <c r="J34" s="1" t="s">
        <v>143</v>
      </c>
      <c r="K34" s="1"/>
      <c r="L34" s="4">
        <v>0.08</v>
      </c>
      <c r="M34" s="1" t="s">
        <v>144</v>
      </c>
      <c r="N34" s="1" t="s">
        <v>145</v>
      </c>
      <c r="O34" s="4">
        <v>0.84905660000000005</v>
      </c>
      <c r="P34" s="4">
        <v>0.66</v>
      </c>
      <c r="Q34" s="4">
        <v>0</v>
      </c>
      <c r="R34" s="6">
        <f t="shared" ref="R34:R65" si="8">L34/P34</f>
        <v>0.12121212121212122</v>
      </c>
      <c r="S34" s="6">
        <f t="shared" ref="S34:S65" si="9">R34^2</f>
        <v>1.4692378328741967E-2</v>
      </c>
      <c r="T34" s="4">
        <f t="shared" ref="T34:T65" si="10">((1-(L34^2))^2)</f>
        <v>0.98724096000000006</v>
      </c>
      <c r="U34" s="4">
        <f t="shared" ref="U34:U65" si="11">F34-1</f>
        <v>3427</v>
      </c>
      <c r="V34" s="4">
        <f t="shared" ref="V34:V65" si="12">T34/U34</f>
        <v>2.8807731543624161E-4</v>
      </c>
      <c r="W34" s="4">
        <f t="shared" ref="W34:W65" si="13">SQRT(V34)</f>
        <v>1.6972840523502293E-2</v>
      </c>
      <c r="X34" s="4">
        <v>7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ht="15.75" customHeight="1" x14ac:dyDescent="0.2">
      <c r="A35" s="4">
        <v>21</v>
      </c>
      <c r="B35" s="4">
        <v>23</v>
      </c>
      <c r="C35" s="1" t="s">
        <v>146</v>
      </c>
      <c r="D35" s="4">
        <v>2010</v>
      </c>
      <c r="E35" s="5" t="str">
        <f t="shared" si="7"/>
        <v>Henderson (2010)</v>
      </c>
      <c r="F35" s="4">
        <v>74</v>
      </c>
      <c r="G35" s="4">
        <v>91.2</v>
      </c>
      <c r="H35" s="3" t="s">
        <v>147</v>
      </c>
      <c r="I35" s="4">
        <v>0.93</v>
      </c>
      <c r="J35" s="1" t="s">
        <v>148</v>
      </c>
      <c r="K35" s="4">
        <v>0.93</v>
      </c>
      <c r="L35" s="4">
        <v>0.67</v>
      </c>
      <c r="M35" s="1" t="s">
        <v>149</v>
      </c>
      <c r="N35" s="1" t="s">
        <v>150</v>
      </c>
      <c r="O35" s="4">
        <v>0.60133333</v>
      </c>
      <c r="P35" s="4">
        <v>0.66</v>
      </c>
      <c r="Q35" s="4">
        <v>0</v>
      </c>
      <c r="R35" s="6">
        <f t="shared" si="8"/>
        <v>1.0151515151515151</v>
      </c>
      <c r="S35" s="6">
        <f t="shared" si="9"/>
        <v>1.0305325987144169</v>
      </c>
      <c r="T35" s="4">
        <f t="shared" si="10"/>
        <v>0.3037112099999999</v>
      </c>
      <c r="U35" s="4">
        <f t="shared" si="11"/>
        <v>73</v>
      </c>
      <c r="V35" s="4">
        <f t="shared" si="12"/>
        <v>4.1604275342465736E-3</v>
      </c>
      <c r="W35" s="4">
        <f t="shared" si="13"/>
        <v>6.4501376219787535E-2</v>
      </c>
      <c r="X35" s="4">
        <v>4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ht="15.75" customHeight="1" x14ac:dyDescent="0.2">
      <c r="A36" s="4">
        <v>21</v>
      </c>
      <c r="B36" s="4">
        <v>23.1</v>
      </c>
      <c r="C36" s="1" t="s">
        <v>146</v>
      </c>
      <c r="D36" s="4">
        <v>2010</v>
      </c>
      <c r="E36" s="5" t="str">
        <f t="shared" si="7"/>
        <v>Henderson (2010)</v>
      </c>
      <c r="F36" s="4">
        <v>74</v>
      </c>
      <c r="G36" s="4">
        <v>2737.4</v>
      </c>
      <c r="H36" s="3" t="s">
        <v>147</v>
      </c>
      <c r="I36" s="4">
        <v>0.93</v>
      </c>
      <c r="J36" s="1" t="s">
        <v>151</v>
      </c>
      <c r="K36" s="4">
        <v>0.85</v>
      </c>
      <c r="L36" s="4">
        <v>0.52</v>
      </c>
      <c r="M36" s="1" t="s">
        <v>152</v>
      </c>
      <c r="N36" s="1" t="s">
        <v>150</v>
      </c>
      <c r="O36" s="4">
        <v>0.60133333</v>
      </c>
      <c r="P36" s="4">
        <v>0.66</v>
      </c>
      <c r="Q36" s="4">
        <v>1</v>
      </c>
      <c r="R36" s="6">
        <f t="shared" si="8"/>
        <v>0.78787878787878785</v>
      </c>
      <c r="S36" s="6">
        <f t="shared" si="9"/>
        <v>0.62075298438934801</v>
      </c>
      <c r="T36" s="4">
        <f t="shared" si="10"/>
        <v>0.53231616000000004</v>
      </c>
      <c r="U36" s="4">
        <f t="shared" si="11"/>
        <v>73</v>
      </c>
      <c r="V36" s="4">
        <f t="shared" si="12"/>
        <v>7.2920021917808227E-3</v>
      </c>
      <c r="W36" s="4">
        <f t="shared" si="13"/>
        <v>8.5393220994296859E-2</v>
      </c>
      <c r="X36" s="4">
        <v>4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ht="15.75" customHeight="1" x14ac:dyDescent="0.2">
      <c r="A37" s="4">
        <v>21</v>
      </c>
      <c r="B37" s="4">
        <v>23.2</v>
      </c>
      <c r="C37" s="1" t="s">
        <v>146</v>
      </c>
      <c r="D37" s="4">
        <v>2010</v>
      </c>
      <c r="E37" s="5" t="str">
        <f t="shared" si="7"/>
        <v>Henderson (2010)</v>
      </c>
      <c r="F37" s="4">
        <v>74</v>
      </c>
      <c r="G37" s="4">
        <v>6144</v>
      </c>
      <c r="H37" s="3" t="s">
        <v>147</v>
      </c>
      <c r="I37" s="4">
        <v>0.93</v>
      </c>
      <c r="J37" s="1" t="s">
        <v>153</v>
      </c>
      <c r="K37" s="4">
        <v>0.86</v>
      </c>
      <c r="L37" s="4">
        <v>0.3</v>
      </c>
      <c r="M37" s="1" t="s">
        <v>152</v>
      </c>
      <c r="N37" s="1" t="s">
        <v>150</v>
      </c>
      <c r="O37" s="4">
        <v>0.60133333</v>
      </c>
      <c r="P37" s="4">
        <v>0.66</v>
      </c>
      <c r="Q37" s="4">
        <v>1</v>
      </c>
      <c r="R37" s="6">
        <f t="shared" si="8"/>
        <v>0.45454545454545453</v>
      </c>
      <c r="S37" s="6">
        <f t="shared" si="9"/>
        <v>0.20661157024793386</v>
      </c>
      <c r="T37" s="4">
        <f t="shared" si="10"/>
        <v>0.82810000000000006</v>
      </c>
      <c r="U37" s="4">
        <f t="shared" si="11"/>
        <v>73</v>
      </c>
      <c r="V37" s="4">
        <f t="shared" si="12"/>
        <v>1.1343835616438357E-2</v>
      </c>
      <c r="W37" s="4">
        <f t="shared" si="13"/>
        <v>0.10650744394847882</v>
      </c>
      <c r="X37" s="4">
        <v>4</v>
      </c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ht="15.75" customHeight="1" x14ac:dyDescent="0.2">
      <c r="A38" s="4">
        <v>21</v>
      </c>
      <c r="B38" s="4">
        <v>23.4</v>
      </c>
      <c r="C38" s="1" t="s">
        <v>146</v>
      </c>
      <c r="D38" s="4">
        <v>2010</v>
      </c>
      <c r="E38" s="5" t="str">
        <f t="shared" si="7"/>
        <v>Henderson (2010)</v>
      </c>
      <c r="F38" s="4">
        <v>74</v>
      </c>
      <c r="G38" s="4">
        <v>9155.4</v>
      </c>
      <c r="H38" s="3" t="s">
        <v>147</v>
      </c>
      <c r="I38" s="4">
        <v>0.93</v>
      </c>
      <c r="J38" s="1" t="s">
        <v>154</v>
      </c>
      <c r="K38" s="1"/>
      <c r="L38" s="4">
        <v>0.46</v>
      </c>
      <c r="M38" s="1" t="s">
        <v>152</v>
      </c>
      <c r="N38" s="1" t="s">
        <v>150</v>
      </c>
      <c r="O38" s="4">
        <v>0.60133333</v>
      </c>
      <c r="P38" s="4">
        <v>0.66</v>
      </c>
      <c r="Q38" s="4">
        <v>1</v>
      </c>
      <c r="R38" s="6">
        <f t="shared" si="8"/>
        <v>0.69696969696969702</v>
      </c>
      <c r="S38" s="6">
        <f t="shared" si="9"/>
        <v>0.48576675849403128</v>
      </c>
      <c r="T38" s="4">
        <f t="shared" si="10"/>
        <v>0.62157456</v>
      </c>
      <c r="U38" s="4">
        <f t="shared" si="11"/>
        <v>73</v>
      </c>
      <c r="V38" s="4">
        <f t="shared" si="12"/>
        <v>8.5147199999999999E-3</v>
      </c>
      <c r="W38" s="4">
        <f t="shared" si="13"/>
        <v>9.2275240449429335E-2</v>
      </c>
      <c r="X38" s="4">
        <v>4</v>
      </c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ht="15.75" customHeight="1" x14ac:dyDescent="0.2">
      <c r="A39" s="4">
        <v>22</v>
      </c>
      <c r="B39" s="4">
        <v>24</v>
      </c>
      <c r="C39" s="1" t="s">
        <v>155</v>
      </c>
      <c r="D39" s="4">
        <v>1992</v>
      </c>
      <c r="E39" s="5" t="str">
        <f t="shared" si="7"/>
        <v>Atwater (1992)</v>
      </c>
      <c r="F39" s="4">
        <v>82</v>
      </c>
      <c r="G39" s="4">
        <v>24.5</v>
      </c>
      <c r="H39" s="3" t="s">
        <v>156</v>
      </c>
      <c r="I39" s="1"/>
      <c r="J39" s="1" t="s">
        <v>157</v>
      </c>
      <c r="K39" s="4">
        <v>0.74</v>
      </c>
      <c r="L39" s="4">
        <v>0.01</v>
      </c>
      <c r="M39" s="1" t="s">
        <v>158</v>
      </c>
      <c r="N39" s="1" t="s">
        <v>159</v>
      </c>
      <c r="O39" s="1"/>
      <c r="P39" s="4">
        <v>0.66</v>
      </c>
      <c r="Q39" s="4">
        <v>0</v>
      </c>
      <c r="R39" s="6">
        <f t="shared" si="8"/>
        <v>1.5151515151515152E-2</v>
      </c>
      <c r="S39" s="6">
        <f t="shared" si="9"/>
        <v>2.2956841138659323E-4</v>
      </c>
      <c r="T39" s="4">
        <f t="shared" si="10"/>
        <v>0.99980001000000007</v>
      </c>
      <c r="U39" s="4">
        <f t="shared" si="11"/>
        <v>81</v>
      </c>
      <c r="V39" s="4">
        <f t="shared" si="12"/>
        <v>1.234321E-2</v>
      </c>
      <c r="W39" s="4">
        <f t="shared" si="13"/>
        <v>0.1111</v>
      </c>
      <c r="X39" s="4">
        <v>3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ht="15.75" customHeight="1" x14ac:dyDescent="0.2">
      <c r="A40" s="4">
        <v>23</v>
      </c>
      <c r="B40" s="4">
        <v>25</v>
      </c>
      <c r="C40" s="3" t="s">
        <v>160</v>
      </c>
      <c r="D40" s="4">
        <v>2002</v>
      </c>
      <c r="E40" s="5" t="str">
        <f t="shared" si="7"/>
        <v>Bartone, Snook, &amp; Tremble (2002)</v>
      </c>
      <c r="F40" s="4">
        <v>845</v>
      </c>
      <c r="G40" s="4">
        <v>1460</v>
      </c>
      <c r="H40" s="3" t="s">
        <v>161</v>
      </c>
      <c r="I40" s="4">
        <v>0.88</v>
      </c>
      <c r="J40" s="1" t="s">
        <v>162</v>
      </c>
      <c r="K40" s="4">
        <v>0.76</v>
      </c>
      <c r="L40" s="4">
        <v>0.03</v>
      </c>
      <c r="M40" s="1" t="s">
        <v>163</v>
      </c>
      <c r="N40" s="1" t="s">
        <v>164</v>
      </c>
      <c r="O40" s="1"/>
      <c r="P40" s="4">
        <v>0.66</v>
      </c>
      <c r="Q40" s="4">
        <v>0</v>
      </c>
      <c r="R40" s="6">
        <f t="shared" si="8"/>
        <v>4.5454545454545449E-2</v>
      </c>
      <c r="S40" s="6">
        <f t="shared" si="9"/>
        <v>2.0661157024793385E-3</v>
      </c>
      <c r="T40" s="4">
        <f t="shared" si="10"/>
        <v>0.99820080999999994</v>
      </c>
      <c r="U40" s="4">
        <f t="shared" si="11"/>
        <v>844</v>
      </c>
      <c r="V40" s="4">
        <f t="shared" si="12"/>
        <v>1.1827023815165875E-3</v>
      </c>
      <c r="W40" s="4">
        <f t="shared" si="13"/>
        <v>3.4390440263488739E-2</v>
      </c>
      <c r="X40" s="4">
        <v>7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ht="15.75" customHeight="1" x14ac:dyDescent="0.2">
      <c r="A41" s="4">
        <v>24</v>
      </c>
      <c r="B41" s="4">
        <v>26</v>
      </c>
      <c r="C41" s="3" t="s">
        <v>165</v>
      </c>
      <c r="D41" s="4">
        <v>2007</v>
      </c>
      <c r="E41" s="5" t="str">
        <f t="shared" si="7"/>
        <v>Lievens, Reeve, &amp; Heggestad (2007)</v>
      </c>
      <c r="F41" s="4">
        <v>94</v>
      </c>
      <c r="G41" s="4">
        <v>1095</v>
      </c>
      <c r="H41" s="3" t="s">
        <v>166</v>
      </c>
      <c r="I41" s="4">
        <v>0.84</v>
      </c>
      <c r="J41" s="1" t="s">
        <v>167</v>
      </c>
      <c r="K41" s="1"/>
      <c r="L41" s="4">
        <v>0.15</v>
      </c>
      <c r="M41" s="1" t="s">
        <v>168</v>
      </c>
      <c r="N41" s="1" t="s">
        <v>169</v>
      </c>
      <c r="O41" s="1"/>
      <c r="P41" s="4">
        <v>0.66</v>
      </c>
      <c r="Q41" s="4">
        <v>0</v>
      </c>
      <c r="R41" s="6">
        <f t="shared" si="8"/>
        <v>0.22727272727272727</v>
      </c>
      <c r="S41" s="6">
        <f t="shared" si="9"/>
        <v>5.1652892561983466E-2</v>
      </c>
      <c r="T41" s="4">
        <f t="shared" si="10"/>
        <v>0.95550625000000011</v>
      </c>
      <c r="U41" s="4">
        <f t="shared" si="11"/>
        <v>93</v>
      </c>
      <c r="V41" s="4">
        <f t="shared" si="12"/>
        <v>1.0274260752688173E-2</v>
      </c>
      <c r="W41" s="4">
        <f t="shared" si="13"/>
        <v>0.10136202815989907</v>
      </c>
      <c r="X41" s="1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1"/>
    </row>
    <row r="42" spans="1:51" ht="15.75" customHeight="1" x14ac:dyDescent="0.2">
      <c r="A42" s="4">
        <v>24</v>
      </c>
      <c r="B42" s="4">
        <v>26.1</v>
      </c>
      <c r="C42" s="3" t="s">
        <v>165</v>
      </c>
      <c r="D42" s="4">
        <v>2007</v>
      </c>
      <c r="E42" s="5" t="str">
        <f t="shared" si="7"/>
        <v>Lievens, Reeve, &amp; Heggestad (2007)</v>
      </c>
      <c r="F42" s="4">
        <v>518</v>
      </c>
      <c r="G42" s="4">
        <v>1095</v>
      </c>
      <c r="H42" s="3" t="s">
        <v>166</v>
      </c>
      <c r="I42" s="4">
        <v>0.84</v>
      </c>
      <c r="J42" s="1" t="s">
        <v>167</v>
      </c>
      <c r="K42" s="1"/>
      <c r="L42" s="4">
        <v>0.19</v>
      </c>
      <c r="M42" s="1" t="s">
        <v>168</v>
      </c>
      <c r="N42" s="1" t="s">
        <v>169</v>
      </c>
      <c r="O42" s="1"/>
      <c r="P42" s="4">
        <v>0.66</v>
      </c>
      <c r="Q42" s="4">
        <v>0</v>
      </c>
      <c r="R42" s="6">
        <f t="shared" si="8"/>
        <v>0.28787878787878785</v>
      </c>
      <c r="S42" s="6">
        <f t="shared" si="9"/>
        <v>8.2874196510560133E-2</v>
      </c>
      <c r="T42" s="4">
        <f t="shared" si="10"/>
        <v>0.92910320999999996</v>
      </c>
      <c r="U42" s="4">
        <f t="shared" si="11"/>
        <v>517</v>
      </c>
      <c r="V42" s="4">
        <f t="shared" si="12"/>
        <v>1.7971048549323017E-3</v>
      </c>
      <c r="W42" s="4">
        <f t="shared" si="13"/>
        <v>4.239227352870216E-2</v>
      </c>
      <c r="X42" s="1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1"/>
    </row>
    <row r="43" spans="1:51" ht="15.75" customHeight="1" x14ac:dyDescent="0.2">
      <c r="A43" s="4">
        <v>25</v>
      </c>
      <c r="B43" s="4">
        <v>27</v>
      </c>
      <c r="C43" s="3" t="s">
        <v>165</v>
      </c>
      <c r="D43" s="4">
        <v>2009</v>
      </c>
      <c r="E43" s="5" t="str">
        <f t="shared" si="7"/>
        <v>Lievens, Reeve, &amp; Heggestad (2009)</v>
      </c>
      <c r="F43" s="4">
        <v>183</v>
      </c>
      <c r="G43" s="4">
        <v>365</v>
      </c>
      <c r="H43" s="3" t="s">
        <v>170</v>
      </c>
      <c r="I43" s="4">
        <v>0.8</v>
      </c>
      <c r="J43" s="1" t="s">
        <v>171</v>
      </c>
      <c r="K43" s="1"/>
      <c r="L43" s="4">
        <v>0.1</v>
      </c>
      <c r="M43" s="1" t="s">
        <v>168</v>
      </c>
      <c r="N43" s="1" t="s">
        <v>169</v>
      </c>
      <c r="O43" s="1"/>
      <c r="P43" s="4">
        <v>0.66</v>
      </c>
      <c r="Q43" s="4">
        <v>0</v>
      </c>
      <c r="R43" s="6">
        <f t="shared" si="8"/>
        <v>0.15151515151515152</v>
      </c>
      <c r="S43" s="6">
        <f t="shared" si="9"/>
        <v>2.2956841138659322E-2</v>
      </c>
      <c r="T43" s="4">
        <f t="shared" si="10"/>
        <v>0.98009999999999997</v>
      </c>
      <c r="U43" s="4">
        <f t="shared" si="11"/>
        <v>182</v>
      </c>
      <c r="V43" s="4">
        <f t="shared" si="12"/>
        <v>5.3851648351648353E-3</v>
      </c>
      <c r="W43" s="4">
        <f t="shared" si="13"/>
        <v>7.3383682349449017E-2</v>
      </c>
      <c r="X43" s="1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1"/>
    </row>
    <row r="44" spans="1:51" ht="15.75" customHeight="1" x14ac:dyDescent="0.2">
      <c r="A44" s="4">
        <v>25</v>
      </c>
      <c r="B44" s="4">
        <v>27.1</v>
      </c>
      <c r="C44" s="3" t="s">
        <v>165</v>
      </c>
      <c r="D44" s="4">
        <v>2009</v>
      </c>
      <c r="E44" s="5" t="str">
        <f t="shared" si="7"/>
        <v>Lievens, Reeve, &amp; Heggestad (2009)</v>
      </c>
      <c r="F44" s="4">
        <v>168</v>
      </c>
      <c r="G44" s="4">
        <v>365</v>
      </c>
      <c r="H44" s="3" t="s">
        <v>170</v>
      </c>
      <c r="I44" s="4">
        <v>0.8</v>
      </c>
      <c r="J44" s="1" t="s">
        <v>171</v>
      </c>
      <c r="K44" s="1"/>
      <c r="L44" s="4">
        <v>0.03</v>
      </c>
      <c r="M44" s="1" t="s">
        <v>168</v>
      </c>
      <c r="N44" s="1" t="s">
        <v>169</v>
      </c>
      <c r="O44" s="1"/>
      <c r="P44" s="4">
        <v>0.66</v>
      </c>
      <c r="Q44" s="4">
        <v>0</v>
      </c>
      <c r="R44" s="6">
        <f t="shared" si="8"/>
        <v>4.5454545454545449E-2</v>
      </c>
      <c r="S44" s="6">
        <f t="shared" si="9"/>
        <v>2.0661157024793385E-3</v>
      </c>
      <c r="T44" s="4">
        <f t="shared" si="10"/>
        <v>0.99820080999999994</v>
      </c>
      <c r="U44" s="4">
        <f t="shared" si="11"/>
        <v>167</v>
      </c>
      <c r="V44" s="4">
        <f t="shared" si="12"/>
        <v>5.977250359281437E-3</v>
      </c>
      <c r="W44" s="4">
        <f t="shared" si="13"/>
        <v>7.7312679162485617E-2</v>
      </c>
      <c r="X44" s="1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1"/>
    </row>
    <row r="45" spans="1:51" ht="15.75" customHeight="1" x14ac:dyDescent="0.2">
      <c r="A45" s="4">
        <v>26</v>
      </c>
      <c r="B45" s="4">
        <v>28</v>
      </c>
      <c r="C45" s="3" t="s">
        <v>172</v>
      </c>
      <c r="D45" s="4">
        <v>1967</v>
      </c>
      <c r="E45" s="5" t="str">
        <f t="shared" si="7"/>
        <v>Plag &amp; Goffman (1967)</v>
      </c>
      <c r="F45" s="4">
        <v>1541</v>
      </c>
      <c r="G45" s="4">
        <v>730</v>
      </c>
      <c r="H45" s="3" t="s">
        <v>121</v>
      </c>
      <c r="I45" s="1"/>
      <c r="J45" s="1" t="s">
        <v>173</v>
      </c>
      <c r="K45" s="1"/>
      <c r="L45" s="4">
        <v>0.17199999999999999</v>
      </c>
      <c r="M45" s="1" t="s">
        <v>174</v>
      </c>
      <c r="N45" s="1" t="s">
        <v>175</v>
      </c>
      <c r="O45" s="1"/>
      <c r="P45" s="4">
        <v>0.66</v>
      </c>
      <c r="Q45" s="4">
        <v>1</v>
      </c>
      <c r="R45" s="6">
        <f t="shared" si="8"/>
        <v>0.26060606060606056</v>
      </c>
      <c r="S45" s="6">
        <f t="shared" si="9"/>
        <v>6.7915518824609708E-2</v>
      </c>
      <c r="T45" s="4">
        <f t="shared" si="10"/>
        <v>0.94170721305600014</v>
      </c>
      <c r="U45" s="4">
        <f t="shared" si="11"/>
        <v>1540</v>
      </c>
      <c r="V45" s="4">
        <f t="shared" si="12"/>
        <v>6.1149819029610399E-4</v>
      </c>
      <c r="W45" s="4">
        <f t="shared" si="13"/>
        <v>2.4728489446306744E-2</v>
      </c>
      <c r="X45" s="4">
        <v>3</v>
      </c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ht="15.75" customHeight="1" x14ac:dyDescent="0.2">
      <c r="A46" s="4">
        <v>26</v>
      </c>
      <c r="B46" s="4">
        <v>28.2</v>
      </c>
      <c r="C46" s="3" t="s">
        <v>172</v>
      </c>
      <c r="D46" s="4">
        <v>1967</v>
      </c>
      <c r="E46" s="5" t="str">
        <f t="shared" si="7"/>
        <v>Plag &amp; Goffman (1967)</v>
      </c>
      <c r="F46" s="4">
        <v>1776</v>
      </c>
      <c r="G46" s="4">
        <v>1460</v>
      </c>
      <c r="H46" s="3" t="s">
        <v>121</v>
      </c>
      <c r="I46" s="1"/>
      <c r="J46" s="1" t="s">
        <v>176</v>
      </c>
      <c r="K46" s="1"/>
      <c r="L46" s="4">
        <v>0.23300000000000001</v>
      </c>
      <c r="M46" s="1" t="s">
        <v>174</v>
      </c>
      <c r="N46" s="1" t="s">
        <v>175</v>
      </c>
      <c r="O46" s="1"/>
      <c r="P46" s="4">
        <v>0.66</v>
      </c>
      <c r="Q46" s="4">
        <v>1</v>
      </c>
      <c r="R46" s="6">
        <f t="shared" si="8"/>
        <v>0.35303030303030303</v>
      </c>
      <c r="S46" s="6">
        <f t="shared" si="9"/>
        <v>0.12463039485766758</v>
      </c>
      <c r="T46" s="4">
        <f t="shared" si="10"/>
        <v>0.89436929552099997</v>
      </c>
      <c r="U46" s="4">
        <f t="shared" si="11"/>
        <v>1775</v>
      </c>
      <c r="V46" s="4">
        <f t="shared" si="12"/>
        <v>5.0387002564563374E-4</v>
      </c>
      <c r="W46" s="4">
        <f t="shared" si="13"/>
        <v>2.2447049375043344E-2</v>
      </c>
      <c r="X46" s="4">
        <v>3</v>
      </c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ht="15.75" customHeight="1" x14ac:dyDescent="0.2">
      <c r="A47" s="4">
        <v>27</v>
      </c>
      <c r="B47" s="4">
        <v>29</v>
      </c>
      <c r="C47" s="1" t="s">
        <v>177</v>
      </c>
      <c r="D47" s="4">
        <v>2002</v>
      </c>
      <c r="E47" s="5" t="str">
        <f t="shared" si="7"/>
        <v>Scarfo (2002)</v>
      </c>
      <c r="F47" s="4">
        <v>152</v>
      </c>
      <c r="G47" s="4">
        <v>168</v>
      </c>
      <c r="H47" s="3" t="s">
        <v>178</v>
      </c>
      <c r="I47" s="1"/>
      <c r="J47" s="1" t="s">
        <v>179</v>
      </c>
      <c r="K47" s="1"/>
      <c r="L47" s="4">
        <v>0.51</v>
      </c>
      <c r="M47" s="1" t="s">
        <v>91</v>
      </c>
      <c r="N47" s="1" t="s">
        <v>180</v>
      </c>
      <c r="O47" s="1"/>
      <c r="P47" s="4">
        <v>0.66</v>
      </c>
      <c r="Q47" s="4">
        <v>0</v>
      </c>
      <c r="R47" s="6">
        <f t="shared" si="8"/>
        <v>0.77272727272727271</v>
      </c>
      <c r="S47" s="6">
        <f t="shared" si="9"/>
        <v>0.59710743801652888</v>
      </c>
      <c r="T47" s="4">
        <f t="shared" si="10"/>
        <v>0.54745200999999999</v>
      </c>
      <c r="U47" s="4">
        <f t="shared" si="11"/>
        <v>151</v>
      </c>
      <c r="V47" s="4">
        <f t="shared" si="12"/>
        <v>3.6255099999999998E-3</v>
      </c>
      <c r="W47" s="4">
        <f t="shared" si="13"/>
        <v>6.0212208064478086E-2</v>
      </c>
      <c r="X47" s="4">
        <v>4</v>
      </c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ht="15.75" customHeight="1" x14ac:dyDescent="0.2">
      <c r="A48" s="4">
        <v>28</v>
      </c>
      <c r="B48" s="4">
        <v>30</v>
      </c>
      <c r="C48" s="1" t="s">
        <v>181</v>
      </c>
      <c r="D48" s="4">
        <v>2003</v>
      </c>
      <c r="E48" s="5" t="str">
        <f t="shared" si="7"/>
        <v>Surrette (2003)</v>
      </c>
      <c r="F48" s="4">
        <v>129</v>
      </c>
      <c r="G48" s="4">
        <v>365</v>
      </c>
      <c r="H48" s="1" t="s">
        <v>52</v>
      </c>
      <c r="I48" s="1"/>
      <c r="J48" s="1" t="s">
        <v>56</v>
      </c>
      <c r="K48" s="1"/>
      <c r="L48" s="4">
        <v>-0.02</v>
      </c>
      <c r="M48" s="1" t="s">
        <v>182</v>
      </c>
      <c r="N48" s="1"/>
      <c r="O48" s="1"/>
      <c r="P48" s="4">
        <v>0.66</v>
      </c>
      <c r="Q48" s="4">
        <v>1</v>
      </c>
      <c r="R48" s="6">
        <f t="shared" si="8"/>
        <v>-3.0303030303030304E-2</v>
      </c>
      <c r="S48" s="6">
        <f t="shared" si="9"/>
        <v>9.1827364554637292E-4</v>
      </c>
      <c r="T48" s="4">
        <f t="shared" si="10"/>
        <v>0.99920016000000011</v>
      </c>
      <c r="U48" s="4">
        <f t="shared" si="11"/>
        <v>128</v>
      </c>
      <c r="V48" s="4">
        <f t="shared" si="12"/>
        <v>7.8062512500000009E-3</v>
      </c>
      <c r="W48" s="4">
        <f t="shared" si="13"/>
        <v>8.8352992309259124E-2</v>
      </c>
      <c r="X48" s="4">
        <v>4</v>
      </c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ht="15.75" customHeight="1" x14ac:dyDescent="0.2">
      <c r="A49" s="4">
        <v>29</v>
      </c>
      <c r="B49" s="4">
        <v>31</v>
      </c>
      <c r="C49" s="1" t="s">
        <v>183</v>
      </c>
      <c r="D49" s="4">
        <v>2007</v>
      </c>
      <c r="E49" s="5" t="str">
        <f t="shared" si="7"/>
        <v>Hall (2007)</v>
      </c>
      <c r="F49" s="4">
        <v>69</v>
      </c>
      <c r="G49" s="4">
        <v>121.6</v>
      </c>
      <c r="H49" s="3" t="s">
        <v>184</v>
      </c>
      <c r="I49" s="1"/>
      <c r="J49" s="1" t="s">
        <v>56</v>
      </c>
      <c r="K49" s="1"/>
      <c r="L49" s="4">
        <v>0.01</v>
      </c>
      <c r="M49" s="1" t="s">
        <v>185</v>
      </c>
      <c r="N49" s="1"/>
      <c r="O49" s="1"/>
      <c r="P49" s="4">
        <v>0.66</v>
      </c>
      <c r="Q49" s="4">
        <v>1</v>
      </c>
      <c r="R49" s="6">
        <f t="shared" si="8"/>
        <v>1.5151515151515152E-2</v>
      </c>
      <c r="S49" s="6">
        <f t="shared" si="9"/>
        <v>2.2956841138659323E-4</v>
      </c>
      <c r="T49" s="4">
        <f t="shared" si="10"/>
        <v>0.99980001000000007</v>
      </c>
      <c r="U49" s="4">
        <f t="shared" si="11"/>
        <v>68</v>
      </c>
      <c r="V49" s="4">
        <f t="shared" si="12"/>
        <v>1.4702941323529412E-2</v>
      </c>
      <c r="W49" s="4">
        <f t="shared" si="13"/>
        <v>0.12125568573691467</v>
      </c>
      <c r="X49" s="4">
        <v>8</v>
      </c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ht="15.75" customHeight="1" x14ac:dyDescent="0.2">
      <c r="A50" s="7">
        <v>30</v>
      </c>
      <c r="B50" s="7">
        <v>32</v>
      </c>
      <c r="C50" s="8" t="s">
        <v>186</v>
      </c>
      <c r="D50" s="7">
        <v>1978</v>
      </c>
      <c r="E50" s="5" t="str">
        <f t="shared" si="7"/>
        <v>Kleiman (1978)</v>
      </c>
      <c r="F50" s="7">
        <v>70</v>
      </c>
      <c r="G50" s="7">
        <v>84</v>
      </c>
      <c r="H50" s="8" t="s">
        <v>187</v>
      </c>
      <c r="I50" s="8"/>
      <c r="J50" s="8" t="s">
        <v>188</v>
      </c>
      <c r="K50" s="8"/>
      <c r="L50" s="7">
        <v>0.67</v>
      </c>
      <c r="M50" s="8" t="s">
        <v>189</v>
      </c>
      <c r="N50" s="8" t="s">
        <v>190</v>
      </c>
      <c r="O50" s="8"/>
      <c r="P50" s="7">
        <v>0.66</v>
      </c>
      <c r="Q50" s="7">
        <v>0</v>
      </c>
      <c r="R50" s="6">
        <f t="shared" si="8"/>
        <v>1.0151515151515151</v>
      </c>
      <c r="S50" s="6">
        <f t="shared" si="9"/>
        <v>1.0305325987144169</v>
      </c>
      <c r="T50" s="4">
        <f t="shared" si="10"/>
        <v>0.3037112099999999</v>
      </c>
      <c r="U50" s="4">
        <f t="shared" si="11"/>
        <v>69</v>
      </c>
      <c r="V50" s="4">
        <f t="shared" si="12"/>
        <v>4.4016117391304337E-3</v>
      </c>
      <c r="W50" s="4">
        <f t="shared" si="13"/>
        <v>6.6344643635567399E-2</v>
      </c>
      <c r="X50" s="7">
        <v>4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:51" ht="15.75" customHeight="1" x14ac:dyDescent="0.2">
      <c r="A51" s="1">
        <v>31</v>
      </c>
      <c r="B51" s="1">
        <v>33</v>
      </c>
      <c r="C51" s="3" t="s">
        <v>191</v>
      </c>
      <c r="D51" s="1">
        <v>2020</v>
      </c>
      <c r="E51" s="5" t="str">
        <f t="shared" si="7"/>
        <v>Zhao, Li, Harris, Rosen, &amp; Zhang (2020)</v>
      </c>
      <c r="F51" s="1">
        <v>95</v>
      </c>
      <c r="G51" s="1">
        <v>803</v>
      </c>
      <c r="H51" s="3" t="s">
        <v>192</v>
      </c>
      <c r="I51" s="1"/>
      <c r="J51" s="1" t="s">
        <v>193</v>
      </c>
      <c r="K51" s="1"/>
      <c r="L51" s="1">
        <v>0.45</v>
      </c>
      <c r="M51" s="1" t="s">
        <v>194</v>
      </c>
      <c r="N51" s="1" t="s">
        <v>195</v>
      </c>
      <c r="O51" s="1"/>
      <c r="P51" s="4">
        <v>0.66</v>
      </c>
      <c r="Q51" s="3">
        <v>1</v>
      </c>
      <c r="R51" s="6">
        <f t="shared" si="8"/>
        <v>0.68181818181818177</v>
      </c>
      <c r="S51" s="6">
        <f t="shared" si="9"/>
        <v>0.46487603305785119</v>
      </c>
      <c r="T51" s="4">
        <f t="shared" si="10"/>
        <v>0.63600625</v>
      </c>
      <c r="U51" s="4">
        <f t="shared" si="11"/>
        <v>94</v>
      </c>
      <c r="V51" s="4">
        <f t="shared" si="12"/>
        <v>6.7660239361702129E-3</v>
      </c>
      <c r="W51" s="4">
        <f t="shared" si="13"/>
        <v>8.2255844389138771E-2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t="15.75" customHeight="1" x14ac:dyDescent="0.2">
      <c r="A52" s="1">
        <v>31</v>
      </c>
      <c r="B52" s="1">
        <v>33.1</v>
      </c>
      <c r="C52" s="3" t="s">
        <v>191</v>
      </c>
      <c r="D52" s="1">
        <v>2020</v>
      </c>
      <c r="E52" s="5" t="str">
        <f t="shared" si="7"/>
        <v>Zhao, Li, Harris, Rosen, &amp; Zhang (2020)</v>
      </c>
      <c r="F52" s="1">
        <v>95</v>
      </c>
      <c r="G52" s="1">
        <v>803</v>
      </c>
      <c r="H52" s="3" t="s">
        <v>192</v>
      </c>
      <c r="I52" s="1"/>
      <c r="J52" s="1" t="s">
        <v>196</v>
      </c>
      <c r="K52" s="1"/>
      <c r="L52" s="1">
        <v>0.27</v>
      </c>
      <c r="M52" s="1" t="s">
        <v>194</v>
      </c>
      <c r="N52" s="1" t="s">
        <v>195</v>
      </c>
      <c r="O52" s="1"/>
      <c r="P52" s="4">
        <v>0.66</v>
      </c>
      <c r="Q52" s="3">
        <v>1</v>
      </c>
      <c r="R52" s="6">
        <f t="shared" si="8"/>
        <v>0.40909090909090912</v>
      </c>
      <c r="S52" s="6">
        <f t="shared" si="9"/>
        <v>0.16735537190082647</v>
      </c>
      <c r="T52" s="4">
        <f t="shared" si="10"/>
        <v>0.85951441000000006</v>
      </c>
      <c r="U52" s="4">
        <f t="shared" si="11"/>
        <v>94</v>
      </c>
      <c r="V52" s="4">
        <f t="shared" si="12"/>
        <v>9.1437703191489372E-3</v>
      </c>
      <c r="W52" s="4">
        <f t="shared" si="13"/>
        <v>9.5623063740652742E-2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5.75" customHeight="1" x14ac:dyDescent="0.2">
      <c r="A53" s="1">
        <v>32</v>
      </c>
      <c r="B53" s="1">
        <v>34</v>
      </c>
      <c r="C53" s="3" t="s">
        <v>197</v>
      </c>
      <c r="D53" s="1">
        <v>2020</v>
      </c>
      <c r="E53" s="5" t="str">
        <f t="shared" si="7"/>
        <v>Guo, Zou, He, Tan, Chen, &amp; Feng  (2020)</v>
      </c>
      <c r="F53" s="1">
        <v>70</v>
      </c>
      <c r="G53" s="1">
        <v>1646.15</v>
      </c>
      <c r="H53" s="9" t="s">
        <v>232</v>
      </c>
      <c r="I53" s="1"/>
      <c r="J53" s="1" t="s">
        <v>235</v>
      </c>
      <c r="K53" s="1"/>
      <c r="L53" s="1">
        <v>0.84</v>
      </c>
      <c r="M53" s="1" t="s">
        <v>198</v>
      </c>
      <c r="N53" s="1" t="s">
        <v>234</v>
      </c>
      <c r="O53" s="1"/>
      <c r="P53" s="4">
        <v>0.66</v>
      </c>
      <c r="Q53" s="3">
        <v>1</v>
      </c>
      <c r="R53" s="6">
        <f t="shared" si="8"/>
        <v>1.2727272727272727</v>
      </c>
      <c r="S53" s="6">
        <f t="shared" si="9"/>
        <v>1.6198347107438016</v>
      </c>
      <c r="T53" s="4">
        <f t="shared" si="10"/>
        <v>8.6671360000000058E-2</v>
      </c>
      <c r="U53" s="4">
        <f t="shared" si="11"/>
        <v>69</v>
      </c>
      <c r="V53" s="4">
        <f t="shared" si="12"/>
        <v>1.2561066666666675E-3</v>
      </c>
      <c r="W53" s="4">
        <f t="shared" si="13"/>
        <v>3.5441595148450467E-2</v>
      </c>
      <c r="X53" s="1">
        <v>6</v>
      </c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ht="15.75" customHeight="1" x14ac:dyDescent="0.2">
      <c r="A54" s="1">
        <v>32</v>
      </c>
      <c r="B54" s="1">
        <v>34.1</v>
      </c>
      <c r="C54" s="3" t="s">
        <v>197</v>
      </c>
      <c r="D54" s="1">
        <v>2020</v>
      </c>
      <c r="E54" s="5" t="str">
        <f t="shared" si="7"/>
        <v>Guo, Zou, He, Tan, Chen, &amp; Feng  (2020)</v>
      </c>
      <c r="F54" s="1">
        <v>70</v>
      </c>
      <c r="G54" s="1">
        <v>1646.15</v>
      </c>
      <c r="H54" s="9" t="s">
        <v>232</v>
      </c>
      <c r="I54" s="1"/>
      <c r="J54" s="1" t="s">
        <v>236</v>
      </c>
      <c r="K54" s="1"/>
      <c r="L54" s="1">
        <v>0.85</v>
      </c>
      <c r="M54" s="1" t="s">
        <v>198</v>
      </c>
      <c r="N54" s="1" t="s">
        <v>234</v>
      </c>
      <c r="O54" s="1"/>
      <c r="P54" s="4">
        <v>0.66</v>
      </c>
      <c r="Q54" s="3">
        <v>1</v>
      </c>
      <c r="R54" s="6">
        <f t="shared" si="8"/>
        <v>1.2878787878787878</v>
      </c>
      <c r="S54" s="6">
        <f t="shared" si="9"/>
        <v>1.6586317722681359</v>
      </c>
      <c r="T54" s="4">
        <f t="shared" si="10"/>
        <v>7.700625000000004E-2</v>
      </c>
      <c r="U54" s="4">
        <f t="shared" si="11"/>
        <v>69</v>
      </c>
      <c r="V54" s="4">
        <f t="shared" si="12"/>
        <v>1.1160326086956528E-3</v>
      </c>
      <c r="W54" s="4">
        <f t="shared" si="13"/>
        <v>3.3407074231300959E-2</v>
      </c>
      <c r="X54" s="1">
        <v>6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t="15.75" customHeight="1" x14ac:dyDescent="0.2">
      <c r="A55" s="1">
        <v>32</v>
      </c>
      <c r="B55" s="1">
        <v>34.200000000000003</v>
      </c>
      <c r="C55" s="3" t="s">
        <v>197</v>
      </c>
      <c r="D55" s="1">
        <v>2020</v>
      </c>
      <c r="E55" s="5" t="str">
        <f t="shared" si="7"/>
        <v>Guo, Zou, He, Tan, Chen, &amp; Feng  (2020)</v>
      </c>
      <c r="F55" s="1">
        <v>70</v>
      </c>
      <c r="G55" s="1">
        <v>1646.15</v>
      </c>
      <c r="H55" s="9" t="s">
        <v>233</v>
      </c>
      <c r="I55" s="1"/>
      <c r="J55" s="1" t="s">
        <v>235</v>
      </c>
      <c r="K55" s="1"/>
      <c r="L55" s="1">
        <v>0.91</v>
      </c>
      <c r="M55" s="1" t="s">
        <v>198</v>
      </c>
      <c r="N55" s="1" t="s">
        <v>234</v>
      </c>
      <c r="O55" s="1"/>
      <c r="P55" s="4">
        <v>0.66</v>
      </c>
      <c r="Q55" s="3">
        <v>1</v>
      </c>
      <c r="R55" s="6">
        <f t="shared" si="8"/>
        <v>1.3787878787878787</v>
      </c>
      <c r="S55" s="6">
        <f t="shared" si="9"/>
        <v>1.9010560146923781</v>
      </c>
      <c r="T55" s="4">
        <f t="shared" si="10"/>
        <v>2.954960999999998E-2</v>
      </c>
      <c r="U55" s="4">
        <f t="shared" si="11"/>
        <v>69</v>
      </c>
      <c r="V55" s="4">
        <f t="shared" si="12"/>
        <v>4.2825521739130407E-4</v>
      </c>
      <c r="W55" s="4">
        <f t="shared" si="13"/>
        <v>2.0694328145443718E-2</v>
      </c>
      <c r="X55" s="1">
        <v>6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t="15.75" customHeight="1" x14ac:dyDescent="0.2">
      <c r="A56" s="1">
        <v>32</v>
      </c>
      <c r="B56" s="1">
        <v>34.299999999999997</v>
      </c>
      <c r="C56" s="3" t="s">
        <v>197</v>
      </c>
      <c r="D56" s="1">
        <v>2020</v>
      </c>
      <c r="E56" s="5" t="str">
        <f t="shared" si="7"/>
        <v>Guo, Zou, He, Tan, Chen, &amp; Feng  (2020)</v>
      </c>
      <c r="F56" s="1">
        <v>70</v>
      </c>
      <c r="G56" s="1">
        <v>1646.15</v>
      </c>
      <c r="H56" s="9" t="s">
        <v>233</v>
      </c>
      <c r="I56" s="1"/>
      <c r="J56" s="1" t="s">
        <v>236</v>
      </c>
      <c r="K56" s="1"/>
      <c r="L56" s="1">
        <v>0.9</v>
      </c>
      <c r="M56" s="1" t="s">
        <v>198</v>
      </c>
      <c r="N56" s="1" t="s">
        <v>234</v>
      </c>
      <c r="O56" s="1"/>
      <c r="P56" s="4">
        <v>0.66</v>
      </c>
      <c r="Q56" s="3">
        <v>1</v>
      </c>
      <c r="R56" s="6">
        <f t="shared" si="8"/>
        <v>1.3636363636363635</v>
      </c>
      <c r="S56" s="6">
        <f t="shared" si="9"/>
        <v>1.8595041322314048</v>
      </c>
      <c r="T56" s="4">
        <f t="shared" si="10"/>
        <v>3.6099999999999979E-2</v>
      </c>
      <c r="U56" s="4">
        <f t="shared" si="11"/>
        <v>69</v>
      </c>
      <c r="V56" s="4">
        <f t="shared" si="12"/>
        <v>5.2318840579710117E-4</v>
      </c>
      <c r="W56" s="4">
        <f t="shared" si="13"/>
        <v>2.2873312086296144E-2</v>
      </c>
      <c r="X56" s="1">
        <v>6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ht="15.75" customHeight="1" x14ac:dyDescent="0.2">
      <c r="A57" s="1">
        <v>32</v>
      </c>
      <c r="B57" s="1">
        <v>34.4</v>
      </c>
      <c r="C57" s="3" t="s">
        <v>197</v>
      </c>
      <c r="D57" s="1">
        <v>2020</v>
      </c>
      <c r="E57" s="5" t="str">
        <f t="shared" si="7"/>
        <v>Guo, Zou, He, Tan, Chen, &amp; Feng  (2020)</v>
      </c>
      <c r="F57" s="1">
        <v>70</v>
      </c>
      <c r="G57" s="1">
        <v>1646.15</v>
      </c>
      <c r="H57" s="3" t="s">
        <v>230</v>
      </c>
      <c r="I57" s="1"/>
      <c r="J57" s="1" t="s">
        <v>235</v>
      </c>
      <c r="K57" s="1"/>
      <c r="L57" s="1">
        <v>0.75</v>
      </c>
      <c r="M57" s="1" t="s">
        <v>198</v>
      </c>
      <c r="N57" s="1" t="s">
        <v>234</v>
      </c>
      <c r="O57" s="1"/>
      <c r="P57" s="4">
        <v>0.66</v>
      </c>
      <c r="Q57" s="3">
        <v>1</v>
      </c>
      <c r="R57" s="6">
        <f t="shared" si="8"/>
        <v>1.1363636363636362</v>
      </c>
      <c r="S57" s="6">
        <f t="shared" si="9"/>
        <v>1.2913223140495864</v>
      </c>
      <c r="T57" s="4">
        <f t="shared" si="10"/>
        <v>0.19140625</v>
      </c>
      <c r="U57" s="4">
        <f t="shared" si="11"/>
        <v>69</v>
      </c>
      <c r="V57" s="4">
        <f t="shared" si="12"/>
        <v>2.774003623188406E-3</v>
      </c>
      <c r="W57" s="4">
        <f t="shared" si="13"/>
        <v>5.266881072502403E-2</v>
      </c>
      <c r="X57" s="1">
        <v>6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t="15.75" customHeight="1" x14ac:dyDescent="0.2">
      <c r="A58" s="1">
        <v>32</v>
      </c>
      <c r="B58" s="1">
        <v>34.5</v>
      </c>
      <c r="C58" s="3" t="s">
        <v>197</v>
      </c>
      <c r="D58" s="1">
        <v>2020</v>
      </c>
      <c r="E58" s="5" t="str">
        <f t="shared" si="7"/>
        <v>Guo, Zou, He, Tan, Chen, &amp; Feng  (2020)</v>
      </c>
      <c r="F58" s="1">
        <v>70</v>
      </c>
      <c r="G58" s="1">
        <v>1646.15</v>
      </c>
      <c r="H58" s="3" t="s">
        <v>230</v>
      </c>
      <c r="I58" s="1"/>
      <c r="J58" s="1" t="s">
        <v>236</v>
      </c>
      <c r="K58" s="1"/>
      <c r="L58" s="1">
        <v>0.75</v>
      </c>
      <c r="M58" s="1" t="s">
        <v>198</v>
      </c>
      <c r="N58" s="1" t="s">
        <v>234</v>
      </c>
      <c r="O58" s="1"/>
      <c r="P58" s="4">
        <v>0.66</v>
      </c>
      <c r="Q58" s="3">
        <v>1</v>
      </c>
      <c r="R58" s="6">
        <f t="shared" si="8"/>
        <v>1.1363636363636362</v>
      </c>
      <c r="S58" s="6">
        <f t="shared" si="9"/>
        <v>1.2913223140495864</v>
      </c>
      <c r="T58" s="4">
        <f t="shared" si="10"/>
        <v>0.19140625</v>
      </c>
      <c r="U58" s="4">
        <f t="shared" si="11"/>
        <v>69</v>
      </c>
      <c r="V58" s="4">
        <f t="shared" si="12"/>
        <v>2.774003623188406E-3</v>
      </c>
      <c r="W58" s="4">
        <f t="shared" si="13"/>
        <v>5.266881072502403E-2</v>
      </c>
      <c r="X58" s="1">
        <v>6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t="15.75" customHeight="1" x14ac:dyDescent="0.2">
      <c r="A59" s="1">
        <v>32</v>
      </c>
      <c r="B59" s="1">
        <v>34.5</v>
      </c>
      <c r="C59" s="3" t="s">
        <v>197</v>
      </c>
      <c r="D59" s="1">
        <v>2020</v>
      </c>
      <c r="E59" s="5" t="str">
        <f t="shared" si="7"/>
        <v>Guo, Zou, He, Tan, Chen, &amp; Feng  (2020)</v>
      </c>
      <c r="F59" s="1">
        <v>70</v>
      </c>
      <c r="G59" s="1">
        <v>1646.15</v>
      </c>
      <c r="H59" s="3" t="s">
        <v>231</v>
      </c>
      <c r="I59" s="1"/>
      <c r="J59" s="1" t="s">
        <v>235</v>
      </c>
      <c r="K59" s="1"/>
      <c r="L59" s="1">
        <v>0.65</v>
      </c>
      <c r="M59" s="1" t="s">
        <v>198</v>
      </c>
      <c r="N59" s="1" t="s">
        <v>234</v>
      </c>
      <c r="O59" s="1"/>
      <c r="P59" s="4">
        <v>0.66</v>
      </c>
      <c r="Q59" s="3">
        <v>1</v>
      </c>
      <c r="R59" s="6">
        <f t="shared" si="8"/>
        <v>0.98484848484848486</v>
      </c>
      <c r="S59" s="6">
        <f t="shared" si="9"/>
        <v>0.96992653810835627</v>
      </c>
      <c r="T59" s="4">
        <f t="shared" si="10"/>
        <v>0.33350624999999989</v>
      </c>
      <c r="U59" s="4">
        <f t="shared" si="11"/>
        <v>69</v>
      </c>
      <c r="V59" s="4">
        <f t="shared" si="12"/>
        <v>4.8334239130434766E-3</v>
      </c>
      <c r="W59" s="4">
        <f t="shared" si="13"/>
        <v>6.9522830157031701E-2</v>
      </c>
      <c r="X59" s="1">
        <v>6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ht="15.75" customHeight="1" x14ac:dyDescent="0.2">
      <c r="A60" s="1">
        <v>32</v>
      </c>
      <c r="B60" s="1">
        <v>34.700000000000003</v>
      </c>
      <c r="C60" s="3" t="s">
        <v>197</v>
      </c>
      <c r="D60" s="1">
        <v>2020</v>
      </c>
      <c r="E60" s="5" t="str">
        <f t="shared" si="7"/>
        <v>Guo, Zou, He, Tan, Chen, &amp; Feng  (2020)</v>
      </c>
      <c r="F60" s="1">
        <v>70</v>
      </c>
      <c r="G60" s="1">
        <v>1646.15</v>
      </c>
      <c r="H60" s="3" t="s">
        <v>231</v>
      </c>
      <c r="I60" s="1"/>
      <c r="J60" s="1" t="s">
        <v>236</v>
      </c>
      <c r="K60" s="1"/>
      <c r="L60" s="1">
        <v>0.66</v>
      </c>
      <c r="M60" s="1" t="s">
        <v>198</v>
      </c>
      <c r="N60" s="1" t="s">
        <v>234</v>
      </c>
      <c r="O60" s="1"/>
      <c r="P60" s="4">
        <v>0.66</v>
      </c>
      <c r="Q60" s="3">
        <v>1</v>
      </c>
      <c r="R60" s="6">
        <f t="shared" si="8"/>
        <v>1</v>
      </c>
      <c r="S60" s="6">
        <f t="shared" si="9"/>
        <v>1</v>
      </c>
      <c r="T60" s="4">
        <f t="shared" si="10"/>
        <v>0.31854736</v>
      </c>
      <c r="U60" s="4">
        <f t="shared" si="11"/>
        <v>69</v>
      </c>
      <c r="V60" s="4">
        <f t="shared" si="12"/>
        <v>4.6166284057971019E-3</v>
      </c>
      <c r="W60" s="4">
        <f t="shared" si="13"/>
        <v>6.7945775481608142E-2</v>
      </c>
      <c r="X60" s="1">
        <v>6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t="15.75" customHeight="1" x14ac:dyDescent="0.2">
      <c r="A61" s="1">
        <v>33</v>
      </c>
      <c r="B61" s="1">
        <v>35</v>
      </c>
      <c r="C61" s="1" t="s">
        <v>199</v>
      </c>
      <c r="D61" s="1">
        <v>2001</v>
      </c>
      <c r="E61" s="5" t="str">
        <f t="shared" si="7"/>
        <v>Ferris, Witt, &amp; Hochwarter  (2001)</v>
      </c>
      <c r="F61" s="1">
        <v>106</v>
      </c>
      <c r="G61" s="1">
        <v>1835.95</v>
      </c>
      <c r="H61" s="1" t="s">
        <v>89</v>
      </c>
      <c r="I61" s="1"/>
      <c r="J61" s="1" t="s">
        <v>200</v>
      </c>
      <c r="K61" s="1">
        <v>0.9</v>
      </c>
      <c r="L61" s="1">
        <v>0.16</v>
      </c>
      <c r="M61" s="1" t="s">
        <v>201</v>
      </c>
      <c r="N61" s="1" t="s">
        <v>202</v>
      </c>
      <c r="O61" s="1"/>
      <c r="P61" s="4">
        <v>0.66</v>
      </c>
      <c r="Q61" s="3">
        <v>1</v>
      </c>
      <c r="R61" s="6">
        <f t="shared" si="8"/>
        <v>0.24242424242424243</v>
      </c>
      <c r="S61" s="6">
        <f t="shared" si="9"/>
        <v>5.8769513314967867E-2</v>
      </c>
      <c r="T61" s="4">
        <f t="shared" si="10"/>
        <v>0.94945536000000008</v>
      </c>
      <c r="U61" s="4">
        <f t="shared" si="11"/>
        <v>105</v>
      </c>
      <c r="V61" s="4">
        <f t="shared" si="12"/>
        <v>9.0424320000000013E-3</v>
      </c>
      <c r="W61" s="4">
        <f t="shared" si="13"/>
        <v>9.509170310810508E-2</v>
      </c>
      <c r="X61" s="1">
        <v>8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ht="15.75" customHeight="1" x14ac:dyDescent="0.2">
      <c r="A62" s="1">
        <v>33</v>
      </c>
      <c r="B62" s="1">
        <v>35.1</v>
      </c>
      <c r="C62" s="1" t="s">
        <v>199</v>
      </c>
      <c r="D62" s="1">
        <v>2001</v>
      </c>
      <c r="E62" s="5" t="str">
        <f t="shared" si="7"/>
        <v>Ferris, Witt, &amp; Hochwarter  (2001)</v>
      </c>
      <c r="F62" s="1">
        <v>106</v>
      </c>
      <c r="G62" s="1">
        <v>1835.95</v>
      </c>
      <c r="H62" s="1" t="s">
        <v>89</v>
      </c>
      <c r="I62" s="1"/>
      <c r="J62" s="1" t="s">
        <v>203</v>
      </c>
      <c r="K62" s="1">
        <v>0.84</v>
      </c>
      <c r="L62" s="1">
        <v>-0.06</v>
      </c>
      <c r="M62" s="1" t="s">
        <v>201</v>
      </c>
      <c r="N62" s="1" t="s">
        <v>202</v>
      </c>
      <c r="O62" s="1"/>
      <c r="P62" s="4">
        <v>0.66</v>
      </c>
      <c r="Q62" s="3">
        <v>1</v>
      </c>
      <c r="R62" s="6">
        <f t="shared" si="8"/>
        <v>-9.0909090909090898E-2</v>
      </c>
      <c r="S62" s="6">
        <f t="shared" si="9"/>
        <v>8.2644628099173539E-3</v>
      </c>
      <c r="T62" s="4">
        <f t="shared" si="10"/>
        <v>0.99281295999999986</v>
      </c>
      <c r="U62" s="4">
        <f t="shared" si="11"/>
        <v>105</v>
      </c>
      <c r="V62" s="4">
        <f t="shared" si="12"/>
        <v>9.4553615238095225E-3</v>
      </c>
      <c r="W62" s="4">
        <f t="shared" si="13"/>
        <v>9.7238683268591836E-2</v>
      </c>
      <c r="X62" s="1">
        <v>8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t="15.75" customHeight="1" x14ac:dyDescent="0.2">
      <c r="A63" s="1">
        <v>33</v>
      </c>
      <c r="B63" s="1">
        <v>35.200000000000003</v>
      </c>
      <c r="C63" s="1" t="s">
        <v>199</v>
      </c>
      <c r="D63" s="1">
        <v>2001</v>
      </c>
      <c r="E63" s="5" t="str">
        <f t="shared" si="7"/>
        <v>Ferris, Witt, &amp; Hochwarter  (2001)</v>
      </c>
      <c r="F63" s="1">
        <v>106</v>
      </c>
      <c r="G63" s="1">
        <v>1835.95</v>
      </c>
      <c r="H63" s="1" t="s">
        <v>89</v>
      </c>
      <c r="I63" s="1"/>
      <c r="J63" s="1" t="s">
        <v>204</v>
      </c>
      <c r="K63" s="1">
        <v>0.89</v>
      </c>
      <c r="L63" s="1">
        <v>0.03</v>
      </c>
      <c r="M63" s="1" t="s">
        <v>201</v>
      </c>
      <c r="N63" s="1" t="s">
        <v>202</v>
      </c>
      <c r="O63" s="1"/>
      <c r="P63" s="4">
        <v>0.66</v>
      </c>
      <c r="Q63" s="3">
        <v>1</v>
      </c>
      <c r="R63" s="6">
        <f t="shared" si="8"/>
        <v>4.5454545454545449E-2</v>
      </c>
      <c r="S63" s="6">
        <f t="shared" si="9"/>
        <v>2.0661157024793385E-3</v>
      </c>
      <c r="T63" s="4">
        <f t="shared" si="10"/>
        <v>0.99820080999999994</v>
      </c>
      <c r="U63" s="4">
        <f t="shared" si="11"/>
        <v>105</v>
      </c>
      <c r="V63" s="4">
        <f t="shared" si="12"/>
        <v>9.5066743809523804E-3</v>
      </c>
      <c r="W63" s="4">
        <f t="shared" si="13"/>
        <v>9.7502176288287945E-2</v>
      </c>
      <c r="X63" s="1">
        <v>8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ht="15.75" customHeight="1" x14ac:dyDescent="0.2">
      <c r="A64" s="1">
        <v>34</v>
      </c>
      <c r="B64" s="3">
        <v>36</v>
      </c>
      <c r="C64" s="3" t="s">
        <v>205</v>
      </c>
      <c r="D64" s="1">
        <v>2007</v>
      </c>
      <c r="E64" s="5" t="str">
        <f t="shared" si="7"/>
        <v>Tracey, Sturman, &amp; Tews (2007)</v>
      </c>
      <c r="F64" s="1">
        <v>241</v>
      </c>
      <c r="G64" s="1">
        <f>2.07*365</f>
        <v>755.55</v>
      </c>
      <c r="H64" s="1" t="s">
        <v>89</v>
      </c>
      <c r="I64" s="1"/>
      <c r="J64" s="1" t="s">
        <v>206</v>
      </c>
      <c r="K64" s="1">
        <v>0.8</v>
      </c>
      <c r="L64" s="1">
        <v>0.23</v>
      </c>
      <c r="M64" s="1" t="s">
        <v>207</v>
      </c>
      <c r="N64" s="1" t="s">
        <v>208</v>
      </c>
      <c r="O64" s="1"/>
      <c r="P64" s="4">
        <v>0.66</v>
      </c>
      <c r="Q64" s="1">
        <v>1</v>
      </c>
      <c r="R64" s="6">
        <f t="shared" si="8"/>
        <v>0.34848484848484851</v>
      </c>
      <c r="S64" s="6">
        <f t="shared" si="9"/>
        <v>0.12144168962350782</v>
      </c>
      <c r="T64" s="4">
        <f t="shared" si="10"/>
        <v>0.89699841000000013</v>
      </c>
      <c r="U64" s="4">
        <f t="shared" si="11"/>
        <v>240</v>
      </c>
      <c r="V64" s="4">
        <f t="shared" si="12"/>
        <v>3.7374933750000004E-3</v>
      </c>
      <c r="W64" s="4">
        <f t="shared" si="13"/>
        <v>6.1135042119884075E-2</v>
      </c>
      <c r="X64" s="1">
        <v>6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ht="15.75" customHeight="1" x14ac:dyDescent="0.2">
      <c r="A65" s="1">
        <v>35</v>
      </c>
      <c r="B65" s="3">
        <v>37</v>
      </c>
      <c r="C65" s="3" t="s">
        <v>209</v>
      </c>
      <c r="D65" s="1">
        <v>2015</v>
      </c>
      <c r="E65" s="5" t="str">
        <f t="shared" si="7"/>
        <v>Hausdorf &amp; Risavy (2015)</v>
      </c>
      <c r="F65" s="1">
        <v>147</v>
      </c>
      <c r="G65" s="1">
        <f t="shared" ref="G65:G72" si="14">365/3</f>
        <v>121.66666666666667</v>
      </c>
      <c r="H65" s="1" t="s">
        <v>89</v>
      </c>
      <c r="I65" s="1">
        <v>0.76</v>
      </c>
      <c r="J65" s="1" t="s">
        <v>210</v>
      </c>
      <c r="K65" s="1">
        <v>0.91</v>
      </c>
      <c r="L65" s="1">
        <v>0.13</v>
      </c>
      <c r="M65" s="1" t="s">
        <v>211</v>
      </c>
      <c r="N65" s="1" t="s">
        <v>212</v>
      </c>
      <c r="O65" s="1"/>
      <c r="P65" s="4">
        <v>0.66</v>
      </c>
      <c r="Q65" s="1">
        <v>0</v>
      </c>
      <c r="R65" s="6">
        <f t="shared" si="8"/>
        <v>0.19696969696969696</v>
      </c>
      <c r="S65" s="6">
        <f t="shared" si="9"/>
        <v>3.879706152433425E-2</v>
      </c>
      <c r="T65" s="4">
        <f t="shared" si="10"/>
        <v>0.96648560999999999</v>
      </c>
      <c r="U65" s="4">
        <f t="shared" si="11"/>
        <v>146</v>
      </c>
      <c r="V65" s="4">
        <f t="shared" si="12"/>
        <v>6.6197644520547948E-3</v>
      </c>
      <c r="W65" s="4">
        <f t="shared" si="13"/>
        <v>8.1361934908498801E-2</v>
      </c>
      <c r="X65" s="1">
        <v>6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t="15.75" customHeight="1" x14ac:dyDescent="0.2">
      <c r="A66" s="1">
        <v>35</v>
      </c>
      <c r="B66" s="3">
        <v>37.1</v>
      </c>
      <c r="C66" s="3" t="s">
        <v>209</v>
      </c>
      <c r="D66" s="1">
        <v>2015</v>
      </c>
      <c r="E66" s="5" t="str">
        <f t="shared" ref="E66:E74" si="15">CONCATENATE(C66," (",D66,")")</f>
        <v>Hausdorf &amp; Risavy (2015)</v>
      </c>
      <c r="F66" s="1">
        <v>136</v>
      </c>
      <c r="G66" s="1">
        <f t="shared" si="14"/>
        <v>121.66666666666667</v>
      </c>
      <c r="H66" s="1" t="s">
        <v>89</v>
      </c>
      <c r="I66" s="1">
        <v>0.76</v>
      </c>
      <c r="J66" s="1" t="s">
        <v>213</v>
      </c>
      <c r="K66" s="1">
        <v>0.96</v>
      </c>
      <c r="L66" s="1">
        <v>-0.06</v>
      </c>
      <c r="M66" s="1" t="s">
        <v>211</v>
      </c>
      <c r="N66" s="1" t="s">
        <v>212</v>
      </c>
      <c r="O66" s="1"/>
      <c r="P66" s="4">
        <v>0.66</v>
      </c>
      <c r="Q66" s="1">
        <v>0</v>
      </c>
      <c r="R66" s="6">
        <f t="shared" ref="R66:R74" si="16">L66/P66</f>
        <v>-9.0909090909090898E-2</v>
      </c>
      <c r="S66" s="6">
        <f t="shared" ref="S66:S74" si="17">R66^2</f>
        <v>8.2644628099173539E-3</v>
      </c>
      <c r="T66" s="4">
        <f t="shared" ref="T66:T74" si="18">((1-(L66^2))^2)</f>
        <v>0.99281295999999986</v>
      </c>
      <c r="U66" s="4">
        <f t="shared" ref="U66:U74" si="19">F66-1</f>
        <v>135</v>
      </c>
      <c r="V66" s="4">
        <f t="shared" ref="V66:V74" si="20">T66/U66</f>
        <v>7.3541700740740734E-3</v>
      </c>
      <c r="W66" s="4">
        <f t="shared" ref="W66:W74" si="21">SQRT(V66)</f>
        <v>8.5756457914690443E-2</v>
      </c>
      <c r="X66" s="1">
        <v>6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t="15.75" customHeight="1" x14ac:dyDescent="0.2">
      <c r="A67" s="1">
        <v>35</v>
      </c>
      <c r="B67" s="3">
        <v>37.200000000000003</v>
      </c>
      <c r="C67" s="3" t="s">
        <v>209</v>
      </c>
      <c r="D67" s="1">
        <v>2015</v>
      </c>
      <c r="E67" s="5" t="str">
        <f t="shared" si="15"/>
        <v>Hausdorf &amp; Risavy (2015)</v>
      </c>
      <c r="F67" s="1">
        <v>103</v>
      </c>
      <c r="G67" s="1">
        <f t="shared" si="14"/>
        <v>121.66666666666667</v>
      </c>
      <c r="H67" s="1" t="s">
        <v>89</v>
      </c>
      <c r="I67" s="1">
        <v>0.76</v>
      </c>
      <c r="J67" s="1" t="s">
        <v>214</v>
      </c>
      <c r="K67" s="1">
        <v>0.95</v>
      </c>
      <c r="L67" s="1">
        <v>-0.11</v>
      </c>
      <c r="M67" s="1" t="s">
        <v>211</v>
      </c>
      <c r="N67" s="1" t="s">
        <v>212</v>
      </c>
      <c r="O67" s="1"/>
      <c r="P67" s="4">
        <v>0.66</v>
      </c>
      <c r="Q67" s="1">
        <v>0</v>
      </c>
      <c r="R67" s="6">
        <f t="shared" si="16"/>
        <v>-0.16666666666666666</v>
      </c>
      <c r="S67" s="6">
        <f t="shared" si="17"/>
        <v>2.7777777777777776E-2</v>
      </c>
      <c r="T67" s="4">
        <f t="shared" si="18"/>
        <v>0.97594641000000004</v>
      </c>
      <c r="U67" s="4">
        <f t="shared" si="19"/>
        <v>102</v>
      </c>
      <c r="V67" s="4">
        <f t="shared" si="20"/>
        <v>9.5681020588235296E-3</v>
      </c>
      <c r="W67" s="4">
        <f t="shared" si="21"/>
        <v>9.7816675770665662E-2</v>
      </c>
      <c r="X67" s="1">
        <v>6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t="15.75" customHeight="1" x14ac:dyDescent="0.2">
      <c r="A68" s="1">
        <v>35</v>
      </c>
      <c r="B68" s="3">
        <v>37.299999999999997</v>
      </c>
      <c r="C68" s="3" t="s">
        <v>209</v>
      </c>
      <c r="D68" s="1">
        <v>2015</v>
      </c>
      <c r="E68" s="5" t="str">
        <f t="shared" si="15"/>
        <v>Hausdorf &amp; Risavy (2015)</v>
      </c>
      <c r="F68" s="1">
        <v>63</v>
      </c>
      <c r="G68" s="1">
        <f t="shared" si="14"/>
        <v>121.66666666666667</v>
      </c>
      <c r="H68" s="1" t="s">
        <v>89</v>
      </c>
      <c r="I68" s="1">
        <v>0.76</v>
      </c>
      <c r="J68" s="1" t="s">
        <v>215</v>
      </c>
      <c r="K68" s="1">
        <v>0.97</v>
      </c>
      <c r="L68" s="1">
        <v>-7.0000000000000007E-2</v>
      </c>
      <c r="M68" s="1" t="s">
        <v>211</v>
      </c>
      <c r="N68" s="1" t="s">
        <v>212</v>
      </c>
      <c r="O68" s="1"/>
      <c r="P68" s="4">
        <v>0.66</v>
      </c>
      <c r="Q68" s="1">
        <v>0</v>
      </c>
      <c r="R68" s="6">
        <f t="shared" si="16"/>
        <v>-0.10606060606060606</v>
      </c>
      <c r="S68" s="6">
        <f t="shared" si="17"/>
        <v>1.1248852157943069E-2</v>
      </c>
      <c r="T68" s="4">
        <f t="shared" si="18"/>
        <v>0.99022400999999993</v>
      </c>
      <c r="U68" s="4">
        <f t="shared" si="19"/>
        <v>62</v>
      </c>
      <c r="V68" s="4">
        <f t="shared" si="20"/>
        <v>1.5971355E-2</v>
      </c>
      <c r="W68" s="4">
        <f t="shared" si="21"/>
        <v>0.12637782637788955</v>
      </c>
      <c r="X68" s="1">
        <v>6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t="15.75" customHeight="1" x14ac:dyDescent="0.2">
      <c r="A69" s="1">
        <v>35</v>
      </c>
      <c r="B69" s="3">
        <v>37.4</v>
      </c>
      <c r="C69" s="3" t="s">
        <v>209</v>
      </c>
      <c r="D69" s="1">
        <v>2015</v>
      </c>
      <c r="E69" s="5" t="str">
        <f t="shared" si="15"/>
        <v>Hausdorf &amp; Risavy (2015)</v>
      </c>
      <c r="F69" s="1">
        <v>127</v>
      </c>
      <c r="G69" s="1">
        <f t="shared" si="14"/>
        <v>121.66666666666667</v>
      </c>
      <c r="H69" s="1" t="s">
        <v>89</v>
      </c>
      <c r="I69" s="1">
        <v>0.76</v>
      </c>
      <c r="J69" s="1" t="s">
        <v>216</v>
      </c>
      <c r="K69" s="1">
        <v>0.63</v>
      </c>
      <c r="L69" s="1">
        <v>0.16</v>
      </c>
      <c r="M69" s="1" t="s">
        <v>211</v>
      </c>
      <c r="N69" s="1" t="s">
        <v>212</v>
      </c>
      <c r="O69" s="1"/>
      <c r="P69" s="4">
        <v>0.66</v>
      </c>
      <c r="Q69" s="1">
        <v>0</v>
      </c>
      <c r="R69" s="6">
        <f t="shared" si="16"/>
        <v>0.24242424242424243</v>
      </c>
      <c r="S69" s="6">
        <f t="shared" si="17"/>
        <v>5.8769513314967867E-2</v>
      </c>
      <c r="T69" s="4">
        <f t="shared" si="18"/>
        <v>0.94945536000000008</v>
      </c>
      <c r="U69" s="4">
        <f t="shared" si="19"/>
        <v>126</v>
      </c>
      <c r="V69" s="4">
        <f t="shared" si="20"/>
        <v>7.5353600000000005E-3</v>
      </c>
      <c r="W69" s="4">
        <f t="shared" si="21"/>
        <v>8.6806451373155444E-2</v>
      </c>
      <c r="X69" s="1">
        <v>6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t="15.75" customHeight="1" x14ac:dyDescent="0.2">
      <c r="A70" s="1">
        <v>35</v>
      </c>
      <c r="B70" s="3">
        <v>37.5</v>
      </c>
      <c r="C70" s="3" t="s">
        <v>209</v>
      </c>
      <c r="D70" s="1">
        <v>2015</v>
      </c>
      <c r="E70" s="5" t="str">
        <f t="shared" si="15"/>
        <v>Hausdorf &amp; Risavy (2015)</v>
      </c>
      <c r="F70" s="1">
        <v>185</v>
      </c>
      <c r="G70" s="1">
        <f t="shared" si="14"/>
        <v>121.66666666666667</v>
      </c>
      <c r="H70" s="1" t="s">
        <v>89</v>
      </c>
      <c r="I70" s="1">
        <v>0.76</v>
      </c>
      <c r="J70" s="1" t="s">
        <v>217</v>
      </c>
      <c r="K70" s="1"/>
      <c r="L70" s="1">
        <v>0.03</v>
      </c>
      <c r="M70" s="1" t="s">
        <v>211</v>
      </c>
      <c r="N70" s="1" t="s">
        <v>212</v>
      </c>
      <c r="O70" s="1"/>
      <c r="P70" s="4">
        <v>0.66</v>
      </c>
      <c r="Q70" s="1">
        <v>0</v>
      </c>
      <c r="R70" s="6">
        <f t="shared" si="16"/>
        <v>4.5454545454545449E-2</v>
      </c>
      <c r="S70" s="6">
        <f t="shared" si="17"/>
        <v>2.0661157024793385E-3</v>
      </c>
      <c r="T70" s="4">
        <f t="shared" si="18"/>
        <v>0.99820080999999994</v>
      </c>
      <c r="U70" s="4">
        <f t="shared" si="19"/>
        <v>184</v>
      </c>
      <c r="V70" s="4">
        <f t="shared" si="20"/>
        <v>5.4250044021739129E-3</v>
      </c>
      <c r="W70" s="4">
        <f t="shared" si="21"/>
        <v>7.3654629197178856E-2</v>
      </c>
      <c r="X70" s="1">
        <v>6</v>
      </c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t="15.75" customHeight="1" x14ac:dyDescent="0.2">
      <c r="A71" s="1">
        <v>35</v>
      </c>
      <c r="B71" s="3">
        <v>37.6</v>
      </c>
      <c r="C71" s="3" t="s">
        <v>209</v>
      </c>
      <c r="D71" s="1">
        <v>2015</v>
      </c>
      <c r="E71" s="5" t="str">
        <f t="shared" si="15"/>
        <v>Hausdorf &amp; Risavy (2015)</v>
      </c>
      <c r="F71" s="1">
        <v>185</v>
      </c>
      <c r="G71" s="1">
        <f t="shared" si="14"/>
        <v>121.66666666666667</v>
      </c>
      <c r="H71" s="1" t="s">
        <v>89</v>
      </c>
      <c r="I71" s="1">
        <v>0.76</v>
      </c>
      <c r="J71" s="1" t="s">
        <v>218</v>
      </c>
      <c r="K71" s="1"/>
      <c r="L71" s="1">
        <v>-0.13</v>
      </c>
      <c r="M71" s="1" t="s">
        <v>211</v>
      </c>
      <c r="N71" s="1" t="s">
        <v>212</v>
      </c>
      <c r="O71" s="1"/>
      <c r="P71" s="4">
        <v>0.66</v>
      </c>
      <c r="Q71" s="1">
        <v>0</v>
      </c>
      <c r="R71" s="6">
        <f t="shared" si="16"/>
        <v>-0.19696969696969696</v>
      </c>
      <c r="S71" s="6">
        <f t="shared" si="17"/>
        <v>3.879706152433425E-2</v>
      </c>
      <c r="T71" s="4">
        <f t="shared" si="18"/>
        <v>0.96648560999999999</v>
      </c>
      <c r="U71" s="4">
        <f t="shared" si="19"/>
        <v>184</v>
      </c>
      <c r="V71" s="4">
        <f t="shared" si="20"/>
        <v>5.2526391847826084E-3</v>
      </c>
      <c r="W71" s="4">
        <f t="shared" si="21"/>
        <v>7.2475093547939684E-2</v>
      </c>
      <c r="X71" s="1">
        <v>6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t="15.75" customHeight="1" x14ac:dyDescent="0.2">
      <c r="A72" s="1">
        <v>35</v>
      </c>
      <c r="B72" s="3">
        <v>37.700000000000003</v>
      </c>
      <c r="C72" s="3" t="s">
        <v>209</v>
      </c>
      <c r="D72" s="1">
        <v>2015</v>
      </c>
      <c r="E72" s="5" t="str">
        <f t="shared" si="15"/>
        <v>Hausdorf &amp; Risavy (2015)</v>
      </c>
      <c r="F72" s="1">
        <v>184</v>
      </c>
      <c r="G72" s="1">
        <f t="shared" si="14"/>
        <v>121.66666666666667</v>
      </c>
      <c r="H72" s="1" t="s">
        <v>89</v>
      </c>
      <c r="I72" s="1">
        <v>0.76</v>
      </c>
      <c r="J72" s="1" t="s">
        <v>219</v>
      </c>
      <c r="K72" s="1"/>
      <c r="L72" s="1">
        <v>-0.05</v>
      </c>
      <c r="M72" s="1" t="s">
        <v>211</v>
      </c>
      <c r="N72" s="1" t="s">
        <v>212</v>
      </c>
      <c r="O72" s="1"/>
      <c r="P72" s="4">
        <v>0.66</v>
      </c>
      <c r="Q72" s="1">
        <v>0</v>
      </c>
      <c r="R72" s="6">
        <f t="shared" si="16"/>
        <v>-7.575757575757576E-2</v>
      </c>
      <c r="S72" s="6">
        <f t="shared" si="17"/>
        <v>5.7392102846648306E-3</v>
      </c>
      <c r="T72" s="4">
        <f t="shared" si="18"/>
        <v>0.99500625000000009</v>
      </c>
      <c r="U72" s="4">
        <f t="shared" si="19"/>
        <v>183</v>
      </c>
      <c r="V72" s="4">
        <f t="shared" si="20"/>
        <v>5.4371926229508198E-3</v>
      </c>
      <c r="W72" s="4">
        <f t="shared" si="21"/>
        <v>7.3737321777718648E-2</v>
      </c>
      <c r="X72" s="1">
        <v>6</v>
      </c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t="15.75" customHeight="1" x14ac:dyDescent="0.2">
      <c r="A73" s="1">
        <v>36</v>
      </c>
      <c r="B73" s="3">
        <v>38</v>
      </c>
      <c r="C73" s="3" t="s">
        <v>220</v>
      </c>
      <c r="D73" s="1">
        <v>2005</v>
      </c>
      <c r="E73" s="5" t="str">
        <f t="shared" si="15"/>
        <v>Weekly &amp; Ployhart (2005)</v>
      </c>
      <c r="F73" s="1">
        <v>271</v>
      </c>
      <c r="G73" s="1">
        <f>4.55*365</f>
        <v>1660.75</v>
      </c>
      <c r="H73" s="3" t="s">
        <v>221</v>
      </c>
      <c r="I73" s="1">
        <v>0.85</v>
      </c>
      <c r="J73" s="1" t="s">
        <v>222</v>
      </c>
      <c r="K73" s="1">
        <v>0.97</v>
      </c>
      <c r="L73" s="1">
        <v>0.11</v>
      </c>
      <c r="M73" s="1" t="s">
        <v>223</v>
      </c>
      <c r="N73" s="1" t="s">
        <v>224</v>
      </c>
      <c r="O73" s="1"/>
      <c r="P73" s="1">
        <v>0.66</v>
      </c>
      <c r="Q73" s="1">
        <v>1</v>
      </c>
      <c r="R73" s="6">
        <f t="shared" si="16"/>
        <v>0.16666666666666666</v>
      </c>
      <c r="S73" s="6">
        <f t="shared" si="17"/>
        <v>2.7777777777777776E-2</v>
      </c>
      <c r="T73" s="4">
        <f t="shared" si="18"/>
        <v>0.97594641000000004</v>
      </c>
      <c r="U73" s="4">
        <f t="shared" si="19"/>
        <v>270</v>
      </c>
      <c r="V73" s="4">
        <f t="shared" si="20"/>
        <v>3.6146163333333333E-3</v>
      </c>
      <c r="W73" s="4">
        <f t="shared" si="21"/>
        <v>6.0121679395483733E-2</v>
      </c>
      <c r="X73" s="1">
        <v>8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t="15.75" customHeight="1" x14ac:dyDescent="0.2">
      <c r="A74" s="1">
        <v>37</v>
      </c>
      <c r="B74" s="3">
        <v>39</v>
      </c>
      <c r="C74" s="1" t="s">
        <v>225</v>
      </c>
      <c r="D74" s="1">
        <v>2019</v>
      </c>
      <c r="E74" s="5" t="str">
        <f t="shared" si="15"/>
        <v>Srikanth (2019)</v>
      </c>
      <c r="F74" s="1">
        <v>140</v>
      </c>
      <c r="G74" s="1">
        <f>365*2</f>
        <v>730</v>
      </c>
      <c r="H74" s="1" t="s">
        <v>226</v>
      </c>
      <c r="I74" s="1">
        <v>0.83</v>
      </c>
      <c r="J74" s="1" t="s">
        <v>227</v>
      </c>
      <c r="K74" s="1">
        <v>0.86</v>
      </c>
      <c r="L74" s="1">
        <v>0.34</v>
      </c>
      <c r="M74" s="1" t="s">
        <v>228</v>
      </c>
      <c r="N74" s="1" t="s">
        <v>229</v>
      </c>
      <c r="O74" s="1"/>
      <c r="P74" s="1">
        <v>0.66</v>
      </c>
      <c r="Q74" s="3">
        <v>1</v>
      </c>
      <c r="R74" s="6">
        <f t="shared" si="16"/>
        <v>0.51515151515151514</v>
      </c>
      <c r="S74" s="6">
        <f t="shared" si="17"/>
        <v>0.26538108356290174</v>
      </c>
      <c r="T74" s="4">
        <f t="shared" si="18"/>
        <v>0.78216335999999997</v>
      </c>
      <c r="U74" s="4">
        <f t="shared" si="19"/>
        <v>139</v>
      </c>
      <c r="V74" s="4">
        <f t="shared" si="20"/>
        <v>5.6270745323741007E-3</v>
      </c>
      <c r="W74" s="4">
        <f t="shared" si="21"/>
        <v>7.5013828940896629E-2</v>
      </c>
      <c r="X74" s="1">
        <v>8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t="15.75" customHeight="1" x14ac:dyDescent="0.25">
      <c r="A75" s="10"/>
      <c r="B75" s="10"/>
      <c r="C75" s="10"/>
      <c r="D75" s="10"/>
      <c r="E75" s="11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ht="15.75" customHeight="1" x14ac:dyDescent="0.25">
      <c r="A76" s="10"/>
      <c r="B76" s="10"/>
      <c r="C76" s="10"/>
      <c r="D76" s="10"/>
      <c r="E76" s="1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ht="15.75" customHeight="1" x14ac:dyDescent="0.25">
      <c r="A77" s="10"/>
      <c r="B77" s="10"/>
      <c r="C77" s="10"/>
      <c r="D77" s="10"/>
      <c r="E77" s="11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ht="15.75" customHeight="1" x14ac:dyDescent="0.25">
      <c r="A78" s="10"/>
      <c r="B78" s="10"/>
      <c r="C78" s="10"/>
      <c r="D78" s="10"/>
      <c r="E78" s="11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ht="15.75" customHeight="1" x14ac:dyDescent="0.25">
      <c r="A79" s="10"/>
      <c r="B79" s="10"/>
      <c r="C79" s="10"/>
      <c r="D79" s="10"/>
      <c r="E79" s="11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ht="15.75" customHeight="1" x14ac:dyDescent="0.25">
      <c r="A80" s="10"/>
      <c r="B80" s="10"/>
      <c r="C80" s="10"/>
      <c r="D80" s="10"/>
      <c r="E80" s="11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ht="15.75" customHeight="1" x14ac:dyDescent="0.25">
      <c r="A81" s="10"/>
      <c r="B81" s="10"/>
      <c r="C81" s="10"/>
      <c r="D81" s="10"/>
      <c r="E81" s="11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ht="15.75" customHeight="1" x14ac:dyDescent="0.25">
      <c r="A82" s="10"/>
      <c r="B82" s="10"/>
      <c r="C82" s="10"/>
      <c r="D82" s="10"/>
      <c r="E82" s="1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ht="15.75" customHeight="1" x14ac:dyDescent="0.25">
      <c r="A83" s="10"/>
      <c r="B83" s="10"/>
      <c r="C83" s="10"/>
      <c r="D83" s="10"/>
      <c r="E83" s="1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ht="15.75" customHeight="1" x14ac:dyDescent="0.25">
      <c r="A84" s="10"/>
      <c r="B84" s="10"/>
      <c r="C84" s="10"/>
      <c r="D84" s="10"/>
      <c r="E84" s="11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ht="15.75" customHeight="1" x14ac:dyDescent="0.2">
      <c r="A85" s="12"/>
      <c r="B85" s="12"/>
      <c r="C85" s="12"/>
      <c r="D85" s="12"/>
      <c r="E85" s="13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 ht="15.75" customHeight="1" x14ac:dyDescent="0.2">
      <c r="A86" s="12"/>
      <c r="B86" s="12"/>
      <c r="C86" s="12"/>
      <c r="D86" s="12"/>
      <c r="E86" s="13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 ht="15.75" customHeight="1" x14ac:dyDescent="0.2">
      <c r="A87" s="12"/>
      <c r="B87" s="12"/>
      <c r="C87" s="12"/>
      <c r="D87" s="12"/>
      <c r="E87" s="1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 ht="15.75" customHeight="1" x14ac:dyDescent="0.2">
      <c r="A88" s="12"/>
      <c r="B88" s="12"/>
      <c r="C88" s="12"/>
      <c r="D88" s="12"/>
      <c r="E88" s="1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 ht="15.75" customHeight="1" x14ac:dyDescent="0.2">
      <c r="A89" s="12"/>
      <c r="B89" s="12"/>
      <c r="C89" s="12"/>
      <c r="D89" s="12"/>
      <c r="E89" s="1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 ht="15.75" customHeight="1" x14ac:dyDescent="0.2">
      <c r="A90" s="12"/>
      <c r="B90" s="12"/>
      <c r="C90" s="12"/>
      <c r="D90" s="12"/>
      <c r="E90" s="13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 ht="15.75" customHeight="1" x14ac:dyDescent="0.2">
      <c r="A91" s="12"/>
      <c r="B91" s="12"/>
      <c r="C91" s="12"/>
      <c r="D91" s="12"/>
      <c r="E91" s="13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 ht="15.75" customHeight="1" x14ac:dyDescent="0.2">
      <c r="A92" s="12"/>
      <c r="B92" s="12"/>
      <c r="C92" s="12"/>
      <c r="D92" s="12"/>
      <c r="E92" s="1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 ht="15.75" customHeight="1" x14ac:dyDescent="0.2">
      <c r="A93" s="12"/>
      <c r="B93" s="12"/>
      <c r="C93" s="12"/>
      <c r="D93" s="12"/>
      <c r="E93" s="1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 ht="15.75" customHeight="1" x14ac:dyDescent="0.2">
      <c r="A94" s="12"/>
      <c r="B94" s="12"/>
      <c r="C94" s="12"/>
      <c r="D94" s="12"/>
      <c r="E94" s="1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51" ht="15.75" customHeight="1" x14ac:dyDescent="0.2">
      <c r="A95" s="12"/>
      <c r="B95" s="12"/>
      <c r="C95" s="12"/>
      <c r="D95" s="12"/>
      <c r="E95" s="13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1:51" ht="15.75" customHeight="1" x14ac:dyDescent="0.2">
      <c r="A96" s="12"/>
      <c r="B96" s="12"/>
      <c r="C96" s="12"/>
      <c r="D96" s="12"/>
      <c r="E96" s="13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1:51" ht="15.75" customHeight="1" x14ac:dyDescent="0.2">
      <c r="A97" s="12"/>
      <c r="B97" s="12"/>
      <c r="C97" s="12"/>
      <c r="D97" s="12"/>
      <c r="E97" s="1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1:51" ht="15.75" customHeight="1" x14ac:dyDescent="0.2">
      <c r="A98" s="12"/>
      <c r="B98" s="12"/>
      <c r="C98" s="12"/>
      <c r="D98" s="12"/>
      <c r="E98" s="1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1:51" ht="15.75" customHeight="1" x14ac:dyDescent="0.2">
      <c r="A99" s="12"/>
      <c r="B99" s="12"/>
      <c r="C99" s="12"/>
      <c r="D99" s="12"/>
      <c r="E99" s="1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1:51" ht="15.75" customHeight="1" x14ac:dyDescent="0.2">
      <c r="A100" s="12"/>
      <c r="B100" s="12"/>
      <c r="C100" s="12"/>
      <c r="D100" s="12"/>
      <c r="E100" s="13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1:51" ht="15.75" customHeight="1" x14ac:dyDescent="0.2">
      <c r="A101" s="12"/>
      <c r="B101" s="12"/>
      <c r="C101" s="12"/>
      <c r="D101" s="12"/>
      <c r="E101" s="13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1:51" ht="15.75" customHeight="1" x14ac:dyDescent="0.2">
      <c r="A102" s="12"/>
      <c r="B102" s="12"/>
      <c r="C102" s="12"/>
      <c r="D102" s="12"/>
      <c r="E102" s="1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1:51" ht="15.75" customHeight="1" x14ac:dyDescent="0.2">
      <c r="A103" s="12"/>
      <c r="B103" s="12"/>
      <c r="C103" s="12"/>
      <c r="D103" s="12"/>
      <c r="E103" s="1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1:51" ht="15.75" customHeight="1" x14ac:dyDescent="0.2">
      <c r="A104" s="12"/>
      <c r="B104" s="12"/>
      <c r="C104" s="12"/>
      <c r="D104" s="12"/>
      <c r="E104" s="1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1:51" ht="15.75" customHeight="1" x14ac:dyDescent="0.2">
      <c r="A105" s="12"/>
      <c r="B105" s="12"/>
      <c r="C105" s="12"/>
      <c r="D105" s="12"/>
      <c r="E105" s="13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1:51" ht="15.75" customHeight="1" x14ac:dyDescent="0.2">
      <c r="A106" s="12"/>
      <c r="B106" s="12"/>
      <c r="C106" s="12"/>
      <c r="D106" s="12"/>
      <c r="E106" s="13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1:51" ht="15.75" customHeight="1" x14ac:dyDescent="0.2">
      <c r="A107" s="12"/>
      <c r="B107" s="12"/>
      <c r="C107" s="12"/>
      <c r="D107" s="12"/>
      <c r="E107" s="1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1:51" ht="15.75" customHeight="1" x14ac:dyDescent="0.2">
      <c r="A108" s="12"/>
      <c r="B108" s="12"/>
      <c r="C108" s="12"/>
      <c r="D108" s="12"/>
      <c r="E108" s="1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1:51" ht="15.75" customHeight="1" x14ac:dyDescent="0.2">
      <c r="A109" s="12"/>
      <c r="B109" s="12"/>
      <c r="C109" s="12"/>
      <c r="D109" s="12"/>
      <c r="E109" s="1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1:51" ht="15.75" customHeight="1" x14ac:dyDescent="0.2">
      <c r="A110" s="12"/>
      <c r="B110" s="12"/>
      <c r="C110" s="12"/>
      <c r="D110" s="12"/>
      <c r="E110" s="13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1:51" ht="15.75" customHeight="1" x14ac:dyDescent="0.2">
      <c r="A111" s="12"/>
      <c r="B111" s="12"/>
      <c r="C111" s="12"/>
      <c r="D111" s="12"/>
      <c r="E111" s="13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1:51" ht="15.75" customHeight="1" x14ac:dyDescent="0.2">
      <c r="A112" s="12"/>
      <c r="B112" s="12"/>
      <c r="C112" s="12"/>
      <c r="D112" s="12"/>
      <c r="E112" s="13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1:51" ht="15.75" customHeight="1" x14ac:dyDescent="0.2">
      <c r="A113" s="12"/>
      <c r="B113" s="12"/>
      <c r="C113" s="12"/>
      <c r="D113" s="12"/>
      <c r="E113" s="13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1:51" ht="15.75" customHeight="1" x14ac:dyDescent="0.2">
      <c r="A114" s="12"/>
      <c r="B114" s="12"/>
      <c r="C114" s="12"/>
      <c r="D114" s="12"/>
      <c r="E114" s="13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1:51" ht="15.75" customHeight="1" x14ac:dyDescent="0.2">
      <c r="A115" s="12"/>
      <c r="B115" s="12"/>
      <c r="C115" s="12"/>
      <c r="D115" s="12"/>
      <c r="E115" s="13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1:51" ht="15.75" customHeight="1" x14ac:dyDescent="0.2">
      <c r="A116" s="12"/>
      <c r="B116" s="12"/>
      <c r="C116" s="12"/>
      <c r="D116" s="12"/>
      <c r="E116" s="13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1:51" ht="15.75" customHeight="1" x14ac:dyDescent="0.2">
      <c r="A117" s="12"/>
      <c r="B117" s="12"/>
      <c r="C117" s="12"/>
      <c r="D117" s="12"/>
      <c r="E117" s="13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1:51" ht="15.75" customHeight="1" x14ac:dyDescent="0.2">
      <c r="A118" s="12"/>
      <c r="B118" s="12"/>
      <c r="C118" s="12"/>
      <c r="D118" s="12"/>
      <c r="E118" s="13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1:51" ht="15.75" customHeight="1" x14ac:dyDescent="0.2">
      <c r="A119" s="12"/>
      <c r="B119" s="12"/>
      <c r="C119" s="12"/>
      <c r="D119" s="12"/>
      <c r="E119" s="13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1:51" ht="15.75" customHeight="1" x14ac:dyDescent="0.2">
      <c r="A120" s="12"/>
      <c r="B120" s="12"/>
      <c r="C120" s="12"/>
      <c r="D120" s="12"/>
      <c r="E120" s="13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1:51" ht="15.75" customHeight="1" x14ac:dyDescent="0.2">
      <c r="A121" s="12"/>
      <c r="B121" s="12"/>
      <c r="C121" s="12"/>
      <c r="D121" s="12"/>
      <c r="E121" s="13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1:51" ht="15.75" customHeight="1" x14ac:dyDescent="0.2">
      <c r="A122" s="12"/>
      <c r="B122" s="12"/>
      <c r="C122" s="12"/>
      <c r="D122" s="12"/>
      <c r="E122" s="13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1:51" ht="15.75" customHeight="1" x14ac:dyDescent="0.2">
      <c r="A123" s="12"/>
      <c r="B123" s="12"/>
      <c r="C123" s="12"/>
      <c r="D123" s="12"/>
      <c r="E123" s="13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1:51" ht="15.75" customHeight="1" x14ac:dyDescent="0.2">
      <c r="A124" s="12"/>
      <c r="B124" s="12"/>
      <c r="C124" s="12"/>
      <c r="D124" s="12"/>
      <c r="E124" s="13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1:51" ht="15.75" customHeight="1" x14ac:dyDescent="0.2">
      <c r="A125" s="12"/>
      <c r="B125" s="12"/>
      <c r="C125" s="12"/>
      <c r="D125" s="12"/>
      <c r="E125" s="13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1:51" ht="15.75" customHeight="1" x14ac:dyDescent="0.2">
      <c r="A126" s="12"/>
      <c r="B126" s="12"/>
      <c r="C126" s="12"/>
      <c r="D126" s="12"/>
      <c r="E126" s="13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1:51" ht="15.75" customHeight="1" x14ac:dyDescent="0.2">
      <c r="A127" s="12"/>
      <c r="B127" s="12"/>
      <c r="C127" s="12"/>
      <c r="D127" s="12"/>
      <c r="E127" s="13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1:51" ht="15.75" customHeight="1" x14ac:dyDescent="0.2">
      <c r="A128" s="12"/>
      <c r="B128" s="12"/>
      <c r="C128" s="12"/>
      <c r="D128" s="12"/>
      <c r="E128" s="13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1:51" ht="15.75" customHeight="1" x14ac:dyDescent="0.2">
      <c r="A129" s="12"/>
      <c r="B129" s="12"/>
      <c r="C129" s="12"/>
      <c r="D129" s="12"/>
      <c r="E129" s="13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1:51" ht="15.75" customHeight="1" x14ac:dyDescent="0.2">
      <c r="A130" s="12"/>
      <c r="B130" s="12"/>
      <c r="C130" s="12"/>
      <c r="D130" s="12"/>
      <c r="E130" s="13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1:51" ht="15.75" customHeight="1" x14ac:dyDescent="0.2">
      <c r="A131" s="12"/>
      <c r="B131" s="12"/>
      <c r="C131" s="12"/>
      <c r="D131" s="12"/>
      <c r="E131" s="13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1:51" ht="15.75" customHeight="1" x14ac:dyDescent="0.2">
      <c r="A132" s="12"/>
      <c r="B132" s="12"/>
      <c r="C132" s="12"/>
      <c r="D132" s="12"/>
      <c r="E132" s="13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1:51" ht="15.75" customHeight="1" x14ac:dyDescent="0.2">
      <c r="A133" s="12"/>
      <c r="B133" s="12"/>
      <c r="C133" s="12"/>
      <c r="D133" s="12"/>
      <c r="E133" s="13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1:51" ht="15.75" customHeight="1" x14ac:dyDescent="0.2">
      <c r="A134" s="12"/>
      <c r="B134" s="12"/>
      <c r="C134" s="12"/>
      <c r="D134" s="12"/>
      <c r="E134" s="13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1:51" ht="15.75" customHeight="1" x14ac:dyDescent="0.2">
      <c r="A135" s="12"/>
      <c r="B135" s="12"/>
      <c r="C135" s="12"/>
      <c r="D135" s="12"/>
      <c r="E135" s="13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1:51" ht="15.75" customHeight="1" x14ac:dyDescent="0.2">
      <c r="A136" s="12"/>
      <c r="B136" s="12"/>
      <c r="C136" s="12"/>
      <c r="D136" s="12"/>
      <c r="E136" s="13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1:51" ht="15.75" customHeight="1" x14ac:dyDescent="0.2">
      <c r="A137" s="12"/>
      <c r="B137" s="12"/>
      <c r="C137" s="12"/>
      <c r="D137" s="12"/>
      <c r="E137" s="13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1:51" ht="15.75" customHeight="1" x14ac:dyDescent="0.2">
      <c r="A138" s="12"/>
      <c r="B138" s="12"/>
      <c r="C138" s="12"/>
      <c r="D138" s="12"/>
      <c r="E138" s="13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1:51" ht="15.75" customHeight="1" x14ac:dyDescent="0.2">
      <c r="A139" s="12"/>
      <c r="B139" s="12"/>
      <c r="C139" s="12"/>
      <c r="D139" s="12"/>
      <c r="E139" s="13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1:51" ht="15.75" customHeight="1" x14ac:dyDescent="0.2">
      <c r="A140" s="12"/>
      <c r="B140" s="12"/>
      <c r="C140" s="12"/>
      <c r="D140" s="12"/>
      <c r="E140" s="13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1:51" ht="15.75" customHeight="1" x14ac:dyDescent="0.2">
      <c r="A141" s="12"/>
      <c r="B141" s="12"/>
      <c r="C141" s="12"/>
      <c r="D141" s="12"/>
      <c r="E141" s="13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1:51" ht="15.75" customHeight="1" x14ac:dyDescent="0.2">
      <c r="A142" s="12"/>
      <c r="B142" s="12"/>
      <c r="C142" s="12"/>
      <c r="D142" s="12"/>
      <c r="E142" s="13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1:51" ht="15.75" customHeight="1" x14ac:dyDescent="0.2">
      <c r="A143" s="12"/>
      <c r="B143" s="12"/>
      <c r="C143" s="12"/>
      <c r="D143" s="12"/>
      <c r="E143" s="13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1:51" ht="15.75" customHeight="1" x14ac:dyDescent="0.2">
      <c r="A144" s="12"/>
      <c r="B144" s="12"/>
      <c r="C144" s="12"/>
      <c r="D144" s="12"/>
      <c r="E144" s="13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1:51" ht="15.75" customHeight="1" x14ac:dyDescent="0.2">
      <c r="A145" s="12"/>
      <c r="B145" s="12"/>
      <c r="C145" s="12"/>
      <c r="D145" s="12"/>
      <c r="E145" s="13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1:51" ht="15.75" customHeight="1" x14ac:dyDescent="0.2">
      <c r="A146" s="12"/>
      <c r="B146" s="12"/>
      <c r="C146" s="12"/>
      <c r="D146" s="12"/>
      <c r="E146" s="13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1:51" ht="15.75" customHeight="1" x14ac:dyDescent="0.2">
      <c r="A147" s="12"/>
      <c r="B147" s="12"/>
      <c r="C147" s="12"/>
      <c r="D147" s="12"/>
      <c r="E147" s="13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1:51" ht="15.75" customHeight="1" x14ac:dyDescent="0.2">
      <c r="A148" s="12"/>
      <c r="B148" s="12"/>
      <c r="C148" s="12"/>
      <c r="D148" s="12"/>
      <c r="E148" s="13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1:51" ht="15.75" customHeight="1" x14ac:dyDescent="0.2">
      <c r="A149" s="12"/>
      <c r="B149" s="12"/>
      <c r="C149" s="12"/>
      <c r="D149" s="12"/>
      <c r="E149" s="13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1:51" ht="15.75" customHeight="1" x14ac:dyDescent="0.2">
      <c r="A150" s="12"/>
      <c r="B150" s="12"/>
      <c r="C150" s="12"/>
      <c r="D150" s="12"/>
      <c r="E150" s="13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1:51" ht="15.75" customHeight="1" x14ac:dyDescent="0.2">
      <c r="A151" s="12"/>
      <c r="B151" s="12"/>
      <c r="C151" s="12"/>
      <c r="D151" s="12"/>
      <c r="E151" s="13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1:51" ht="15.75" customHeight="1" x14ac:dyDescent="0.2">
      <c r="A152" s="12"/>
      <c r="B152" s="12"/>
      <c r="C152" s="12"/>
      <c r="D152" s="12"/>
      <c r="E152" s="13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1:51" ht="15.75" customHeight="1" x14ac:dyDescent="0.2">
      <c r="A153" s="12"/>
      <c r="B153" s="12"/>
      <c r="C153" s="12"/>
      <c r="D153" s="12"/>
      <c r="E153" s="13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1:51" ht="15.75" customHeight="1" x14ac:dyDescent="0.2">
      <c r="A154" s="12"/>
      <c r="B154" s="12"/>
      <c r="C154" s="12"/>
      <c r="D154" s="12"/>
      <c r="E154" s="13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1:51" ht="15.75" customHeight="1" x14ac:dyDescent="0.2">
      <c r="A155" s="12"/>
      <c r="B155" s="12"/>
      <c r="C155" s="12"/>
      <c r="D155" s="12"/>
      <c r="E155" s="13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1:51" ht="15.75" customHeight="1" x14ac:dyDescent="0.2">
      <c r="A156" s="12"/>
      <c r="B156" s="12"/>
      <c r="C156" s="12"/>
      <c r="D156" s="12"/>
      <c r="E156" s="13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1:51" ht="15.75" customHeight="1" x14ac:dyDescent="0.2">
      <c r="A157" s="12"/>
      <c r="B157" s="12"/>
      <c r="C157" s="12"/>
      <c r="D157" s="12"/>
      <c r="E157" s="13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1:51" ht="15.75" customHeight="1" x14ac:dyDescent="0.2">
      <c r="A158" s="12"/>
      <c r="B158" s="12"/>
      <c r="C158" s="12"/>
      <c r="D158" s="12"/>
      <c r="E158" s="13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1:51" ht="15.75" customHeight="1" x14ac:dyDescent="0.2">
      <c r="A159" s="12"/>
      <c r="B159" s="12"/>
      <c r="C159" s="12"/>
      <c r="D159" s="12"/>
      <c r="E159" s="13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1:51" ht="15.75" customHeight="1" x14ac:dyDescent="0.2">
      <c r="A160" s="12"/>
      <c r="B160" s="12"/>
      <c r="C160" s="12"/>
      <c r="D160" s="12"/>
      <c r="E160" s="13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1:51" ht="15.75" customHeight="1" x14ac:dyDescent="0.2">
      <c r="A161" s="12"/>
      <c r="B161" s="12"/>
      <c r="C161" s="12"/>
      <c r="D161" s="12"/>
      <c r="E161" s="13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1:51" ht="15.75" customHeight="1" x14ac:dyDescent="0.2">
      <c r="A162" s="12"/>
      <c r="B162" s="12"/>
      <c r="C162" s="12"/>
      <c r="D162" s="12"/>
      <c r="E162" s="13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1:51" ht="15.75" customHeight="1" x14ac:dyDescent="0.2">
      <c r="A163" s="12"/>
      <c r="B163" s="12"/>
      <c r="C163" s="12"/>
      <c r="D163" s="12"/>
      <c r="E163" s="13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1:51" ht="15.75" customHeight="1" x14ac:dyDescent="0.2">
      <c r="A164" s="12"/>
      <c r="B164" s="12"/>
      <c r="C164" s="12"/>
      <c r="D164" s="12"/>
      <c r="E164" s="13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1:51" ht="15.75" customHeight="1" x14ac:dyDescent="0.2">
      <c r="A165" s="12"/>
      <c r="B165" s="12"/>
      <c r="C165" s="12"/>
      <c r="D165" s="12"/>
      <c r="E165" s="13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1:51" ht="15.75" customHeight="1" x14ac:dyDescent="0.2">
      <c r="A166" s="12"/>
      <c r="B166" s="12"/>
      <c r="C166" s="12"/>
      <c r="D166" s="12"/>
      <c r="E166" s="13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1:51" ht="15.75" customHeight="1" x14ac:dyDescent="0.2">
      <c r="A167" s="12"/>
      <c r="B167" s="12"/>
      <c r="C167" s="12"/>
      <c r="D167" s="12"/>
      <c r="E167" s="13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1:51" ht="15.75" customHeight="1" x14ac:dyDescent="0.2">
      <c r="A168" s="12"/>
      <c r="B168" s="12"/>
      <c r="C168" s="12"/>
      <c r="D168" s="12"/>
      <c r="E168" s="13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1:51" ht="15.75" customHeight="1" x14ac:dyDescent="0.2">
      <c r="A169" s="12"/>
      <c r="B169" s="12"/>
      <c r="C169" s="12"/>
      <c r="D169" s="12"/>
      <c r="E169" s="13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1:51" ht="15.75" customHeight="1" x14ac:dyDescent="0.2">
      <c r="A170" s="12"/>
      <c r="B170" s="12"/>
      <c r="C170" s="12"/>
      <c r="D170" s="12"/>
      <c r="E170" s="13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1:51" ht="15.75" customHeight="1" x14ac:dyDescent="0.2">
      <c r="A171" s="12"/>
      <c r="B171" s="12"/>
      <c r="C171" s="12"/>
      <c r="D171" s="12"/>
      <c r="E171" s="13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1:51" ht="15.75" customHeight="1" x14ac:dyDescent="0.2">
      <c r="A172" s="12"/>
      <c r="B172" s="12"/>
      <c r="C172" s="12"/>
      <c r="D172" s="12"/>
      <c r="E172" s="13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1:51" ht="15.75" customHeight="1" x14ac:dyDescent="0.2">
      <c r="A173" s="12"/>
      <c r="B173" s="12"/>
      <c r="C173" s="12"/>
      <c r="D173" s="12"/>
      <c r="E173" s="13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1:51" ht="15.75" customHeight="1" x14ac:dyDescent="0.2">
      <c r="A174" s="12"/>
      <c r="B174" s="12"/>
      <c r="C174" s="12"/>
      <c r="D174" s="12"/>
      <c r="E174" s="13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1:51" ht="15.75" customHeight="1" x14ac:dyDescent="0.2">
      <c r="A175" s="12"/>
      <c r="B175" s="12"/>
      <c r="C175" s="12"/>
      <c r="D175" s="12"/>
      <c r="E175" s="13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1:51" ht="15.75" customHeight="1" x14ac:dyDescent="0.2">
      <c r="A176" s="12"/>
      <c r="B176" s="12"/>
      <c r="C176" s="12"/>
      <c r="D176" s="12"/>
      <c r="E176" s="13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1:51" ht="15.75" customHeight="1" x14ac:dyDescent="0.2">
      <c r="A177" s="12"/>
      <c r="B177" s="12"/>
      <c r="C177" s="12"/>
      <c r="D177" s="12"/>
      <c r="E177" s="13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1:51" ht="15.75" customHeight="1" x14ac:dyDescent="0.2">
      <c r="A178" s="12"/>
      <c r="B178" s="12"/>
      <c r="C178" s="12"/>
      <c r="D178" s="12"/>
      <c r="E178" s="13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1:51" ht="15.75" customHeight="1" x14ac:dyDescent="0.2">
      <c r="A179" s="12"/>
      <c r="B179" s="12"/>
      <c r="C179" s="12"/>
      <c r="D179" s="12"/>
      <c r="E179" s="13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1:51" ht="15.75" customHeight="1" x14ac:dyDescent="0.2">
      <c r="A180" s="12"/>
      <c r="B180" s="12"/>
      <c r="C180" s="12"/>
      <c r="D180" s="12"/>
      <c r="E180" s="13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1:51" ht="15.75" customHeight="1" x14ac:dyDescent="0.2">
      <c r="A181" s="12"/>
      <c r="B181" s="12"/>
      <c r="C181" s="12"/>
      <c r="D181" s="12"/>
      <c r="E181" s="13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1:51" ht="15.75" customHeight="1" x14ac:dyDescent="0.2">
      <c r="A182" s="12"/>
      <c r="B182" s="12"/>
      <c r="C182" s="12"/>
      <c r="D182" s="12"/>
      <c r="E182" s="13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1:51" ht="15.75" customHeight="1" x14ac:dyDescent="0.2">
      <c r="A183" s="12"/>
      <c r="B183" s="12"/>
      <c r="C183" s="12"/>
      <c r="D183" s="12"/>
      <c r="E183" s="13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1:51" ht="15.75" customHeight="1" x14ac:dyDescent="0.2">
      <c r="A184" s="12"/>
      <c r="B184" s="12"/>
      <c r="C184" s="12"/>
      <c r="D184" s="12"/>
      <c r="E184" s="13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1:51" ht="15.75" customHeight="1" x14ac:dyDescent="0.2">
      <c r="A185" s="12"/>
      <c r="B185" s="12"/>
      <c r="C185" s="12"/>
      <c r="D185" s="12"/>
      <c r="E185" s="13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1:51" ht="15.75" customHeight="1" x14ac:dyDescent="0.2">
      <c r="A186" s="12"/>
      <c r="B186" s="12"/>
      <c r="C186" s="12"/>
      <c r="D186" s="12"/>
      <c r="E186" s="13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1:51" ht="15.75" customHeight="1" x14ac:dyDescent="0.2">
      <c r="A187" s="12"/>
      <c r="B187" s="12"/>
      <c r="C187" s="12"/>
      <c r="D187" s="12"/>
      <c r="E187" s="13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1:51" ht="15.75" customHeight="1" x14ac:dyDescent="0.2">
      <c r="A188" s="12"/>
      <c r="B188" s="12"/>
      <c r="C188" s="12"/>
      <c r="D188" s="12"/>
      <c r="E188" s="13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1:51" ht="15.75" customHeight="1" x14ac:dyDescent="0.2">
      <c r="A189" s="12"/>
      <c r="B189" s="12"/>
      <c r="C189" s="12"/>
      <c r="D189" s="12"/>
      <c r="E189" s="13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1:51" ht="15.75" customHeight="1" x14ac:dyDescent="0.2">
      <c r="A190" s="12"/>
      <c r="B190" s="12"/>
      <c r="C190" s="12"/>
      <c r="D190" s="12"/>
      <c r="E190" s="13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1:51" ht="15.75" customHeight="1" x14ac:dyDescent="0.2">
      <c r="A191" s="12"/>
      <c r="B191" s="12"/>
      <c r="C191" s="12"/>
      <c r="D191" s="12"/>
      <c r="E191" s="13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</row>
    <row r="192" spans="1:51" ht="15.75" customHeight="1" x14ac:dyDescent="0.2">
      <c r="A192" s="12"/>
      <c r="B192" s="12"/>
      <c r="C192" s="12"/>
      <c r="D192" s="12"/>
      <c r="E192" s="13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pans="1:51" ht="15.75" customHeight="1" x14ac:dyDescent="0.2">
      <c r="A193" s="12"/>
      <c r="B193" s="12"/>
      <c r="C193" s="12"/>
      <c r="D193" s="12"/>
      <c r="E193" s="13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1:51" ht="15.75" customHeight="1" x14ac:dyDescent="0.2">
      <c r="A194" s="12"/>
      <c r="B194" s="12"/>
      <c r="C194" s="12"/>
      <c r="D194" s="12"/>
      <c r="E194" s="13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1:51" ht="15.75" customHeight="1" x14ac:dyDescent="0.2">
      <c r="A195" s="12"/>
      <c r="B195" s="12"/>
      <c r="C195" s="12"/>
      <c r="D195" s="12"/>
      <c r="E195" s="13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1:51" ht="15.75" customHeight="1" x14ac:dyDescent="0.2">
      <c r="A196" s="12"/>
      <c r="B196" s="12"/>
      <c r="C196" s="12"/>
      <c r="D196" s="12"/>
      <c r="E196" s="13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1:51" ht="15.75" customHeight="1" x14ac:dyDescent="0.2">
      <c r="A197" s="12"/>
      <c r="B197" s="12"/>
      <c r="C197" s="12"/>
      <c r="D197" s="12"/>
      <c r="E197" s="13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1:51" ht="15.75" customHeight="1" x14ac:dyDescent="0.2">
      <c r="A198" s="12"/>
      <c r="B198" s="12"/>
      <c r="C198" s="12"/>
      <c r="D198" s="12"/>
      <c r="E198" s="13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1:51" ht="15.75" customHeight="1" x14ac:dyDescent="0.2">
      <c r="A199" s="12"/>
      <c r="B199" s="12"/>
      <c r="C199" s="12"/>
      <c r="D199" s="12"/>
      <c r="E199" s="13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1:51" ht="15.75" customHeight="1" x14ac:dyDescent="0.2">
      <c r="A200" s="12"/>
      <c r="B200" s="12"/>
      <c r="C200" s="12"/>
      <c r="D200" s="12"/>
      <c r="E200" s="13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1:51" ht="15.75" customHeight="1" x14ac:dyDescent="0.2">
      <c r="A201" s="12"/>
      <c r="B201" s="12"/>
      <c r="C201" s="12"/>
      <c r="D201" s="12"/>
      <c r="E201" s="13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1:51" ht="15.75" customHeight="1" x14ac:dyDescent="0.2">
      <c r="A202" s="12"/>
      <c r="B202" s="12"/>
      <c r="C202" s="12"/>
      <c r="D202" s="12"/>
      <c r="E202" s="13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1:51" ht="15.75" customHeight="1" x14ac:dyDescent="0.2">
      <c r="A203" s="12"/>
      <c r="B203" s="12"/>
      <c r="C203" s="12"/>
      <c r="D203" s="12"/>
      <c r="E203" s="13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1:51" ht="15.75" customHeight="1" x14ac:dyDescent="0.2">
      <c r="A204" s="12"/>
      <c r="B204" s="12"/>
      <c r="C204" s="12"/>
      <c r="D204" s="12"/>
      <c r="E204" s="13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1:51" ht="15.75" customHeight="1" x14ac:dyDescent="0.2">
      <c r="A205" s="12"/>
      <c r="B205" s="12"/>
      <c r="C205" s="12"/>
      <c r="D205" s="12"/>
      <c r="E205" s="13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1:51" ht="15.75" customHeight="1" x14ac:dyDescent="0.2">
      <c r="A206" s="12"/>
      <c r="B206" s="12"/>
      <c r="C206" s="12"/>
      <c r="D206" s="12"/>
      <c r="E206" s="13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1:51" ht="15.75" customHeight="1" x14ac:dyDescent="0.2">
      <c r="A207" s="12"/>
      <c r="B207" s="12"/>
      <c r="C207" s="12"/>
      <c r="D207" s="12"/>
      <c r="E207" s="13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1:51" ht="15.75" customHeight="1" x14ac:dyDescent="0.2">
      <c r="A208" s="12"/>
      <c r="B208" s="12"/>
      <c r="C208" s="12"/>
      <c r="D208" s="12"/>
      <c r="E208" s="13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1:51" ht="15.75" customHeight="1" x14ac:dyDescent="0.2">
      <c r="A209" s="12"/>
      <c r="B209" s="12"/>
      <c r="C209" s="12"/>
      <c r="D209" s="12"/>
      <c r="E209" s="13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1:51" ht="15.75" customHeight="1" x14ac:dyDescent="0.2">
      <c r="A210" s="12"/>
      <c r="B210" s="12"/>
      <c r="C210" s="12"/>
      <c r="D210" s="12"/>
      <c r="E210" s="13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1:51" ht="15.75" customHeight="1" x14ac:dyDescent="0.2">
      <c r="A211" s="12"/>
      <c r="B211" s="12"/>
      <c r="C211" s="12"/>
      <c r="D211" s="12"/>
      <c r="E211" s="13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1:51" ht="15.75" customHeight="1" x14ac:dyDescent="0.2">
      <c r="A212" s="12"/>
      <c r="B212" s="12"/>
      <c r="C212" s="12"/>
      <c r="D212" s="12"/>
      <c r="E212" s="13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1:51" ht="15.75" customHeight="1" x14ac:dyDescent="0.2">
      <c r="A213" s="12"/>
      <c r="B213" s="12"/>
      <c r="C213" s="12"/>
      <c r="D213" s="12"/>
      <c r="E213" s="13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1:51" ht="15.75" customHeight="1" x14ac:dyDescent="0.2">
      <c r="A214" s="12"/>
      <c r="B214" s="12"/>
      <c r="C214" s="12"/>
      <c r="D214" s="12"/>
      <c r="E214" s="13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customHeight="1" x14ac:dyDescent="0.2">
      <c r="A215" s="12"/>
      <c r="B215" s="12"/>
      <c r="C215" s="12"/>
      <c r="D215" s="12"/>
      <c r="E215" s="13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customHeight="1" x14ac:dyDescent="0.2">
      <c r="A216" s="12"/>
      <c r="B216" s="12"/>
      <c r="C216" s="12"/>
      <c r="D216" s="12"/>
      <c r="E216" s="13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customHeight="1" x14ac:dyDescent="0.2">
      <c r="A217" s="12"/>
      <c r="B217" s="12"/>
      <c r="C217" s="12"/>
      <c r="D217" s="12"/>
      <c r="E217" s="13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customHeight="1" x14ac:dyDescent="0.2">
      <c r="A218" s="12"/>
      <c r="B218" s="12"/>
      <c r="C218" s="12"/>
      <c r="D218" s="12"/>
      <c r="E218" s="13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customHeight="1" x14ac:dyDescent="0.2">
      <c r="A219" s="12"/>
      <c r="B219" s="12"/>
      <c r="C219" s="12"/>
      <c r="D219" s="12"/>
      <c r="E219" s="13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customHeight="1" x14ac:dyDescent="0.2">
      <c r="A220" s="12"/>
      <c r="B220" s="12"/>
      <c r="C220" s="12"/>
      <c r="D220" s="12"/>
      <c r="E220" s="13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customHeight="1" x14ac:dyDescent="0.2">
      <c r="A221" s="12"/>
      <c r="B221" s="12"/>
      <c r="C221" s="12"/>
      <c r="D221" s="12"/>
      <c r="E221" s="13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customHeight="1" x14ac:dyDescent="0.2">
      <c r="A222" s="12"/>
      <c r="B222" s="12"/>
      <c r="C222" s="12"/>
      <c r="D222" s="12"/>
      <c r="E222" s="13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customHeight="1" x14ac:dyDescent="0.2">
      <c r="A223" s="12"/>
      <c r="B223" s="12"/>
      <c r="C223" s="12"/>
      <c r="D223" s="12"/>
      <c r="E223" s="13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customHeight="1" x14ac:dyDescent="0.2">
      <c r="A224" s="12"/>
      <c r="B224" s="12"/>
      <c r="C224" s="12"/>
      <c r="D224" s="12"/>
      <c r="E224" s="13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1" ht="15.75" customHeight="1" x14ac:dyDescent="0.2">
      <c r="A225" s="12"/>
      <c r="B225" s="12"/>
      <c r="C225" s="12"/>
      <c r="D225" s="12"/>
      <c r="E225" s="13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1" ht="15.75" customHeight="1" x14ac:dyDescent="0.2">
      <c r="A226" s="12"/>
      <c r="B226" s="12"/>
      <c r="C226" s="12"/>
      <c r="D226" s="12"/>
      <c r="E226" s="13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1" ht="15.75" customHeight="1" x14ac:dyDescent="0.2">
      <c r="A227" s="12"/>
      <c r="B227" s="12"/>
      <c r="C227" s="12"/>
      <c r="D227" s="12"/>
      <c r="E227" s="13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1" ht="15.75" customHeight="1" x14ac:dyDescent="0.2">
      <c r="A228" s="12"/>
      <c r="B228" s="12"/>
      <c r="C228" s="12"/>
      <c r="D228" s="12"/>
      <c r="E228" s="13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1:51" ht="15.75" customHeight="1" x14ac:dyDescent="0.2">
      <c r="A229" s="12"/>
      <c r="B229" s="12"/>
      <c r="C229" s="12"/>
      <c r="D229" s="12"/>
      <c r="E229" s="13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1:51" ht="15.75" customHeight="1" x14ac:dyDescent="0.2">
      <c r="A230" s="12"/>
      <c r="B230" s="12"/>
      <c r="C230" s="12"/>
      <c r="D230" s="12"/>
      <c r="E230" s="13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1:51" ht="15.75" customHeight="1" x14ac:dyDescent="0.2">
      <c r="A231" s="12"/>
      <c r="B231" s="12"/>
      <c r="C231" s="12"/>
      <c r="D231" s="12"/>
      <c r="E231" s="13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1:51" ht="15.75" customHeight="1" x14ac:dyDescent="0.2">
      <c r="A232" s="12"/>
      <c r="B232" s="12"/>
      <c r="C232" s="12"/>
      <c r="D232" s="12"/>
      <c r="E232" s="13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1:51" ht="15.75" customHeight="1" x14ac:dyDescent="0.2">
      <c r="A233" s="12"/>
      <c r="B233" s="12"/>
      <c r="C233" s="12"/>
      <c r="D233" s="12"/>
      <c r="E233" s="13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1" ht="15.75" customHeight="1" x14ac:dyDescent="0.2">
      <c r="A234" s="12"/>
      <c r="B234" s="12"/>
      <c r="C234" s="12"/>
      <c r="D234" s="12"/>
      <c r="E234" s="13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1" ht="15.75" customHeight="1" x14ac:dyDescent="0.2">
      <c r="A235" s="12"/>
      <c r="B235" s="12"/>
      <c r="C235" s="12"/>
      <c r="D235" s="12"/>
      <c r="E235" s="13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1:51" ht="15.75" customHeight="1" x14ac:dyDescent="0.2">
      <c r="A236" s="12"/>
      <c r="B236" s="12"/>
      <c r="C236" s="12"/>
      <c r="D236" s="12"/>
      <c r="E236" s="13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pans="1:51" ht="15.75" customHeight="1" x14ac:dyDescent="0.2">
      <c r="A237" s="12"/>
      <c r="B237" s="12"/>
      <c r="C237" s="12"/>
      <c r="D237" s="12"/>
      <c r="E237" s="13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1:51" ht="15.75" customHeight="1" x14ac:dyDescent="0.2">
      <c r="A238" s="12"/>
      <c r="B238" s="12"/>
      <c r="C238" s="12"/>
      <c r="D238" s="12"/>
      <c r="E238" s="13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1:51" ht="15.75" customHeight="1" x14ac:dyDescent="0.2">
      <c r="A239" s="12"/>
      <c r="B239" s="12"/>
      <c r="C239" s="12"/>
      <c r="D239" s="12"/>
      <c r="E239" s="13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1:51" ht="15.75" customHeight="1" x14ac:dyDescent="0.2">
      <c r="A240" s="12"/>
      <c r="B240" s="12"/>
      <c r="C240" s="12"/>
      <c r="D240" s="12"/>
      <c r="E240" s="13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1:51" ht="15.75" customHeight="1" x14ac:dyDescent="0.2">
      <c r="A241" s="12"/>
      <c r="B241" s="12"/>
      <c r="C241" s="12"/>
      <c r="D241" s="12"/>
      <c r="E241" s="13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1:51" ht="15.75" customHeight="1" x14ac:dyDescent="0.2">
      <c r="A242" s="12"/>
      <c r="B242" s="12"/>
      <c r="C242" s="12"/>
      <c r="D242" s="12"/>
      <c r="E242" s="13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1:51" ht="15.75" customHeight="1" x14ac:dyDescent="0.2">
      <c r="A243" s="12"/>
      <c r="B243" s="12"/>
      <c r="C243" s="12"/>
      <c r="D243" s="12"/>
      <c r="E243" s="13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1:51" ht="15.75" customHeight="1" x14ac:dyDescent="0.2">
      <c r="A244" s="12"/>
      <c r="B244" s="12"/>
      <c r="C244" s="12"/>
      <c r="D244" s="12"/>
      <c r="E244" s="13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1:51" ht="15.75" customHeight="1" x14ac:dyDescent="0.2">
      <c r="A245" s="12"/>
      <c r="B245" s="12"/>
      <c r="C245" s="12"/>
      <c r="D245" s="12"/>
      <c r="E245" s="13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1:51" ht="15.75" customHeight="1" x14ac:dyDescent="0.2">
      <c r="A246" s="12"/>
      <c r="B246" s="12"/>
      <c r="C246" s="12"/>
      <c r="D246" s="12"/>
      <c r="E246" s="13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1:51" ht="15.75" customHeight="1" x14ac:dyDescent="0.2">
      <c r="A247" s="12"/>
      <c r="B247" s="12"/>
      <c r="C247" s="12"/>
      <c r="D247" s="12"/>
      <c r="E247" s="13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1:51" ht="15.75" customHeight="1" x14ac:dyDescent="0.2">
      <c r="A248" s="12"/>
      <c r="B248" s="12"/>
      <c r="C248" s="12"/>
      <c r="D248" s="12"/>
      <c r="E248" s="13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1:51" ht="15.75" customHeight="1" x14ac:dyDescent="0.2">
      <c r="A249" s="12"/>
      <c r="B249" s="12"/>
      <c r="C249" s="12"/>
      <c r="D249" s="12"/>
      <c r="E249" s="13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1:51" ht="15.75" customHeight="1" x14ac:dyDescent="0.2">
      <c r="A250" s="12"/>
      <c r="B250" s="12"/>
      <c r="C250" s="12"/>
      <c r="D250" s="12"/>
      <c r="E250" s="13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1:51" ht="15.75" customHeight="1" x14ac:dyDescent="0.2">
      <c r="A251" s="12"/>
      <c r="B251" s="12"/>
      <c r="C251" s="12"/>
      <c r="D251" s="12"/>
      <c r="E251" s="13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1:51" ht="15.75" customHeight="1" x14ac:dyDescent="0.2">
      <c r="A252" s="12"/>
      <c r="B252" s="12"/>
      <c r="C252" s="12"/>
      <c r="D252" s="12"/>
      <c r="E252" s="13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1:51" ht="15.75" customHeight="1" x14ac:dyDescent="0.2">
      <c r="A253" s="12"/>
      <c r="B253" s="12"/>
      <c r="C253" s="12"/>
      <c r="D253" s="12"/>
      <c r="E253" s="13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1:51" ht="15.75" customHeight="1" x14ac:dyDescent="0.2">
      <c r="A254" s="12"/>
      <c r="B254" s="12"/>
      <c r="C254" s="12"/>
      <c r="D254" s="12"/>
      <c r="E254" s="13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1:51" ht="15.75" customHeight="1" x14ac:dyDescent="0.2">
      <c r="A255" s="12"/>
      <c r="B255" s="12"/>
      <c r="C255" s="12"/>
      <c r="D255" s="12"/>
      <c r="E255" s="13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</row>
    <row r="256" spans="1:51" ht="15.75" customHeight="1" x14ac:dyDescent="0.2">
      <c r="A256" s="12"/>
      <c r="B256" s="12"/>
      <c r="C256" s="12"/>
      <c r="D256" s="12"/>
      <c r="E256" s="13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pans="1:51" ht="15.75" customHeight="1" x14ac:dyDescent="0.2">
      <c r="A257" s="12"/>
      <c r="B257" s="12"/>
      <c r="C257" s="12"/>
      <c r="D257" s="12"/>
      <c r="E257" s="13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pans="1:51" ht="15.75" customHeight="1" x14ac:dyDescent="0.2">
      <c r="A258" s="12"/>
      <c r="B258" s="12"/>
      <c r="C258" s="12"/>
      <c r="D258" s="12"/>
      <c r="E258" s="13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pans="1:51" ht="15.75" customHeight="1" x14ac:dyDescent="0.2">
      <c r="A259" s="12"/>
      <c r="B259" s="12"/>
      <c r="C259" s="12"/>
      <c r="D259" s="12"/>
      <c r="E259" s="13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pans="1:51" ht="15.75" customHeight="1" x14ac:dyDescent="0.2">
      <c r="A260" s="12"/>
      <c r="B260" s="12"/>
      <c r="C260" s="12"/>
      <c r="D260" s="12"/>
      <c r="E260" s="13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pans="1:51" ht="15.75" customHeight="1" x14ac:dyDescent="0.2">
      <c r="A261" s="12"/>
      <c r="B261" s="12"/>
      <c r="C261" s="12"/>
      <c r="D261" s="12"/>
      <c r="E261" s="13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1:51" ht="15.75" customHeight="1" x14ac:dyDescent="0.2">
      <c r="A262" s="12"/>
      <c r="B262" s="12"/>
      <c r="C262" s="12"/>
      <c r="D262" s="12"/>
      <c r="E262" s="13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pans="1:51" ht="15.75" customHeight="1" x14ac:dyDescent="0.2">
      <c r="A263" s="12"/>
      <c r="B263" s="12"/>
      <c r="C263" s="12"/>
      <c r="D263" s="12"/>
      <c r="E263" s="13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1:51" ht="15.75" customHeight="1" x14ac:dyDescent="0.2">
      <c r="A264" s="12"/>
      <c r="B264" s="12"/>
      <c r="C264" s="12"/>
      <c r="D264" s="12"/>
      <c r="E264" s="13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pans="1:51" ht="15.75" customHeight="1" x14ac:dyDescent="0.2">
      <c r="A265" s="12"/>
      <c r="B265" s="12"/>
      <c r="C265" s="12"/>
      <c r="D265" s="12"/>
      <c r="E265" s="13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pans="1:51" ht="15.75" customHeight="1" x14ac:dyDescent="0.2">
      <c r="A266" s="12"/>
      <c r="B266" s="12"/>
      <c r="C266" s="12"/>
      <c r="D266" s="12"/>
      <c r="E266" s="13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1:51" ht="15.75" customHeight="1" x14ac:dyDescent="0.2">
      <c r="A267" s="12"/>
      <c r="B267" s="12"/>
      <c r="C267" s="12"/>
      <c r="D267" s="12"/>
      <c r="E267" s="13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pans="1:51" ht="15.75" customHeight="1" x14ac:dyDescent="0.2">
      <c r="A268" s="12"/>
      <c r="B268" s="12"/>
      <c r="C268" s="12"/>
      <c r="D268" s="12"/>
      <c r="E268" s="13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pans="1:51" ht="15.75" customHeight="1" x14ac:dyDescent="0.2">
      <c r="A269" s="12"/>
      <c r="B269" s="12"/>
      <c r="C269" s="12"/>
      <c r="D269" s="12"/>
      <c r="E269" s="13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pans="1:51" ht="15.75" customHeight="1" x14ac:dyDescent="0.2">
      <c r="A270" s="12"/>
      <c r="B270" s="12"/>
      <c r="C270" s="12"/>
      <c r="D270" s="12"/>
      <c r="E270" s="13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1:51" ht="15.75" customHeight="1" x14ac:dyDescent="0.2">
      <c r="A271" s="12"/>
      <c r="B271" s="12"/>
      <c r="C271" s="12"/>
      <c r="D271" s="12"/>
      <c r="E271" s="13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1:51" ht="15.75" customHeight="1" x14ac:dyDescent="0.2">
      <c r="A272" s="12"/>
      <c r="B272" s="12"/>
      <c r="C272" s="12"/>
      <c r="D272" s="12"/>
      <c r="E272" s="13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pans="5:5" ht="15.75" customHeight="1" x14ac:dyDescent="0.2">
      <c r="E273" s="14"/>
    </row>
    <row r="274" spans="5:5" ht="15.75" customHeight="1" x14ac:dyDescent="0.2">
      <c r="E274" s="14"/>
    </row>
    <row r="275" spans="5:5" ht="15.75" customHeight="1" x14ac:dyDescent="0.2">
      <c r="E275" s="14"/>
    </row>
    <row r="276" spans="5:5" ht="15.75" customHeight="1" x14ac:dyDescent="0.2">
      <c r="E276" s="14"/>
    </row>
    <row r="277" spans="5:5" ht="15.75" customHeight="1" x14ac:dyDescent="0.2">
      <c r="E277" s="14"/>
    </row>
    <row r="278" spans="5:5" ht="15.75" customHeight="1" x14ac:dyDescent="0.2">
      <c r="E278" s="14"/>
    </row>
    <row r="279" spans="5:5" ht="15.75" customHeight="1" x14ac:dyDescent="0.2">
      <c r="E279" s="14"/>
    </row>
    <row r="280" spans="5:5" ht="15.75" customHeight="1" x14ac:dyDescent="0.2">
      <c r="E280" s="14"/>
    </row>
    <row r="281" spans="5:5" ht="15.75" customHeight="1" x14ac:dyDescent="0.2">
      <c r="E281" s="14"/>
    </row>
    <row r="282" spans="5:5" ht="15.75" customHeight="1" x14ac:dyDescent="0.2">
      <c r="E282" s="14"/>
    </row>
    <row r="283" spans="5:5" ht="15.75" customHeight="1" x14ac:dyDescent="0.2">
      <c r="E283" s="14"/>
    </row>
    <row r="284" spans="5:5" ht="15.75" customHeight="1" x14ac:dyDescent="0.2">
      <c r="E284" s="14"/>
    </row>
    <row r="285" spans="5:5" ht="15.75" customHeight="1" x14ac:dyDescent="0.2">
      <c r="E285" s="14"/>
    </row>
    <row r="286" spans="5:5" ht="15.75" customHeight="1" x14ac:dyDescent="0.2">
      <c r="E286" s="14"/>
    </row>
    <row r="287" spans="5:5" ht="15.75" customHeight="1" x14ac:dyDescent="0.2">
      <c r="E287" s="14"/>
    </row>
    <row r="288" spans="5:5" ht="15.75" customHeight="1" x14ac:dyDescent="0.2">
      <c r="E288" s="14"/>
    </row>
    <row r="289" spans="5:5" ht="15.75" customHeight="1" x14ac:dyDescent="0.2">
      <c r="E289" s="14"/>
    </row>
    <row r="290" spans="5:5" ht="15.75" customHeight="1" x14ac:dyDescent="0.2">
      <c r="E290" s="14"/>
    </row>
    <row r="291" spans="5:5" ht="15.75" customHeight="1" x14ac:dyDescent="0.2">
      <c r="E291" s="14"/>
    </row>
    <row r="292" spans="5:5" ht="15.75" customHeight="1" x14ac:dyDescent="0.2">
      <c r="E292" s="14"/>
    </row>
    <row r="293" spans="5:5" ht="15.75" customHeight="1" x14ac:dyDescent="0.2">
      <c r="E293" s="14"/>
    </row>
    <row r="294" spans="5:5" ht="15.75" customHeight="1" x14ac:dyDescent="0.2">
      <c r="E294" s="14"/>
    </row>
    <row r="295" spans="5:5" ht="15.75" customHeight="1" x14ac:dyDescent="0.2">
      <c r="E295" s="14"/>
    </row>
    <row r="296" spans="5:5" ht="15.75" customHeight="1" x14ac:dyDescent="0.2">
      <c r="E296" s="14"/>
    </row>
    <row r="297" spans="5:5" ht="15.75" customHeight="1" x14ac:dyDescent="0.2">
      <c r="E297" s="14"/>
    </row>
    <row r="298" spans="5:5" ht="15.75" customHeight="1" x14ac:dyDescent="0.2">
      <c r="E298" s="14"/>
    </row>
    <row r="299" spans="5:5" ht="15.75" customHeight="1" x14ac:dyDescent="0.2">
      <c r="E299" s="14"/>
    </row>
    <row r="300" spans="5:5" ht="15.75" customHeight="1" x14ac:dyDescent="0.2">
      <c r="E300" s="14"/>
    </row>
    <row r="301" spans="5:5" ht="15.75" customHeight="1" x14ac:dyDescent="0.2">
      <c r="E301" s="14"/>
    </row>
    <row r="302" spans="5:5" ht="15.75" customHeight="1" x14ac:dyDescent="0.2">
      <c r="E302" s="14"/>
    </row>
    <row r="303" spans="5:5" ht="15.75" customHeight="1" x14ac:dyDescent="0.2">
      <c r="E303" s="14"/>
    </row>
    <row r="304" spans="5:5" ht="15.75" customHeight="1" x14ac:dyDescent="0.2">
      <c r="E304" s="14"/>
    </row>
    <row r="305" spans="5:5" ht="15.75" customHeight="1" x14ac:dyDescent="0.2">
      <c r="E305" s="14"/>
    </row>
    <row r="306" spans="5:5" ht="15.75" customHeight="1" x14ac:dyDescent="0.2">
      <c r="E306" s="14"/>
    </row>
    <row r="307" spans="5:5" ht="15.75" customHeight="1" x14ac:dyDescent="0.2">
      <c r="E307" s="14"/>
    </row>
    <row r="308" spans="5:5" ht="15.75" customHeight="1" x14ac:dyDescent="0.2">
      <c r="E308" s="14"/>
    </row>
    <row r="309" spans="5:5" ht="15.75" customHeight="1" x14ac:dyDescent="0.2">
      <c r="E309" s="14"/>
    </row>
    <row r="310" spans="5:5" ht="15.75" customHeight="1" x14ac:dyDescent="0.2">
      <c r="E310" s="14"/>
    </row>
    <row r="311" spans="5:5" ht="15.75" customHeight="1" x14ac:dyDescent="0.2">
      <c r="E311" s="14"/>
    </row>
    <row r="312" spans="5:5" ht="15.75" customHeight="1" x14ac:dyDescent="0.2">
      <c r="E312" s="14"/>
    </row>
    <row r="313" spans="5:5" ht="15.75" customHeight="1" x14ac:dyDescent="0.2">
      <c r="E313" s="14"/>
    </row>
    <row r="314" spans="5:5" ht="15.75" customHeight="1" x14ac:dyDescent="0.2">
      <c r="E314" s="14"/>
    </row>
    <row r="315" spans="5:5" ht="15.75" customHeight="1" x14ac:dyDescent="0.2">
      <c r="E315" s="14"/>
    </row>
    <row r="316" spans="5:5" ht="15.75" customHeight="1" x14ac:dyDescent="0.2">
      <c r="E316" s="14"/>
    </row>
    <row r="317" spans="5:5" ht="15.75" customHeight="1" x14ac:dyDescent="0.2">
      <c r="E317" s="14"/>
    </row>
    <row r="318" spans="5:5" ht="15.75" customHeight="1" x14ac:dyDescent="0.2">
      <c r="E318" s="14"/>
    </row>
    <row r="319" spans="5:5" ht="15.75" customHeight="1" x14ac:dyDescent="0.2">
      <c r="E319" s="14"/>
    </row>
    <row r="320" spans="5:5" ht="15.75" customHeight="1" x14ac:dyDescent="0.2">
      <c r="E320" s="14"/>
    </row>
    <row r="321" spans="5:5" ht="15.75" customHeight="1" x14ac:dyDescent="0.2">
      <c r="E321" s="14"/>
    </row>
    <row r="322" spans="5:5" ht="15.75" customHeight="1" x14ac:dyDescent="0.2">
      <c r="E322" s="14"/>
    </row>
    <row r="323" spans="5:5" ht="15.75" customHeight="1" x14ac:dyDescent="0.2">
      <c r="E323" s="14"/>
    </row>
    <row r="324" spans="5:5" ht="15.75" customHeight="1" x14ac:dyDescent="0.2">
      <c r="E324" s="14"/>
    </row>
    <row r="325" spans="5:5" ht="15.75" customHeight="1" x14ac:dyDescent="0.2">
      <c r="E325" s="14"/>
    </row>
    <row r="326" spans="5:5" ht="15.75" customHeight="1" x14ac:dyDescent="0.2">
      <c r="E326" s="14"/>
    </row>
    <row r="327" spans="5:5" ht="15.75" customHeight="1" x14ac:dyDescent="0.2">
      <c r="E327" s="14"/>
    </row>
    <row r="328" spans="5:5" ht="15.75" customHeight="1" x14ac:dyDescent="0.2">
      <c r="E328" s="14"/>
    </row>
    <row r="329" spans="5:5" ht="15.75" customHeight="1" x14ac:dyDescent="0.2">
      <c r="E329" s="14"/>
    </row>
    <row r="330" spans="5:5" ht="15.75" customHeight="1" x14ac:dyDescent="0.2">
      <c r="E330" s="14"/>
    </row>
    <row r="331" spans="5:5" ht="15.75" customHeight="1" x14ac:dyDescent="0.2">
      <c r="E331" s="14"/>
    </row>
    <row r="332" spans="5:5" ht="15.75" customHeight="1" x14ac:dyDescent="0.2">
      <c r="E332" s="14"/>
    </row>
    <row r="333" spans="5:5" ht="15.75" customHeight="1" x14ac:dyDescent="0.2">
      <c r="E333" s="14"/>
    </row>
    <row r="334" spans="5:5" ht="15.75" customHeight="1" x14ac:dyDescent="0.2">
      <c r="E334" s="14"/>
    </row>
    <row r="335" spans="5:5" ht="15.75" customHeight="1" x14ac:dyDescent="0.2">
      <c r="E335" s="14"/>
    </row>
    <row r="336" spans="5:5" ht="15.75" customHeight="1" x14ac:dyDescent="0.2">
      <c r="E336" s="14"/>
    </row>
    <row r="337" spans="5:5" ht="15.75" customHeight="1" x14ac:dyDescent="0.2">
      <c r="E337" s="14"/>
    </row>
    <row r="338" spans="5:5" ht="15.75" customHeight="1" x14ac:dyDescent="0.2">
      <c r="E338" s="14"/>
    </row>
    <row r="339" spans="5:5" ht="15.75" customHeight="1" x14ac:dyDescent="0.2">
      <c r="E339" s="14"/>
    </row>
    <row r="340" spans="5:5" ht="15.75" customHeight="1" x14ac:dyDescent="0.2">
      <c r="E340" s="14"/>
    </row>
    <row r="341" spans="5:5" ht="15.75" customHeight="1" x14ac:dyDescent="0.2">
      <c r="E341" s="14"/>
    </row>
    <row r="342" spans="5:5" ht="15.75" customHeight="1" x14ac:dyDescent="0.2">
      <c r="E342" s="14"/>
    </row>
    <row r="343" spans="5:5" ht="15.75" customHeight="1" x14ac:dyDescent="0.2">
      <c r="E343" s="14"/>
    </row>
    <row r="344" spans="5:5" ht="15.75" customHeight="1" x14ac:dyDescent="0.2">
      <c r="E344" s="14"/>
    </row>
    <row r="345" spans="5:5" ht="15.75" customHeight="1" x14ac:dyDescent="0.2">
      <c r="E345" s="14"/>
    </row>
    <row r="346" spans="5:5" ht="15.75" customHeight="1" x14ac:dyDescent="0.2">
      <c r="E346" s="14"/>
    </row>
    <row r="347" spans="5:5" ht="15.75" customHeight="1" x14ac:dyDescent="0.2">
      <c r="E347" s="14"/>
    </row>
    <row r="348" spans="5:5" ht="15.75" customHeight="1" x14ac:dyDescent="0.2">
      <c r="E348" s="14"/>
    </row>
    <row r="349" spans="5:5" ht="15.75" customHeight="1" x14ac:dyDescent="0.2">
      <c r="E349" s="14"/>
    </row>
    <row r="350" spans="5:5" ht="15.75" customHeight="1" x14ac:dyDescent="0.2">
      <c r="E350" s="14"/>
    </row>
    <row r="351" spans="5:5" ht="15.75" customHeight="1" x14ac:dyDescent="0.2">
      <c r="E351" s="14"/>
    </row>
    <row r="352" spans="5:5" ht="15.75" customHeight="1" x14ac:dyDescent="0.2">
      <c r="E352" s="14"/>
    </row>
    <row r="353" spans="5:5" ht="15.75" customHeight="1" x14ac:dyDescent="0.2">
      <c r="E353" s="14"/>
    </row>
    <row r="354" spans="5:5" ht="15.75" customHeight="1" x14ac:dyDescent="0.2">
      <c r="E354" s="14"/>
    </row>
    <row r="355" spans="5:5" ht="15.75" customHeight="1" x14ac:dyDescent="0.2">
      <c r="E355" s="14"/>
    </row>
    <row r="356" spans="5:5" ht="15.75" customHeight="1" x14ac:dyDescent="0.2">
      <c r="E356" s="14"/>
    </row>
    <row r="357" spans="5:5" ht="15.75" customHeight="1" x14ac:dyDescent="0.2">
      <c r="E357" s="14"/>
    </row>
    <row r="358" spans="5:5" ht="15.75" customHeight="1" x14ac:dyDescent="0.2">
      <c r="E358" s="14"/>
    </row>
    <row r="359" spans="5:5" ht="15.75" customHeight="1" x14ac:dyDescent="0.2">
      <c r="E359" s="14"/>
    </row>
    <row r="360" spans="5:5" ht="15.75" customHeight="1" x14ac:dyDescent="0.2">
      <c r="E360" s="14"/>
    </row>
    <row r="361" spans="5:5" ht="15.75" customHeight="1" x14ac:dyDescent="0.2">
      <c r="E361" s="14"/>
    </row>
    <row r="362" spans="5:5" ht="15.75" customHeight="1" x14ac:dyDescent="0.2">
      <c r="E362" s="14"/>
    </row>
    <row r="363" spans="5:5" ht="15.75" customHeight="1" x14ac:dyDescent="0.2">
      <c r="E363" s="14"/>
    </row>
    <row r="364" spans="5:5" ht="15.75" customHeight="1" x14ac:dyDescent="0.2">
      <c r="E364" s="14"/>
    </row>
    <row r="365" spans="5:5" ht="15.75" customHeight="1" x14ac:dyDescent="0.2">
      <c r="E365" s="14"/>
    </row>
    <row r="366" spans="5:5" ht="15.75" customHeight="1" x14ac:dyDescent="0.2">
      <c r="E366" s="14"/>
    </row>
    <row r="367" spans="5:5" ht="15.75" customHeight="1" x14ac:dyDescent="0.2">
      <c r="E367" s="14"/>
    </row>
    <row r="368" spans="5:5" ht="15.75" customHeight="1" x14ac:dyDescent="0.2">
      <c r="E368" s="14"/>
    </row>
    <row r="369" spans="5:5" ht="15.75" customHeight="1" x14ac:dyDescent="0.2">
      <c r="E369" s="14"/>
    </row>
    <row r="370" spans="5:5" ht="15.75" customHeight="1" x14ac:dyDescent="0.2">
      <c r="E370" s="14"/>
    </row>
    <row r="371" spans="5:5" ht="15.75" customHeight="1" x14ac:dyDescent="0.2">
      <c r="E371" s="14"/>
    </row>
    <row r="372" spans="5:5" ht="15.75" customHeight="1" x14ac:dyDescent="0.2">
      <c r="E372" s="14"/>
    </row>
    <row r="373" spans="5:5" ht="15.75" customHeight="1" x14ac:dyDescent="0.2">
      <c r="E373" s="14"/>
    </row>
    <row r="374" spans="5:5" ht="15.75" customHeight="1" x14ac:dyDescent="0.2">
      <c r="E374" s="14"/>
    </row>
    <row r="375" spans="5:5" ht="15.75" customHeight="1" x14ac:dyDescent="0.2">
      <c r="E375" s="14"/>
    </row>
    <row r="376" spans="5:5" ht="15.75" customHeight="1" x14ac:dyDescent="0.2">
      <c r="E376" s="14"/>
    </row>
    <row r="377" spans="5:5" ht="15.75" customHeight="1" x14ac:dyDescent="0.2">
      <c r="E377" s="14"/>
    </row>
    <row r="378" spans="5:5" ht="15.75" customHeight="1" x14ac:dyDescent="0.2">
      <c r="E378" s="14"/>
    </row>
    <row r="379" spans="5:5" ht="15.75" customHeight="1" x14ac:dyDescent="0.2">
      <c r="E379" s="14"/>
    </row>
    <row r="380" spans="5:5" ht="15.75" customHeight="1" x14ac:dyDescent="0.2">
      <c r="E380" s="14"/>
    </row>
    <row r="381" spans="5:5" ht="15.75" customHeight="1" x14ac:dyDescent="0.2">
      <c r="E381" s="14"/>
    </row>
    <row r="382" spans="5:5" ht="15.75" customHeight="1" x14ac:dyDescent="0.2">
      <c r="E382" s="14"/>
    </row>
    <row r="383" spans="5:5" ht="15.75" customHeight="1" x14ac:dyDescent="0.2">
      <c r="E383" s="14"/>
    </row>
    <row r="384" spans="5:5" ht="15.75" customHeight="1" x14ac:dyDescent="0.2">
      <c r="E384" s="14"/>
    </row>
    <row r="385" spans="5:5" ht="15.75" customHeight="1" x14ac:dyDescent="0.2">
      <c r="E385" s="14"/>
    </row>
    <row r="386" spans="5:5" ht="15.75" customHeight="1" x14ac:dyDescent="0.2">
      <c r="E386" s="14"/>
    </row>
    <row r="387" spans="5:5" ht="15.75" customHeight="1" x14ac:dyDescent="0.2">
      <c r="E387" s="14"/>
    </row>
    <row r="388" spans="5:5" ht="15.75" customHeight="1" x14ac:dyDescent="0.2">
      <c r="E388" s="14"/>
    </row>
    <row r="389" spans="5:5" ht="15.75" customHeight="1" x14ac:dyDescent="0.2">
      <c r="E389" s="14"/>
    </row>
    <row r="390" spans="5:5" ht="15.75" customHeight="1" x14ac:dyDescent="0.2">
      <c r="E390" s="14"/>
    </row>
    <row r="391" spans="5:5" ht="15.75" customHeight="1" x14ac:dyDescent="0.2">
      <c r="E391" s="14"/>
    </row>
    <row r="392" spans="5:5" ht="15.75" customHeight="1" x14ac:dyDescent="0.2">
      <c r="E392" s="14"/>
    </row>
    <row r="393" spans="5:5" ht="15.75" customHeight="1" x14ac:dyDescent="0.2">
      <c r="E393" s="14"/>
    </row>
    <row r="394" spans="5:5" ht="15.75" customHeight="1" x14ac:dyDescent="0.2">
      <c r="E394" s="14"/>
    </row>
    <row r="395" spans="5:5" ht="15.75" customHeight="1" x14ac:dyDescent="0.2">
      <c r="E395" s="14"/>
    </row>
    <row r="396" spans="5:5" ht="15.75" customHeight="1" x14ac:dyDescent="0.2">
      <c r="E396" s="14"/>
    </row>
    <row r="397" spans="5:5" ht="15.75" customHeight="1" x14ac:dyDescent="0.2">
      <c r="E397" s="14"/>
    </row>
    <row r="398" spans="5:5" ht="15.75" customHeight="1" x14ac:dyDescent="0.2">
      <c r="E398" s="14"/>
    </row>
    <row r="399" spans="5:5" ht="15.75" customHeight="1" x14ac:dyDescent="0.2">
      <c r="E399" s="14"/>
    </row>
    <row r="400" spans="5:5" ht="15.75" customHeight="1" x14ac:dyDescent="0.2">
      <c r="E400" s="14"/>
    </row>
    <row r="401" spans="5:5" ht="15.75" customHeight="1" x14ac:dyDescent="0.2">
      <c r="E401" s="14"/>
    </row>
    <row r="402" spans="5:5" ht="15.75" customHeight="1" x14ac:dyDescent="0.2">
      <c r="E402" s="14"/>
    </row>
    <row r="403" spans="5:5" ht="15.75" customHeight="1" x14ac:dyDescent="0.2">
      <c r="E403" s="14"/>
    </row>
    <row r="404" spans="5:5" ht="15.75" customHeight="1" x14ac:dyDescent="0.2">
      <c r="E404" s="14"/>
    </row>
    <row r="405" spans="5:5" ht="15.75" customHeight="1" x14ac:dyDescent="0.2">
      <c r="E405" s="14"/>
    </row>
    <row r="406" spans="5:5" ht="15.75" customHeight="1" x14ac:dyDescent="0.2">
      <c r="E406" s="14"/>
    </row>
    <row r="407" spans="5:5" ht="15.75" customHeight="1" x14ac:dyDescent="0.2">
      <c r="E407" s="14"/>
    </row>
    <row r="408" spans="5:5" ht="15.75" customHeight="1" x14ac:dyDescent="0.2">
      <c r="E408" s="14"/>
    </row>
    <row r="409" spans="5:5" ht="15.75" customHeight="1" x14ac:dyDescent="0.2">
      <c r="E409" s="14"/>
    </row>
    <row r="410" spans="5:5" ht="15.75" customHeight="1" x14ac:dyDescent="0.2">
      <c r="E410" s="14"/>
    </row>
    <row r="411" spans="5:5" ht="15.75" customHeight="1" x14ac:dyDescent="0.2">
      <c r="E411" s="14"/>
    </row>
    <row r="412" spans="5:5" ht="15.75" customHeight="1" x14ac:dyDescent="0.2">
      <c r="E412" s="14"/>
    </row>
    <row r="413" spans="5:5" ht="15.75" customHeight="1" x14ac:dyDescent="0.2">
      <c r="E413" s="14"/>
    </row>
    <row r="414" spans="5:5" ht="15.75" customHeight="1" x14ac:dyDescent="0.2">
      <c r="E414" s="14"/>
    </row>
    <row r="415" spans="5:5" ht="15.75" customHeight="1" x14ac:dyDescent="0.2">
      <c r="E415" s="14"/>
    </row>
    <row r="416" spans="5:5" ht="15.75" customHeight="1" x14ac:dyDescent="0.2">
      <c r="E416" s="14"/>
    </row>
    <row r="417" spans="5:5" ht="15.75" customHeight="1" x14ac:dyDescent="0.2">
      <c r="E417" s="14"/>
    </row>
    <row r="418" spans="5:5" ht="15.75" customHeight="1" x14ac:dyDescent="0.2">
      <c r="E418" s="14"/>
    </row>
    <row r="419" spans="5:5" ht="15.75" customHeight="1" x14ac:dyDescent="0.2">
      <c r="E419" s="14"/>
    </row>
    <row r="420" spans="5:5" ht="15.75" customHeight="1" x14ac:dyDescent="0.2">
      <c r="E420" s="14"/>
    </row>
    <row r="421" spans="5:5" ht="15.75" customHeight="1" x14ac:dyDescent="0.2">
      <c r="E421" s="14"/>
    </row>
    <row r="422" spans="5:5" ht="15.75" customHeight="1" x14ac:dyDescent="0.2">
      <c r="E422" s="14"/>
    </row>
    <row r="423" spans="5:5" ht="15.75" customHeight="1" x14ac:dyDescent="0.2">
      <c r="E423" s="14"/>
    </row>
    <row r="424" spans="5:5" ht="15.75" customHeight="1" x14ac:dyDescent="0.2">
      <c r="E424" s="14"/>
    </row>
    <row r="425" spans="5:5" ht="15.75" customHeight="1" x14ac:dyDescent="0.2">
      <c r="E425" s="14"/>
    </row>
    <row r="426" spans="5:5" ht="15.75" customHeight="1" x14ac:dyDescent="0.2">
      <c r="E426" s="14"/>
    </row>
    <row r="427" spans="5:5" ht="15.75" customHeight="1" x14ac:dyDescent="0.2">
      <c r="E427" s="14"/>
    </row>
    <row r="428" spans="5:5" ht="15.75" customHeight="1" x14ac:dyDescent="0.2">
      <c r="E428" s="14"/>
    </row>
    <row r="429" spans="5:5" ht="15.75" customHeight="1" x14ac:dyDescent="0.2">
      <c r="E429" s="14"/>
    </row>
    <row r="430" spans="5:5" ht="15.75" customHeight="1" x14ac:dyDescent="0.2">
      <c r="E430" s="14"/>
    </row>
    <row r="431" spans="5:5" ht="15.75" customHeight="1" x14ac:dyDescent="0.2">
      <c r="E431" s="14"/>
    </row>
    <row r="432" spans="5:5" ht="15.75" customHeight="1" x14ac:dyDescent="0.2">
      <c r="E432" s="14"/>
    </row>
    <row r="433" spans="5:5" ht="15.75" customHeight="1" x14ac:dyDescent="0.2">
      <c r="E433" s="14"/>
    </row>
    <row r="434" spans="5:5" ht="15.75" customHeight="1" x14ac:dyDescent="0.2">
      <c r="E434" s="14"/>
    </row>
    <row r="435" spans="5:5" ht="15.75" customHeight="1" x14ac:dyDescent="0.2">
      <c r="E435" s="14"/>
    </row>
    <row r="436" spans="5:5" ht="15.75" customHeight="1" x14ac:dyDescent="0.2">
      <c r="E436" s="14"/>
    </row>
    <row r="437" spans="5:5" ht="15.75" customHeight="1" x14ac:dyDescent="0.2">
      <c r="E437" s="14"/>
    </row>
    <row r="438" spans="5:5" ht="15.75" customHeight="1" x14ac:dyDescent="0.2">
      <c r="E438" s="14"/>
    </row>
    <row r="439" spans="5:5" ht="15.75" customHeight="1" x14ac:dyDescent="0.2">
      <c r="E439" s="14"/>
    </row>
    <row r="440" spans="5:5" ht="15.75" customHeight="1" x14ac:dyDescent="0.2">
      <c r="E440" s="14"/>
    </row>
    <row r="441" spans="5:5" ht="15.75" customHeight="1" x14ac:dyDescent="0.2">
      <c r="E441" s="14"/>
    </row>
    <row r="442" spans="5:5" ht="15.75" customHeight="1" x14ac:dyDescent="0.2">
      <c r="E442" s="14"/>
    </row>
    <row r="443" spans="5:5" ht="15.75" customHeight="1" x14ac:dyDescent="0.2">
      <c r="E443" s="14"/>
    </row>
    <row r="444" spans="5:5" ht="15.75" customHeight="1" x14ac:dyDescent="0.2">
      <c r="E444" s="14"/>
    </row>
    <row r="445" spans="5:5" ht="15.75" customHeight="1" x14ac:dyDescent="0.2">
      <c r="E445" s="14"/>
    </row>
    <row r="446" spans="5:5" ht="15.75" customHeight="1" x14ac:dyDescent="0.2">
      <c r="E446" s="14"/>
    </row>
    <row r="447" spans="5:5" ht="15.75" customHeight="1" x14ac:dyDescent="0.2">
      <c r="E447" s="14"/>
    </row>
    <row r="448" spans="5:5" ht="15.75" customHeight="1" x14ac:dyDescent="0.2">
      <c r="E448" s="14"/>
    </row>
    <row r="449" spans="5:5" ht="15.75" customHeight="1" x14ac:dyDescent="0.2">
      <c r="E449" s="14"/>
    </row>
    <row r="450" spans="5:5" ht="15.75" customHeight="1" x14ac:dyDescent="0.2">
      <c r="E450" s="14"/>
    </row>
    <row r="451" spans="5:5" ht="15.75" customHeight="1" x14ac:dyDescent="0.2">
      <c r="E451" s="14"/>
    </row>
    <row r="452" spans="5:5" ht="15.75" customHeight="1" x14ac:dyDescent="0.2">
      <c r="E452" s="14"/>
    </row>
    <row r="453" spans="5:5" ht="15.75" customHeight="1" x14ac:dyDescent="0.2">
      <c r="E453" s="14"/>
    </row>
    <row r="454" spans="5:5" ht="15.75" customHeight="1" x14ac:dyDescent="0.2">
      <c r="E454" s="14"/>
    </row>
    <row r="455" spans="5:5" ht="15.75" customHeight="1" x14ac:dyDescent="0.2">
      <c r="E455" s="14"/>
    </row>
    <row r="456" spans="5:5" ht="15.75" customHeight="1" x14ac:dyDescent="0.2">
      <c r="E456" s="14"/>
    </row>
    <row r="457" spans="5:5" ht="15.75" customHeight="1" x14ac:dyDescent="0.2">
      <c r="E457" s="14"/>
    </row>
    <row r="458" spans="5:5" ht="15.75" customHeight="1" x14ac:dyDescent="0.2">
      <c r="E458" s="14"/>
    </row>
    <row r="459" spans="5:5" ht="15.75" customHeight="1" x14ac:dyDescent="0.2">
      <c r="E459" s="14"/>
    </row>
    <row r="460" spans="5:5" ht="15.75" customHeight="1" x14ac:dyDescent="0.2">
      <c r="E460" s="14"/>
    </row>
    <row r="461" spans="5:5" ht="15.75" customHeight="1" x14ac:dyDescent="0.2">
      <c r="E461" s="14"/>
    </row>
    <row r="462" spans="5:5" ht="15.75" customHeight="1" x14ac:dyDescent="0.2">
      <c r="E462" s="14"/>
    </row>
    <row r="463" spans="5:5" ht="15.75" customHeight="1" x14ac:dyDescent="0.2">
      <c r="E463" s="14"/>
    </row>
    <row r="464" spans="5:5" ht="15.75" customHeight="1" x14ac:dyDescent="0.2">
      <c r="E464" s="14"/>
    </row>
    <row r="465" spans="5:5" ht="15.75" customHeight="1" x14ac:dyDescent="0.2">
      <c r="E465" s="14"/>
    </row>
    <row r="466" spans="5:5" ht="15.75" customHeight="1" x14ac:dyDescent="0.2">
      <c r="E466" s="14"/>
    </row>
    <row r="467" spans="5:5" ht="15.75" customHeight="1" x14ac:dyDescent="0.2">
      <c r="E467" s="14"/>
    </row>
    <row r="468" spans="5:5" ht="15.75" customHeight="1" x14ac:dyDescent="0.2">
      <c r="E468" s="14"/>
    </row>
    <row r="469" spans="5:5" ht="15.75" customHeight="1" x14ac:dyDescent="0.2">
      <c r="E469" s="14"/>
    </row>
    <row r="470" spans="5:5" ht="15.75" customHeight="1" x14ac:dyDescent="0.2">
      <c r="E470" s="14"/>
    </row>
    <row r="471" spans="5:5" ht="15.75" customHeight="1" x14ac:dyDescent="0.2">
      <c r="E471" s="14"/>
    </row>
    <row r="472" spans="5:5" ht="15.75" customHeight="1" x14ac:dyDescent="0.2">
      <c r="E472" s="14"/>
    </row>
    <row r="473" spans="5:5" ht="15.75" customHeight="1" x14ac:dyDescent="0.2">
      <c r="E473" s="14"/>
    </row>
    <row r="474" spans="5:5" ht="15.75" customHeight="1" x14ac:dyDescent="0.2">
      <c r="E474" s="14"/>
    </row>
    <row r="475" spans="5:5" ht="15.75" customHeight="1" x14ac:dyDescent="0.2">
      <c r="E475" s="14"/>
    </row>
    <row r="476" spans="5:5" ht="15.75" customHeight="1" x14ac:dyDescent="0.2">
      <c r="E476" s="14"/>
    </row>
    <row r="477" spans="5:5" ht="15.75" customHeight="1" x14ac:dyDescent="0.2">
      <c r="E477" s="14"/>
    </row>
    <row r="478" spans="5:5" ht="15.75" customHeight="1" x14ac:dyDescent="0.2">
      <c r="E478" s="14"/>
    </row>
    <row r="479" spans="5:5" ht="15.75" customHeight="1" x14ac:dyDescent="0.2">
      <c r="E479" s="14"/>
    </row>
    <row r="480" spans="5:5" ht="15.75" customHeight="1" x14ac:dyDescent="0.2">
      <c r="E480" s="14"/>
    </row>
    <row r="481" spans="5:5" ht="15.75" customHeight="1" x14ac:dyDescent="0.2">
      <c r="E481" s="14"/>
    </row>
    <row r="482" spans="5:5" ht="15.75" customHeight="1" x14ac:dyDescent="0.2">
      <c r="E482" s="14"/>
    </row>
    <row r="483" spans="5:5" ht="15.75" customHeight="1" x14ac:dyDescent="0.2">
      <c r="E483" s="14"/>
    </row>
    <row r="484" spans="5:5" ht="15.75" customHeight="1" x14ac:dyDescent="0.2">
      <c r="E484" s="14"/>
    </row>
    <row r="485" spans="5:5" ht="15.75" customHeight="1" x14ac:dyDescent="0.2">
      <c r="E485" s="14"/>
    </row>
    <row r="486" spans="5:5" ht="15.75" customHeight="1" x14ac:dyDescent="0.2">
      <c r="E486" s="14"/>
    </row>
    <row r="487" spans="5:5" ht="15.75" customHeight="1" x14ac:dyDescent="0.2">
      <c r="E487" s="14"/>
    </row>
    <row r="488" spans="5:5" ht="15.75" customHeight="1" x14ac:dyDescent="0.2">
      <c r="E488" s="14"/>
    </row>
    <row r="489" spans="5:5" ht="15.75" customHeight="1" x14ac:dyDescent="0.2">
      <c r="E489" s="14"/>
    </row>
    <row r="490" spans="5:5" ht="15.75" customHeight="1" x14ac:dyDescent="0.2">
      <c r="E490" s="14"/>
    </row>
    <row r="491" spans="5:5" ht="15.75" customHeight="1" x14ac:dyDescent="0.2">
      <c r="E491" s="14"/>
    </row>
    <row r="492" spans="5:5" ht="15.75" customHeight="1" x14ac:dyDescent="0.2">
      <c r="E492" s="14"/>
    </row>
    <row r="493" spans="5:5" ht="15.75" customHeight="1" x14ac:dyDescent="0.2">
      <c r="E493" s="14"/>
    </row>
    <row r="494" spans="5:5" ht="15.75" customHeight="1" x14ac:dyDescent="0.2">
      <c r="E494" s="14"/>
    </row>
    <row r="495" spans="5:5" ht="15.75" customHeight="1" x14ac:dyDescent="0.2">
      <c r="E495" s="14"/>
    </row>
    <row r="496" spans="5:5" ht="15.75" customHeight="1" x14ac:dyDescent="0.2">
      <c r="E496" s="14"/>
    </row>
    <row r="497" spans="5:5" ht="15.75" customHeight="1" x14ac:dyDescent="0.2">
      <c r="E497" s="14"/>
    </row>
    <row r="498" spans="5:5" ht="15.75" customHeight="1" x14ac:dyDescent="0.2">
      <c r="E498" s="14"/>
    </row>
    <row r="499" spans="5:5" ht="15.75" customHeight="1" x14ac:dyDescent="0.2">
      <c r="E499" s="14"/>
    </row>
    <row r="500" spans="5:5" ht="15.75" customHeight="1" x14ac:dyDescent="0.2">
      <c r="E500" s="14"/>
    </row>
    <row r="501" spans="5:5" ht="15.75" customHeight="1" x14ac:dyDescent="0.2">
      <c r="E501" s="14"/>
    </row>
    <row r="502" spans="5:5" ht="15.75" customHeight="1" x14ac:dyDescent="0.2">
      <c r="E502" s="14"/>
    </row>
    <row r="503" spans="5:5" ht="15.75" customHeight="1" x14ac:dyDescent="0.2">
      <c r="E503" s="14"/>
    </row>
    <row r="504" spans="5:5" ht="15.75" customHeight="1" x14ac:dyDescent="0.2">
      <c r="E504" s="14"/>
    </row>
    <row r="505" spans="5:5" ht="15.75" customHeight="1" x14ac:dyDescent="0.2">
      <c r="E505" s="14"/>
    </row>
    <row r="506" spans="5:5" ht="15.75" customHeight="1" x14ac:dyDescent="0.2">
      <c r="E506" s="14"/>
    </row>
    <row r="507" spans="5:5" ht="15.75" customHeight="1" x14ac:dyDescent="0.2">
      <c r="E507" s="14"/>
    </row>
    <row r="508" spans="5:5" ht="15.75" customHeight="1" x14ac:dyDescent="0.2">
      <c r="E508" s="14"/>
    </row>
    <row r="509" spans="5:5" ht="15.75" customHeight="1" x14ac:dyDescent="0.2">
      <c r="E509" s="14"/>
    </row>
    <row r="510" spans="5:5" ht="15.75" customHeight="1" x14ac:dyDescent="0.2">
      <c r="E510" s="14"/>
    </row>
    <row r="511" spans="5:5" ht="15.75" customHeight="1" x14ac:dyDescent="0.2">
      <c r="E511" s="14"/>
    </row>
    <row r="512" spans="5:5" ht="15.75" customHeight="1" x14ac:dyDescent="0.2">
      <c r="E512" s="14"/>
    </row>
    <row r="513" spans="5:5" ht="15.75" customHeight="1" x14ac:dyDescent="0.2">
      <c r="E513" s="14"/>
    </row>
    <row r="514" spans="5:5" ht="15.75" customHeight="1" x14ac:dyDescent="0.2">
      <c r="E514" s="14"/>
    </row>
    <row r="515" spans="5:5" ht="15.75" customHeight="1" x14ac:dyDescent="0.2">
      <c r="E515" s="14"/>
    </row>
    <row r="516" spans="5:5" ht="15.75" customHeight="1" x14ac:dyDescent="0.2">
      <c r="E516" s="14"/>
    </row>
    <row r="517" spans="5:5" ht="15.75" customHeight="1" x14ac:dyDescent="0.2">
      <c r="E517" s="14"/>
    </row>
    <row r="518" spans="5:5" ht="15.75" customHeight="1" x14ac:dyDescent="0.2">
      <c r="E518" s="14"/>
    </row>
    <row r="519" spans="5:5" ht="15.75" customHeight="1" x14ac:dyDescent="0.2">
      <c r="E519" s="14"/>
    </row>
    <row r="520" spans="5:5" ht="15.75" customHeight="1" x14ac:dyDescent="0.2">
      <c r="E520" s="14"/>
    </row>
    <row r="521" spans="5:5" ht="15.75" customHeight="1" x14ac:dyDescent="0.2">
      <c r="E521" s="14"/>
    </row>
    <row r="522" spans="5:5" ht="15.75" customHeight="1" x14ac:dyDescent="0.2">
      <c r="E522" s="14"/>
    </row>
    <row r="523" spans="5:5" ht="15.75" customHeight="1" x14ac:dyDescent="0.2">
      <c r="E523" s="14"/>
    </row>
    <row r="524" spans="5:5" ht="15.75" customHeight="1" x14ac:dyDescent="0.2">
      <c r="E524" s="14"/>
    </row>
    <row r="525" spans="5:5" ht="15.75" customHeight="1" x14ac:dyDescent="0.2">
      <c r="E525" s="14"/>
    </row>
    <row r="526" spans="5:5" ht="15.75" customHeight="1" x14ac:dyDescent="0.2">
      <c r="E526" s="14"/>
    </row>
    <row r="527" spans="5:5" ht="15.75" customHeight="1" x14ac:dyDescent="0.2">
      <c r="E527" s="14"/>
    </row>
    <row r="528" spans="5:5" ht="15.75" customHeight="1" x14ac:dyDescent="0.2">
      <c r="E528" s="14"/>
    </row>
    <row r="529" spans="5:5" ht="15.75" customHeight="1" x14ac:dyDescent="0.2">
      <c r="E529" s="14"/>
    </row>
    <row r="530" spans="5:5" ht="15.75" customHeight="1" x14ac:dyDescent="0.2">
      <c r="E530" s="14"/>
    </row>
    <row r="531" spans="5:5" ht="15.75" customHeight="1" x14ac:dyDescent="0.2">
      <c r="E531" s="14"/>
    </row>
    <row r="532" spans="5:5" ht="15.75" customHeight="1" x14ac:dyDescent="0.2">
      <c r="E532" s="14"/>
    </row>
    <row r="533" spans="5:5" ht="15.75" customHeight="1" x14ac:dyDescent="0.2">
      <c r="E533" s="14"/>
    </row>
    <row r="534" spans="5:5" ht="15.75" customHeight="1" x14ac:dyDescent="0.2">
      <c r="E534" s="14"/>
    </row>
    <row r="535" spans="5:5" ht="15.75" customHeight="1" x14ac:dyDescent="0.2">
      <c r="E535" s="14"/>
    </row>
    <row r="536" spans="5:5" ht="15.75" customHeight="1" x14ac:dyDescent="0.2">
      <c r="E536" s="14"/>
    </row>
    <row r="537" spans="5:5" ht="15.75" customHeight="1" x14ac:dyDescent="0.2">
      <c r="E537" s="14"/>
    </row>
    <row r="538" spans="5:5" ht="15.75" customHeight="1" x14ac:dyDescent="0.2">
      <c r="E538" s="14"/>
    </row>
    <row r="539" spans="5:5" ht="15.75" customHeight="1" x14ac:dyDescent="0.2">
      <c r="E539" s="14"/>
    </row>
    <row r="540" spans="5:5" ht="15.75" customHeight="1" x14ac:dyDescent="0.2">
      <c r="E540" s="14"/>
    </row>
    <row r="541" spans="5:5" ht="15.75" customHeight="1" x14ac:dyDescent="0.2">
      <c r="E541" s="14"/>
    </row>
    <row r="542" spans="5:5" ht="15.75" customHeight="1" x14ac:dyDescent="0.2">
      <c r="E542" s="14"/>
    </row>
    <row r="543" spans="5:5" ht="15.75" customHeight="1" x14ac:dyDescent="0.2">
      <c r="E543" s="14"/>
    </row>
    <row r="544" spans="5:5" ht="15.75" customHeight="1" x14ac:dyDescent="0.2">
      <c r="E544" s="14"/>
    </row>
    <row r="545" spans="5:5" ht="15.75" customHeight="1" x14ac:dyDescent="0.2">
      <c r="E545" s="14"/>
    </row>
    <row r="546" spans="5:5" ht="15.75" customHeight="1" x14ac:dyDescent="0.2">
      <c r="E546" s="14"/>
    </row>
    <row r="547" spans="5:5" ht="15.75" customHeight="1" x14ac:dyDescent="0.2">
      <c r="E547" s="14"/>
    </row>
    <row r="548" spans="5:5" ht="15.75" customHeight="1" x14ac:dyDescent="0.2">
      <c r="E548" s="14"/>
    </row>
    <row r="549" spans="5:5" ht="15.75" customHeight="1" x14ac:dyDescent="0.2">
      <c r="E549" s="14"/>
    </row>
    <row r="550" spans="5:5" ht="15.75" customHeight="1" x14ac:dyDescent="0.2">
      <c r="E550" s="14"/>
    </row>
    <row r="551" spans="5:5" ht="15.75" customHeight="1" x14ac:dyDescent="0.2">
      <c r="E551" s="14"/>
    </row>
    <row r="552" spans="5:5" ht="15.75" customHeight="1" x14ac:dyDescent="0.2">
      <c r="E552" s="14"/>
    </row>
    <row r="553" spans="5:5" ht="15.75" customHeight="1" x14ac:dyDescent="0.2">
      <c r="E553" s="14"/>
    </row>
    <row r="554" spans="5:5" ht="15.75" customHeight="1" x14ac:dyDescent="0.2">
      <c r="E554" s="14"/>
    </row>
    <row r="555" spans="5:5" ht="15.75" customHeight="1" x14ac:dyDescent="0.2">
      <c r="E555" s="14"/>
    </row>
    <row r="556" spans="5:5" ht="15.75" customHeight="1" x14ac:dyDescent="0.2">
      <c r="E556" s="14"/>
    </row>
    <row r="557" spans="5:5" ht="15.75" customHeight="1" x14ac:dyDescent="0.2">
      <c r="E557" s="14"/>
    </row>
    <row r="558" spans="5:5" ht="15.75" customHeight="1" x14ac:dyDescent="0.2">
      <c r="E558" s="14"/>
    </row>
    <row r="559" spans="5:5" ht="15.75" customHeight="1" x14ac:dyDescent="0.2">
      <c r="E559" s="14"/>
    </row>
    <row r="560" spans="5:5" ht="15.75" customHeight="1" x14ac:dyDescent="0.2">
      <c r="E560" s="14"/>
    </row>
    <row r="561" spans="5:5" ht="15.75" customHeight="1" x14ac:dyDescent="0.2">
      <c r="E561" s="14"/>
    </row>
    <row r="562" spans="5:5" ht="15.75" customHeight="1" x14ac:dyDescent="0.2">
      <c r="E562" s="14"/>
    </row>
    <row r="563" spans="5:5" ht="15.75" customHeight="1" x14ac:dyDescent="0.2">
      <c r="E563" s="14"/>
    </row>
    <row r="564" spans="5:5" ht="15.75" customHeight="1" x14ac:dyDescent="0.2">
      <c r="E564" s="14"/>
    </row>
    <row r="565" spans="5:5" ht="15.75" customHeight="1" x14ac:dyDescent="0.2">
      <c r="E565" s="14"/>
    </row>
    <row r="566" spans="5:5" ht="15.75" customHeight="1" x14ac:dyDescent="0.2">
      <c r="E566" s="14"/>
    </row>
    <row r="567" spans="5:5" ht="15.75" customHeight="1" x14ac:dyDescent="0.2">
      <c r="E567" s="14"/>
    </row>
    <row r="568" spans="5:5" ht="15.75" customHeight="1" x14ac:dyDescent="0.2">
      <c r="E568" s="14"/>
    </row>
    <row r="569" spans="5:5" ht="15.75" customHeight="1" x14ac:dyDescent="0.2">
      <c r="E569" s="14"/>
    </row>
    <row r="570" spans="5:5" ht="15.75" customHeight="1" x14ac:dyDescent="0.2">
      <c r="E570" s="14"/>
    </row>
    <row r="571" spans="5:5" ht="15.75" customHeight="1" x14ac:dyDescent="0.2">
      <c r="E571" s="14"/>
    </row>
    <row r="572" spans="5:5" ht="15.75" customHeight="1" x14ac:dyDescent="0.2">
      <c r="E572" s="14"/>
    </row>
    <row r="573" spans="5:5" ht="15.75" customHeight="1" x14ac:dyDescent="0.2">
      <c r="E573" s="14"/>
    </row>
    <row r="574" spans="5:5" ht="15.75" customHeight="1" x14ac:dyDescent="0.2">
      <c r="E574" s="14"/>
    </row>
    <row r="575" spans="5:5" ht="15.75" customHeight="1" x14ac:dyDescent="0.2">
      <c r="E575" s="14"/>
    </row>
    <row r="576" spans="5:5" ht="15.75" customHeight="1" x14ac:dyDescent="0.2">
      <c r="E576" s="14"/>
    </row>
    <row r="577" spans="5:5" ht="15.75" customHeight="1" x14ac:dyDescent="0.2">
      <c r="E577" s="14"/>
    </row>
    <row r="578" spans="5:5" ht="15.75" customHeight="1" x14ac:dyDescent="0.2">
      <c r="E578" s="14"/>
    </row>
    <row r="579" spans="5:5" ht="15.75" customHeight="1" x14ac:dyDescent="0.2">
      <c r="E579" s="14"/>
    </row>
    <row r="580" spans="5:5" ht="15.75" customHeight="1" x14ac:dyDescent="0.2">
      <c r="E580" s="14"/>
    </row>
    <row r="581" spans="5:5" ht="15.75" customHeight="1" x14ac:dyDescent="0.2">
      <c r="E581" s="14"/>
    </row>
    <row r="582" spans="5:5" ht="15.75" customHeight="1" x14ac:dyDescent="0.2">
      <c r="E582" s="14"/>
    </row>
    <row r="583" spans="5:5" ht="15.75" customHeight="1" x14ac:dyDescent="0.2">
      <c r="E583" s="14"/>
    </row>
    <row r="584" spans="5:5" ht="15.75" customHeight="1" x14ac:dyDescent="0.2">
      <c r="E584" s="14"/>
    </row>
    <row r="585" spans="5:5" ht="15.75" customHeight="1" x14ac:dyDescent="0.2">
      <c r="E585" s="14"/>
    </row>
    <row r="586" spans="5:5" ht="15.75" customHeight="1" x14ac:dyDescent="0.2">
      <c r="E586" s="14"/>
    </row>
    <row r="587" spans="5:5" ht="15.75" customHeight="1" x14ac:dyDescent="0.2">
      <c r="E587" s="14"/>
    </row>
    <row r="588" spans="5:5" ht="15.75" customHeight="1" x14ac:dyDescent="0.2">
      <c r="E588" s="14"/>
    </row>
    <row r="589" spans="5:5" ht="15.75" customHeight="1" x14ac:dyDescent="0.2">
      <c r="E589" s="14"/>
    </row>
    <row r="590" spans="5:5" ht="15.75" customHeight="1" x14ac:dyDescent="0.2">
      <c r="E590" s="14"/>
    </row>
    <row r="591" spans="5:5" ht="15.75" customHeight="1" x14ac:dyDescent="0.2">
      <c r="E591" s="14"/>
    </row>
    <row r="592" spans="5:5" ht="15.75" customHeight="1" x14ac:dyDescent="0.2">
      <c r="E592" s="14"/>
    </row>
    <row r="593" spans="5:5" ht="15.75" customHeight="1" x14ac:dyDescent="0.2">
      <c r="E593" s="14"/>
    </row>
    <row r="594" spans="5:5" ht="15.75" customHeight="1" x14ac:dyDescent="0.2">
      <c r="E594" s="14"/>
    </row>
    <row r="595" spans="5:5" ht="15.75" customHeight="1" x14ac:dyDescent="0.2">
      <c r="E595" s="14"/>
    </row>
    <row r="596" spans="5:5" ht="15.75" customHeight="1" x14ac:dyDescent="0.2">
      <c r="E596" s="14"/>
    </row>
    <row r="597" spans="5:5" ht="15.75" customHeight="1" x14ac:dyDescent="0.2">
      <c r="E597" s="14"/>
    </row>
    <row r="598" spans="5:5" ht="15.75" customHeight="1" x14ac:dyDescent="0.2">
      <c r="E598" s="14"/>
    </row>
    <row r="599" spans="5:5" ht="15.75" customHeight="1" x14ac:dyDescent="0.2">
      <c r="E599" s="14"/>
    </row>
    <row r="600" spans="5:5" ht="15.75" customHeight="1" x14ac:dyDescent="0.2">
      <c r="E600" s="14"/>
    </row>
    <row r="601" spans="5:5" ht="15.75" customHeight="1" x14ac:dyDescent="0.2">
      <c r="E601" s="14"/>
    </row>
    <row r="602" spans="5:5" ht="15.75" customHeight="1" x14ac:dyDescent="0.2">
      <c r="E602" s="14"/>
    </row>
    <row r="603" spans="5:5" ht="15.75" customHeight="1" x14ac:dyDescent="0.2">
      <c r="E603" s="14"/>
    </row>
    <row r="604" spans="5:5" ht="15.75" customHeight="1" x14ac:dyDescent="0.2">
      <c r="E604" s="14"/>
    </row>
    <row r="605" spans="5:5" ht="15.75" customHeight="1" x14ac:dyDescent="0.2">
      <c r="E605" s="14"/>
    </row>
    <row r="606" spans="5:5" ht="15.75" customHeight="1" x14ac:dyDescent="0.2">
      <c r="E606" s="14"/>
    </row>
    <row r="607" spans="5:5" ht="15.75" customHeight="1" x14ac:dyDescent="0.2">
      <c r="E607" s="14"/>
    </row>
    <row r="608" spans="5:5" ht="15.75" customHeight="1" x14ac:dyDescent="0.2">
      <c r="E608" s="14"/>
    </row>
    <row r="609" spans="5:5" ht="15.75" customHeight="1" x14ac:dyDescent="0.2">
      <c r="E609" s="14"/>
    </row>
    <row r="610" spans="5:5" ht="15.75" customHeight="1" x14ac:dyDescent="0.2">
      <c r="E610" s="14"/>
    </row>
    <row r="611" spans="5:5" ht="15.75" customHeight="1" x14ac:dyDescent="0.2">
      <c r="E611" s="14"/>
    </row>
    <row r="612" spans="5:5" ht="15.75" customHeight="1" x14ac:dyDescent="0.2">
      <c r="E612" s="14"/>
    </row>
    <row r="613" spans="5:5" ht="15.75" customHeight="1" x14ac:dyDescent="0.2">
      <c r="E613" s="14"/>
    </row>
    <row r="614" spans="5:5" ht="15.75" customHeight="1" x14ac:dyDescent="0.2">
      <c r="E614" s="14"/>
    </row>
    <row r="615" spans="5:5" ht="15.75" customHeight="1" x14ac:dyDescent="0.2">
      <c r="E615" s="14"/>
    </row>
    <row r="616" spans="5:5" ht="15.75" customHeight="1" x14ac:dyDescent="0.2">
      <c r="E616" s="14"/>
    </row>
    <row r="617" spans="5:5" ht="15.75" customHeight="1" x14ac:dyDescent="0.2">
      <c r="E617" s="14"/>
    </row>
    <row r="618" spans="5:5" ht="15.75" customHeight="1" x14ac:dyDescent="0.2">
      <c r="E618" s="14"/>
    </row>
    <row r="619" spans="5:5" ht="15.75" customHeight="1" x14ac:dyDescent="0.2">
      <c r="E619" s="14"/>
    </row>
    <row r="620" spans="5:5" ht="15.75" customHeight="1" x14ac:dyDescent="0.2">
      <c r="E620" s="14"/>
    </row>
    <row r="621" spans="5:5" ht="15.75" customHeight="1" x14ac:dyDescent="0.2">
      <c r="E621" s="14"/>
    </row>
    <row r="622" spans="5:5" ht="15.75" customHeight="1" x14ac:dyDescent="0.2">
      <c r="E622" s="14"/>
    </row>
    <row r="623" spans="5:5" ht="15.75" customHeight="1" x14ac:dyDescent="0.2">
      <c r="E623" s="14"/>
    </row>
    <row r="624" spans="5:5" ht="15.75" customHeight="1" x14ac:dyDescent="0.2">
      <c r="E624" s="14"/>
    </row>
    <row r="625" spans="5:5" ht="15.75" customHeight="1" x14ac:dyDescent="0.2">
      <c r="E625" s="14"/>
    </row>
    <row r="626" spans="5:5" ht="15.75" customHeight="1" x14ac:dyDescent="0.2">
      <c r="E626" s="14"/>
    </row>
    <row r="627" spans="5:5" ht="15.75" customHeight="1" x14ac:dyDescent="0.2">
      <c r="E627" s="14"/>
    </row>
    <row r="628" spans="5:5" ht="15.75" customHeight="1" x14ac:dyDescent="0.2">
      <c r="E628" s="14"/>
    </row>
    <row r="629" spans="5:5" ht="15.75" customHeight="1" x14ac:dyDescent="0.2">
      <c r="E629" s="14"/>
    </row>
    <row r="630" spans="5:5" ht="15.75" customHeight="1" x14ac:dyDescent="0.2">
      <c r="E630" s="14"/>
    </row>
    <row r="631" spans="5:5" ht="15.75" customHeight="1" x14ac:dyDescent="0.2">
      <c r="E631" s="14"/>
    </row>
    <row r="632" spans="5:5" ht="15.75" customHeight="1" x14ac:dyDescent="0.2">
      <c r="E632" s="14"/>
    </row>
    <row r="633" spans="5:5" ht="15.75" customHeight="1" x14ac:dyDescent="0.2">
      <c r="E633" s="14"/>
    </row>
    <row r="634" spans="5:5" ht="15.75" customHeight="1" x14ac:dyDescent="0.2">
      <c r="E634" s="14"/>
    </row>
    <row r="635" spans="5:5" ht="15.75" customHeight="1" x14ac:dyDescent="0.2">
      <c r="E635" s="14"/>
    </row>
    <row r="636" spans="5:5" ht="15.75" customHeight="1" x14ac:dyDescent="0.2">
      <c r="E636" s="14"/>
    </row>
    <row r="637" spans="5:5" ht="15.75" customHeight="1" x14ac:dyDescent="0.2">
      <c r="E637" s="14"/>
    </row>
    <row r="638" spans="5:5" ht="15.75" customHeight="1" x14ac:dyDescent="0.2">
      <c r="E638" s="14"/>
    </row>
    <row r="639" spans="5:5" ht="15.75" customHeight="1" x14ac:dyDescent="0.2">
      <c r="E639" s="14"/>
    </row>
    <row r="640" spans="5:5" ht="15.75" customHeight="1" x14ac:dyDescent="0.2">
      <c r="E640" s="14"/>
    </row>
    <row r="641" spans="5:5" ht="15.75" customHeight="1" x14ac:dyDescent="0.2">
      <c r="E641" s="14"/>
    </row>
    <row r="642" spans="5:5" ht="15.75" customHeight="1" x14ac:dyDescent="0.2">
      <c r="E642" s="14"/>
    </row>
    <row r="643" spans="5:5" ht="15.75" customHeight="1" x14ac:dyDescent="0.2">
      <c r="E643" s="14"/>
    </row>
    <row r="644" spans="5:5" ht="15.75" customHeight="1" x14ac:dyDescent="0.2">
      <c r="E644" s="14"/>
    </row>
    <row r="645" spans="5:5" ht="15.75" customHeight="1" x14ac:dyDescent="0.2">
      <c r="E645" s="14"/>
    </row>
    <row r="646" spans="5:5" ht="15.75" customHeight="1" x14ac:dyDescent="0.2">
      <c r="E646" s="14"/>
    </row>
    <row r="647" spans="5:5" ht="15.75" customHeight="1" x14ac:dyDescent="0.2">
      <c r="E647" s="14"/>
    </row>
    <row r="648" spans="5:5" ht="15.75" customHeight="1" x14ac:dyDescent="0.2">
      <c r="E648" s="14"/>
    </row>
    <row r="649" spans="5:5" ht="15.75" customHeight="1" x14ac:dyDescent="0.2">
      <c r="E649" s="14"/>
    </row>
    <row r="650" spans="5:5" ht="15.75" customHeight="1" x14ac:dyDescent="0.2">
      <c r="E650" s="14"/>
    </row>
    <row r="651" spans="5:5" ht="15.75" customHeight="1" x14ac:dyDescent="0.2">
      <c r="E651" s="14"/>
    </row>
    <row r="652" spans="5:5" ht="15.75" customHeight="1" x14ac:dyDescent="0.2">
      <c r="E652" s="14"/>
    </row>
    <row r="653" spans="5:5" ht="15.75" customHeight="1" x14ac:dyDescent="0.2">
      <c r="E653" s="14"/>
    </row>
    <row r="654" spans="5:5" ht="15.75" customHeight="1" x14ac:dyDescent="0.2">
      <c r="E654" s="14"/>
    </row>
    <row r="655" spans="5:5" ht="15.75" customHeight="1" x14ac:dyDescent="0.2">
      <c r="E655" s="14"/>
    </row>
    <row r="656" spans="5:5" ht="15.75" customHeight="1" x14ac:dyDescent="0.2">
      <c r="E656" s="14"/>
    </row>
    <row r="657" spans="5:5" ht="15.75" customHeight="1" x14ac:dyDescent="0.2">
      <c r="E657" s="14"/>
    </row>
    <row r="658" spans="5:5" ht="15.75" customHeight="1" x14ac:dyDescent="0.2">
      <c r="E658" s="14"/>
    </row>
    <row r="659" spans="5:5" ht="15.75" customHeight="1" x14ac:dyDescent="0.2">
      <c r="E659" s="14"/>
    </row>
    <row r="660" spans="5:5" ht="15.75" customHeight="1" x14ac:dyDescent="0.2">
      <c r="E660" s="14"/>
    </row>
    <row r="661" spans="5:5" ht="15.75" customHeight="1" x14ac:dyDescent="0.2">
      <c r="E661" s="14"/>
    </row>
    <row r="662" spans="5:5" ht="15.75" customHeight="1" x14ac:dyDescent="0.2">
      <c r="E662" s="14"/>
    </row>
    <row r="663" spans="5:5" ht="15.75" customHeight="1" x14ac:dyDescent="0.2">
      <c r="E663" s="14"/>
    </row>
    <row r="664" spans="5:5" ht="15.75" customHeight="1" x14ac:dyDescent="0.2">
      <c r="E664" s="14"/>
    </row>
    <row r="665" spans="5:5" ht="15.75" customHeight="1" x14ac:dyDescent="0.2">
      <c r="E665" s="14"/>
    </row>
    <row r="666" spans="5:5" ht="15.75" customHeight="1" x14ac:dyDescent="0.2">
      <c r="E666" s="14"/>
    </row>
    <row r="667" spans="5:5" ht="15.75" customHeight="1" x14ac:dyDescent="0.2">
      <c r="E667" s="14"/>
    </row>
    <row r="668" spans="5:5" ht="15.75" customHeight="1" x14ac:dyDescent="0.2">
      <c r="E668" s="14"/>
    </row>
    <row r="669" spans="5:5" ht="15.75" customHeight="1" x14ac:dyDescent="0.2">
      <c r="E669" s="14"/>
    </row>
    <row r="670" spans="5:5" ht="15.75" customHeight="1" x14ac:dyDescent="0.2">
      <c r="E670" s="14"/>
    </row>
    <row r="671" spans="5:5" ht="15.75" customHeight="1" x14ac:dyDescent="0.2">
      <c r="E671" s="14"/>
    </row>
    <row r="672" spans="5:5" ht="15.75" customHeight="1" x14ac:dyDescent="0.2">
      <c r="E672" s="14"/>
    </row>
    <row r="673" spans="5:5" ht="15.75" customHeight="1" x14ac:dyDescent="0.2">
      <c r="E673" s="14"/>
    </row>
    <row r="674" spans="5:5" ht="15.75" customHeight="1" x14ac:dyDescent="0.2">
      <c r="E674" s="14"/>
    </row>
    <row r="675" spans="5:5" ht="15.75" customHeight="1" x14ac:dyDescent="0.2">
      <c r="E675" s="14"/>
    </row>
    <row r="676" spans="5:5" ht="15.75" customHeight="1" x14ac:dyDescent="0.2">
      <c r="E676" s="14"/>
    </row>
    <row r="677" spans="5:5" ht="15.75" customHeight="1" x14ac:dyDescent="0.2">
      <c r="E677" s="14"/>
    </row>
    <row r="678" spans="5:5" ht="15.75" customHeight="1" x14ac:dyDescent="0.2">
      <c r="E678" s="14"/>
    </row>
    <row r="679" spans="5:5" ht="15.75" customHeight="1" x14ac:dyDescent="0.2">
      <c r="E679" s="14"/>
    </row>
    <row r="680" spans="5:5" ht="15.75" customHeight="1" x14ac:dyDescent="0.2">
      <c r="E680" s="14"/>
    </row>
    <row r="681" spans="5:5" ht="15.75" customHeight="1" x14ac:dyDescent="0.2">
      <c r="E681" s="14"/>
    </row>
    <row r="682" spans="5:5" ht="15.75" customHeight="1" x14ac:dyDescent="0.2">
      <c r="E682" s="14"/>
    </row>
    <row r="683" spans="5:5" ht="15.75" customHeight="1" x14ac:dyDescent="0.2">
      <c r="E683" s="14"/>
    </row>
    <row r="684" spans="5:5" ht="15.75" customHeight="1" x14ac:dyDescent="0.2">
      <c r="E684" s="14"/>
    </row>
    <row r="685" spans="5:5" ht="15.75" customHeight="1" x14ac:dyDescent="0.2">
      <c r="E685" s="14"/>
    </row>
    <row r="686" spans="5:5" ht="15.75" customHeight="1" x14ac:dyDescent="0.2">
      <c r="E686" s="14"/>
    </row>
    <row r="687" spans="5:5" ht="15.75" customHeight="1" x14ac:dyDescent="0.2">
      <c r="E687" s="14"/>
    </row>
    <row r="688" spans="5:5" ht="15.75" customHeight="1" x14ac:dyDescent="0.2">
      <c r="E688" s="14"/>
    </row>
    <row r="689" spans="5:5" ht="15.75" customHeight="1" x14ac:dyDescent="0.2">
      <c r="E689" s="14"/>
    </row>
    <row r="690" spans="5:5" ht="15.75" customHeight="1" x14ac:dyDescent="0.2">
      <c r="E690" s="14"/>
    </row>
    <row r="691" spans="5:5" ht="15.75" customHeight="1" x14ac:dyDescent="0.2">
      <c r="E691" s="14"/>
    </row>
    <row r="692" spans="5:5" ht="15.75" customHeight="1" x14ac:dyDescent="0.2">
      <c r="E692" s="14"/>
    </row>
    <row r="693" spans="5:5" ht="15.75" customHeight="1" x14ac:dyDescent="0.2">
      <c r="E693" s="14"/>
    </row>
    <row r="694" spans="5:5" ht="15.75" customHeight="1" x14ac:dyDescent="0.2">
      <c r="E694" s="14"/>
    </row>
    <row r="695" spans="5:5" ht="15.75" customHeight="1" x14ac:dyDescent="0.2">
      <c r="E695" s="14"/>
    </row>
    <row r="696" spans="5:5" ht="15.75" customHeight="1" x14ac:dyDescent="0.2">
      <c r="E696" s="14"/>
    </row>
    <row r="697" spans="5:5" ht="15.75" customHeight="1" x14ac:dyDescent="0.2">
      <c r="E697" s="14"/>
    </row>
    <row r="698" spans="5:5" ht="15.75" customHeight="1" x14ac:dyDescent="0.2">
      <c r="E698" s="14"/>
    </row>
    <row r="699" spans="5:5" ht="15.75" customHeight="1" x14ac:dyDescent="0.2">
      <c r="E699" s="14"/>
    </row>
    <row r="700" spans="5:5" ht="15.75" customHeight="1" x14ac:dyDescent="0.2">
      <c r="E700" s="14"/>
    </row>
    <row r="701" spans="5:5" ht="15.75" customHeight="1" x14ac:dyDescent="0.2">
      <c r="E701" s="14"/>
    </row>
    <row r="702" spans="5:5" ht="15.75" customHeight="1" x14ac:dyDescent="0.2">
      <c r="E702" s="14"/>
    </row>
    <row r="703" spans="5:5" ht="15.75" customHeight="1" x14ac:dyDescent="0.2">
      <c r="E703" s="14"/>
    </row>
    <row r="704" spans="5:5" ht="15.75" customHeight="1" x14ac:dyDescent="0.2">
      <c r="E704" s="14"/>
    </row>
    <row r="705" spans="5:5" ht="15.75" customHeight="1" x14ac:dyDescent="0.2">
      <c r="E705" s="14"/>
    </row>
    <row r="706" spans="5:5" ht="15.75" customHeight="1" x14ac:dyDescent="0.2">
      <c r="E706" s="14"/>
    </row>
    <row r="707" spans="5:5" ht="15.75" customHeight="1" x14ac:dyDescent="0.2">
      <c r="E707" s="14"/>
    </row>
    <row r="708" spans="5:5" ht="15.75" customHeight="1" x14ac:dyDescent="0.2">
      <c r="E708" s="14"/>
    </row>
    <row r="709" spans="5:5" ht="15.75" customHeight="1" x14ac:dyDescent="0.2">
      <c r="E709" s="14"/>
    </row>
    <row r="710" spans="5:5" ht="15.75" customHeight="1" x14ac:dyDescent="0.2">
      <c r="E710" s="14"/>
    </row>
    <row r="711" spans="5:5" ht="15.75" customHeight="1" x14ac:dyDescent="0.2">
      <c r="E711" s="14"/>
    </row>
    <row r="712" spans="5:5" ht="15.75" customHeight="1" x14ac:dyDescent="0.2">
      <c r="E712" s="14"/>
    </row>
    <row r="713" spans="5:5" ht="15.75" customHeight="1" x14ac:dyDescent="0.2">
      <c r="E713" s="14"/>
    </row>
    <row r="714" spans="5:5" ht="15.75" customHeight="1" x14ac:dyDescent="0.2">
      <c r="E714" s="14"/>
    </row>
    <row r="715" spans="5:5" ht="15.75" customHeight="1" x14ac:dyDescent="0.2">
      <c r="E715" s="14"/>
    </row>
    <row r="716" spans="5:5" ht="15.75" customHeight="1" x14ac:dyDescent="0.2">
      <c r="E716" s="14"/>
    </row>
    <row r="717" spans="5:5" ht="15.75" customHeight="1" x14ac:dyDescent="0.2">
      <c r="E717" s="14"/>
    </row>
    <row r="718" spans="5:5" ht="15.75" customHeight="1" x14ac:dyDescent="0.2">
      <c r="E718" s="14"/>
    </row>
    <row r="719" spans="5:5" ht="15.75" customHeight="1" x14ac:dyDescent="0.2">
      <c r="E719" s="14"/>
    </row>
    <row r="720" spans="5:5" ht="15.75" customHeight="1" x14ac:dyDescent="0.2">
      <c r="E720" s="14"/>
    </row>
    <row r="721" spans="5:5" ht="15.75" customHeight="1" x14ac:dyDescent="0.2">
      <c r="E721" s="14"/>
    </row>
    <row r="722" spans="5:5" ht="15.75" customHeight="1" x14ac:dyDescent="0.2">
      <c r="E722" s="14"/>
    </row>
    <row r="723" spans="5:5" ht="15.75" customHeight="1" x14ac:dyDescent="0.2">
      <c r="E723" s="14"/>
    </row>
    <row r="724" spans="5:5" ht="15.75" customHeight="1" x14ac:dyDescent="0.2">
      <c r="E724" s="14"/>
    </row>
    <row r="725" spans="5:5" ht="15.75" customHeight="1" x14ac:dyDescent="0.2">
      <c r="E725" s="14"/>
    </row>
    <row r="726" spans="5:5" ht="15.75" customHeight="1" x14ac:dyDescent="0.2">
      <c r="E726" s="14"/>
    </row>
    <row r="727" spans="5:5" ht="15.75" customHeight="1" x14ac:dyDescent="0.2">
      <c r="E727" s="14"/>
    </row>
    <row r="728" spans="5:5" ht="15.75" customHeight="1" x14ac:dyDescent="0.2">
      <c r="E728" s="14"/>
    </row>
    <row r="729" spans="5:5" ht="15.75" customHeight="1" x14ac:dyDescent="0.2">
      <c r="E729" s="14"/>
    </row>
    <row r="730" spans="5:5" ht="15.75" customHeight="1" x14ac:dyDescent="0.2">
      <c r="E730" s="14"/>
    </row>
    <row r="731" spans="5:5" ht="15.75" customHeight="1" x14ac:dyDescent="0.2">
      <c r="E731" s="14"/>
    </row>
    <row r="732" spans="5:5" ht="15.75" customHeight="1" x14ac:dyDescent="0.2">
      <c r="E732" s="14"/>
    </row>
    <row r="733" spans="5:5" ht="15.75" customHeight="1" x14ac:dyDescent="0.2">
      <c r="E733" s="14"/>
    </row>
    <row r="734" spans="5:5" ht="15.75" customHeight="1" x14ac:dyDescent="0.2">
      <c r="E734" s="14"/>
    </row>
    <row r="735" spans="5:5" ht="15.75" customHeight="1" x14ac:dyDescent="0.2">
      <c r="E735" s="14"/>
    </row>
    <row r="736" spans="5:5" ht="15.75" customHeight="1" x14ac:dyDescent="0.2">
      <c r="E736" s="14"/>
    </row>
    <row r="737" spans="5:5" ht="15.75" customHeight="1" x14ac:dyDescent="0.2">
      <c r="E737" s="14"/>
    </row>
    <row r="738" spans="5:5" ht="15.75" customHeight="1" x14ac:dyDescent="0.2">
      <c r="E738" s="14"/>
    </row>
    <row r="739" spans="5:5" ht="15.75" customHeight="1" x14ac:dyDescent="0.2">
      <c r="E739" s="14"/>
    </row>
    <row r="740" spans="5:5" ht="15.75" customHeight="1" x14ac:dyDescent="0.2">
      <c r="E740" s="14"/>
    </row>
    <row r="741" spans="5:5" ht="15.75" customHeight="1" x14ac:dyDescent="0.2">
      <c r="E741" s="14"/>
    </row>
    <row r="742" spans="5:5" ht="15.75" customHeight="1" x14ac:dyDescent="0.2">
      <c r="E742" s="14"/>
    </row>
    <row r="743" spans="5:5" ht="15.75" customHeight="1" x14ac:dyDescent="0.2">
      <c r="E743" s="14"/>
    </row>
    <row r="744" spans="5:5" ht="15.75" customHeight="1" x14ac:dyDescent="0.2">
      <c r="E744" s="14"/>
    </row>
    <row r="745" spans="5:5" ht="15.75" customHeight="1" x14ac:dyDescent="0.2">
      <c r="E745" s="14"/>
    </row>
    <row r="746" spans="5:5" ht="15.75" customHeight="1" x14ac:dyDescent="0.2">
      <c r="E746" s="14"/>
    </row>
    <row r="747" spans="5:5" ht="15.75" customHeight="1" x14ac:dyDescent="0.2">
      <c r="E747" s="14"/>
    </row>
    <row r="748" spans="5:5" ht="15.75" customHeight="1" x14ac:dyDescent="0.2">
      <c r="E748" s="14"/>
    </row>
    <row r="749" spans="5:5" ht="15.75" customHeight="1" x14ac:dyDescent="0.2">
      <c r="E749" s="14"/>
    </row>
    <row r="750" spans="5:5" ht="15.75" customHeight="1" x14ac:dyDescent="0.2">
      <c r="E750" s="14"/>
    </row>
    <row r="751" spans="5:5" ht="15.75" customHeight="1" x14ac:dyDescent="0.2">
      <c r="E751" s="14"/>
    </row>
    <row r="752" spans="5:5" ht="15.75" customHeight="1" x14ac:dyDescent="0.2">
      <c r="E752" s="14"/>
    </row>
    <row r="753" spans="5:5" ht="15.75" customHeight="1" x14ac:dyDescent="0.2">
      <c r="E753" s="14"/>
    </row>
    <row r="754" spans="5:5" ht="15.75" customHeight="1" x14ac:dyDescent="0.2">
      <c r="E754" s="14"/>
    </row>
    <row r="755" spans="5:5" ht="15.75" customHeight="1" x14ac:dyDescent="0.2">
      <c r="E755" s="14"/>
    </row>
    <row r="756" spans="5:5" ht="15.75" customHeight="1" x14ac:dyDescent="0.2">
      <c r="E756" s="14"/>
    </row>
    <row r="757" spans="5:5" ht="15.75" customHeight="1" x14ac:dyDescent="0.2">
      <c r="E757" s="14"/>
    </row>
    <row r="758" spans="5:5" ht="15.75" customHeight="1" x14ac:dyDescent="0.2">
      <c r="E758" s="14"/>
    </row>
    <row r="759" spans="5:5" ht="15.75" customHeight="1" x14ac:dyDescent="0.2">
      <c r="E759" s="14"/>
    </row>
    <row r="760" spans="5:5" ht="15.75" customHeight="1" x14ac:dyDescent="0.2">
      <c r="E760" s="14"/>
    </row>
    <row r="761" spans="5:5" ht="15.75" customHeight="1" x14ac:dyDescent="0.2">
      <c r="E761" s="14"/>
    </row>
    <row r="762" spans="5:5" ht="15.75" customHeight="1" x14ac:dyDescent="0.2">
      <c r="E762" s="14"/>
    </row>
    <row r="763" spans="5:5" ht="15.75" customHeight="1" x14ac:dyDescent="0.2">
      <c r="E763" s="14"/>
    </row>
    <row r="764" spans="5:5" ht="15.75" customHeight="1" x14ac:dyDescent="0.2">
      <c r="E764" s="14"/>
    </row>
    <row r="765" spans="5:5" ht="15.75" customHeight="1" x14ac:dyDescent="0.2">
      <c r="E765" s="14"/>
    </row>
    <row r="766" spans="5:5" ht="15.75" customHeight="1" x14ac:dyDescent="0.2">
      <c r="E766" s="14"/>
    </row>
    <row r="767" spans="5:5" ht="15.75" customHeight="1" x14ac:dyDescent="0.2">
      <c r="E767" s="14"/>
    </row>
    <row r="768" spans="5:5" ht="15.75" customHeight="1" x14ac:dyDescent="0.2">
      <c r="E768" s="14"/>
    </row>
    <row r="769" spans="5:5" ht="15.75" customHeight="1" x14ac:dyDescent="0.2">
      <c r="E769" s="14"/>
    </row>
    <row r="770" spans="5:5" ht="15.75" customHeight="1" x14ac:dyDescent="0.2">
      <c r="E770" s="14"/>
    </row>
    <row r="771" spans="5:5" ht="15.75" customHeight="1" x14ac:dyDescent="0.2">
      <c r="E771" s="14"/>
    </row>
    <row r="772" spans="5:5" ht="15.75" customHeight="1" x14ac:dyDescent="0.2">
      <c r="E772" s="14"/>
    </row>
    <row r="773" spans="5:5" ht="15.75" customHeight="1" x14ac:dyDescent="0.2">
      <c r="E773" s="14"/>
    </row>
    <row r="774" spans="5:5" ht="15.75" customHeight="1" x14ac:dyDescent="0.2">
      <c r="E774" s="14"/>
    </row>
    <row r="775" spans="5:5" ht="15.75" customHeight="1" x14ac:dyDescent="0.2">
      <c r="E775" s="14"/>
    </row>
    <row r="776" spans="5:5" ht="15.75" customHeight="1" x14ac:dyDescent="0.2">
      <c r="E776" s="14"/>
    </row>
    <row r="777" spans="5:5" ht="15.75" customHeight="1" x14ac:dyDescent="0.2">
      <c r="E777" s="14"/>
    </row>
    <row r="778" spans="5:5" ht="15.75" customHeight="1" x14ac:dyDescent="0.2">
      <c r="E778" s="14"/>
    </row>
    <row r="779" spans="5:5" ht="15.75" customHeight="1" x14ac:dyDescent="0.2">
      <c r="E779" s="14"/>
    </row>
    <row r="780" spans="5:5" ht="15.75" customHeight="1" x14ac:dyDescent="0.2">
      <c r="E780" s="14"/>
    </row>
    <row r="781" spans="5:5" ht="15.75" customHeight="1" x14ac:dyDescent="0.2">
      <c r="E781" s="14"/>
    </row>
    <row r="782" spans="5:5" ht="15.75" customHeight="1" x14ac:dyDescent="0.2">
      <c r="E782" s="14"/>
    </row>
    <row r="783" spans="5:5" ht="15.75" customHeight="1" x14ac:dyDescent="0.2">
      <c r="E783" s="14"/>
    </row>
    <row r="784" spans="5:5" ht="15.75" customHeight="1" x14ac:dyDescent="0.2">
      <c r="E784" s="14"/>
    </row>
    <row r="785" spans="5:5" ht="15.75" customHeight="1" x14ac:dyDescent="0.2">
      <c r="E785" s="14"/>
    </row>
    <row r="786" spans="5:5" ht="15.75" customHeight="1" x14ac:dyDescent="0.2">
      <c r="E786" s="14"/>
    </row>
    <row r="787" spans="5:5" ht="15.75" customHeight="1" x14ac:dyDescent="0.2">
      <c r="E787" s="14"/>
    </row>
    <row r="788" spans="5:5" ht="15.75" customHeight="1" x14ac:dyDescent="0.2">
      <c r="E788" s="14"/>
    </row>
    <row r="789" spans="5:5" ht="15.75" customHeight="1" x14ac:dyDescent="0.2">
      <c r="E789" s="14"/>
    </row>
    <row r="790" spans="5:5" ht="15.75" customHeight="1" x14ac:dyDescent="0.2">
      <c r="E790" s="14"/>
    </row>
    <row r="791" spans="5:5" ht="15.75" customHeight="1" x14ac:dyDescent="0.2">
      <c r="E791" s="14"/>
    </row>
    <row r="792" spans="5:5" ht="15.75" customHeight="1" x14ac:dyDescent="0.2">
      <c r="E792" s="14"/>
    </row>
    <row r="793" spans="5:5" ht="15.75" customHeight="1" x14ac:dyDescent="0.2">
      <c r="E793" s="14"/>
    </row>
    <row r="794" spans="5:5" ht="15.75" customHeight="1" x14ac:dyDescent="0.2">
      <c r="E794" s="14"/>
    </row>
    <row r="795" spans="5:5" ht="15.75" customHeight="1" x14ac:dyDescent="0.2">
      <c r="E795" s="14"/>
    </row>
    <row r="796" spans="5:5" ht="15.75" customHeight="1" x14ac:dyDescent="0.2">
      <c r="E796" s="14"/>
    </row>
    <row r="797" spans="5:5" ht="15.75" customHeight="1" x14ac:dyDescent="0.2">
      <c r="E797" s="14"/>
    </row>
    <row r="798" spans="5:5" ht="15.75" customHeight="1" x14ac:dyDescent="0.2">
      <c r="E798" s="14"/>
    </row>
    <row r="799" spans="5:5" ht="15.75" customHeight="1" x14ac:dyDescent="0.2">
      <c r="E799" s="14"/>
    </row>
    <row r="800" spans="5:5" ht="15.75" customHeight="1" x14ac:dyDescent="0.2">
      <c r="E800" s="14"/>
    </row>
    <row r="801" spans="5:5" ht="15.75" customHeight="1" x14ac:dyDescent="0.2">
      <c r="E801" s="14"/>
    </row>
    <row r="802" spans="5:5" ht="15.75" customHeight="1" x14ac:dyDescent="0.2">
      <c r="E802" s="14"/>
    </row>
    <row r="803" spans="5:5" ht="15.75" customHeight="1" x14ac:dyDescent="0.2">
      <c r="E803" s="14"/>
    </row>
    <row r="804" spans="5:5" ht="15.75" customHeight="1" x14ac:dyDescent="0.2">
      <c r="E804" s="14"/>
    </row>
    <row r="805" spans="5:5" ht="15.75" customHeight="1" x14ac:dyDescent="0.2">
      <c r="E805" s="14"/>
    </row>
    <row r="806" spans="5:5" ht="15.75" customHeight="1" x14ac:dyDescent="0.2">
      <c r="E806" s="14"/>
    </row>
    <row r="807" spans="5:5" ht="15.75" customHeight="1" x14ac:dyDescent="0.2">
      <c r="E807" s="14"/>
    </row>
    <row r="808" spans="5:5" ht="15.75" customHeight="1" x14ac:dyDescent="0.2">
      <c r="E808" s="14"/>
    </row>
    <row r="809" spans="5:5" ht="15.75" customHeight="1" x14ac:dyDescent="0.2">
      <c r="E809" s="14"/>
    </row>
    <row r="810" spans="5:5" ht="15.75" customHeight="1" x14ac:dyDescent="0.2">
      <c r="E810" s="14"/>
    </row>
    <row r="811" spans="5:5" ht="15.75" customHeight="1" x14ac:dyDescent="0.2">
      <c r="E811" s="14"/>
    </row>
    <row r="812" spans="5:5" ht="15.75" customHeight="1" x14ac:dyDescent="0.2">
      <c r="E812" s="14"/>
    </row>
    <row r="813" spans="5:5" ht="15.75" customHeight="1" x14ac:dyDescent="0.2">
      <c r="E813" s="14"/>
    </row>
    <row r="814" spans="5:5" ht="15.75" customHeight="1" x14ac:dyDescent="0.2">
      <c r="E814" s="14"/>
    </row>
    <row r="815" spans="5:5" ht="15.75" customHeight="1" x14ac:dyDescent="0.2">
      <c r="E815" s="14"/>
    </row>
    <row r="816" spans="5:5" ht="15.75" customHeight="1" x14ac:dyDescent="0.2">
      <c r="E816" s="14"/>
    </row>
    <row r="817" spans="5:5" ht="15.75" customHeight="1" x14ac:dyDescent="0.2">
      <c r="E817" s="14"/>
    </row>
    <row r="818" spans="5:5" ht="15.75" customHeight="1" x14ac:dyDescent="0.2">
      <c r="E818" s="14"/>
    </row>
    <row r="819" spans="5:5" ht="15.75" customHeight="1" x14ac:dyDescent="0.2">
      <c r="E819" s="14"/>
    </row>
    <row r="820" spans="5:5" ht="15.75" customHeight="1" x14ac:dyDescent="0.2">
      <c r="E820" s="14"/>
    </row>
    <row r="821" spans="5:5" ht="15.75" customHeight="1" x14ac:dyDescent="0.2">
      <c r="E821" s="14"/>
    </row>
    <row r="822" spans="5:5" ht="15.75" customHeight="1" x14ac:dyDescent="0.2">
      <c r="E822" s="14"/>
    </row>
    <row r="823" spans="5:5" ht="15.75" customHeight="1" x14ac:dyDescent="0.2">
      <c r="E823" s="14"/>
    </row>
    <row r="824" spans="5:5" ht="15.75" customHeight="1" x14ac:dyDescent="0.2">
      <c r="E824" s="14"/>
    </row>
    <row r="825" spans="5:5" ht="15.75" customHeight="1" x14ac:dyDescent="0.2">
      <c r="E825" s="14"/>
    </row>
    <row r="826" spans="5:5" ht="15.75" customHeight="1" x14ac:dyDescent="0.2">
      <c r="E826" s="14"/>
    </row>
    <row r="827" spans="5:5" ht="15.75" customHeight="1" x14ac:dyDescent="0.2">
      <c r="E827" s="14"/>
    </row>
    <row r="828" spans="5:5" ht="15.75" customHeight="1" x14ac:dyDescent="0.2">
      <c r="E828" s="14"/>
    </row>
    <row r="829" spans="5:5" ht="15.75" customHeight="1" x14ac:dyDescent="0.2">
      <c r="E829" s="14"/>
    </row>
    <row r="830" spans="5:5" ht="15.75" customHeight="1" x14ac:dyDescent="0.2">
      <c r="E830" s="14"/>
    </row>
    <row r="831" spans="5:5" ht="15.75" customHeight="1" x14ac:dyDescent="0.2">
      <c r="E831" s="14"/>
    </row>
    <row r="832" spans="5:5" ht="15.75" customHeight="1" x14ac:dyDescent="0.2">
      <c r="E832" s="14"/>
    </row>
    <row r="833" spans="5:5" ht="15.75" customHeight="1" x14ac:dyDescent="0.2">
      <c r="E833" s="14"/>
    </row>
    <row r="834" spans="5:5" ht="15.75" customHeight="1" x14ac:dyDescent="0.2">
      <c r="E834" s="14"/>
    </row>
    <row r="835" spans="5:5" ht="15.75" customHeight="1" x14ac:dyDescent="0.2">
      <c r="E835" s="14"/>
    </row>
    <row r="836" spans="5:5" ht="15.75" customHeight="1" x14ac:dyDescent="0.2">
      <c r="E836" s="14"/>
    </row>
    <row r="837" spans="5:5" ht="15.75" customHeight="1" x14ac:dyDescent="0.2">
      <c r="E837" s="14"/>
    </row>
    <row r="838" spans="5:5" ht="15.75" customHeight="1" x14ac:dyDescent="0.2">
      <c r="E838" s="14"/>
    </row>
    <row r="839" spans="5:5" ht="15.75" customHeight="1" x14ac:dyDescent="0.2">
      <c r="E839" s="14"/>
    </row>
    <row r="840" spans="5:5" ht="15.75" customHeight="1" x14ac:dyDescent="0.2">
      <c r="E840" s="14"/>
    </row>
    <row r="841" spans="5:5" ht="15.75" customHeight="1" x14ac:dyDescent="0.2">
      <c r="E841" s="14"/>
    </row>
    <row r="842" spans="5:5" ht="15.75" customHeight="1" x14ac:dyDescent="0.2">
      <c r="E842" s="14"/>
    </row>
    <row r="843" spans="5:5" ht="15.75" customHeight="1" x14ac:dyDescent="0.2">
      <c r="E843" s="14"/>
    </row>
    <row r="844" spans="5:5" ht="15.75" customHeight="1" x14ac:dyDescent="0.2">
      <c r="E844" s="14"/>
    </row>
    <row r="845" spans="5:5" ht="15.75" customHeight="1" x14ac:dyDescent="0.2">
      <c r="E845" s="14"/>
    </row>
    <row r="846" spans="5:5" ht="15.75" customHeight="1" x14ac:dyDescent="0.2">
      <c r="E846" s="14"/>
    </row>
    <row r="847" spans="5:5" ht="15.75" customHeight="1" x14ac:dyDescent="0.2">
      <c r="E847" s="14"/>
    </row>
    <row r="848" spans="5:5" ht="15.75" customHeight="1" x14ac:dyDescent="0.2">
      <c r="E848" s="14"/>
    </row>
    <row r="849" spans="5:5" ht="15.75" customHeight="1" x14ac:dyDescent="0.2">
      <c r="E849" s="14"/>
    </row>
    <row r="850" spans="5:5" ht="15.75" customHeight="1" x14ac:dyDescent="0.2">
      <c r="E850" s="14"/>
    </row>
    <row r="851" spans="5:5" ht="15.75" customHeight="1" x14ac:dyDescent="0.2">
      <c r="E851" s="14"/>
    </row>
    <row r="852" spans="5:5" ht="15.75" customHeight="1" x14ac:dyDescent="0.2">
      <c r="E852" s="14"/>
    </row>
    <row r="853" spans="5:5" ht="15.75" customHeight="1" x14ac:dyDescent="0.2">
      <c r="E853" s="14"/>
    </row>
    <row r="854" spans="5:5" ht="15.75" customHeight="1" x14ac:dyDescent="0.2">
      <c r="E854" s="14"/>
    </row>
    <row r="855" spans="5:5" ht="15.75" customHeight="1" x14ac:dyDescent="0.2">
      <c r="E855" s="14"/>
    </row>
    <row r="856" spans="5:5" ht="15.75" customHeight="1" x14ac:dyDescent="0.2">
      <c r="E856" s="14"/>
    </row>
    <row r="857" spans="5:5" ht="15.75" customHeight="1" x14ac:dyDescent="0.2">
      <c r="E857" s="14"/>
    </row>
    <row r="858" spans="5:5" ht="15.75" customHeight="1" x14ac:dyDescent="0.2">
      <c r="E858" s="14"/>
    </row>
    <row r="859" spans="5:5" ht="15.75" customHeight="1" x14ac:dyDescent="0.2">
      <c r="E859" s="14"/>
    </row>
    <row r="860" spans="5:5" ht="15.75" customHeight="1" x14ac:dyDescent="0.2">
      <c r="E860" s="14"/>
    </row>
    <row r="861" spans="5:5" ht="15.75" customHeight="1" x14ac:dyDescent="0.2">
      <c r="E861" s="14"/>
    </row>
    <row r="862" spans="5:5" ht="15.75" customHeight="1" x14ac:dyDescent="0.2">
      <c r="E862" s="14"/>
    </row>
    <row r="863" spans="5:5" ht="15.75" customHeight="1" x14ac:dyDescent="0.2">
      <c r="E863" s="14"/>
    </row>
    <row r="864" spans="5:5" ht="15.75" customHeight="1" x14ac:dyDescent="0.2">
      <c r="E864" s="14"/>
    </row>
    <row r="865" spans="5:5" ht="15.75" customHeight="1" x14ac:dyDescent="0.2">
      <c r="E865" s="14"/>
    </row>
    <row r="866" spans="5:5" ht="15.75" customHeight="1" x14ac:dyDescent="0.2">
      <c r="E866" s="14"/>
    </row>
    <row r="867" spans="5:5" ht="15.75" customHeight="1" x14ac:dyDescent="0.2">
      <c r="E867" s="14"/>
    </row>
    <row r="868" spans="5:5" ht="15.75" customHeight="1" x14ac:dyDescent="0.2">
      <c r="E868" s="14"/>
    </row>
    <row r="869" spans="5:5" ht="15.75" customHeight="1" x14ac:dyDescent="0.2">
      <c r="E869" s="14"/>
    </row>
    <row r="870" spans="5:5" ht="15.75" customHeight="1" x14ac:dyDescent="0.2">
      <c r="E870" s="14"/>
    </row>
    <row r="871" spans="5:5" ht="15.75" customHeight="1" x14ac:dyDescent="0.2">
      <c r="E871" s="14"/>
    </row>
    <row r="872" spans="5:5" ht="15.75" customHeight="1" x14ac:dyDescent="0.2">
      <c r="E872" s="14"/>
    </row>
    <row r="873" spans="5:5" ht="15.75" customHeight="1" x14ac:dyDescent="0.2">
      <c r="E873" s="14"/>
    </row>
    <row r="874" spans="5:5" ht="15.75" customHeight="1" x14ac:dyDescent="0.2">
      <c r="E874" s="14"/>
    </row>
    <row r="875" spans="5:5" ht="15.75" customHeight="1" x14ac:dyDescent="0.2">
      <c r="E875" s="14"/>
    </row>
    <row r="876" spans="5:5" ht="15.75" customHeight="1" x14ac:dyDescent="0.2">
      <c r="E876" s="14"/>
    </row>
    <row r="877" spans="5:5" ht="15.75" customHeight="1" x14ac:dyDescent="0.2">
      <c r="E877" s="14"/>
    </row>
    <row r="878" spans="5:5" ht="15.75" customHeight="1" x14ac:dyDescent="0.2">
      <c r="E878" s="14"/>
    </row>
    <row r="879" spans="5:5" ht="15.75" customHeight="1" x14ac:dyDescent="0.2">
      <c r="E879" s="14"/>
    </row>
    <row r="880" spans="5:5" ht="15.75" customHeight="1" x14ac:dyDescent="0.2">
      <c r="E880" s="14"/>
    </row>
    <row r="881" spans="5:5" ht="15.75" customHeight="1" x14ac:dyDescent="0.2">
      <c r="E881" s="14"/>
    </row>
    <row r="882" spans="5:5" ht="15.75" customHeight="1" x14ac:dyDescent="0.2">
      <c r="E882" s="14"/>
    </row>
    <row r="883" spans="5:5" ht="15.75" customHeight="1" x14ac:dyDescent="0.2">
      <c r="E883" s="14"/>
    </row>
    <row r="884" spans="5:5" ht="15.75" customHeight="1" x14ac:dyDescent="0.2">
      <c r="E884" s="14"/>
    </row>
    <row r="885" spans="5:5" ht="15.75" customHeight="1" x14ac:dyDescent="0.2">
      <c r="E885" s="14"/>
    </row>
    <row r="886" spans="5:5" ht="15.75" customHeight="1" x14ac:dyDescent="0.2">
      <c r="E886" s="14"/>
    </row>
    <row r="887" spans="5:5" ht="15.75" customHeight="1" x14ac:dyDescent="0.2">
      <c r="E887" s="14"/>
    </row>
    <row r="888" spans="5:5" ht="15.75" customHeight="1" x14ac:dyDescent="0.2">
      <c r="E888" s="14"/>
    </row>
    <row r="889" spans="5:5" ht="15.75" customHeight="1" x14ac:dyDescent="0.2">
      <c r="E889" s="14"/>
    </row>
    <row r="890" spans="5:5" ht="15.75" customHeight="1" x14ac:dyDescent="0.2">
      <c r="E890" s="14"/>
    </row>
    <row r="891" spans="5:5" ht="15.75" customHeight="1" x14ac:dyDescent="0.2">
      <c r="E891" s="14"/>
    </row>
    <row r="892" spans="5:5" ht="15.75" customHeight="1" x14ac:dyDescent="0.2">
      <c r="E892" s="14"/>
    </row>
    <row r="893" spans="5:5" ht="15.75" customHeight="1" x14ac:dyDescent="0.2">
      <c r="E893" s="14"/>
    </row>
    <row r="894" spans="5:5" ht="15.75" customHeight="1" x14ac:dyDescent="0.2">
      <c r="E894" s="14"/>
    </row>
    <row r="895" spans="5:5" ht="15.75" customHeight="1" x14ac:dyDescent="0.2">
      <c r="E895" s="14"/>
    </row>
    <row r="896" spans="5:5" ht="15.75" customHeight="1" x14ac:dyDescent="0.2">
      <c r="E896" s="14"/>
    </row>
    <row r="897" spans="5:5" ht="15.75" customHeight="1" x14ac:dyDescent="0.2">
      <c r="E897" s="14"/>
    </row>
    <row r="898" spans="5:5" ht="15.75" customHeight="1" x14ac:dyDescent="0.2">
      <c r="E898" s="14"/>
    </row>
    <row r="899" spans="5:5" ht="15.75" customHeight="1" x14ac:dyDescent="0.2">
      <c r="E899" s="14"/>
    </row>
    <row r="900" spans="5:5" ht="15.75" customHeight="1" x14ac:dyDescent="0.2">
      <c r="E900" s="14"/>
    </row>
    <row r="901" spans="5:5" ht="15.75" customHeight="1" x14ac:dyDescent="0.2">
      <c r="E901" s="14"/>
    </row>
    <row r="902" spans="5:5" ht="15.75" customHeight="1" x14ac:dyDescent="0.2">
      <c r="E902" s="14"/>
    </row>
    <row r="903" spans="5:5" ht="15.75" customHeight="1" x14ac:dyDescent="0.2">
      <c r="E903" s="14"/>
    </row>
    <row r="904" spans="5:5" ht="15.75" customHeight="1" x14ac:dyDescent="0.2">
      <c r="E904" s="14"/>
    </row>
    <row r="905" spans="5:5" ht="15.75" customHeight="1" x14ac:dyDescent="0.2">
      <c r="E905" s="14"/>
    </row>
    <row r="906" spans="5:5" ht="15.75" customHeight="1" x14ac:dyDescent="0.2">
      <c r="E906" s="14"/>
    </row>
    <row r="907" spans="5:5" ht="15.75" customHeight="1" x14ac:dyDescent="0.2">
      <c r="E907" s="14"/>
    </row>
    <row r="908" spans="5:5" ht="15.75" customHeight="1" x14ac:dyDescent="0.2">
      <c r="E908" s="14"/>
    </row>
    <row r="909" spans="5:5" ht="15.75" customHeight="1" x14ac:dyDescent="0.2">
      <c r="E909" s="14"/>
    </row>
    <row r="910" spans="5:5" ht="15.75" customHeight="1" x14ac:dyDescent="0.2">
      <c r="E910" s="14"/>
    </row>
    <row r="911" spans="5:5" ht="15.75" customHeight="1" x14ac:dyDescent="0.2">
      <c r="E911" s="14"/>
    </row>
    <row r="912" spans="5:5" ht="15.75" customHeight="1" x14ac:dyDescent="0.2">
      <c r="E912" s="14"/>
    </row>
    <row r="913" spans="5:5" ht="15.75" customHeight="1" x14ac:dyDescent="0.2">
      <c r="E913" s="14"/>
    </row>
    <row r="914" spans="5:5" ht="15.75" customHeight="1" x14ac:dyDescent="0.2">
      <c r="E914" s="14"/>
    </row>
    <row r="915" spans="5:5" ht="15.75" customHeight="1" x14ac:dyDescent="0.2">
      <c r="E915" s="14"/>
    </row>
    <row r="916" spans="5:5" ht="15.75" customHeight="1" x14ac:dyDescent="0.2">
      <c r="E916" s="14"/>
    </row>
    <row r="917" spans="5:5" ht="15.75" customHeight="1" x14ac:dyDescent="0.2">
      <c r="E917" s="14"/>
    </row>
    <row r="918" spans="5:5" ht="15.75" customHeight="1" x14ac:dyDescent="0.2">
      <c r="E918" s="14"/>
    </row>
    <row r="919" spans="5:5" ht="15.75" customHeight="1" x14ac:dyDescent="0.2">
      <c r="E919" s="14"/>
    </row>
    <row r="920" spans="5:5" ht="15.75" customHeight="1" x14ac:dyDescent="0.2">
      <c r="E920" s="14"/>
    </row>
    <row r="921" spans="5:5" ht="15.75" customHeight="1" x14ac:dyDescent="0.2">
      <c r="E921" s="14"/>
    </row>
    <row r="922" spans="5:5" ht="15.75" customHeight="1" x14ac:dyDescent="0.2">
      <c r="E922" s="14"/>
    </row>
    <row r="923" spans="5:5" ht="15.75" customHeight="1" x14ac:dyDescent="0.2">
      <c r="E923" s="14"/>
    </row>
    <row r="924" spans="5:5" ht="15.75" customHeight="1" x14ac:dyDescent="0.2">
      <c r="E924" s="14"/>
    </row>
    <row r="925" spans="5:5" ht="15.75" customHeight="1" x14ac:dyDescent="0.2">
      <c r="E925" s="14"/>
    </row>
    <row r="926" spans="5:5" ht="15.75" customHeight="1" x14ac:dyDescent="0.2">
      <c r="E926" s="14"/>
    </row>
    <row r="927" spans="5:5" ht="15.75" customHeight="1" x14ac:dyDescent="0.2">
      <c r="E927" s="14"/>
    </row>
    <row r="928" spans="5:5" ht="15.75" customHeight="1" x14ac:dyDescent="0.2">
      <c r="E928" s="14"/>
    </row>
    <row r="929" spans="5:5" ht="15.75" customHeight="1" x14ac:dyDescent="0.2">
      <c r="E929" s="14"/>
    </row>
    <row r="930" spans="5:5" ht="15.75" customHeight="1" x14ac:dyDescent="0.2">
      <c r="E930" s="14"/>
    </row>
    <row r="931" spans="5:5" ht="15.75" customHeight="1" x14ac:dyDescent="0.2">
      <c r="E931" s="14"/>
    </row>
    <row r="932" spans="5:5" ht="15.75" customHeight="1" x14ac:dyDescent="0.2">
      <c r="E932" s="14"/>
    </row>
    <row r="933" spans="5:5" ht="15.75" customHeight="1" x14ac:dyDescent="0.2">
      <c r="E933" s="14"/>
    </row>
    <row r="934" spans="5:5" ht="15.75" customHeight="1" x14ac:dyDescent="0.2">
      <c r="E934" s="14"/>
    </row>
    <row r="935" spans="5:5" ht="15.75" customHeight="1" x14ac:dyDescent="0.2">
      <c r="E935" s="14"/>
    </row>
    <row r="936" spans="5:5" ht="15.75" customHeight="1" x14ac:dyDescent="0.2">
      <c r="E936" s="14"/>
    </row>
    <row r="937" spans="5:5" ht="15.75" customHeight="1" x14ac:dyDescent="0.2">
      <c r="E937" s="14"/>
    </row>
    <row r="938" spans="5:5" ht="15.75" customHeight="1" x14ac:dyDescent="0.2">
      <c r="E938" s="14"/>
    </row>
    <row r="939" spans="5:5" ht="15.75" customHeight="1" x14ac:dyDescent="0.2">
      <c r="E939" s="14"/>
    </row>
    <row r="940" spans="5:5" ht="15.75" customHeight="1" x14ac:dyDescent="0.2">
      <c r="E940" s="14"/>
    </row>
    <row r="941" spans="5:5" ht="15.75" customHeight="1" x14ac:dyDescent="0.2">
      <c r="E941" s="14"/>
    </row>
    <row r="942" spans="5:5" ht="15.75" customHeight="1" x14ac:dyDescent="0.2">
      <c r="E942" s="14"/>
    </row>
    <row r="943" spans="5:5" ht="15.75" customHeight="1" x14ac:dyDescent="0.2">
      <c r="E943" s="14"/>
    </row>
    <row r="944" spans="5:5" ht="15.75" customHeight="1" x14ac:dyDescent="0.2">
      <c r="E944" s="14"/>
    </row>
    <row r="945" spans="5:5" ht="15.75" customHeight="1" x14ac:dyDescent="0.2">
      <c r="E945" s="14"/>
    </row>
    <row r="946" spans="5:5" ht="15.75" customHeight="1" x14ac:dyDescent="0.2">
      <c r="E946" s="14"/>
    </row>
    <row r="947" spans="5:5" ht="15.75" customHeight="1" x14ac:dyDescent="0.2">
      <c r="E947" s="14"/>
    </row>
    <row r="948" spans="5:5" ht="15.75" customHeight="1" x14ac:dyDescent="0.2">
      <c r="E948" s="14"/>
    </row>
    <row r="949" spans="5:5" ht="15.75" customHeight="1" x14ac:dyDescent="0.2">
      <c r="E949" s="14"/>
    </row>
    <row r="950" spans="5:5" ht="15.75" customHeight="1" x14ac:dyDescent="0.2">
      <c r="E950" s="14"/>
    </row>
    <row r="951" spans="5:5" ht="15.75" customHeight="1" x14ac:dyDescent="0.2">
      <c r="E951" s="14"/>
    </row>
    <row r="952" spans="5:5" ht="15.75" customHeight="1" x14ac:dyDescent="0.2">
      <c r="E952" s="14"/>
    </row>
    <row r="953" spans="5:5" ht="15.75" customHeight="1" x14ac:dyDescent="0.2">
      <c r="E953" s="14"/>
    </row>
    <row r="954" spans="5:5" ht="15.75" customHeight="1" x14ac:dyDescent="0.2">
      <c r="E954" s="14"/>
    </row>
    <row r="955" spans="5:5" ht="15.75" customHeight="1" x14ac:dyDescent="0.2">
      <c r="E955" s="14"/>
    </row>
    <row r="956" spans="5:5" ht="15.75" customHeight="1" x14ac:dyDescent="0.2">
      <c r="E956" s="14"/>
    </row>
    <row r="957" spans="5:5" ht="15.75" customHeight="1" x14ac:dyDescent="0.2">
      <c r="E957" s="14"/>
    </row>
    <row r="958" spans="5:5" ht="15.75" customHeight="1" x14ac:dyDescent="0.2">
      <c r="E958" s="14"/>
    </row>
    <row r="959" spans="5:5" ht="15.75" customHeight="1" x14ac:dyDescent="0.2">
      <c r="E959" s="14"/>
    </row>
    <row r="960" spans="5:5" ht="15.75" customHeight="1" x14ac:dyDescent="0.2">
      <c r="E960" s="14"/>
    </row>
    <row r="961" spans="5:5" ht="15.75" customHeight="1" x14ac:dyDescent="0.2">
      <c r="E961" s="14"/>
    </row>
    <row r="962" spans="5:5" ht="15.75" customHeight="1" x14ac:dyDescent="0.2">
      <c r="E962" s="14"/>
    </row>
    <row r="963" spans="5:5" ht="15.75" customHeight="1" x14ac:dyDescent="0.2">
      <c r="E963" s="14"/>
    </row>
    <row r="964" spans="5:5" ht="15.75" customHeight="1" x14ac:dyDescent="0.2">
      <c r="E964" s="14"/>
    </row>
    <row r="965" spans="5:5" ht="15.75" customHeight="1" x14ac:dyDescent="0.2">
      <c r="E965" s="14"/>
    </row>
    <row r="966" spans="5:5" ht="15.75" customHeight="1" x14ac:dyDescent="0.2">
      <c r="E966" s="14"/>
    </row>
    <row r="967" spans="5:5" ht="15.75" customHeight="1" x14ac:dyDescent="0.2">
      <c r="E967" s="14"/>
    </row>
    <row r="968" spans="5:5" ht="15.75" customHeight="1" x14ac:dyDescent="0.2">
      <c r="E968" s="14"/>
    </row>
    <row r="969" spans="5:5" ht="15.75" customHeight="1" x14ac:dyDescent="0.2">
      <c r="E969" s="14"/>
    </row>
    <row r="970" spans="5:5" ht="15.75" customHeight="1" x14ac:dyDescent="0.2">
      <c r="E970" s="14"/>
    </row>
    <row r="971" spans="5:5" ht="15.75" customHeight="1" x14ac:dyDescent="0.2">
      <c r="E971" s="14"/>
    </row>
    <row r="972" spans="5:5" ht="15.75" customHeight="1" x14ac:dyDescent="0.2">
      <c r="E972" s="14"/>
    </row>
    <row r="973" spans="5:5" ht="15.75" customHeight="1" x14ac:dyDescent="0.2">
      <c r="E973" s="14"/>
    </row>
    <row r="974" spans="5:5" ht="15.75" customHeight="1" x14ac:dyDescent="0.2">
      <c r="E974" s="14"/>
    </row>
    <row r="975" spans="5:5" ht="15.75" customHeight="1" x14ac:dyDescent="0.2">
      <c r="E975" s="14"/>
    </row>
    <row r="976" spans="5:5" ht="15.75" customHeight="1" x14ac:dyDescent="0.2">
      <c r="E976" s="14"/>
    </row>
    <row r="977" spans="5:5" ht="15.75" customHeight="1" x14ac:dyDescent="0.2">
      <c r="E977" s="14"/>
    </row>
    <row r="978" spans="5:5" ht="15.75" customHeight="1" x14ac:dyDescent="0.2">
      <c r="E978" s="14"/>
    </row>
    <row r="979" spans="5:5" ht="15.75" customHeight="1" x14ac:dyDescent="0.2">
      <c r="E979" s="14"/>
    </row>
    <row r="980" spans="5:5" ht="15.75" customHeight="1" x14ac:dyDescent="0.2">
      <c r="E980" s="14"/>
    </row>
    <row r="981" spans="5:5" ht="15.75" customHeight="1" x14ac:dyDescent="0.2">
      <c r="E981" s="14"/>
    </row>
    <row r="982" spans="5:5" ht="15.75" customHeight="1" x14ac:dyDescent="0.2">
      <c r="E982" s="14"/>
    </row>
    <row r="983" spans="5:5" ht="15.75" customHeight="1" x14ac:dyDescent="0.2">
      <c r="E983" s="14"/>
    </row>
    <row r="984" spans="5:5" ht="15.75" customHeight="1" x14ac:dyDescent="0.2">
      <c r="E984" s="14"/>
    </row>
    <row r="985" spans="5:5" ht="15.75" customHeight="1" x14ac:dyDescent="0.2">
      <c r="E985" s="14"/>
    </row>
    <row r="986" spans="5:5" ht="15.75" customHeight="1" x14ac:dyDescent="0.2">
      <c r="E986" s="14"/>
    </row>
    <row r="987" spans="5:5" ht="15.75" customHeight="1" x14ac:dyDescent="0.2">
      <c r="E987" s="14"/>
    </row>
    <row r="988" spans="5:5" ht="15.75" customHeight="1" x14ac:dyDescent="0.2">
      <c r="E988" s="14"/>
    </row>
    <row r="989" spans="5:5" ht="15.75" customHeight="1" x14ac:dyDescent="0.2">
      <c r="E989" s="14"/>
    </row>
    <row r="990" spans="5:5" ht="15.75" customHeight="1" x14ac:dyDescent="0.2">
      <c r="E990" s="14"/>
    </row>
    <row r="991" spans="5:5" ht="15.75" customHeight="1" x14ac:dyDescent="0.2">
      <c r="E991" s="14"/>
    </row>
    <row r="992" spans="5:5" ht="15.75" customHeight="1" x14ac:dyDescent="0.2">
      <c r="E992" s="14"/>
    </row>
    <row r="993" spans="5:5" ht="15.75" customHeight="1" x14ac:dyDescent="0.2">
      <c r="E993" s="14"/>
    </row>
    <row r="994" spans="5:5" ht="15.75" customHeight="1" x14ac:dyDescent="0.2">
      <c r="E994" s="14"/>
    </row>
    <row r="995" spans="5:5" ht="15.75" customHeight="1" x14ac:dyDescent="0.2">
      <c r="E995" s="14"/>
    </row>
    <row r="996" spans="5:5" ht="15.75" customHeight="1" x14ac:dyDescent="0.2">
      <c r="E996" s="14"/>
    </row>
    <row r="997" spans="5:5" ht="15.75" customHeight="1" x14ac:dyDescent="0.2">
      <c r="E997" s="14"/>
    </row>
    <row r="998" spans="5:5" ht="15.75" customHeight="1" x14ac:dyDescent="0.2">
      <c r="E998" s="14"/>
    </row>
    <row r="999" spans="5:5" ht="15.75" customHeight="1" x14ac:dyDescent="0.2">
      <c r="E999" s="14"/>
    </row>
    <row r="1000" spans="5:5" ht="15.75" customHeight="1" x14ac:dyDescent="0.2">
      <c r="E1000" s="14"/>
    </row>
  </sheetData>
  <autoFilter ref="A1:AY1">
    <sortState ref="A2:AY75">
      <sortCondition ref="B1"/>
    </sortState>
  </autoFilter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6"/>
  <sheetViews>
    <sheetView topLeftCell="B13" workbookViewId="0">
      <selection activeCell="AB1" sqref="AB1:AB50"/>
    </sheetView>
  </sheetViews>
  <sheetFormatPr defaultRowHeight="12.75" x14ac:dyDescent="0.2"/>
  <sheetData>
    <row r="1" spans="1:28" ht="15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</row>
    <row r="2" spans="1:28" ht="15" x14ac:dyDescent="0.2">
      <c r="A2" s="4">
        <v>-0.371728</v>
      </c>
      <c r="B2" s="4">
        <v>0.70007050999999998</v>
      </c>
      <c r="C2" s="4">
        <v>-0.26023580000000002</v>
      </c>
      <c r="D2" s="4">
        <v>1</v>
      </c>
      <c r="E2" s="4">
        <v>-1</v>
      </c>
      <c r="F2" s="4">
        <v>0</v>
      </c>
      <c r="G2" s="4">
        <v>0</v>
      </c>
      <c r="H2" s="4">
        <v>0</v>
      </c>
      <c r="I2" s="4">
        <v>0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-1</v>
      </c>
      <c r="U2" s="4">
        <v>-1</v>
      </c>
      <c r="V2" s="4">
        <v>-1</v>
      </c>
      <c r="W2" s="4">
        <v>-1</v>
      </c>
      <c r="X2" s="4">
        <v>1</v>
      </c>
      <c r="Y2" s="4">
        <v>-1</v>
      </c>
      <c r="Z2" s="4">
        <v>-1</v>
      </c>
      <c r="AA2" s="4">
        <v>-1</v>
      </c>
      <c r="AB2" s="4">
        <v>4</v>
      </c>
    </row>
    <row r="3" spans="1:28" ht="15" x14ac:dyDescent="0.2">
      <c r="A3" s="4">
        <v>-0.13856450000000001</v>
      </c>
      <c r="B3" s="4">
        <v>0.70007050999999998</v>
      </c>
      <c r="C3" s="4">
        <v>-9.7004900000000005E-2</v>
      </c>
      <c r="D3" s="4">
        <v>1</v>
      </c>
      <c r="E3" s="4">
        <v>1</v>
      </c>
      <c r="F3" s="4">
        <v>-0.13856450000000001</v>
      </c>
      <c r="G3" s="4">
        <v>0.70007050999999998</v>
      </c>
      <c r="H3" s="4">
        <v>-9.7004900000000005E-2</v>
      </c>
      <c r="I3" s="4">
        <v>0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-1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-1</v>
      </c>
      <c r="AA3" s="4">
        <v>1</v>
      </c>
      <c r="AB3" s="4">
        <v>4</v>
      </c>
    </row>
    <row r="4" spans="1:28" ht="15" x14ac:dyDescent="0.2">
      <c r="A4" s="4">
        <v>-0.36725639999999998</v>
      </c>
      <c r="B4" s="4">
        <v>0.42342974999999999</v>
      </c>
      <c r="C4" s="4">
        <v>-0.15550729999999999</v>
      </c>
      <c r="D4" s="4">
        <v>1</v>
      </c>
      <c r="E4" s="4">
        <v>-1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-1</v>
      </c>
      <c r="Q4" s="4">
        <v>-1</v>
      </c>
      <c r="R4" s="4">
        <v>-1</v>
      </c>
      <c r="S4" s="4">
        <v>-1</v>
      </c>
      <c r="T4" s="4">
        <v>-1</v>
      </c>
      <c r="U4" s="4">
        <v>-1</v>
      </c>
      <c r="V4" s="4">
        <v>-1</v>
      </c>
      <c r="W4" s="4">
        <v>-1</v>
      </c>
      <c r="X4" s="4">
        <v>1</v>
      </c>
      <c r="Y4" s="4">
        <v>1</v>
      </c>
      <c r="Z4" s="4">
        <v>-1</v>
      </c>
      <c r="AA4" s="4">
        <v>-1</v>
      </c>
      <c r="AB4" s="4">
        <v>4</v>
      </c>
    </row>
    <row r="5" spans="1:28" ht="15" x14ac:dyDescent="0.2">
      <c r="A5" s="4">
        <v>0.25174495000000002</v>
      </c>
      <c r="B5" s="4">
        <v>-0.12985179999999999</v>
      </c>
      <c r="C5" s="4">
        <v>-3.2689500000000003E-2</v>
      </c>
      <c r="D5" s="4">
        <v>-1</v>
      </c>
      <c r="E5" s="4">
        <v>1</v>
      </c>
      <c r="F5" s="4">
        <v>0.25174495000000002</v>
      </c>
      <c r="G5" s="4">
        <v>-0.12985179999999999</v>
      </c>
      <c r="H5" s="4">
        <v>-3.2689500000000003E-2</v>
      </c>
      <c r="I5" s="4">
        <v>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-1</v>
      </c>
      <c r="P5" s="4">
        <v>-1</v>
      </c>
      <c r="Q5" s="4">
        <v>-1</v>
      </c>
      <c r="R5" s="4">
        <v>-1</v>
      </c>
      <c r="S5" s="4">
        <v>-1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8</v>
      </c>
    </row>
    <row r="6" spans="1:28" ht="15" x14ac:dyDescent="0.2">
      <c r="A6" s="4">
        <v>-0.2145822</v>
      </c>
      <c r="B6" s="4">
        <v>0.14678898000000001</v>
      </c>
      <c r="C6" s="4">
        <v>-3.14983E-2</v>
      </c>
      <c r="D6" s="4">
        <v>-1</v>
      </c>
      <c r="E6" s="4">
        <v>1</v>
      </c>
      <c r="F6" s="4">
        <v>0</v>
      </c>
      <c r="G6" s="4">
        <v>0</v>
      </c>
      <c r="H6" s="4">
        <v>0</v>
      </c>
      <c r="I6" s="4">
        <v>1</v>
      </c>
      <c r="J6" s="4">
        <v>1</v>
      </c>
      <c r="K6" s="4">
        <v>1</v>
      </c>
      <c r="L6" s="4">
        <v>1</v>
      </c>
      <c r="M6" s="4">
        <v>-1</v>
      </c>
      <c r="N6" s="4">
        <v>-1</v>
      </c>
      <c r="O6" s="4">
        <v>-1</v>
      </c>
      <c r="P6" s="4">
        <v>-1</v>
      </c>
      <c r="Q6" s="4">
        <v>-1</v>
      </c>
      <c r="R6" s="4">
        <v>-1</v>
      </c>
      <c r="S6" s="4">
        <v>-1</v>
      </c>
      <c r="T6" s="4">
        <v>-1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-1</v>
      </c>
      <c r="AA6" s="4">
        <v>-1</v>
      </c>
      <c r="AB6" s="4">
        <v>7</v>
      </c>
    </row>
    <row r="7" spans="1:28" ht="15" x14ac:dyDescent="0.2">
      <c r="A7" s="4">
        <v>-0.2145822</v>
      </c>
      <c r="B7" s="4">
        <v>0.42342974999999999</v>
      </c>
      <c r="C7" s="4">
        <v>-9.0860499999999997E-2</v>
      </c>
      <c r="D7" s="4">
        <v>1</v>
      </c>
      <c r="E7" s="4">
        <v>1</v>
      </c>
      <c r="F7" s="4">
        <v>-0.2145822</v>
      </c>
      <c r="G7" s="4">
        <v>0.42342974999999999</v>
      </c>
      <c r="H7" s="4">
        <v>-9.0860499999999997E-2</v>
      </c>
      <c r="I7" s="4">
        <v>0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-1</v>
      </c>
      <c r="Q7" s="4">
        <v>-1</v>
      </c>
      <c r="R7" s="4">
        <v>-1</v>
      </c>
      <c r="S7" s="4">
        <v>-1</v>
      </c>
      <c r="T7" s="4">
        <v>-1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-1</v>
      </c>
      <c r="AA7" s="4">
        <v>1</v>
      </c>
      <c r="AB7" s="4">
        <v>7</v>
      </c>
    </row>
    <row r="8" spans="1:28" ht="15" x14ac:dyDescent="0.2">
      <c r="A8" s="4">
        <v>1.8581380000000002E-2</v>
      </c>
      <c r="B8" s="4">
        <v>0.49258994</v>
      </c>
      <c r="C8" s="4">
        <v>9.1529999999999997E-3</v>
      </c>
      <c r="D8" s="4">
        <v>1</v>
      </c>
      <c r="E8" s="4">
        <v>1</v>
      </c>
      <c r="F8" s="4">
        <v>1.8581380000000002E-2</v>
      </c>
      <c r="G8" s="4">
        <v>0.49258994</v>
      </c>
      <c r="H8" s="4">
        <v>9.1529999999999997E-3</v>
      </c>
      <c r="I8" s="4">
        <v>0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-1</v>
      </c>
      <c r="S8" s="4">
        <v>-1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-1</v>
      </c>
      <c r="AA8" s="4">
        <v>1</v>
      </c>
      <c r="AB8" s="4">
        <v>3</v>
      </c>
    </row>
    <row r="9" spans="1:28" ht="15" x14ac:dyDescent="0.2">
      <c r="A9" s="4">
        <v>-0.42091600000000001</v>
      </c>
      <c r="B9" s="4">
        <v>-0.33733239999999998</v>
      </c>
      <c r="C9" s="4">
        <v>0.14198858</v>
      </c>
      <c r="D9" s="4">
        <v>-1</v>
      </c>
      <c r="E9" s="4">
        <v>-1</v>
      </c>
      <c r="F9" s="4">
        <v>0</v>
      </c>
      <c r="G9" s="4">
        <v>0</v>
      </c>
      <c r="H9" s="4">
        <v>0</v>
      </c>
      <c r="I9" s="4">
        <v>1</v>
      </c>
      <c r="J9" s="4">
        <v>-1</v>
      </c>
      <c r="K9" s="4">
        <v>-1</v>
      </c>
      <c r="L9" s="4">
        <v>-1</v>
      </c>
      <c r="M9" s="4">
        <v>-1</v>
      </c>
      <c r="N9" s="4">
        <v>-1</v>
      </c>
      <c r="O9" s="4">
        <v>-1</v>
      </c>
      <c r="P9" s="4">
        <v>-1</v>
      </c>
      <c r="Q9" s="4">
        <v>-1</v>
      </c>
      <c r="R9" s="4">
        <v>-1</v>
      </c>
      <c r="S9" s="4">
        <v>-1</v>
      </c>
      <c r="T9" s="4">
        <v>-1</v>
      </c>
      <c r="U9" s="4">
        <v>-1</v>
      </c>
      <c r="V9" s="4">
        <v>-1</v>
      </c>
      <c r="W9" s="4">
        <v>-1</v>
      </c>
      <c r="X9" s="4">
        <v>-1</v>
      </c>
      <c r="Y9" s="4">
        <v>-1</v>
      </c>
      <c r="Z9" s="4">
        <v>-1</v>
      </c>
      <c r="AA9" s="4">
        <v>-1</v>
      </c>
      <c r="AB9" s="4">
        <v>4</v>
      </c>
    </row>
    <row r="10" spans="1:28" ht="15" x14ac:dyDescent="0.2">
      <c r="A10" s="4">
        <v>-0.43433090000000002</v>
      </c>
      <c r="B10" s="4">
        <v>0.63091032000000002</v>
      </c>
      <c r="C10" s="4">
        <v>-0.27402379999999998</v>
      </c>
      <c r="D10" s="4">
        <v>1</v>
      </c>
      <c r="E10" s="4">
        <v>-1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-1</v>
      </c>
      <c r="U10" s="4">
        <v>-1</v>
      </c>
      <c r="V10" s="4">
        <v>-1</v>
      </c>
      <c r="W10" s="4">
        <v>-1</v>
      </c>
      <c r="X10" s="4">
        <v>-1</v>
      </c>
      <c r="Y10" s="4">
        <v>-1</v>
      </c>
      <c r="Z10" s="4">
        <v>-1</v>
      </c>
      <c r="AA10" s="4">
        <v>-1</v>
      </c>
      <c r="AB10" s="4">
        <v>4</v>
      </c>
    </row>
    <row r="11" spans="1:28" ht="15" x14ac:dyDescent="0.2">
      <c r="A11" s="4">
        <v>-0.42091600000000001</v>
      </c>
      <c r="B11" s="4">
        <v>0.63091032000000002</v>
      </c>
      <c r="C11" s="4">
        <v>-0.26556020000000002</v>
      </c>
      <c r="D11" s="4">
        <v>1</v>
      </c>
      <c r="E11" s="4">
        <v>-1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-1</v>
      </c>
      <c r="U11" s="4">
        <v>-1</v>
      </c>
      <c r="V11" s="4">
        <v>-1</v>
      </c>
      <c r="W11" s="4">
        <v>-1</v>
      </c>
      <c r="X11" s="4">
        <v>-1</v>
      </c>
      <c r="Y11" s="4">
        <v>-1</v>
      </c>
      <c r="Z11" s="4">
        <v>-1</v>
      </c>
      <c r="AA11" s="4">
        <v>-1</v>
      </c>
      <c r="AB11" s="4">
        <v>4</v>
      </c>
    </row>
    <row r="12" spans="1:28" ht="15" x14ac:dyDescent="0.2">
      <c r="A12" s="4">
        <v>-0.4075011</v>
      </c>
      <c r="B12" s="4">
        <v>0.63091032000000002</v>
      </c>
      <c r="C12" s="4">
        <v>-0.25709660000000001</v>
      </c>
      <c r="D12" s="4">
        <v>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-1</v>
      </c>
      <c r="U12" s="4">
        <v>-1</v>
      </c>
      <c r="V12" s="4">
        <v>-1</v>
      </c>
      <c r="W12" s="4">
        <v>-1</v>
      </c>
      <c r="X12" s="4">
        <v>-1</v>
      </c>
      <c r="Y12" s="4">
        <v>-1</v>
      </c>
      <c r="Z12" s="4">
        <v>-1</v>
      </c>
      <c r="AA12" s="4">
        <v>-1</v>
      </c>
      <c r="AB12" s="4">
        <v>4</v>
      </c>
    </row>
    <row r="13" spans="1:28" ht="15" x14ac:dyDescent="0.2">
      <c r="A13" s="4">
        <v>-0.3940862</v>
      </c>
      <c r="B13" s="4">
        <v>0.63091032000000002</v>
      </c>
      <c r="C13" s="4">
        <v>-0.24863299999999999</v>
      </c>
      <c r="D13" s="4">
        <v>1</v>
      </c>
      <c r="E13" s="4">
        <v>-1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-1</v>
      </c>
      <c r="U13" s="4">
        <v>-1</v>
      </c>
      <c r="V13" s="4">
        <v>-1</v>
      </c>
      <c r="W13" s="4">
        <v>-1</v>
      </c>
      <c r="X13" s="4">
        <v>-1</v>
      </c>
      <c r="Y13" s="4">
        <v>-1</v>
      </c>
      <c r="Z13" s="4">
        <v>-1</v>
      </c>
      <c r="AA13" s="4">
        <v>-1</v>
      </c>
      <c r="AB13" s="4">
        <v>4</v>
      </c>
    </row>
    <row r="14" spans="1:28" ht="15" x14ac:dyDescent="0.2">
      <c r="A14" s="4">
        <v>-0.37006709999999998</v>
      </c>
      <c r="B14" s="4">
        <v>8.4685999999999997E-3</v>
      </c>
      <c r="C14" s="4">
        <v>-3.1338999999999998E-3</v>
      </c>
      <c r="D14" s="4">
        <v>-1</v>
      </c>
      <c r="E14" s="4">
        <v>-1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>
        <v>-1</v>
      </c>
      <c r="L14" s="4">
        <v>-1</v>
      </c>
      <c r="M14" s="4">
        <v>-1</v>
      </c>
      <c r="N14" s="4">
        <v>-1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1</v>
      </c>
      <c r="Y14" s="4">
        <v>-1</v>
      </c>
      <c r="Z14" s="4">
        <v>-1</v>
      </c>
      <c r="AA14" s="4">
        <v>-1</v>
      </c>
      <c r="AB14" s="1"/>
    </row>
    <row r="15" spans="1:28" ht="15" x14ac:dyDescent="0.2">
      <c r="A15" s="4">
        <v>-0.37006709999999998</v>
      </c>
      <c r="B15" s="4">
        <v>0.63091032000000002</v>
      </c>
      <c r="C15" s="4">
        <v>-0.2334792</v>
      </c>
      <c r="D15" s="4">
        <v>1</v>
      </c>
      <c r="E15" s="4">
        <v>-1</v>
      </c>
      <c r="F15" s="4">
        <v>-0.37006709999999998</v>
      </c>
      <c r="G15" s="4">
        <v>0.63091032000000002</v>
      </c>
      <c r="H15" s="4">
        <v>-0.2334792</v>
      </c>
      <c r="I15" s="4">
        <v>0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-1</v>
      </c>
      <c r="U15" s="4">
        <v>-1</v>
      </c>
      <c r="V15" s="4">
        <v>-1</v>
      </c>
      <c r="W15" s="4">
        <v>-1</v>
      </c>
      <c r="X15" s="4">
        <v>1</v>
      </c>
      <c r="Y15" s="4">
        <v>-1</v>
      </c>
      <c r="Z15" s="4">
        <v>-1</v>
      </c>
      <c r="AA15" s="4">
        <v>1</v>
      </c>
      <c r="AB15" s="1"/>
    </row>
    <row r="16" spans="1:28" ht="15" x14ac:dyDescent="0.2">
      <c r="A16" s="4">
        <v>-0.38948680000000002</v>
      </c>
      <c r="B16" s="4">
        <v>-0.26817220000000003</v>
      </c>
      <c r="C16" s="4">
        <v>0.10444952</v>
      </c>
      <c r="D16" s="4">
        <v>-1</v>
      </c>
      <c r="E16" s="4">
        <v>-1</v>
      </c>
      <c r="F16" s="4">
        <v>-0.38948680000000002</v>
      </c>
      <c r="G16" s="4">
        <v>-0.26817220000000003</v>
      </c>
      <c r="H16" s="4">
        <v>0.10444952</v>
      </c>
      <c r="I16" s="4">
        <v>1</v>
      </c>
      <c r="J16" s="4">
        <v>-1</v>
      </c>
      <c r="K16" s="4">
        <v>-1</v>
      </c>
      <c r="L16" s="4">
        <v>-1</v>
      </c>
      <c r="M16" s="4">
        <v>-1</v>
      </c>
      <c r="N16" s="4">
        <v>-1</v>
      </c>
      <c r="O16" s="4">
        <v>-1</v>
      </c>
      <c r="P16" s="4">
        <v>-1</v>
      </c>
      <c r="Q16" s="4">
        <v>-1</v>
      </c>
      <c r="R16" s="4">
        <v>-1</v>
      </c>
      <c r="S16" s="4">
        <v>-1</v>
      </c>
      <c r="T16" s="4">
        <v>-1</v>
      </c>
      <c r="U16" s="4">
        <v>-1</v>
      </c>
      <c r="V16" s="4">
        <v>-1</v>
      </c>
      <c r="W16" s="4">
        <v>-1</v>
      </c>
      <c r="X16" s="4">
        <v>-1</v>
      </c>
      <c r="Y16" s="4">
        <v>-1</v>
      </c>
      <c r="Z16" s="4">
        <v>-1</v>
      </c>
      <c r="AA16" s="4">
        <v>1</v>
      </c>
      <c r="AB16" s="4">
        <v>6</v>
      </c>
    </row>
    <row r="17" spans="1:28" ht="15" x14ac:dyDescent="0.2">
      <c r="A17" s="4">
        <v>-0.2145822</v>
      </c>
      <c r="B17" s="4">
        <v>0.49258994</v>
      </c>
      <c r="C17" s="4">
        <v>-0.105701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-1</v>
      </c>
      <c r="S17" s="4">
        <v>-1</v>
      </c>
      <c r="T17" s="4">
        <v>-1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-1</v>
      </c>
      <c r="AA17" s="4">
        <v>-1</v>
      </c>
      <c r="AB17" s="4">
        <v>4</v>
      </c>
    </row>
    <row r="18" spans="1:28" ht="15" x14ac:dyDescent="0.2">
      <c r="A18" s="4">
        <v>-0.2145822</v>
      </c>
      <c r="B18" s="4">
        <v>0.49258994</v>
      </c>
      <c r="C18" s="4">
        <v>-0.105701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-1</v>
      </c>
      <c r="S18" s="4">
        <v>-1</v>
      </c>
      <c r="T18" s="4">
        <v>-1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-1</v>
      </c>
      <c r="AA18" s="4">
        <v>-1</v>
      </c>
      <c r="AB18" s="4">
        <v>4</v>
      </c>
    </row>
    <row r="19" spans="1:28" ht="15" x14ac:dyDescent="0.2">
      <c r="A19" s="4">
        <v>-0.4432741</v>
      </c>
      <c r="B19" s="4">
        <v>-0.26817220000000003</v>
      </c>
      <c r="C19" s="4">
        <v>0.11887378</v>
      </c>
      <c r="D19" s="4">
        <v>-1</v>
      </c>
      <c r="E19" s="4">
        <v>-1</v>
      </c>
      <c r="F19" s="4">
        <v>-0.4432741</v>
      </c>
      <c r="G19" s="4">
        <v>-0.26817220000000003</v>
      </c>
      <c r="H19" s="4">
        <v>0.11887378</v>
      </c>
      <c r="I19" s="4">
        <v>1</v>
      </c>
      <c r="J19" s="4">
        <v>-1</v>
      </c>
      <c r="K19" s="4">
        <v>-1</v>
      </c>
      <c r="L19" s="4">
        <v>-1</v>
      </c>
      <c r="M19" s="4">
        <v>-1</v>
      </c>
      <c r="N19" s="4">
        <v>-1</v>
      </c>
      <c r="O19" s="4">
        <v>-1</v>
      </c>
      <c r="P19" s="4">
        <v>-1</v>
      </c>
      <c r="Q19" s="4">
        <v>-1</v>
      </c>
      <c r="R19" s="4">
        <v>-1</v>
      </c>
      <c r="S19" s="4">
        <v>-1</v>
      </c>
      <c r="T19" s="4">
        <v>-1</v>
      </c>
      <c r="U19" s="4">
        <v>-1</v>
      </c>
      <c r="V19" s="4">
        <v>-1</v>
      </c>
      <c r="W19" s="4">
        <v>-1</v>
      </c>
      <c r="X19" s="4">
        <v>-1</v>
      </c>
      <c r="Y19" s="4">
        <v>-1</v>
      </c>
      <c r="Z19" s="4">
        <v>-1</v>
      </c>
      <c r="AA19" s="4">
        <v>1</v>
      </c>
      <c r="AB19" s="4">
        <v>3</v>
      </c>
    </row>
    <row r="20" spans="1:28" ht="15" x14ac:dyDescent="0.2">
      <c r="A20" s="4">
        <v>-0.42091600000000001</v>
      </c>
      <c r="B20" s="4">
        <v>-0.26817220000000003</v>
      </c>
      <c r="C20" s="4">
        <v>0.11287795</v>
      </c>
      <c r="D20" s="4">
        <v>-1</v>
      </c>
      <c r="E20" s="4">
        <v>-1</v>
      </c>
      <c r="F20" s="4">
        <v>-0.42091600000000001</v>
      </c>
      <c r="G20" s="4">
        <v>-0.26817220000000003</v>
      </c>
      <c r="H20" s="4">
        <v>0.11287795</v>
      </c>
      <c r="I20" s="4">
        <v>1</v>
      </c>
      <c r="J20" s="4">
        <v>-1</v>
      </c>
      <c r="K20" s="4">
        <v>-1</v>
      </c>
      <c r="L20" s="4">
        <v>-1</v>
      </c>
      <c r="M20" s="4">
        <v>-1</v>
      </c>
      <c r="N20" s="4">
        <v>-1</v>
      </c>
      <c r="O20" s="4">
        <v>-1</v>
      </c>
      <c r="P20" s="4">
        <v>-1</v>
      </c>
      <c r="Q20" s="4">
        <v>-1</v>
      </c>
      <c r="R20" s="4">
        <v>-1</v>
      </c>
      <c r="S20" s="4">
        <v>-1</v>
      </c>
      <c r="T20" s="4">
        <v>-1</v>
      </c>
      <c r="U20" s="4">
        <v>-1</v>
      </c>
      <c r="V20" s="4">
        <v>-1</v>
      </c>
      <c r="W20" s="4">
        <v>-1</v>
      </c>
      <c r="X20" s="4">
        <v>-1</v>
      </c>
      <c r="Y20" s="4">
        <v>-1</v>
      </c>
      <c r="Z20" s="4">
        <v>-1</v>
      </c>
      <c r="AA20" s="4">
        <v>1</v>
      </c>
      <c r="AB20" s="4">
        <v>3</v>
      </c>
    </row>
    <row r="21" spans="1:28" ht="15" x14ac:dyDescent="0.2">
      <c r="A21" s="4">
        <v>-0.3940862</v>
      </c>
      <c r="B21" s="4">
        <v>-0.26817220000000003</v>
      </c>
      <c r="C21" s="4">
        <v>0.10568295</v>
      </c>
      <c r="D21" s="4">
        <v>-1</v>
      </c>
      <c r="E21" s="4">
        <v>-1</v>
      </c>
      <c r="F21" s="4">
        <v>-0.3940862</v>
      </c>
      <c r="G21" s="4">
        <v>-0.26817220000000003</v>
      </c>
      <c r="H21" s="4">
        <v>0.10568295</v>
      </c>
      <c r="I21" s="4">
        <v>1</v>
      </c>
      <c r="J21" s="4">
        <v>-1</v>
      </c>
      <c r="K21" s="4">
        <v>-1</v>
      </c>
      <c r="L21" s="4">
        <v>-1</v>
      </c>
      <c r="M21" s="4">
        <v>-1</v>
      </c>
      <c r="N21" s="4">
        <v>-1</v>
      </c>
      <c r="O21" s="4">
        <v>-1</v>
      </c>
      <c r="P21" s="4">
        <v>-1</v>
      </c>
      <c r="Q21" s="4">
        <v>-1</v>
      </c>
      <c r="R21" s="4">
        <v>-1</v>
      </c>
      <c r="S21" s="4">
        <v>-1</v>
      </c>
      <c r="T21" s="4">
        <v>-1</v>
      </c>
      <c r="U21" s="4">
        <v>-1</v>
      </c>
      <c r="V21" s="4">
        <v>-1</v>
      </c>
      <c r="W21" s="4">
        <v>-1</v>
      </c>
      <c r="X21" s="4">
        <v>-1</v>
      </c>
      <c r="Y21" s="4">
        <v>-1</v>
      </c>
      <c r="Z21" s="4">
        <v>-1</v>
      </c>
      <c r="AA21" s="4">
        <v>1</v>
      </c>
      <c r="AB21" s="4">
        <v>3</v>
      </c>
    </row>
    <row r="22" spans="1:28" ht="15" x14ac:dyDescent="0.2">
      <c r="A22" s="4">
        <v>-0.36725639999999998</v>
      </c>
      <c r="B22" s="4">
        <v>-0.26817220000000003</v>
      </c>
      <c r="C22" s="4">
        <v>9.8487950000000005E-2</v>
      </c>
      <c r="D22" s="4">
        <v>-1</v>
      </c>
      <c r="E22" s="4">
        <v>-1</v>
      </c>
      <c r="F22" s="4">
        <v>-0.36725639999999998</v>
      </c>
      <c r="G22" s="4">
        <v>-0.26817220000000003</v>
      </c>
      <c r="H22" s="4">
        <v>9.8487950000000005E-2</v>
      </c>
      <c r="I22" s="4">
        <v>1</v>
      </c>
      <c r="J22" s="4">
        <v>-1</v>
      </c>
      <c r="K22" s="4">
        <v>-1</v>
      </c>
      <c r="L22" s="4">
        <v>-1</v>
      </c>
      <c r="M22" s="4">
        <v>-1</v>
      </c>
      <c r="N22" s="4">
        <v>-1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1</v>
      </c>
      <c r="Y22" s="4">
        <v>1</v>
      </c>
      <c r="Z22" s="4">
        <v>-1</v>
      </c>
      <c r="AA22" s="4">
        <v>1</v>
      </c>
      <c r="AB22" s="4">
        <v>3</v>
      </c>
    </row>
    <row r="23" spans="1:28" ht="15" x14ac:dyDescent="0.2">
      <c r="A23" s="4">
        <v>-0.34042660000000002</v>
      </c>
      <c r="B23" s="4">
        <v>-0.26817220000000003</v>
      </c>
      <c r="C23" s="4">
        <v>9.1292949999999998E-2</v>
      </c>
      <c r="D23" s="4">
        <v>-1</v>
      </c>
      <c r="E23" s="4">
        <v>-1</v>
      </c>
      <c r="F23" s="4">
        <v>-0.34042660000000002</v>
      </c>
      <c r="G23" s="4">
        <v>-0.26817220000000003</v>
      </c>
      <c r="H23" s="4">
        <v>9.1292949999999998E-2</v>
      </c>
      <c r="I23" s="4">
        <v>1</v>
      </c>
      <c r="J23" s="4">
        <v>-1</v>
      </c>
      <c r="K23" s="4">
        <v>-1</v>
      </c>
      <c r="L23" s="4">
        <v>-1</v>
      </c>
      <c r="M23" s="4">
        <v>-1</v>
      </c>
      <c r="N23" s="4">
        <v>-1</v>
      </c>
      <c r="O23" s="4">
        <v>-1</v>
      </c>
      <c r="P23" s="4">
        <v>-1</v>
      </c>
      <c r="Q23" s="4">
        <v>-1</v>
      </c>
      <c r="R23" s="4">
        <v>-1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1</v>
      </c>
      <c r="Y23" s="4">
        <v>1</v>
      </c>
      <c r="Z23" s="4">
        <v>-1</v>
      </c>
      <c r="AA23" s="4">
        <v>1</v>
      </c>
      <c r="AB23" s="4">
        <v>3</v>
      </c>
    </row>
    <row r="24" spans="1:28" ht="15" x14ac:dyDescent="0.2">
      <c r="A24" s="4">
        <v>-0.38948680000000002</v>
      </c>
      <c r="B24" s="4">
        <v>0.76923070999999998</v>
      </c>
      <c r="C24" s="4">
        <v>-0.29960520000000002</v>
      </c>
      <c r="D24" s="4">
        <v>1</v>
      </c>
      <c r="E24" s="4">
        <v>-1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3</v>
      </c>
    </row>
    <row r="25" spans="1:28" ht="15" x14ac:dyDescent="0.2">
      <c r="A25" s="4">
        <v>-0.33122780000000002</v>
      </c>
      <c r="B25" s="4">
        <v>0.76923070999999998</v>
      </c>
      <c r="C25" s="4">
        <v>-0.25479059999999998</v>
      </c>
      <c r="D25" s="4">
        <v>1</v>
      </c>
      <c r="E25" s="4">
        <v>-1</v>
      </c>
      <c r="F25" s="4">
        <v>-0.33122780000000002</v>
      </c>
      <c r="G25" s="4">
        <v>0.76923070999999998</v>
      </c>
      <c r="H25" s="4">
        <v>-0.25479059999999998</v>
      </c>
      <c r="I25" s="4">
        <v>0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-1</v>
      </c>
      <c r="U25" s="4">
        <v>-1</v>
      </c>
      <c r="V25" s="4">
        <v>-1</v>
      </c>
      <c r="W25" s="4">
        <v>-1</v>
      </c>
      <c r="X25" s="4">
        <v>1</v>
      </c>
      <c r="Y25" s="4">
        <v>1</v>
      </c>
      <c r="Z25" s="4">
        <v>-1</v>
      </c>
      <c r="AA25" s="4">
        <v>1</v>
      </c>
      <c r="AB25" s="4">
        <v>3</v>
      </c>
    </row>
    <row r="26" spans="1:28" ht="15" x14ac:dyDescent="0.2">
      <c r="A26" s="4">
        <v>-0.27296890000000001</v>
      </c>
      <c r="B26" s="4">
        <v>0.76923070999999998</v>
      </c>
      <c r="C26" s="4">
        <v>-0.2099761</v>
      </c>
      <c r="D26" s="4">
        <v>1</v>
      </c>
      <c r="E26" s="4">
        <v>1</v>
      </c>
      <c r="F26" s="4">
        <v>-0.27296890000000001</v>
      </c>
      <c r="G26" s="4">
        <v>0.76923070999999998</v>
      </c>
      <c r="H26" s="4">
        <v>-0.2099761</v>
      </c>
      <c r="I26" s="4">
        <v>0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4">
        <v>1</v>
      </c>
      <c r="T26" s="4">
        <v>-1</v>
      </c>
      <c r="U26" s="4">
        <v>-1</v>
      </c>
      <c r="V26" s="4">
        <v>-1</v>
      </c>
      <c r="W26" s="4">
        <v>1</v>
      </c>
      <c r="X26" s="4">
        <v>1</v>
      </c>
      <c r="Y26" s="4">
        <v>1</v>
      </c>
      <c r="Z26" s="4">
        <v>-1</v>
      </c>
      <c r="AA26" s="4">
        <v>1</v>
      </c>
      <c r="AB26" s="4">
        <v>3</v>
      </c>
    </row>
    <row r="27" spans="1:28" ht="15" x14ac:dyDescent="0.2">
      <c r="A27" s="4">
        <v>-0.42410999999999999</v>
      </c>
      <c r="B27" s="4">
        <v>0.35426954999999999</v>
      </c>
      <c r="C27" s="4">
        <v>-0.1502493</v>
      </c>
      <c r="D27" s="4">
        <v>-1</v>
      </c>
      <c r="E27" s="4">
        <v>-1</v>
      </c>
      <c r="F27" s="4">
        <v>0</v>
      </c>
      <c r="G27" s="4">
        <v>0</v>
      </c>
      <c r="H27" s="4">
        <v>0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-1</v>
      </c>
      <c r="Q27" s="4">
        <v>-1</v>
      </c>
      <c r="R27" s="4">
        <v>-1</v>
      </c>
      <c r="S27" s="4">
        <v>-1</v>
      </c>
      <c r="T27" s="4">
        <v>-1</v>
      </c>
      <c r="U27" s="4">
        <v>-1</v>
      </c>
      <c r="V27" s="4">
        <v>-1</v>
      </c>
      <c r="W27" s="4">
        <v>-1</v>
      </c>
      <c r="X27" s="4">
        <v>-1</v>
      </c>
      <c r="Y27" s="4">
        <v>-1</v>
      </c>
      <c r="Z27" s="4">
        <v>-1</v>
      </c>
      <c r="AA27" s="4">
        <v>-1</v>
      </c>
      <c r="AB27" s="4">
        <v>3</v>
      </c>
    </row>
    <row r="28" spans="1:28" ht="15" x14ac:dyDescent="0.2">
      <c r="A28" s="4">
        <v>-0.25354919999999997</v>
      </c>
      <c r="B28" s="4">
        <v>-3.9336622999999999</v>
      </c>
      <c r="C28" s="4">
        <v>0.99737710999999996</v>
      </c>
      <c r="D28" s="4">
        <v>-1</v>
      </c>
      <c r="E28" s="4">
        <v>1</v>
      </c>
      <c r="F28" s="4">
        <v>-0.25354919999999997</v>
      </c>
      <c r="G28" s="4">
        <v>-3.9336622999999999</v>
      </c>
      <c r="H28" s="4">
        <v>0.99737710999999996</v>
      </c>
      <c r="I28" s="4">
        <v>1</v>
      </c>
      <c r="J28" s="4">
        <v>-1</v>
      </c>
      <c r="K28" s="4">
        <v>-1</v>
      </c>
      <c r="L28" s="4">
        <v>-1</v>
      </c>
      <c r="M28" s="4">
        <v>-1</v>
      </c>
      <c r="N28" s="4">
        <v>-1</v>
      </c>
      <c r="O28" s="4">
        <v>-1</v>
      </c>
      <c r="P28" s="4">
        <v>-1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4">
        <v>1</v>
      </c>
      <c r="W28" s="4">
        <v>1</v>
      </c>
      <c r="X28" s="4">
        <v>1</v>
      </c>
      <c r="Y28" s="4">
        <v>1</v>
      </c>
      <c r="Z28" s="4">
        <v>-1</v>
      </c>
      <c r="AA28" s="4">
        <v>1</v>
      </c>
      <c r="AB28" s="4">
        <v>9</v>
      </c>
    </row>
    <row r="29" spans="1:28" ht="15" x14ac:dyDescent="0.2">
      <c r="A29" s="4">
        <v>-0.2145822</v>
      </c>
      <c r="B29" s="4">
        <v>0.56175012999999996</v>
      </c>
      <c r="C29" s="4">
        <v>-0.1205416</v>
      </c>
      <c r="D29" s="4">
        <v>1</v>
      </c>
      <c r="E29" s="4">
        <v>1</v>
      </c>
      <c r="F29" s="4">
        <v>-0.2145822</v>
      </c>
      <c r="G29" s="4">
        <v>0.56175012999999996</v>
      </c>
      <c r="H29" s="4">
        <v>-0.1205416</v>
      </c>
      <c r="I29" s="4">
        <v>0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4">
        <v>1</v>
      </c>
      <c r="R29" s="4">
        <v>1</v>
      </c>
      <c r="S29" s="4">
        <v>-1</v>
      </c>
      <c r="T29" s="4">
        <v>-1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-1</v>
      </c>
      <c r="AA29" s="4">
        <v>1</v>
      </c>
      <c r="AB29" s="4">
        <v>6</v>
      </c>
    </row>
    <row r="30" spans="1:28" ht="15" x14ac:dyDescent="0.2">
      <c r="A30" s="4">
        <v>1.8581380000000002E-2</v>
      </c>
      <c r="B30" s="4">
        <v>0.56175012999999996</v>
      </c>
      <c r="C30" s="4">
        <v>1.0438090000000001E-2</v>
      </c>
      <c r="D30" s="4">
        <v>1</v>
      </c>
      <c r="E30" s="4">
        <v>1</v>
      </c>
      <c r="F30" s="4">
        <v>1.8581380000000002E-2</v>
      </c>
      <c r="G30" s="4">
        <v>0.56175012999999996</v>
      </c>
      <c r="H30" s="4">
        <v>1.0438090000000001E-2</v>
      </c>
      <c r="I30" s="4">
        <v>0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-1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-1</v>
      </c>
      <c r="AA30" s="4">
        <v>1</v>
      </c>
      <c r="AB30" s="4">
        <v>6</v>
      </c>
    </row>
    <row r="31" spans="1:28" ht="15" x14ac:dyDescent="0.2">
      <c r="A31" s="4">
        <v>0.25174495000000002</v>
      </c>
      <c r="B31" s="4">
        <v>0.56175012999999996</v>
      </c>
      <c r="C31" s="4">
        <v>0.14141776</v>
      </c>
      <c r="D31" s="4">
        <v>1</v>
      </c>
      <c r="E31" s="4">
        <v>1</v>
      </c>
      <c r="F31" s="4">
        <v>0.25174495000000002</v>
      </c>
      <c r="G31" s="4">
        <v>0.56175012999999996</v>
      </c>
      <c r="H31" s="4">
        <v>0.14141776</v>
      </c>
      <c r="I31" s="4">
        <v>0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-1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6</v>
      </c>
    </row>
    <row r="32" spans="1:28" ht="15" x14ac:dyDescent="0.2">
      <c r="A32" s="4">
        <v>-0.42091600000000001</v>
      </c>
      <c r="B32" s="4">
        <v>-2.8270993</v>
      </c>
      <c r="C32" s="4">
        <v>1.1899712200000001</v>
      </c>
      <c r="D32" s="4">
        <v>-1</v>
      </c>
      <c r="E32" s="4">
        <v>-1</v>
      </c>
      <c r="F32" s="4">
        <v>0</v>
      </c>
      <c r="G32" s="4">
        <v>0</v>
      </c>
      <c r="H32" s="4">
        <v>0</v>
      </c>
      <c r="I32" s="4">
        <v>1</v>
      </c>
      <c r="J32" s="4">
        <v>-1</v>
      </c>
      <c r="K32" s="4">
        <v>-1</v>
      </c>
      <c r="L32" s="4">
        <v>-1</v>
      </c>
      <c r="M32" s="4">
        <v>-1</v>
      </c>
      <c r="N32" s="4">
        <v>-1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-1</v>
      </c>
      <c r="X32" s="4">
        <v>-1</v>
      </c>
      <c r="Y32" s="4">
        <v>-1</v>
      </c>
      <c r="Z32" s="4">
        <v>-1</v>
      </c>
      <c r="AA32" s="4">
        <v>-1</v>
      </c>
      <c r="AB32" s="1"/>
    </row>
    <row r="33" spans="1:28" ht="15" x14ac:dyDescent="0.2">
      <c r="A33" s="4">
        <v>-0.2145822</v>
      </c>
      <c r="B33" s="4">
        <v>-0.47565269999999998</v>
      </c>
      <c r="C33" s="4">
        <v>0.10206661</v>
      </c>
      <c r="D33" s="4">
        <v>-1</v>
      </c>
      <c r="E33" s="4">
        <v>1</v>
      </c>
      <c r="F33" s="4">
        <v>0</v>
      </c>
      <c r="G33" s="4">
        <v>0</v>
      </c>
      <c r="H33" s="4">
        <v>0</v>
      </c>
      <c r="I33" s="4">
        <v>1</v>
      </c>
      <c r="J33" s="4">
        <v>-1</v>
      </c>
      <c r="K33" s="4">
        <v>-1</v>
      </c>
      <c r="L33" s="4">
        <v>-1</v>
      </c>
      <c r="M33" s="4">
        <v>-1</v>
      </c>
      <c r="N33" s="4">
        <v>-1</v>
      </c>
      <c r="O33" s="4">
        <v>-1</v>
      </c>
      <c r="P33" s="4">
        <v>-1</v>
      </c>
      <c r="Q33" s="4">
        <v>-1</v>
      </c>
      <c r="R33" s="4">
        <v>-1</v>
      </c>
      <c r="S33" s="4">
        <v>-1</v>
      </c>
      <c r="T33" s="4">
        <v>-1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-1</v>
      </c>
      <c r="AA33" s="4">
        <v>-1</v>
      </c>
      <c r="AB33" s="1"/>
    </row>
    <row r="34" spans="1:28" ht="15" x14ac:dyDescent="0.2">
      <c r="A34" s="4">
        <v>-0.2107494</v>
      </c>
      <c r="B34" s="4">
        <v>-0.40649259999999998</v>
      </c>
      <c r="C34" s="4">
        <v>8.5668049999999996E-2</v>
      </c>
      <c r="D34" s="4">
        <v>-1</v>
      </c>
      <c r="E34" s="4">
        <v>1</v>
      </c>
      <c r="F34" s="4">
        <v>0</v>
      </c>
      <c r="G34" s="4">
        <v>0</v>
      </c>
      <c r="H34" s="4">
        <v>0</v>
      </c>
      <c r="I34" s="4">
        <v>1</v>
      </c>
      <c r="J34" s="4">
        <v>-1</v>
      </c>
      <c r="K34" s="4">
        <v>-1</v>
      </c>
      <c r="L34" s="4">
        <v>-1</v>
      </c>
      <c r="M34" s="4">
        <v>-1</v>
      </c>
      <c r="N34" s="4">
        <v>-1</v>
      </c>
      <c r="O34" s="4">
        <v>-1</v>
      </c>
      <c r="P34" s="4">
        <v>-1</v>
      </c>
      <c r="Q34" s="4">
        <v>-1</v>
      </c>
      <c r="R34" s="4">
        <v>-1</v>
      </c>
      <c r="S34" s="4">
        <v>-1</v>
      </c>
      <c r="T34" s="4">
        <v>-1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-1</v>
      </c>
      <c r="AA34" s="4">
        <v>-1</v>
      </c>
      <c r="AB34" s="4">
        <v>7</v>
      </c>
    </row>
    <row r="35" spans="1:28" ht="15" x14ac:dyDescent="0.2">
      <c r="A35" s="4">
        <v>-0.38948680000000002</v>
      </c>
      <c r="B35" s="4">
        <v>0.63091032000000002</v>
      </c>
      <c r="C35" s="4">
        <v>-0.24573120000000001</v>
      </c>
      <c r="D35" s="4">
        <v>1</v>
      </c>
      <c r="E35" s="4">
        <v>-1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-1</v>
      </c>
      <c r="U35" s="4">
        <v>-1</v>
      </c>
      <c r="V35" s="4">
        <v>-1</v>
      </c>
      <c r="W35" s="4">
        <v>-1</v>
      </c>
      <c r="X35" s="4">
        <v>-1</v>
      </c>
      <c r="Y35" s="4">
        <v>-1</v>
      </c>
      <c r="Z35" s="4">
        <v>-1</v>
      </c>
      <c r="AA35" s="4">
        <v>-1</v>
      </c>
      <c r="AB35" s="4">
        <v>4</v>
      </c>
    </row>
    <row r="36" spans="1:28" ht="15" x14ac:dyDescent="0.2">
      <c r="A36" s="4">
        <v>1.3009171100000001</v>
      </c>
      <c r="B36" s="4">
        <v>0.63091032000000002</v>
      </c>
      <c r="C36" s="4">
        <v>0.82076203000000003</v>
      </c>
      <c r="D36" s="4">
        <v>1</v>
      </c>
      <c r="E36" s="4">
        <v>1</v>
      </c>
      <c r="F36" s="4">
        <v>1.3009171100000001</v>
      </c>
      <c r="G36" s="4">
        <v>0.63091032000000002</v>
      </c>
      <c r="H36" s="4">
        <v>0.82076203000000003</v>
      </c>
      <c r="I36" s="4">
        <v>0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4</v>
      </c>
    </row>
    <row r="37" spans="1:28" ht="15" x14ac:dyDescent="0.2">
      <c r="A37" s="4">
        <v>3.4770677999999999</v>
      </c>
      <c r="B37" s="4">
        <v>0.63091032000000002</v>
      </c>
      <c r="C37" s="4">
        <v>2.1937179599999999</v>
      </c>
      <c r="D37" s="4">
        <v>1</v>
      </c>
      <c r="E37" s="4">
        <v>1</v>
      </c>
      <c r="F37" s="4">
        <v>3.4770677999999999</v>
      </c>
      <c r="G37" s="4">
        <v>0.63091032000000002</v>
      </c>
      <c r="H37" s="4">
        <v>2.1937179599999999</v>
      </c>
      <c r="I37" s="4">
        <v>0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4</v>
      </c>
    </row>
    <row r="38" spans="1:28" ht="15" x14ac:dyDescent="0.2">
      <c r="A38" s="4">
        <v>5.4007630300000002</v>
      </c>
      <c r="B38" s="4">
        <v>0.63091032000000002</v>
      </c>
      <c r="C38" s="4">
        <v>3.40739714</v>
      </c>
      <c r="D38" s="4">
        <v>1</v>
      </c>
      <c r="E38" s="4">
        <v>1</v>
      </c>
      <c r="F38" s="4">
        <v>5.4007630300000002</v>
      </c>
      <c r="G38" s="4">
        <v>0.63091032000000002</v>
      </c>
      <c r="H38" s="4">
        <v>3.40739714</v>
      </c>
      <c r="I38" s="4">
        <v>0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4</v>
      </c>
    </row>
    <row r="39" spans="1:28" ht="15" x14ac:dyDescent="0.2">
      <c r="A39" s="4">
        <v>-0.43209500000000001</v>
      </c>
      <c r="B39" s="4">
        <v>-0.61397310000000005</v>
      </c>
      <c r="C39" s="4">
        <v>0.26529475000000002</v>
      </c>
      <c r="D39" s="4">
        <v>-1</v>
      </c>
      <c r="E39" s="4">
        <v>-1</v>
      </c>
      <c r="F39" s="4">
        <v>0</v>
      </c>
      <c r="G39" s="4">
        <v>0</v>
      </c>
      <c r="H39" s="4">
        <v>0</v>
      </c>
      <c r="I39" s="4">
        <v>1</v>
      </c>
      <c r="J39" s="4">
        <v>-1</v>
      </c>
      <c r="K39" s="4">
        <v>-1</v>
      </c>
      <c r="L39" s="4">
        <v>-1</v>
      </c>
      <c r="M39" s="4">
        <v>-1</v>
      </c>
      <c r="N39" s="4">
        <v>-1</v>
      </c>
      <c r="O39" s="4">
        <v>-1</v>
      </c>
      <c r="P39" s="4">
        <v>-1</v>
      </c>
      <c r="Q39" s="4">
        <v>-1</v>
      </c>
      <c r="R39" s="4">
        <v>-1</v>
      </c>
      <c r="S39" s="4">
        <v>-1</v>
      </c>
      <c r="T39" s="4">
        <v>-1</v>
      </c>
      <c r="U39" s="4">
        <v>-1</v>
      </c>
      <c r="V39" s="4">
        <v>-1</v>
      </c>
      <c r="W39" s="4">
        <v>-1</v>
      </c>
      <c r="X39" s="4">
        <v>-1</v>
      </c>
      <c r="Y39" s="4">
        <v>-1</v>
      </c>
      <c r="Z39" s="4">
        <v>-1</v>
      </c>
      <c r="AA39" s="4">
        <v>-1</v>
      </c>
      <c r="AB39" s="4">
        <v>3</v>
      </c>
    </row>
    <row r="40" spans="1:28" ht="15" x14ac:dyDescent="0.2">
      <c r="A40" s="4">
        <v>0.48490851000000001</v>
      </c>
      <c r="B40" s="4">
        <v>7.7628790000000003E-2</v>
      </c>
      <c r="C40" s="4">
        <v>3.764286E-2</v>
      </c>
      <c r="D40" s="4">
        <v>-1</v>
      </c>
      <c r="E40" s="4">
        <v>1</v>
      </c>
      <c r="F40" s="4">
        <v>0</v>
      </c>
      <c r="G40" s="4">
        <v>0</v>
      </c>
      <c r="H40" s="4">
        <v>0</v>
      </c>
      <c r="I40" s="4">
        <v>1</v>
      </c>
      <c r="J40" s="4">
        <v>1</v>
      </c>
      <c r="K40" s="4">
        <v>1</v>
      </c>
      <c r="L40" s="4">
        <v>-1</v>
      </c>
      <c r="M40" s="4">
        <v>-1</v>
      </c>
      <c r="N40" s="4">
        <v>-1</v>
      </c>
      <c r="O40" s="4">
        <v>-1</v>
      </c>
      <c r="P40" s="4">
        <v>-1</v>
      </c>
      <c r="Q40" s="4">
        <v>-1</v>
      </c>
      <c r="R40" s="4">
        <v>-1</v>
      </c>
      <c r="S40" s="4">
        <v>-1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-1</v>
      </c>
      <c r="AB40" s="4">
        <v>7</v>
      </c>
    </row>
    <row r="41" spans="1:28" ht="15" x14ac:dyDescent="0.2">
      <c r="A41" s="4">
        <v>0.25174495000000002</v>
      </c>
      <c r="B41" s="4">
        <v>0.42342974999999999</v>
      </c>
      <c r="C41" s="4">
        <v>0.1065963</v>
      </c>
      <c r="D41" s="4">
        <v>1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-1</v>
      </c>
      <c r="Q41" s="4">
        <v>-1</v>
      </c>
      <c r="R41" s="4">
        <v>-1</v>
      </c>
      <c r="S41" s="4">
        <v>-1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-1</v>
      </c>
      <c r="AB41" s="1"/>
    </row>
    <row r="42" spans="1:28" ht="15" x14ac:dyDescent="0.2">
      <c r="A42" s="4">
        <v>0.25174495000000002</v>
      </c>
      <c r="B42" s="4">
        <v>0.42342974999999999</v>
      </c>
      <c r="C42" s="4">
        <v>0.1065963</v>
      </c>
      <c r="D42" s="4">
        <v>1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-1</v>
      </c>
      <c r="Q42" s="4">
        <v>-1</v>
      </c>
      <c r="R42" s="4">
        <v>-1</v>
      </c>
      <c r="S42" s="4">
        <v>-1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-1</v>
      </c>
      <c r="AB42" s="1"/>
    </row>
    <row r="43" spans="1:28" ht="15" x14ac:dyDescent="0.2">
      <c r="A43" s="4">
        <v>-0.2145822</v>
      </c>
      <c r="B43" s="4">
        <v>0.56175012999999996</v>
      </c>
      <c r="C43" s="4">
        <v>-0.1205416</v>
      </c>
      <c r="D43" s="4">
        <v>1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-1</v>
      </c>
      <c r="T43" s="4">
        <v>-1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-1</v>
      </c>
      <c r="AA43" s="4">
        <v>-1</v>
      </c>
      <c r="AB43" s="1"/>
    </row>
    <row r="44" spans="1:28" ht="15" x14ac:dyDescent="0.2">
      <c r="A44" s="4">
        <v>-0.2145822</v>
      </c>
      <c r="B44" s="4">
        <v>0.56175012999999996</v>
      </c>
      <c r="C44" s="4">
        <v>-0.1205416</v>
      </c>
      <c r="D44" s="4">
        <v>1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-1</v>
      </c>
      <c r="T44" s="4">
        <v>-1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-1</v>
      </c>
      <c r="AA44" s="4">
        <v>-1</v>
      </c>
      <c r="AB44" s="1"/>
    </row>
    <row r="45" spans="1:28" ht="15" x14ac:dyDescent="0.2">
      <c r="A45" s="4">
        <v>1.8581380000000002E-2</v>
      </c>
      <c r="B45" s="4">
        <v>-2.3429779000000002</v>
      </c>
      <c r="C45" s="4">
        <v>-4.3535799999999999E-2</v>
      </c>
      <c r="D45" s="4">
        <v>-1</v>
      </c>
      <c r="E45" s="4">
        <v>1</v>
      </c>
      <c r="F45" s="4">
        <v>1.8581380000000002E-2</v>
      </c>
      <c r="G45" s="4">
        <v>-2.3429779000000002</v>
      </c>
      <c r="H45" s="4">
        <v>-4.3535799999999999E-2</v>
      </c>
      <c r="I45" s="4">
        <v>1</v>
      </c>
      <c r="J45" s="4">
        <v>-1</v>
      </c>
      <c r="K45" s="4">
        <v>-1</v>
      </c>
      <c r="L45" s="4">
        <v>-1</v>
      </c>
      <c r="M45" s="4">
        <v>-1</v>
      </c>
      <c r="N45" s="4">
        <v>-1</v>
      </c>
      <c r="O45" s="4">
        <v>-1</v>
      </c>
      <c r="P45" s="4">
        <v>-1</v>
      </c>
      <c r="Q45" s="4">
        <v>-1</v>
      </c>
      <c r="R45" s="4">
        <v>-1</v>
      </c>
      <c r="S45" s="4">
        <v>-1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-1</v>
      </c>
      <c r="AA45" s="4">
        <v>1</v>
      </c>
      <c r="AB45" s="4">
        <v>3</v>
      </c>
    </row>
    <row r="46" spans="1:28" ht="15" x14ac:dyDescent="0.2">
      <c r="A46" s="4">
        <v>0.48490851000000001</v>
      </c>
      <c r="B46" s="4">
        <v>-2.3429779000000002</v>
      </c>
      <c r="C46" s="4">
        <v>-1.1361299</v>
      </c>
      <c r="D46" s="4">
        <v>-1</v>
      </c>
      <c r="E46" s="4">
        <v>1</v>
      </c>
      <c r="F46" s="4">
        <v>0.48490851000000001</v>
      </c>
      <c r="G46" s="4">
        <v>-2.3429779000000002</v>
      </c>
      <c r="H46" s="4">
        <v>-1.1361299</v>
      </c>
      <c r="I46" s="4">
        <v>1</v>
      </c>
      <c r="J46" s="4">
        <v>-1</v>
      </c>
      <c r="K46" s="4">
        <v>-1</v>
      </c>
      <c r="L46" s="4">
        <v>-1</v>
      </c>
      <c r="M46" s="4">
        <v>-1</v>
      </c>
      <c r="N46" s="4">
        <v>-1</v>
      </c>
      <c r="O46" s="4">
        <v>-1</v>
      </c>
      <c r="P46" s="4">
        <v>-1</v>
      </c>
      <c r="Q46" s="4">
        <v>-1</v>
      </c>
      <c r="R46" s="4">
        <v>-1</v>
      </c>
      <c r="S46" s="4">
        <v>-1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3</v>
      </c>
    </row>
    <row r="47" spans="1:28" ht="15" x14ac:dyDescent="0.2">
      <c r="A47" s="4">
        <v>-0.34042660000000002</v>
      </c>
      <c r="B47" s="4">
        <v>7.7628790000000003E-2</v>
      </c>
      <c r="C47" s="4">
        <v>-2.64269E-2</v>
      </c>
      <c r="D47" s="4">
        <v>-1</v>
      </c>
      <c r="E47" s="4">
        <v>-1</v>
      </c>
      <c r="F47" s="4">
        <v>0</v>
      </c>
      <c r="G47" s="4">
        <v>0</v>
      </c>
      <c r="H47" s="4">
        <v>0</v>
      </c>
      <c r="I47" s="4">
        <v>1</v>
      </c>
      <c r="J47" s="4">
        <v>1</v>
      </c>
      <c r="K47" s="4">
        <v>1</v>
      </c>
      <c r="L47" s="4">
        <v>-1</v>
      </c>
      <c r="M47" s="4">
        <v>-1</v>
      </c>
      <c r="N47" s="4">
        <v>-1</v>
      </c>
      <c r="O47" s="4">
        <v>-1</v>
      </c>
      <c r="P47" s="4">
        <v>-1</v>
      </c>
      <c r="Q47" s="4">
        <v>-1</v>
      </c>
      <c r="R47" s="4">
        <v>-1</v>
      </c>
      <c r="S47" s="4">
        <v>-1</v>
      </c>
      <c r="T47" s="4">
        <v>-1</v>
      </c>
      <c r="U47" s="4">
        <v>-1</v>
      </c>
      <c r="V47" s="4">
        <v>-1</v>
      </c>
      <c r="W47" s="4">
        <v>-1</v>
      </c>
      <c r="X47" s="4">
        <v>1</v>
      </c>
      <c r="Y47" s="4">
        <v>1</v>
      </c>
      <c r="Z47" s="4">
        <v>-1</v>
      </c>
      <c r="AA47" s="4">
        <v>-1</v>
      </c>
      <c r="AB47" s="4">
        <v>4</v>
      </c>
    </row>
    <row r="48" spans="1:28" ht="15" x14ac:dyDescent="0.2">
      <c r="A48" s="4">
        <v>-0.2145822</v>
      </c>
      <c r="B48" s="4">
        <v>0.14678898000000001</v>
      </c>
      <c r="C48" s="4">
        <v>-3.14983E-2</v>
      </c>
      <c r="D48" s="4">
        <v>-1</v>
      </c>
      <c r="E48" s="4">
        <v>1</v>
      </c>
      <c r="F48" s="4">
        <v>-0.2145822</v>
      </c>
      <c r="G48" s="4">
        <v>0.14678898000000001</v>
      </c>
      <c r="H48" s="4">
        <v>-3.14983E-2</v>
      </c>
      <c r="I48" s="4">
        <v>1</v>
      </c>
      <c r="J48" s="4">
        <v>1</v>
      </c>
      <c r="K48" s="4">
        <v>1</v>
      </c>
      <c r="L48" s="4">
        <v>1</v>
      </c>
      <c r="M48" s="4">
        <v>-1</v>
      </c>
      <c r="N48" s="4">
        <v>-1</v>
      </c>
      <c r="O48" s="4">
        <v>-1</v>
      </c>
      <c r="P48" s="4">
        <v>-1</v>
      </c>
      <c r="Q48" s="4">
        <v>-1</v>
      </c>
      <c r="R48" s="4">
        <v>-1</v>
      </c>
      <c r="S48" s="4">
        <v>-1</v>
      </c>
      <c r="T48" s="4">
        <v>-1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-1</v>
      </c>
      <c r="AA48" s="4">
        <v>1</v>
      </c>
      <c r="AB48" s="4">
        <v>4</v>
      </c>
    </row>
    <row r="49" spans="1:28" ht="15" x14ac:dyDescent="0.2">
      <c r="A49" s="4">
        <v>-0.37006709999999998</v>
      </c>
      <c r="B49" s="4">
        <v>0.42342974999999999</v>
      </c>
      <c r="C49" s="4">
        <v>-0.15669739999999999</v>
      </c>
      <c r="D49" s="4">
        <v>1</v>
      </c>
      <c r="E49" s="4">
        <v>-1</v>
      </c>
      <c r="F49" s="4">
        <v>-0.37006709999999998</v>
      </c>
      <c r="G49" s="4">
        <v>0.42342974999999999</v>
      </c>
      <c r="H49" s="4">
        <v>-0.15669739999999999</v>
      </c>
      <c r="I49" s="4">
        <v>0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-1</v>
      </c>
      <c r="Q49" s="4">
        <v>-1</v>
      </c>
      <c r="R49" s="4">
        <v>-1</v>
      </c>
      <c r="S49" s="4">
        <v>-1</v>
      </c>
      <c r="T49" s="4">
        <v>-1</v>
      </c>
      <c r="U49" s="4">
        <v>-1</v>
      </c>
      <c r="V49" s="4">
        <v>-1</v>
      </c>
      <c r="W49" s="4">
        <v>-1</v>
      </c>
      <c r="X49" s="4">
        <v>1</v>
      </c>
      <c r="Y49" s="4">
        <v>-1</v>
      </c>
      <c r="Z49" s="4">
        <v>-1</v>
      </c>
      <c r="AA49" s="4">
        <v>1</v>
      </c>
      <c r="AB49" s="4">
        <v>8</v>
      </c>
    </row>
    <row r="50" spans="1:28" ht="15" x14ac:dyDescent="0.2">
      <c r="A50" s="7">
        <v>-0.3940862</v>
      </c>
      <c r="B50" s="7">
        <v>-1.5822158</v>
      </c>
      <c r="C50" s="7">
        <v>0.62352940000000001</v>
      </c>
      <c r="D50" s="7">
        <v>-1</v>
      </c>
      <c r="E50" s="7">
        <v>-1</v>
      </c>
      <c r="F50" s="7">
        <v>0</v>
      </c>
      <c r="G50" s="7">
        <v>0</v>
      </c>
      <c r="H50" s="7">
        <v>0</v>
      </c>
      <c r="I50" s="7">
        <v>1</v>
      </c>
      <c r="J50" s="7">
        <v>-1</v>
      </c>
      <c r="K50" s="7">
        <v>-1</v>
      </c>
      <c r="L50" s="7">
        <v>-1</v>
      </c>
      <c r="M50" s="7">
        <v>-1</v>
      </c>
      <c r="N50" s="7">
        <v>-1</v>
      </c>
      <c r="O50" s="7">
        <v>-1</v>
      </c>
      <c r="P50" s="7">
        <v>-1</v>
      </c>
      <c r="Q50" s="7">
        <v>-1</v>
      </c>
      <c r="R50" s="7">
        <v>-1</v>
      </c>
      <c r="S50" s="7">
        <v>-1</v>
      </c>
      <c r="T50" s="7">
        <v>-1</v>
      </c>
      <c r="U50" s="7">
        <v>-1</v>
      </c>
      <c r="V50" s="7">
        <v>-1</v>
      </c>
      <c r="W50" s="7">
        <v>-1</v>
      </c>
      <c r="X50" s="7">
        <v>-1</v>
      </c>
      <c r="Y50" s="7">
        <v>-1</v>
      </c>
      <c r="Z50" s="7">
        <v>-1</v>
      </c>
      <c r="AA50" s="7">
        <v>-1</v>
      </c>
      <c r="AB50" s="7">
        <v>4</v>
      </c>
    </row>
    <row r="51" spans="1:28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5.7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5.7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5.7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5.7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5.7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5.7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5.7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5.7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5.75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5.75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5.75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1:28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1:28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28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28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1:28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1:28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1:28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1:28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1:28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1:28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1:28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1:28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1:28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1:28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1:28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1:28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1:28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1:28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1:28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1:28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1:28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1:28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1:28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1:28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1:28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1:28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1:28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1:28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1:28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1:28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1:28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1:28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1:28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1:28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1:28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1:28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1:28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1:28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1:28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1:28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1:28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1:28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1:28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1:28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1:28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1:28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1:28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1:28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1:28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1:28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1:28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1:28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1:28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1:28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1:28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1:28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1:28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1:28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1:28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1:28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1:28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1:28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1:28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1:28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1:28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1:28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1:28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1:28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1:28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1:28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1:28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1:28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1:28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1:28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1:28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1:28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1:28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1:28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1:28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1:28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1:28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1:28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1:28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1:28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1:28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1:28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1:28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1:28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1:28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1:28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1:28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1:28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1:28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1:28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1:28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1:28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1:28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1:28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1:28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1:28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1:28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1:28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1:28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1:28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1:28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1:28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1:28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1:28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1:28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1:28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1:28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1:28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1:28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1:28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1:28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1:28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1:28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1:28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1:28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1:28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1:28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1:28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1:28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1:28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1:28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1:28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1:28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1:28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1:28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1:28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1:28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1:28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1:28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1:28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1:28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1:28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1:28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1:28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1:28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1:28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1:28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1:28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1:28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1:28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1:28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1:28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1:28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1:28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1:28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1:28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1:28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1:28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1:28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1:28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1:28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1:28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1:28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1:28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1:28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1:28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1:28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1:28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1:28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1:28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1:28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1:28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1:28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1:28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1:28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1:28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1:28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1:28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1:28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1:28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2020-12-08T15:49:53Z</dcterms:created>
  <dcterms:modified xsi:type="dcterms:W3CDTF">2020-12-13T21:47:45Z</dcterms:modified>
</cp:coreProperties>
</file>