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na/Dropbox/PhD../Papers In Preperation/Stable isotope paper/"/>
    </mc:Choice>
  </mc:AlternateContent>
  <xr:revisionPtr revIDLastSave="0" documentId="13_ncr:1_{E679446E-8C4C-8F49-A34B-F2A4CC502696}" xr6:coauthVersionLast="44" xr6:coauthVersionMax="44" xr10:uidLastSave="{00000000-0000-0000-0000-000000000000}"/>
  <bookViews>
    <workbookView xWindow="13480" yWindow="460" windowWidth="15320" windowHeight="16460" activeTab="2" xr2:uid="{A1DD3B09-A1A4-6545-91EC-12541BC46FD2}"/>
  </bookViews>
  <sheets>
    <sheet name="Sheet1" sheetId="1" r:id="rId1"/>
    <sheet name="Sheet2" sheetId="2" r:id="rId2"/>
    <sheet name="Sheet3" sheetId="3" r:id="rId3"/>
    <sheet name="Sheet4" sheetId="4" r:id="rId4"/>
  </sheets>
  <externalReferences>
    <externalReference r:id="rId5"/>
  </externalReferences>
  <definedNames>
    <definedName name="_xlnm._FilterDatabase" localSheetId="1" hidden="1">Sheet2!$A$1:$G$245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45" i="2" l="1"/>
  <c r="G244" i="2"/>
  <c r="G243" i="2"/>
  <c r="G242" i="2"/>
  <c r="G241" i="2"/>
  <c r="G239" i="2"/>
  <c r="G238" i="2"/>
  <c r="G237" i="2"/>
  <c r="G236" i="2"/>
  <c r="G235" i="2"/>
  <c r="G233" i="2"/>
  <c r="G231" i="2"/>
  <c r="G230" i="2"/>
  <c r="G229" i="2"/>
  <c r="G228" i="2"/>
  <c r="G227" i="2"/>
  <c r="G224" i="2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G225" i="2"/>
  <c r="G200" i="2"/>
  <c r="G199" i="2"/>
  <c r="G198" i="2"/>
  <c r="G197" i="2"/>
  <c r="G196" i="2"/>
  <c r="G195" i="2"/>
  <c r="G17" i="2"/>
  <c r="G19" i="2"/>
  <c r="G20" i="2"/>
  <c r="G18" i="2"/>
  <c r="G188" i="2"/>
  <c r="G186" i="2"/>
  <c r="G180" i="2"/>
  <c r="G178" i="2"/>
  <c r="G176" i="2"/>
  <c r="G175" i="2"/>
  <c r="G173" i="2"/>
  <c r="G172" i="2"/>
  <c r="G171" i="2"/>
  <c r="G170" i="2"/>
  <c r="G169" i="2"/>
  <c r="G168" i="2"/>
  <c r="G167" i="2"/>
  <c r="G166" i="2"/>
  <c r="G36" i="2"/>
  <c r="G35" i="2"/>
  <c r="G34" i="2"/>
  <c r="G24" i="2"/>
  <c r="G22" i="2"/>
  <c r="G21" i="2"/>
  <c r="G159" i="2"/>
  <c r="G158" i="2"/>
  <c r="G157" i="2"/>
  <c r="G156" i="2"/>
  <c r="G154" i="2"/>
  <c r="G152" i="2"/>
  <c r="G151" i="2"/>
  <c r="G148" i="2"/>
  <c r="G55" i="2"/>
  <c r="G53" i="2"/>
  <c r="G52" i="2"/>
  <c r="G49" i="2"/>
  <c r="G48" i="2"/>
  <c r="G46" i="2"/>
  <c r="G146" i="2"/>
  <c r="G144" i="2"/>
  <c r="G143" i="2"/>
  <c r="G142" i="2"/>
  <c r="G141" i="2"/>
  <c r="G139" i="2"/>
  <c r="G138" i="2"/>
  <c r="G137" i="2"/>
  <c r="G136" i="2"/>
  <c r="G134" i="2"/>
  <c r="G124" i="2"/>
  <c r="G122" i="2"/>
  <c r="G119" i="2"/>
  <c r="G115" i="2"/>
  <c r="G113" i="2"/>
  <c r="G112" i="2"/>
  <c r="G111" i="2"/>
  <c r="G110" i="2"/>
  <c r="G109" i="2"/>
  <c r="G106" i="2"/>
  <c r="G105" i="2"/>
  <c r="G103" i="2"/>
  <c r="G102" i="2"/>
  <c r="G101" i="2"/>
  <c r="G100" i="2"/>
  <c r="G98" i="2"/>
  <c r="G97" i="2"/>
  <c r="G96" i="2"/>
  <c r="G82" i="2"/>
  <c r="G81" i="2"/>
  <c r="G77" i="2"/>
  <c r="G76" i="2"/>
  <c r="G74" i="2"/>
  <c r="G72" i="2"/>
  <c r="G71" i="2"/>
  <c r="G69" i="2"/>
  <c r="G68" i="2"/>
  <c r="G95" i="2"/>
  <c r="G91" i="2"/>
  <c r="G86" i="2"/>
  <c r="H8" i="1"/>
  <c r="H7" i="1"/>
  <c r="H6" i="1"/>
  <c r="H5" i="1"/>
  <c r="H4" i="1"/>
  <c r="H3" i="1"/>
  <c r="H2" i="1"/>
  <c r="J8" i="1" l="1"/>
  <c r="J7" i="1"/>
  <c r="J6" i="1"/>
  <c r="J5" i="1"/>
  <c r="J4" i="1"/>
  <c r="J3" i="1"/>
  <c r="J2" i="1"/>
  <c r="F152" i="2" l="1"/>
</calcChain>
</file>

<file path=xl/sharedStrings.xml><?xml version="1.0" encoding="utf-8"?>
<sst xmlns="http://schemas.openxmlformats.org/spreadsheetml/2006/main" count="1449" uniqueCount="600">
  <si>
    <t>Phase 2</t>
  </si>
  <si>
    <t xml:space="preserve">Phase </t>
  </si>
  <si>
    <t>3a</t>
  </si>
  <si>
    <t>3b</t>
  </si>
  <si>
    <t>7a</t>
  </si>
  <si>
    <t>7b</t>
  </si>
  <si>
    <t>Start Date</t>
  </si>
  <si>
    <t>End Date</t>
  </si>
  <si>
    <t>52.7 ± 4.3 kyr</t>
  </si>
  <si>
    <t>Oldest spit</t>
  </si>
  <si>
    <t>C2/39</t>
  </si>
  <si>
    <t>C2/29</t>
  </si>
  <si>
    <t>C2/36</t>
  </si>
  <si>
    <t>C2/32</t>
  </si>
  <si>
    <t>51.6 ± 4.2 kyr</t>
  </si>
  <si>
    <t>28.1 ± 2.8 kyr</t>
  </si>
  <si>
    <t>26.7 ± 2.8 kyr</t>
  </si>
  <si>
    <t>13.2 ± 1.3 kyr</t>
  </si>
  <si>
    <t>9.7 ± 1.1 kyr</t>
  </si>
  <si>
    <t>8.0 ± 1.1 kyr</t>
  </si>
  <si>
    <t>C2/28A</t>
  </si>
  <si>
    <t>C2/28</t>
  </si>
  <si>
    <t>C3/22</t>
  </si>
  <si>
    <t>C3/7</t>
  </si>
  <si>
    <t>C3/4</t>
  </si>
  <si>
    <t>Youngest spit</t>
  </si>
  <si>
    <t>C3/6</t>
  </si>
  <si>
    <t>C3/2</t>
  </si>
  <si>
    <t>*AMS radiocarbon date for C3/7</t>
  </si>
  <si>
    <t>**AMS radiocarbon date for C3/5</t>
  </si>
  <si>
    <t>C2/33</t>
  </si>
  <si>
    <t>Included hearths</t>
  </si>
  <si>
    <t>C3/4A</t>
  </si>
  <si>
    <t>C3/4A, E4/6A†</t>
  </si>
  <si>
    <t>† No samples from this hearth survived</t>
  </si>
  <si>
    <t>B3/5A</t>
  </si>
  <si>
    <t>C3/20</t>
  </si>
  <si>
    <t>E4/22A†</t>
  </si>
  <si>
    <t>C2/25</t>
  </si>
  <si>
    <t>NA</t>
  </si>
  <si>
    <t>C2/37</t>
  </si>
  <si>
    <t>-</t>
  </si>
  <si>
    <t>602 (1σ: 658-571) cal BP*</t>
  </si>
  <si>
    <t>150 (1σ: 275-10) cal BP***</t>
  </si>
  <si>
    <t>*** AMS radiocarbon date for C3/4</t>
  </si>
  <si>
    <t>599 (1σ: 651-566) cal BP**</t>
  </si>
  <si>
    <t>Age range</t>
  </si>
  <si>
    <t>Offset (Voelker-2016a)</t>
  </si>
  <si>
    <t>Mean δ13C (Voelker-2016a)</t>
  </si>
  <si>
    <t>2001 δ13C (Voelker-2016a)</t>
  </si>
  <si>
    <t>7b#</t>
  </si>
  <si>
    <t># Post-Industrial?, spits contain glass artefacts</t>
  </si>
  <si>
    <t>ANSTO ID</t>
  </si>
  <si>
    <t>ID</t>
  </si>
  <si>
    <t>Phase</t>
  </si>
  <si>
    <t>Context</t>
  </si>
  <si>
    <t>Species</t>
  </si>
  <si>
    <t>SI5327 </t>
  </si>
  <si>
    <t>MJB1 </t>
  </si>
  <si>
    <r>
      <t xml:space="preserve">Pandanus </t>
    </r>
    <r>
      <rPr>
        <sz val="12"/>
        <color theme="1"/>
        <rFont val="Calibri"/>
        <family val="2"/>
        <scheme val="minor"/>
      </rPr>
      <t>sp.</t>
    </r>
  </si>
  <si>
    <t>SI5328 </t>
  </si>
  <si>
    <t>MJB2 </t>
  </si>
  <si>
    <t>SI5329 </t>
  </si>
  <si>
    <t>MJB3 </t>
  </si>
  <si>
    <t>SI5330 </t>
  </si>
  <si>
    <t>MJB4 </t>
  </si>
  <si>
    <t>SI5331 </t>
  </si>
  <si>
    <t>MJB5 </t>
  </si>
  <si>
    <t>SI5332 </t>
  </si>
  <si>
    <t>MJB6 </t>
  </si>
  <si>
    <t>SI5333 </t>
  </si>
  <si>
    <t>MJB7 </t>
  </si>
  <si>
    <t>C3/4B</t>
  </si>
  <si>
    <t>SI5334 </t>
  </si>
  <si>
    <t>MJB8 </t>
  </si>
  <si>
    <t>SI5335 </t>
  </si>
  <si>
    <t>MJB9 </t>
  </si>
  <si>
    <t>SI5336 </t>
  </si>
  <si>
    <t>MJB10 </t>
  </si>
  <si>
    <t>SI5337 </t>
  </si>
  <si>
    <t>MJB11 </t>
  </si>
  <si>
    <t>SI5338 </t>
  </si>
  <si>
    <t>MJB12 </t>
  </si>
  <si>
    <t>SI5339 </t>
  </si>
  <si>
    <t>MJB13 </t>
  </si>
  <si>
    <t>SI5340 </t>
  </si>
  <si>
    <t>MJB14 </t>
  </si>
  <si>
    <t>SI5341 </t>
  </si>
  <si>
    <t>MJB15 </t>
  </si>
  <si>
    <t>SI5342 </t>
  </si>
  <si>
    <t>MJB16 </t>
  </si>
  <si>
    <t>SI5343 </t>
  </si>
  <si>
    <t>MJB17 </t>
  </si>
  <si>
    <t>SI5344 </t>
  </si>
  <si>
    <t>MJB18 </t>
  </si>
  <si>
    <t>SI5345 </t>
  </si>
  <si>
    <t>MJB19 </t>
  </si>
  <si>
    <t>SI5346 </t>
  </si>
  <si>
    <t>MJB20 </t>
  </si>
  <si>
    <t>C2/27B</t>
  </si>
  <si>
    <t>SI5347 </t>
  </si>
  <si>
    <t>MJB21 </t>
  </si>
  <si>
    <t>SI5348 </t>
  </si>
  <si>
    <t>MJB22 </t>
  </si>
  <si>
    <t>DNS </t>
  </si>
  <si>
    <t>SI5349 </t>
  </si>
  <si>
    <t>MJB23 </t>
  </si>
  <si>
    <t>SI5350 </t>
  </si>
  <si>
    <t>MJB24 </t>
  </si>
  <si>
    <t>IS </t>
  </si>
  <si>
    <t>SI5351 </t>
  </si>
  <si>
    <t>MJB25 </t>
  </si>
  <si>
    <t>SI5352 </t>
  </si>
  <si>
    <t>MJB26 </t>
  </si>
  <si>
    <t>SI5353 </t>
  </si>
  <si>
    <t>MJB27 </t>
  </si>
  <si>
    <t>SI5354 </t>
  </si>
  <si>
    <t>MJB28 </t>
  </si>
  <si>
    <t>SI5355 </t>
  </si>
  <si>
    <t>MJB29 </t>
  </si>
  <si>
    <t>SI5356 </t>
  </si>
  <si>
    <t>MJB30 </t>
  </si>
  <si>
    <t>SI5357 </t>
  </si>
  <si>
    <t>MJB31 </t>
  </si>
  <si>
    <t>SI5358 </t>
  </si>
  <si>
    <t>MJB32 </t>
  </si>
  <si>
    <t>SI5359 </t>
  </si>
  <si>
    <t>MJB33 </t>
  </si>
  <si>
    <t>SI5360 </t>
  </si>
  <si>
    <t>MJB34 </t>
  </si>
  <si>
    <t>SI5361 </t>
  </si>
  <si>
    <t>MJB35 </t>
  </si>
  <si>
    <t>SI5362 </t>
  </si>
  <si>
    <t>MJB36 </t>
  </si>
  <si>
    <t>SI5363 </t>
  </si>
  <si>
    <t>MJB37 </t>
  </si>
  <si>
    <t>SI5364 </t>
  </si>
  <si>
    <t>MJB38 </t>
  </si>
  <si>
    <t>SI5365 </t>
  </si>
  <si>
    <t>MJB39 </t>
  </si>
  <si>
    <t>SI5366 </t>
  </si>
  <si>
    <t>MJB40 </t>
  </si>
  <si>
    <t>SI5367 </t>
  </si>
  <si>
    <t>MJB41 </t>
  </si>
  <si>
    <t>SI5368 </t>
  </si>
  <si>
    <t>MJB42 </t>
  </si>
  <si>
    <t>SI5369 </t>
  </si>
  <si>
    <t>MJB43 </t>
  </si>
  <si>
    <t>SI5370 </t>
  </si>
  <si>
    <t>MJB44 </t>
  </si>
  <si>
    <t>C2/29A</t>
  </si>
  <si>
    <t>SI5371 </t>
  </si>
  <si>
    <t>MJB45 </t>
  </si>
  <si>
    <t>SI5372 </t>
  </si>
  <si>
    <t>MJB46 </t>
  </si>
  <si>
    <t>C2/30</t>
  </si>
  <si>
    <t>SI5373 </t>
  </si>
  <si>
    <t>MJB47 </t>
  </si>
  <si>
    <t>C2/32A</t>
  </si>
  <si>
    <t>SI5374 </t>
  </si>
  <si>
    <t>MJB48 </t>
  </si>
  <si>
    <t>SI5375 </t>
  </si>
  <si>
    <t>MJB49 </t>
  </si>
  <si>
    <t>SI5376 </t>
  </si>
  <si>
    <t>MJB50 </t>
  </si>
  <si>
    <t>SI5377 </t>
  </si>
  <si>
    <t>MJB51 </t>
  </si>
  <si>
    <t>SI5378 </t>
  </si>
  <si>
    <t>MJB52 </t>
  </si>
  <si>
    <t>SI5379 </t>
  </si>
  <si>
    <t>MJB53 </t>
  </si>
  <si>
    <t>SI5380 </t>
  </si>
  <si>
    <t>MJB54 </t>
  </si>
  <si>
    <t>SI5381 </t>
  </si>
  <si>
    <t>MJB55 </t>
  </si>
  <si>
    <t>SI5382 </t>
  </si>
  <si>
    <t>MJB56 </t>
  </si>
  <si>
    <t>SI5383 </t>
  </si>
  <si>
    <t>MJB57 </t>
  </si>
  <si>
    <t>C2/34</t>
  </si>
  <si>
    <t>SI5384 </t>
  </si>
  <si>
    <t>MJB58 </t>
  </si>
  <si>
    <t>SI5385 </t>
  </si>
  <si>
    <t>MJB59 </t>
  </si>
  <si>
    <t>SI5386 </t>
  </si>
  <si>
    <t>MJB60 </t>
  </si>
  <si>
    <t>SI5387 </t>
  </si>
  <si>
    <t>MJB61 </t>
  </si>
  <si>
    <t>SI5388 </t>
  </si>
  <si>
    <t>MJB62 </t>
  </si>
  <si>
    <t>SI5389 </t>
  </si>
  <si>
    <t>MJB63 </t>
  </si>
  <si>
    <t>SI5390 </t>
  </si>
  <si>
    <t>MJB64 </t>
  </si>
  <si>
    <t>SI5391 </t>
  </si>
  <si>
    <t>MJB65 </t>
  </si>
  <si>
    <t>SI5392 </t>
  </si>
  <si>
    <t>MJB66 </t>
  </si>
  <si>
    <t>SI5393 </t>
  </si>
  <si>
    <t>MJB67 </t>
  </si>
  <si>
    <t>C2/34A</t>
  </si>
  <si>
    <t>SI5394 </t>
  </si>
  <si>
    <t>MJB68 </t>
  </si>
  <si>
    <t>SI5395 </t>
  </si>
  <si>
    <t>MJB69 </t>
  </si>
  <si>
    <t>SI5396 </t>
  </si>
  <si>
    <t>MJB70 </t>
  </si>
  <si>
    <t>SI5397 </t>
  </si>
  <si>
    <t>MJB71 </t>
  </si>
  <si>
    <t>SI5398 </t>
  </si>
  <si>
    <t>MJB72 </t>
  </si>
  <si>
    <t>SI5399 </t>
  </si>
  <si>
    <t>MJB73 </t>
  </si>
  <si>
    <t>SI5400 </t>
  </si>
  <si>
    <t>MJB74 </t>
  </si>
  <si>
    <t>C2/35</t>
  </si>
  <si>
    <t>SI5401 </t>
  </si>
  <si>
    <t>MJB75 </t>
  </si>
  <si>
    <t>SI5402 </t>
  </si>
  <si>
    <t>MJB76 </t>
  </si>
  <si>
    <t>SI5403 </t>
  </si>
  <si>
    <t>MJB77 </t>
  </si>
  <si>
    <t>SI5404 </t>
  </si>
  <si>
    <t>MJB78 </t>
  </si>
  <si>
    <t>C2/35B</t>
  </si>
  <si>
    <t>SI5405 </t>
  </si>
  <si>
    <t>MJB79 </t>
  </si>
  <si>
    <t>SI5406 </t>
  </si>
  <si>
    <t>MJB80 </t>
  </si>
  <si>
    <t>C2/36A</t>
  </si>
  <si>
    <t>SI5407 </t>
  </si>
  <si>
    <t>MJB81 </t>
  </si>
  <si>
    <t>SI5408 </t>
  </si>
  <si>
    <t>MJB82 </t>
  </si>
  <si>
    <t>SI5726 </t>
  </si>
  <si>
    <t>MJB83 </t>
  </si>
  <si>
    <t>C2/41</t>
  </si>
  <si>
    <t>SI5727 </t>
  </si>
  <si>
    <t>MJB84 </t>
  </si>
  <si>
    <t>C2/40</t>
  </si>
  <si>
    <t>SI5728 </t>
  </si>
  <si>
    <t>MJB85 </t>
  </si>
  <si>
    <t>C2/39A</t>
  </si>
  <si>
    <t>SI5729 </t>
  </si>
  <si>
    <t>MJB86 </t>
  </si>
  <si>
    <t>SI5730 </t>
  </si>
  <si>
    <t>MJB87 </t>
  </si>
  <si>
    <t>SI5731 </t>
  </si>
  <si>
    <t>MJB88 </t>
  </si>
  <si>
    <t>SI5732 </t>
  </si>
  <si>
    <t>MJB89 </t>
  </si>
  <si>
    <t>SI5734 </t>
  </si>
  <si>
    <t>MJB91 </t>
  </si>
  <si>
    <t>C2/38</t>
  </si>
  <si>
    <t>SI5735 </t>
  </si>
  <si>
    <t>MJB92 </t>
  </si>
  <si>
    <t>SI5736 </t>
  </si>
  <si>
    <t>MJB93 </t>
  </si>
  <si>
    <t>SI5737 </t>
  </si>
  <si>
    <t>MJB94 </t>
  </si>
  <si>
    <t>SI5738 </t>
  </si>
  <si>
    <t>MJB95 </t>
  </si>
  <si>
    <t>SI5739 </t>
  </si>
  <si>
    <t>MJB96 </t>
  </si>
  <si>
    <t>SI5740 </t>
  </si>
  <si>
    <t>MJB97 </t>
  </si>
  <si>
    <t>SI5741 </t>
  </si>
  <si>
    <t>MJB98 </t>
  </si>
  <si>
    <t>SI5742 </t>
  </si>
  <si>
    <t>MJB99 </t>
  </si>
  <si>
    <t>SI5745 </t>
  </si>
  <si>
    <t>MJB102 </t>
  </si>
  <si>
    <t>SI5761 </t>
  </si>
  <si>
    <t>MJB118 </t>
  </si>
  <si>
    <t>C2/35A</t>
  </si>
  <si>
    <r>
      <t>Pandanus</t>
    </r>
    <r>
      <rPr>
        <sz val="12"/>
        <color theme="1"/>
        <rFont val="Calibri"/>
        <family val="2"/>
        <scheme val="minor"/>
      </rPr>
      <t xml:space="preserve"> sp.</t>
    </r>
  </si>
  <si>
    <t>SI5762 </t>
  </si>
  <si>
    <t>MJB119 </t>
  </si>
  <si>
    <t>SI5763 </t>
  </si>
  <si>
    <t>MJB120 </t>
  </si>
  <si>
    <t>SI5764 </t>
  </si>
  <si>
    <t>MJB121 </t>
  </si>
  <si>
    <t>SI5765 </t>
  </si>
  <si>
    <t>MJB122 </t>
  </si>
  <si>
    <t>SI5768 </t>
  </si>
  <si>
    <t>MJB125 </t>
  </si>
  <si>
    <t>SI5769 </t>
  </si>
  <si>
    <t>MJB126 </t>
  </si>
  <si>
    <t>SI5771 </t>
  </si>
  <si>
    <t>MJB128 </t>
  </si>
  <si>
    <t>SI5799 </t>
  </si>
  <si>
    <t>MJB156 </t>
  </si>
  <si>
    <t>SI5800 </t>
  </si>
  <si>
    <t>MJB157 </t>
  </si>
  <si>
    <t>SI5801 </t>
  </si>
  <si>
    <t>MJB158 </t>
  </si>
  <si>
    <t>SI5802 </t>
  </si>
  <si>
    <t>MJB159 </t>
  </si>
  <si>
    <t>SI5803 </t>
  </si>
  <si>
    <t>MJB160 </t>
  </si>
  <si>
    <t>SI5804 </t>
  </si>
  <si>
    <t>MJB161 </t>
  </si>
  <si>
    <t>SI5805 </t>
  </si>
  <si>
    <t>MJB162 </t>
  </si>
  <si>
    <t>SI5806 </t>
  </si>
  <si>
    <t>MJB163 </t>
  </si>
  <si>
    <t>SI5807 </t>
  </si>
  <si>
    <t>MJB164 </t>
  </si>
  <si>
    <t>SI5808 </t>
  </si>
  <si>
    <t>MJB165 </t>
  </si>
  <si>
    <t>SI5809 </t>
  </si>
  <si>
    <t>MJB166 </t>
  </si>
  <si>
    <t>SI5810 </t>
  </si>
  <si>
    <t>MJB167 </t>
  </si>
  <si>
    <t>SI5811 </t>
  </si>
  <si>
    <t>MJB168 </t>
  </si>
  <si>
    <t>SI5812 </t>
  </si>
  <si>
    <t>MJB169 </t>
  </si>
  <si>
    <t>SI5813 </t>
  </si>
  <si>
    <t>MJB170 </t>
  </si>
  <si>
    <t>SI5814 </t>
  </si>
  <si>
    <t>MJB171 </t>
  </si>
  <si>
    <t>SI5815 </t>
  </si>
  <si>
    <t>MJB172 </t>
  </si>
  <si>
    <t>SI5856</t>
  </si>
  <si>
    <t>MJB179</t>
  </si>
  <si>
    <t>C2/48</t>
  </si>
  <si>
    <t>Pandanus sp.</t>
  </si>
  <si>
    <t>IS</t>
  </si>
  <si>
    <t>SI5870</t>
  </si>
  <si>
    <t>MJB193</t>
  </si>
  <si>
    <t>SI5871</t>
  </si>
  <si>
    <t>MJB194</t>
  </si>
  <si>
    <t>DNS</t>
  </si>
  <si>
    <t>SI5872</t>
  </si>
  <si>
    <t>MJB195</t>
  </si>
  <si>
    <t>SI5873</t>
  </si>
  <si>
    <t>MJB196</t>
  </si>
  <si>
    <t>SI5874</t>
  </si>
  <si>
    <t>MJB197</t>
  </si>
  <si>
    <t>SI5875</t>
  </si>
  <si>
    <t>MJB198</t>
  </si>
  <si>
    <t>SI5876</t>
  </si>
  <si>
    <t>MJB199</t>
  </si>
  <si>
    <t>C2/33A</t>
  </si>
  <si>
    <t>S</t>
  </si>
  <si>
    <t>SI5877</t>
  </si>
  <si>
    <t>MJB200</t>
  </si>
  <si>
    <t>SI5878</t>
  </si>
  <si>
    <t>MJB201</t>
  </si>
  <si>
    <t>SI5879</t>
  </si>
  <si>
    <t>MJB202</t>
  </si>
  <si>
    <t>SI5880</t>
  </si>
  <si>
    <t>MJB203</t>
  </si>
  <si>
    <t>SI5881</t>
  </si>
  <si>
    <t>MJB204</t>
  </si>
  <si>
    <t>SI5882</t>
  </si>
  <si>
    <t>MJB205</t>
  </si>
  <si>
    <t>SI5883</t>
  </si>
  <si>
    <t>MJB206</t>
  </si>
  <si>
    <t>SI5884</t>
  </si>
  <si>
    <t>MJB207</t>
  </si>
  <si>
    <t>SI5885</t>
  </si>
  <si>
    <t>MJB208</t>
  </si>
  <si>
    <t>SI5886</t>
  </si>
  <si>
    <t>MJB209</t>
  </si>
  <si>
    <t>SI5887</t>
  </si>
  <si>
    <t>MJB210</t>
  </si>
  <si>
    <t>SI5907</t>
  </si>
  <si>
    <t>MJB230</t>
  </si>
  <si>
    <t>SI5908</t>
  </si>
  <si>
    <t>MJB231</t>
  </si>
  <si>
    <t>SI5909</t>
  </si>
  <si>
    <t>MJB232</t>
  </si>
  <si>
    <t>SI5915</t>
  </si>
  <si>
    <t>MJB238</t>
  </si>
  <si>
    <t>SI5916</t>
  </si>
  <si>
    <t>MJB239</t>
  </si>
  <si>
    <t>SI5917</t>
  </si>
  <si>
    <t>MJB240</t>
  </si>
  <si>
    <t>SI5939</t>
  </si>
  <si>
    <t>MJB262</t>
  </si>
  <si>
    <t>SI5940</t>
  </si>
  <si>
    <t>MJB263</t>
  </si>
  <si>
    <t>SI5941</t>
  </si>
  <si>
    <t>MJB264</t>
  </si>
  <si>
    <t>SI5942</t>
  </si>
  <si>
    <t>MJB265</t>
  </si>
  <si>
    <t>SI5943</t>
  </si>
  <si>
    <t>MJB266</t>
  </si>
  <si>
    <t>SI5944</t>
  </si>
  <si>
    <t>MJB267</t>
  </si>
  <si>
    <t>SI5945</t>
  </si>
  <si>
    <t>MJB268</t>
  </si>
  <si>
    <t>SI5946</t>
  </si>
  <si>
    <t>MJB269</t>
  </si>
  <si>
    <t>C2/31A</t>
  </si>
  <si>
    <t>SI5971</t>
  </si>
  <si>
    <t>MJB294</t>
  </si>
  <si>
    <t>C2/31</t>
  </si>
  <si>
    <t>SI5972</t>
  </si>
  <si>
    <t>MJB295</t>
  </si>
  <si>
    <t>SI5995</t>
  </si>
  <si>
    <t>MJB318</t>
  </si>
  <si>
    <t>C2/30B</t>
  </si>
  <si>
    <t>SI6011</t>
  </si>
  <si>
    <t>MJB334</t>
  </si>
  <si>
    <t>SI6036</t>
  </si>
  <si>
    <t>MJB359</t>
  </si>
  <si>
    <t>SI6038</t>
  </si>
  <si>
    <t>MJB361</t>
  </si>
  <si>
    <t>SI6039</t>
  </si>
  <si>
    <t>MJB362</t>
  </si>
  <si>
    <t>SI6040</t>
  </si>
  <si>
    <t>MJB363</t>
  </si>
  <si>
    <t>SI6041</t>
  </si>
  <si>
    <t>MJB364</t>
  </si>
  <si>
    <t>SI6042</t>
  </si>
  <si>
    <t>MJB365</t>
  </si>
  <si>
    <t>SI6043</t>
  </si>
  <si>
    <t>MJB366</t>
  </si>
  <si>
    <t>SI6044</t>
  </si>
  <si>
    <t>MJB367</t>
  </si>
  <si>
    <t>SI6045</t>
  </si>
  <si>
    <t>MJB368</t>
  </si>
  <si>
    <t>SI6046</t>
  </si>
  <si>
    <t>MJB369</t>
  </si>
  <si>
    <t>SI6047</t>
  </si>
  <si>
    <t>MJB370</t>
  </si>
  <si>
    <t>SI6048</t>
  </si>
  <si>
    <t>MJB371</t>
  </si>
  <si>
    <t>SI6049</t>
  </si>
  <si>
    <t>MJB372</t>
  </si>
  <si>
    <t>SI6050</t>
  </si>
  <si>
    <t>MJB373</t>
  </si>
  <si>
    <t>SI6051</t>
  </si>
  <si>
    <t>MJB374</t>
  </si>
  <si>
    <t>SI6052</t>
  </si>
  <si>
    <t>MJB375</t>
  </si>
  <si>
    <t>SI6053</t>
  </si>
  <si>
    <t>MJB376</t>
  </si>
  <si>
    <t>SI6054</t>
  </si>
  <si>
    <t>MJB377</t>
  </si>
  <si>
    <t>SI6055</t>
  </si>
  <si>
    <t>MJB378</t>
  </si>
  <si>
    <t>SI6060</t>
  </si>
  <si>
    <t>MJB383</t>
  </si>
  <si>
    <t>SI6061</t>
  </si>
  <si>
    <t>MJB384</t>
  </si>
  <si>
    <t>SI6062</t>
  </si>
  <si>
    <t>MJB385</t>
  </si>
  <si>
    <t>SI6063</t>
  </si>
  <si>
    <t>MJB386</t>
  </si>
  <si>
    <t>SI6064</t>
  </si>
  <si>
    <t>MJB387</t>
  </si>
  <si>
    <t>SI6065</t>
  </si>
  <si>
    <t>MJB388</t>
  </si>
  <si>
    <t>SI6066</t>
  </si>
  <si>
    <t>MJB389</t>
  </si>
  <si>
    <t>C2/27A</t>
  </si>
  <si>
    <t>SI6067</t>
  </si>
  <si>
    <t>MJB390</t>
  </si>
  <si>
    <t>SI6068</t>
  </si>
  <si>
    <t>MJB391</t>
  </si>
  <si>
    <t>SI6069</t>
  </si>
  <si>
    <t>MJB392</t>
  </si>
  <si>
    <t>SI6070</t>
  </si>
  <si>
    <t>MJB393</t>
  </si>
  <si>
    <t>C2/27</t>
  </si>
  <si>
    <t>SI6071</t>
  </si>
  <si>
    <t>MJB394</t>
  </si>
  <si>
    <t>SI6072</t>
  </si>
  <si>
    <t>MJB395</t>
  </si>
  <si>
    <t>E4/22A</t>
  </si>
  <si>
    <t>SI6073</t>
  </si>
  <si>
    <t>MJB396</t>
  </si>
  <si>
    <t>SI6074</t>
  </si>
  <si>
    <t>MJB397</t>
  </si>
  <si>
    <t>SI6075</t>
  </si>
  <si>
    <t>MJB398</t>
  </si>
  <si>
    <t>SI6076</t>
  </si>
  <si>
    <t>MJB399</t>
  </si>
  <si>
    <t>SI6077</t>
  </si>
  <si>
    <t>MJB400</t>
  </si>
  <si>
    <t>SI6078</t>
  </si>
  <si>
    <t>MJB401</t>
  </si>
  <si>
    <t>SI6079</t>
  </si>
  <si>
    <t>MJB402</t>
  </si>
  <si>
    <t>SI6080</t>
  </si>
  <si>
    <t>MJB403</t>
  </si>
  <si>
    <t>SI6081</t>
  </si>
  <si>
    <t>MJB404</t>
  </si>
  <si>
    <t>SI6082</t>
  </si>
  <si>
    <t>MJB405</t>
  </si>
  <si>
    <t>SI6084</t>
  </si>
  <si>
    <t>MJB407</t>
  </si>
  <si>
    <t>SI6085</t>
  </si>
  <si>
    <t>MJB408</t>
  </si>
  <si>
    <t>SI6086</t>
  </si>
  <si>
    <t>MJB409</t>
  </si>
  <si>
    <t>SI6087</t>
  </si>
  <si>
    <t>MJB410</t>
  </si>
  <si>
    <t>SI6088</t>
  </si>
  <si>
    <t>MJB411</t>
  </si>
  <si>
    <t>SI6089</t>
  </si>
  <si>
    <t>MJB412</t>
  </si>
  <si>
    <t>SI6090</t>
  </si>
  <si>
    <t>MJB413</t>
  </si>
  <si>
    <t>SI6091</t>
  </si>
  <si>
    <t>MJB414</t>
  </si>
  <si>
    <t>SI6092</t>
  </si>
  <si>
    <t>MJB415</t>
  </si>
  <si>
    <t>SI6093</t>
  </si>
  <si>
    <t>MJB416</t>
  </si>
  <si>
    <t>SI6094</t>
  </si>
  <si>
    <t>MJB417</t>
  </si>
  <si>
    <t>SI6095</t>
  </si>
  <si>
    <t>MJB418</t>
  </si>
  <si>
    <t>SI6096</t>
  </si>
  <si>
    <t>MJB419</t>
  </si>
  <si>
    <t>SI6097</t>
  </si>
  <si>
    <t>MJB420</t>
  </si>
  <si>
    <t>SI6098</t>
  </si>
  <si>
    <t>MJB421</t>
  </si>
  <si>
    <t>SI6099</t>
  </si>
  <si>
    <t>MJB422</t>
  </si>
  <si>
    <t>SI6100</t>
  </si>
  <si>
    <t>MJB423</t>
  </si>
  <si>
    <t>SI6101</t>
  </si>
  <si>
    <t>MJB424</t>
  </si>
  <si>
    <t>SI6102</t>
  </si>
  <si>
    <t>MJB425</t>
  </si>
  <si>
    <t>SI6103</t>
  </si>
  <si>
    <t>MJB426</t>
  </si>
  <si>
    <t>SI6104</t>
  </si>
  <si>
    <t>MJB427</t>
  </si>
  <si>
    <t>SI6105</t>
  </si>
  <si>
    <t>MJB428</t>
  </si>
  <si>
    <t>E4/6A</t>
  </si>
  <si>
    <t>SI6106</t>
  </si>
  <si>
    <t>MJB429</t>
  </si>
  <si>
    <t>SI6107</t>
  </si>
  <si>
    <t>MJB430</t>
  </si>
  <si>
    <t>SI6108</t>
  </si>
  <si>
    <t>MJB431</t>
  </si>
  <si>
    <t>SI6109</t>
  </si>
  <si>
    <t>MJB432</t>
  </si>
  <si>
    <t>SI6110</t>
  </si>
  <si>
    <t>MJB433</t>
  </si>
  <si>
    <t>SI6111</t>
  </si>
  <si>
    <t>MJB434</t>
  </si>
  <si>
    <t>NS</t>
  </si>
  <si>
    <t>SI6112</t>
  </si>
  <si>
    <t>MJB435</t>
  </si>
  <si>
    <t>SI6113</t>
  </si>
  <si>
    <t>MJB436</t>
  </si>
  <si>
    <t>SI6114</t>
  </si>
  <si>
    <t>MJB437</t>
  </si>
  <si>
    <t>SI6115</t>
  </si>
  <si>
    <t>MJB438</t>
  </si>
  <si>
    <t>SI6116</t>
  </si>
  <si>
    <t>MJB439</t>
  </si>
  <si>
    <t>SI6117</t>
  </si>
  <si>
    <t>MJB440</t>
  </si>
  <si>
    <t>SI6118</t>
  </si>
  <si>
    <t>MJB441</t>
  </si>
  <si>
    <t>SI6119</t>
  </si>
  <si>
    <t>MJB442</t>
  </si>
  <si>
    <t>SI6120</t>
  </si>
  <si>
    <t>MJB443</t>
  </si>
  <si>
    <t>SI6121</t>
  </si>
  <si>
    <t>MJB444</t>
  </si>
  <si>
    <t>SI6122</t>
  </si>
  <si>
    <t>MJB445</t>
  </si>
  <si>
    <t>SI6123</t>
  </si>
  <si>
    <t>MJB446</t>
  </si>
  <si>
    <t>SI6124</t>
  </si>
  <si>
    <t>MJB447</t>
  </si>
  <si>
    <t>δ13C</t>
  </si>
  <si>
    <t>Adjusted δ13C</t>
  </si>
  <si>
    <t>Phase 3a</t>
  </si>
  <si>
    <t>Phase 3b</t>
  </si>
  <si>
    <t>Phase 4</t>
  </si>
  <si>
    <t>Phase 5</t>
  </si>
  <si>
    <t>Phase 7a</t>
  </si>
  <si>
    <t>Phase 7b</t>
  </si>
  <si>
    <t>Modern (western Arnhem Land)</t>
  </si>
  <si>
    <t>Survived</t>
  </si>
  <si>
    <t>Failed</t>
  </si>
  <si>
    <t>Present</t>
  </si>
  <si>
    <t xml:space="preserve">~40kyr </t>
  </si>
  <si>
    <t>~40kyr</t>
  </si>
  <si>
    <t>65,000-52,700 ya</t>
  </si>
  <si>
    <t>51,600-40,000 ya</t>
  </si>
  <si>
    <t>40,000-28,100 ya</t>
  </si>
  <si>
    <t>26,700-13,200 ya</t>
  </si>
  <si>
    <t>9,700-8,000 ya</t>
  </si>
  <si>
    <t>602-599 cal BP</t>
  </si>
  <si>
    <t>150 cal BP to 2001</t>
  </si>
  <si>
    <t>65.0 ± 5.7 kyr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</si>
</sst>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5" x14ac:knownFonts="1">
    <font>
      <sz val="12"/>
      <color theme="1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4">
    <xf numFmtId="0" fontId="0" fillId="0" borderId="0" xfId="0"/>
    <xf numFmtId="3" fontId="0" fillId="0" borderId="0" xfId="0" applyNumberFormat="1"/>
    <xf numFmtId="164" fontId="2" fillId="0" borderId="0" xfId="1" applyNumberFormat="1" applyFont="1" applyFill="1"/>
    <xf numFmtId="164" fontId="0" fillId="0" borderId="0" xfId="0" applyNumberFormat="1"/>
    <xf numFmtId="165" fontId="0" fillId="0" borderId="0" xfId="0" applyNumberFormat="1" applyAlignment="1">
      <alignment horizontal="left"/>
    </xf>
    <xf numFmtId="0" fontId="3" fillId="0" borderId="0" xfId="0" applyFont="1"/>
    <xf numFmtId="165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Alignment="1" applyProtection="1">
      <alignment horizontal="left"/>
      <protection locked="0"/>
    </xf>
    <xf numFmtId="165" fontId="2" fillId="0" borderId="0" xfId="0" applyNumberFormat="1" applyFont="1" applyAlignment="1">
      <alignment horizontal="left"/>
    </xf>
    <xf numFmtId="165" fontId="2" fillId="0" borderId="0" xfId="0" applyNumberFormat="1" applyFont="1" applyAlignment="1">
      <alignment horizontal="right"/>
    </xf>
    <xf numFmtId="165" fontId="0" fillId="0" borderId="0" xfId="0" applyNumberFormat="1"/>
    <xf numFmtId="165" fontId="4" fillId="0" borderId="0" xfId="0" applyNumberFormat="1" applyFont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Survived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Sheet4!$A$2:$A$8</c:f>
              <c:strCache>
                <c:ptCount val="7"/>
                <c:pt idx="0">
                  <c:v>2</c:v>
                </c:pt>
                <c:pt idx="1">
                  <c:v>3a</c:v>
                </c:pt>
                <c:pt idx="2">
                  <c:v>3b</c:v>
                </c:pt>
                <c:pt idx="3">
                  <c:v>4</c:v>
                </c:pt>
                <c:pt idx="4">
                  <c:v>5</c:v>
                </c:pt>
                <c:pt idx="5">
                  <c:v>7a</c:v>
                </c:pt>
                <c:pt idx="6">
                  <c:v>7b</c:v>
                </c:pt>
              </c:strCache>
            </c:strRef>
          </c:cat>
          <c:val>
            <c:numRef>
              <c:f>Sheet4!$B$2:$B$8</c:f>
              <c:numCache>
                <c:formatCode>General</c:formatCode>
                <c:ptCount val="7"/>
                <c:pt idx="0">
                  <c:v>3</c:v>
                </c:pt>
                <c:pt idx="1">
                  <c:v>38</c:v>
                </c:pt>
                <c:pt idx="2">
                  <c:v>14</c:v>
                </c:pt>
                <c:pt idx="3">
                  <c:v>20</c:v>
                </c:pt>
                <c:pt idx="4">
                  <c:v>3</c:v>
                </c:pt>
                <c:pt idx="5">
                  <c:v>8</c:v>
                </c:pt>
                <c:pt idx="6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7B-754B-B04C-4A6136126A7E}"/>
            </c:ext>
          </c:extLst>
        </c:ser>
        <c:ser>
          <c:idx val="1"/>
          <c:order val="1"/>
          <c:tx>
            <c:strRef>
              <c:f>Sheet4!$C$1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Sheet4!$A$2:$A$8</c:f>
              <c:strCache>
                <c:ptCount val="7"/>
                <c:pt idx="0">
                  <c:v>2</c:v>
                </c:pt>
                <c:pt idx="1">
                  <c:v>3a</c:v>
                </c:pt>
                <c:pt idx="2">
                  <c:v>3b</c:v>
                </c:pt>
                <c:pt idx="3">
                  <c:v>4</c:v>
                </c:pt>
                <c:pt idx="4">
                  <c:v>5</c:v>
                </c:pt>
                <c:pt idx="5">
                  <c:v>7a</c:v>
                </c:pt>
                <c:pt idx="6">
                  <c:v>7b</c:v>
                </c:pt>
              </c:strCache>
            </c:strRef>
          </c:cat>
          <c:val>
            <c:numRef>
              <c:f>Sheet4!$C$2:$C$8</c:f>
              <c:numCache>
                <c:formatCode>General</c:formatCode>
                <c:ptCount val="7"/>
                <c:pt idx="0">
                  <c:v>9</c:v>
                </c:pt>
                <c:pt idx="1">
                  <c:v>43</c:v>
                </c:pt>
                <c:pt idx="2">
                  <c:v>21</c:v>
                </c:pt>
                <c:pt idx="3">
                  <c:v>27</c:v>
                </c:pt>
                <c:pt idx="4">
                  <c:v>0</c:v>
                </c:pt>
                <c:pt idx="5">
                  <c:v>0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7B-754B-B04C-4A6136126A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51112976"/>
        <c:axId val="1027378048"/>
      </c:barChart>
      <c:catAx>
        <c:axId val="1051112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7378048"/>
        <c:crosses val="autoZero"/>
        <c:auto val="1"/>
        <c:lblAlgn val="ctr"/>
        <c:lblOffset val="100"/>
        <c:noMultiLvlLbl val="0"/>
      </c:catAx>
      <c:valAx>
        <c:axId val="102737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1112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</xdr:colOff>
      <xdr:row>5</xdr:row>
      <xdr:rowOff>38100</xdr:rowOff>
    </xdr:from>
    <xdr:to>
      <xdr:col>10</xdr:col>
      <xdr:colOff>450850</xdr:colOff>
      <xdr:row>18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16BF3B-F008-3540-B4A3-2BC1E13602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Voelker-2016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E2">
            <v>-30.622578564000001</v>
          </cell>
        </row>
        <row r="3">
          <cell r="E3">
            <v>-30.474932599999999</v>
          </cell>
        </row>
        <row r="4">
          <cell r="E4">
            <v>-30.32741944</v>
          </cell>
        </row>
        <row r="5">
          <cell r="E5">
            <v>-30.180167917999999</v>
          </cell>
        </row>
        <row r="6">
          <cell r="E6">
            <v>-30.03182786</v>
          </cell>
        </row>
        <row r="7">
          <cell r="E7">
            <v>-29.885845354000001</v>
          </cell>
        </row>
        <row r="8">
          <cell r="E8">
            <v>-29.744751615999999</v>
          </cell>
        </row>
        <row r="9">
          <cell r="E9">
            <v>-29.613114752000001</v>
          </cell>
        </row>
        <row r="10">
          <cell r="E10">
            <v>-29.493100485999999</v>
          </cell>
        </row>
        <row r="11">
          <cell r="E11">
            <v>-29.387808702000001</v>
          </cell>
        </row>
        <row r="12">
          <cell r="E12">
            <v>-29.301073114000001</v>
          </cell>
        </row>
        <row r="13">
          <cell r="E13">
            <v>-29.232701894000002</v>
          </cell>
        </row>
        <row r="14">
          <cell r="E14">
            <v>-29.178200715999999</v>
          </cell>
        </row>
        <row r="15">
          <cell r="E15">
            <v>-29.135193302000001</v>
          </cell>
        </row>
        <row r="16">
          <cell r="E16">
            <v>-29.099366367999998</v>
          </cell>
        </row>
        <row r="17">
          <cell r="E17">
            <v>-29.068373147999999</v>
          </cell>
        </row>
        <row r="18">
          <cell r="E18">
            <v>-29.039807851999999</v>
          </cell>
        </row>
        <row r="19">
          <cell r="E19">
            <v>-29.013427006000001</v>
          </cell>
        </row>
        <row r="20">
          <cell r="E20">
            <v>-28.988326524000001</v>
          </cell>
        </row>
        <row r="21">
          <cell r="E21">
            <v>-28.960945678000002</v>
          </cell>
        </row>
        <row r="22">
          <cell r="E22">
            <v>-28.931513186</v>
          </cell>
        </row>
        <row r="23">
          <cell r="E23">
            <v>-28.899073315999999</v>
          </cell>
        </row>
        <row r="24">
          <cell r="E24">
            <v>-28.865707226000001</v>
          </cell>
        </row>
        <row r="25">
          <cell r="E25">
            <v>-28.832717414000001</v>
          </cell>
        </row>
        <row r="26">
          <cell r="E26">
            <v>-28.802727602000001</v>
          </cell>
        </row>
        <row r="27">
          <cell r="E27">
            <v>-28.776062421999999</v>
          </cell>
        </row>
        <row r="28">
          <cell r="E28">
            <v>-28.752803031999999</v>
          </cell>
        </row>
        <row r="29">
          <cell r="E29">
            <v>-28.732052723999999</v>
          </cell>
        </row>
        <row r="30">
          <cell r="E30">
            <v>-28.714099239999999</v>
          </cell>
        </row>
        <row r="31">
          <cell r="E31">
            <v>-28.696610570000001</v>
          </cell>
        </row>
        <row r="32">
          <cell r="E32">
            <v>-28.681771164000001</v>
          </cell>
        </row>
        <row r="33">
          <cell r="E33">
            <v>-28.666581021999999</v>
          </cell>
        </row>
        <row r="34">
          <cell r="E34">
            <v>-28.652032766000001</v>
          </cell>
        </row>
        <row r="35">
          <cell r="E35">
            <v>-28.637192798000001</v>
          </cell>
        </row>
        <row r="36">
          <cell r="E36">
            <v>-28.622773376000001</v>
          </cell>
        </row>
        <row r="37">
          <cell r="E37">
            <v>-28.609811390000001</v>
          </cell>
        </row>
        <row r="38">
          <cell r="E38">
            <v>-28.597240438</v>
          </cell>
        </row>
        <row r="39">
          <cell r="E39">
            <v>-28.585023629999998</v>
          </cell>
        </row>
        <row r="40">
          <cell r="E40">
            <v>-28.574190477999998</v>
          </cell>
        </row>
        <row r="41">
          <cell r="E41">
            <v>-28.562519642000002</v>
          </cell>
        </row>
        <row r="42">
          <cell r="E42">
            <v>-28.548974231999999</v>
          </cell>
        </row>
        <row r="43">
          <cell r="E43">
            <v>-28.535495224000002</v>
          </cell>
        </row>
        <row r="44">
          <cell r="E44">
            <v>-28.520016215999998</v>
          </cell>
        </row>
        <row r="45">
          <cell r="E45">
            <v>-28.503574098000001</v>
          </cell>
        </row>
        <row r="46">
          <cell r="E46">
            <v>-28.486999176000001</v>
          </cell>
        </row>
        <row r="47">
          <cell r="E47">
            <v>-28.470335718000001</v>
          </cell>
        </row>
        <row r="48">
          <cell r="E48">
            <v>-28.452568968000001</v>
          </cell>
        </row>
        <row r="103">
          <cell r="E103">
            <v>-28.290672260000001</v>
          </cell>
        </row>
        <row r="177">
          <cell r="E177">
            <v>-28.147801858000001</v>
          </cell>
        </row>
        <row r="178">
          <cell r="E178">
            <v>-28.158930691999998</v>
          </cell>
        </row>
        <row r="179">
          <cell r="E179">
            <v>-28.160015258000001</v>
          </cell>
        </row>
        <row r="180">
          <cell r="E180">
            <v>-28.1710408</v>
          </cell>
        </row>
        <row r="181">
          <cell r="E181">
            <v>-28.181999940000001</v>
          </cell>
        </row>
        <row r="182">
          <cell r="E182">
            <v>-28.182863166000001</v>
          </cell>
        </row>
        <row r="183">
          <cell r="E183">
            <v>-28.193571454000001</v>
          </cell>
        </row>
        <row r="184">
          <cell r="E184">
            <v>-28.204087913999999</v>
          </cell>
        </row>
        <row r="185">
          <cell r="E185">
            <v>-28.214419924000001</v>
          </cell>
        </row>
        <row r="186">
          <cell r="E186">
            <v>-28.224619130000001</v>
          </cell>
        </row>
        <row r="187">
          <cell r="E187">
            <v>-28.224766689999999</v>
          </cell>
        </row>
        <row r="188">
          <cell r="E188">
            <v>-28.234943762</v>
          </cell>
        </row>
        <row r="189">
          <cell r="E189">
            <v>-28.245201991999998</v>
          </cell>
        </row>
        <row r="190">
          <cell r="E190">
            <v>-28.255593026</v>
          </cell>
        </row>
        <row r="191">
          <cell r="E191">
            <v>-28.266124242</v>
          </cell>
        </row>
        <row r="192">
          <cell r="E192">
            <v>-28.276817774000001</v>
          </cell>
        </row>
        <row r="193">
          <cell r="E193">
            <v>-28.287666244</v>
          </cell>
        </row>
        <row r="229">
          <cell r="E229">
            <v>-28.246919999999999</v>
          </cell>
        </row>
        <row r="230">
          <cell r="E230">
            <v>-28.233194109999999</v>
          </cell>
        </row>
        <row r="231">
          <cell r="E231">
            <v>-28.219999435999998</v>
          </cell>
        </row>
        <row r="232">
          <cell r="E232">
            <v>-28.207225308000002</v>
          </cell>
        </row>
        <row r="233">
          <cell r="E233">
            <v>-28.204790568</v>
          </cell>
        </row>
        <row r="234">
          <cell r="E234">
            <v>-28.19256979</v>
          </cell>
        </row>
        <row r="235">
          <cell r="E235">
            <v>-28.19046706</v>
          </cell>
        </row>
        <row r="236">
          <cell r="E236">
            <v>-28.188364329999999</v>
          </cell>
        </row>
        <row r="237">
          <cell r="E237">
            <v>-28.186165685999999</v>
          </cell>
        </row>
        <row r="238">
          <cell r="E238">
            <v>-28.183782592</v>
          </cell>
        </row>
        <row r="239">
          <cell r="E239">
            <v>-28.191126512</v>
          </cell>
        </row>
        <row r="240">
          <cell r="E240">
            <v>-28.188123665999999</v>
          </cell>
        </row>
        <row r="241">
          <cell r="E241">
            <v>-28.194707652000002</v>
          </cell>
        </row>
        <row r="242">
          <cell r="E242">
            <v>-28.190856336</v>
          </cell>
        </row>
        <row r="243">
          <cell r="E243">
            <v>-28.196584474000002</v>
          </cell>
        </row>
        <row r="244">
          <cell r="E244">
            <v>-28.201884688</v>
          </cell>
        </row>
        <row r="245">
          <cell r="E245">
            <v>-28.206793867999998</v>
          </cell>
        </row>
        <row r="246">
          <cell r="E246">
            <v>-28.201378416000001</v>
          </cell>
        </row>
        <row r="247">
          <cell r="E247">
            <v>-28.205653087999998</v>
          </cell>
        </row>
        <row r="248">
          <cell r="E248">
            <v>-28.209640018000002</v>
          </cell>
        </row>
        <row r="249">
          <cell r="E249">
            <v>-28.213339206000001</v>
          </cell>
        </row>
        <row r="250">
          <cell r="E250">
            <v>-28.206735896000001</v>
          </cell>
        </row>
        <row r="251">
          <cell r="E251">
            <v>-28.209837466</v>
          </cell>
        </row>
        <row r="252">
          <cell r="E252">
            <v>-28.212614404</v>
          </cell>
        </row>
        <row r="253">
          <cell r="E253">
            <v>-28.215051954</v>
          </cell>
        </row>
        <row r="254">
          <cell r="E254">
            <v>-28.207135359999999</v>
          </cell>
        </row>
        <row r="255">
          <cell r="E255">
            <v>-28.198864621999999</v>
          </cell>
        </row>
        <row r="256">
          <cell r="E256">
            <v>-28.190224984</v>
          </cell>
        </row>
        <row r="257">
          <cell r="E257">
            <v>-28.181209068000001</v>
          </cell>
        </row>
        <row r="258">
          <cell r="E258">
            <v>-28.171816874000001</v>
          </cell>
        </row>
        <row r="259">
          <cell r="E259">
            <v>-28.162048402</v>
          </cell>
        </row>
        <row r="260">
          <cell r="E260">
            <v>-28.141896274</v>
          </cell>
        </row>
        <row r="261">
          <cell r="E261">
            <v>-28.121382623999999</v>
          </cell>
        </row>
        <row r="262">
          <cell r="E262">
            <v>-28.100551719999999</v>
          </cell>
        </row>
        <row r="263">
          <cell r="E263">
            <v>-28.079469964000001</v>
          </cell>
        </row>
        <row r="264">
          <cell r="E264">
            <v>-28.048211135999999</v>
          </cell>
        </row>
        <row r="265">
          <cell r="E265">
            <v>-28.026856393999999</v>
          </cell>
        </row>
        <row r="266">
          <cell r="E266">
            <v>-27.995479518</v>
          </cell>
        </row>
        <row r="267">
          <cell r="E267">
            <v>-27.974161666000001</v>
          </cell>
        </row>
        <row r="268">
          <cell r="E268">
            <v>-27.943006130000001</v>
          </cell>
        </row>
        <row r="269">
          <cell r="E269">
            <v>-27.912094067999998</v>
          </cell>
        </row>
        <row r="270">
          <cell r="E270">
            <v>-27.881536149999999</v>
          </cell>
        </row>
        <row r="271">
          <cell r="E271">
            <v>-27.851443046</v>
          </cell>
        </row>
        <row r="272">
          <cell r="E272">
            <v>-27.831881158000002</v>
          </cell>
        </row>
        <row r="273">
          <cell r="E273">
            <v>-27.802865241999999</v>
          </cell>
        </row>
        <row r="274">
          <cell r="E274">
            <v>-27.774417432</v>
          </cell>
        </row>
        <row r="275">
          <cell r="E275">
            <v>-27.756552484</v>
          </cell>
        </row>
        <row r="276">
          <cell r="E276">
            <v>-27.729240885999999</v>
          </cell>
        </row>
        <row r="277">
          <cell r="E277">
            <v>-27.712482638000001</v>
          </cell>
        </row>
        <row r="278">
          <cell r="E278">
            <v>-27.696270362</v>
          </cell>
        </row>
        <row r="279">
          <cell r="E279">
            <v>-27.680589302000001</v>
          </cell>
        </row>
        <row r="280">
          <cell r="E280">
            <v>-27.665439458000002</v>
          </cell>
        </row>
        <row r="281">
          <cell r="E281">
            <v>-27.650798695999999</v>
          </cell>
        </row>
        <row r="282">
          <cell r="E282">
            <v>-27.636659638000001</v>
          </cell>
        </row>
        <row r="283">
          <cell r="E283">
            <v>-27.633014906</v>
          </cell>
        </row>
        <row r="284">
          <cell r="E284">
            <v>-27.619834988000001</v>
          </cell>
        </row>
        <row r="285">
          <cell r="E285">
            <v>-27.617105127999999</v>
          </cell>
        </row>
        <row r="286">
          <cell r="E286">
            <v>-27.614803192</v>
          </cell>
        </row>
        <row r="287">
          <cell r="E287">
            <v>-27.612884911999998</v>
          </cell>
        </row>
        <row r="288">
          <cell r="E288">
            <v>-27.611320775999999</v>
          </cell>
        </row>
        <row r="289">
          <cell r="E289">
            <v>-27.610081271999999</v>
          </cell>
        </row>
        <row r="290">
          <cell r="E290">
            <v>-27.619122132000001</v>
          </cell>
        </row>
        <row r="291">
          <cell r="E291">
            <v>-27.618421221999998</v>
          </cell>
        </row>
        <row r="292">
          <cell r="E292">
            <v>-27.62794903</v>
          </cell>
        </row>
        <row r="293">
          <cell r="E293">
            <v>-27.637653910000001</v>
          </cell>
        </row>
        <row r="294">
          <cell r="E294">
            <v>-27.64750635</v>
          </cell>
        </row>
        <row r="295">
          <cell r="E295">
            <v>-27.657462081999999</v>
          </cell>
        </row>
        <row r="296">
          <cell r="E296">
            <v>-27.657484216</v>
          </cell>
        </row>
        <row r="297">
          <cell r="E297">
            <v>-27.667543240000001</v>
          </cell>
        </row>
        <row r="298">
          <cell r="E298">
            <v>-27.677624397999999</v>
          </cell>
        </row>
        <row r="299">
          <cell r="E299">
            <v>-27.677712933999999</v>
          </cell>
        </row>
        <row r="300">
          <cell r="E300">
            <v>-27.687786714000001</v>
          </cell>
        </row>
        <row r="301">
          <cell r="E301">
            <v>-27.687845738</v>
          </cell>
        </row>
        <row r="302">
          <cell r="E302">
            <v>-27.697867872</v>
          </cell>
        </row>
        <row r="303">
          <cell r="E303">
            <v>-27.697860494</v>
          </cell>
        </row>
        <row r="304">
          <cell r="E304">
            <v>-27.697801470000002</v>
          </cell>
        </row>
        <row r="305">
          <cell r="E305">
            <v>-27.707698178000001</v>
          </cell>
        </row>
        <row r="306">
          <cell r="E306">
            <v>-27.70754324</v>
          </cell>
        </row>
        <row r="307">
          <cell r="E307">
            <v>-27.7073219</v>
          </cell>
        </row>
        <row r="308">
          <cell r="E308">
            <v>-27.707034157999999</v>
          </cell>
        </row>
        <row r="309">
          <cell r="E309">
            <v>-27.706665258000001</v>
          </cell>
        </row>
        <row r="310">
          <cell r="E310">
            <v>-27.706244712</v>
          </cell>
        </row>
        <row r="311">
          <cell r="E311">
            <v>-27.705794654000002</v>
          </cell>
        </row>
        <row r="312">
          <cell r="E312">
            <v>-27.705351973999999</v>
          </cell>
        </row>
        <row r="313">
          <cell r="E313">
            <v>-27.704946184000001</v>
          </cell>
        </row>
        <row r="314">
          <cell r="E314">
            <v>-27.704621551999999</v>
          </cell>
        </row>
        <row r="315">
          <cell r="E315">
            <v>-27.704414967999998</v>
          </cell>
        </row>
        <row r="316">
          <cell r="E316">
            <v>-27.704348566</v>
          </cell>
        </row>
        <row r="317">
          <cell r="E317">
            <v>-27.704444479999999</v>
          </cell>
        </row>
        <row r="318">
          <cell r="E318">
            <v>-27.704680576000001</v>
          </cell>
        </row>
        <row r="319">
          <cell r="E319">
            <v>-27.705049475999999</v>
          </cell>
        </row>
        <row r="320">
          <cell r="E320">
            <v>-27.705536424000002</v>
          </cell>
        </row>
        <row r="321">
          <cell r="E321">
            <v>-27.706104530000001</v>
          </cell>
        </row>
        <row r="322">
          <cell r="E322">
            <v>-27.706709526000001</v>
          </cell>
        </row>
        <row r="323">
          <cell r="E323">
            <v>-27.707314522000001</v>
          </cell>
        </row>
        <row r="324">
          <cell r="E324">
            <v>-27.707867872000001</v>
          </cell>
        </row>
        <row r="325">
          <cell r="E325">
            <v>-27.708340064000001</v>
          </cell>
        </row>
        <row r="326">
          <cell r="E326">
            <v>-27.708664696</v>
          </cell>
        </row>
        <row r="327">
          <cell r="E327">
            <v>-27.708804877999999</v>
          </cell>
        </row>
        <row r="328">
          <cell r="E328">
            <v>-27.708701586</v>
          </cell>
        </row>
        <row r="329">
          <cell r="E329">
            <v>-27.698317930000002</v>
          </cell>
        </row>
        <row r="330">
          <cell r="E330">
            <v>-27.697631776000001</v>
          </cell>
        </row>
        <row r="331">
          <cell r="E331">
            <v>-27.696635745999998</v>
          </cell>
        </row>
        <row r="332">
          <cell r="E332">
            <v>-27.695359352000001</v>
          </cell>
        </row>
        <row r="333">
          <cell r="E333">
            <v>-27.683854239999999</v>
          </cell>
        </row>
        <row r="334">
          <cell r="E334">
            <v>-27.682179433999998</v>
          </cell>
        </row>
        <row r="335">
          <cell r="E335">
            <v>-27.680371824000002</v>
          </cell>
        </row>
        <row r="336">
          <cell r="E336">
            <v>-27.678497812</v>
          </cell>
        </row>
        <row r="337">
          <cell r="E337">
            <v>-27.666601665999998</v>
          </cell>
        </row>
        <row r="338">
          <cell r="E338">
            <v>-27.664705519999998</v>
          </cell>
        </row>
        <row r="339">
          <cell r="E339">
            <v>-27.662853642000002</v>
          </cell>
        </row>
        <row r="340">
          <cell r="E340">
            <v>-27.661068166</v>
          </cell>
        </row>
        <row r="341">
          <cell r="E341">
            <v>-27.649363848</v>
          </cell>
        </row>
        <row r="342">
          <cell r="E342">
            <v>-27.647777577999999</v>
          </cell>
        </row>
        <row r="343">
          <cell r="E343">
            <v>-27.646324111999999</v>
          </cell>
        </row>
        <row r="344">
          <cell r="E344">
            <v>-27.635025584000001</v>
          </cell>
        </row>
        <row r="345">
          <cell r="E345">
            <v>-27.633911506</v>
          </cell>
        </row>
        <row r="346">
          <cell r="E346">
            <v>-27.632967122</v>
          </cell>
        </row>
        <row r="347">
          <cell r="E347">
            <v>-27.632199809999999</v>
          </cell>
        </row>
        <row r="348">
          <cell r="E348">
            <v>-27.621616948</v>
          </cell>
        </row>
        <row r="349">
          <cell r="E349">
            <v>-27.621218536000001</v>
          </cell>
        </row>
        <row r="350">
          <cell r="E350">
            <v>-27.620997196000001</v>
          </cell>
        </row>
        <row r="351">
          <cell r="E351">
            <v>-27.620967684</v>
          </cell>
        </row>
        <row r="352">
          <cell r="E352">
            <v>-27.611137377999999</v>
          </cell>
        </row>
        <row r="353">
          <cell r="E353">
            <v>-27.611491522000001</v>
          </cell>
        </row>
        <row r="354">
          <cell r="E354">
            <v>-27.612037493999999</v>
          </cell>
        </row>
        <row r="355">
          <cell r="E355">
            <v>-27.612782672000002</v>
          </cell>
        </row>
        <row r="356">
          <cell r="E356">
            <v>-27.613704922</v>
          </cell>
        </row>
        <row r="357">
          <cell r="E357">
            <v>-27.614826378</v>
          </cell>
        </row>
        <row r="358">
          <cell r="E358">
            <v>-27.606132284000001</v>
          </cell>
        </row>
        <row r="359">
          <cell r="E359">
            <v>-27.607637396000001</v>
          </cell>
        </row>
        <row r="360">
          <cell r="E360">
            <v>-27.609326958</v>
          </cell>
        </row>
        <row r="361">
          <cell r="E361">
            <v>-27.611200969999999</v>
          </cell>
        </row>
        <row r="362">
          <cell r="E362">
            <v>-27.613244676000001</v>
          </cell>
        </row>
        <row r="363">
          <cell r="E363">
            <v>-27.615435942000001</v>
          </cell>
        </row>
        <row r="378">
          <cell r="E378">
            <v>-27.645279951999999</v>
          </cell>
        </row>
        <row r="379">
          <cell r="E379">
            <v>-27.646209580000001</v>
          </cell>
        </row>
        <row r="380">
          <cell r="E380">
            <v>-27.646962135999999</v>
          </cell>
        </row>
        <row r="381">
          <cell r="E381">
            <v>-27.647537620000001</v>
          </cell>
        </row>
        <row r="382">
          <cell r="E382">
            <v>-27.647913897999999</v>
          </cell>
        </row>
        <row r="383">
          <cell r="E383">
            <v>-27.648076214</v>
          </cell>
        </row>
        <row r="384">
          <cell r="E384">
            <v>-27.648002433999999</v>
          </cell>
        </row>
        <row r="385">
          <cell r="E385">
            <v>-27.647692557999999</v>
          </cell>
        </row>
        <row r="386">
          <cell r="E386">
            <v>-27.647131829999999</v>
          </cell>
        </row>
        <row r="387">
          <cell r="E387">
            <v>-27.646342384</v>
          </cell>
        </row>
        <row r="388">
          <cell r="E388">
            <v>-27.655338975999999</v>
          </cell>
        </row>
        <row r="389">
          <cell r="E389">
            <v>-27.654165874</v>
          </cell>
        </row>
        <row r="390">
          <cell r="E390">
            <v>-27.652852589999998</v>
          </cell>
        </row>
        <row r="391">
          <cell r="E391">
            <v>-27.651443392000001</v>
          </cell>
        </row>
        <row r="392">
          <cell r="E392">
            <v>-27.649975170000001</v>
          </cell>
        </row>
        <row r="393">
          <cell r="E393">
            <v>-27.648477436</v>
          </cell>
        </row>
        <row r="394">
          <cell r="E394">
            <v>-27.646987079999999</v>
          </cell>
        </row>
        <row r="395">
          <cell r="E395">
            <v>-27.645526235999998</v>
          </cell>
        </row>
        <row r="396">
          <cell r="E396">
            <v>-27.644131794</v>
          </cell>
        </row>
        <row r="397">
          <cell r="E397">
            <v>-27.642840644</v>
          </cell>
        </row>
        <row r="398">
          <cell r="E398">
            <v>-27.641697054000002</v>
          </cell>
        </row>
        <row r="399">
          <cell r="E399">
            <v>-27.650760047999999</v>
          </cell>
        </row>
        <row r="400">
          <cell r="E400">
            <v>-27.650081272000001</v>
          </cell>
        </row>
        <row r="401">
          <cell r="E401">
            <v>-27.649712372</v>
          </cell>
        </row>
        <row r="402">
          <cell r="E402">
            <v>-27.649690238000002</v>
          </cell>
        </row>
        <row r="403">
          <cell r="E403">
            <v>-27.650007492</v>
          </cell>
        </row>
        <row r="404">
          <cell r="E404">
            <v>-27.650671511999999</v>
          </cell>
        </row>
        <row r="405">
          <cell r="E405">
            <v>-27.651660163999999</v>
          </cell>
        </row>
        <row r="406">
          <cell r="E406">
            <v>-27.652951313999999</v>
          </cell>
        </row>
        <row r="407">
          <cell r="E407">
            <v>-27.654515450000002</v>
          </cell>
        </row>
        <row r="408">
          <cell r="E408">
            <v>-27.656345194</v>
          </cell>
        </row>
        <row r="409">
          <cell r="E409">
            <v>-27.668411033999998</v>
          </cell>
        </row>
        <row r="410">
          <cell r="E410">
            <v>-27.670690835999999</v>
          </cell>
        </row>
        <row r="411">
          <cell r="E411">
            <v>-27.673155088000001</v>
          </cell>
        </row>
        <row r="412">
          <cell r="E412">
            <v>-27.675766899999999</v>
          </cell>
        </row>
        <row r="413">
          <cell r="E413">
            <v>-27.678489381999999</v>
          </cell>
        </row>
        <row r="414">
          <cell r="E414">
            <v>-27.681293021999998</v>
          </cell>
        </row>
        <row r="415">
          <cell r="E415">
            <v>-27.684118796</v>
          </cell>
        </row>
        <row r="416">
          <cell r="E416">
            <v>-27.686937191999998</v>
          </cell>
        </row>
        <row r="417">
          <cell r="E417">
            <v>-27.699703941999999</v>
          </cell>
        </row>
        <row r="418">
          <cell r="E418">
            <v>-27.702396912000001</v>
          </cell>
        </row>
        <row r="419">
          <cell r="E419">
            <v>-27.704979212000001</v>
          </cell>
        </row>
        <row r="420">
          <cell r="E420">
            <v>-27.707436086000001</v>
          </cell>
        </row>
        <row r="421">
          <cell r="E421">
            <v>-27.709760156000002</v>
          </cell>
        </row>
        <row r="422">
          <cell r="E422">
            <v>-27.721958799999999</v>
          </cell>
        </row>
        <row r="423">
          <cell r="E423">
            <v>-27.724017262</v>
          </cell>
        </row>
        <row r="424">
          <cell r="E424">
            <v>-27.725935541999998</v>
          </cell>
        </row>
        <row r="425">
          <cell r="E425">
            <v>-27.727698883999999</v>
          </cell>
        </row>
        <row r="426">
          <cell r="E426">
            <v>-27.729314666</v>
          </cell>
        </row>
        <row r="427">
          <cell r="E427">
            <v>-27.740790266000001</v>
          </cell>
        </row>
        <row r="428">
          <cell r="E428">
            <v>-27.742147817999999</v>
          </cell>
        </row>
        <row r="429">
          <cell r="E429">
            <v>-27.7433947</v>
          </cell>
        </row>
        <row r="430">
          <cell r="E430">
            <v>-27.75457518</v>
          </cell>
        </row>
        <row r="431">
          <cell r="E431">
            <v>-27.755704013999999</v>
          </cell>
        </row>
        <row r="432">
          <cell r="E432">
            <v>-27.756810714</v>
          </cell>
        </row>
        <row r="433">
          <cell r="E433">
            <v>-27.767924791999999</v>
          </cell>
        </row>
        <row r="434">
          <cell r="E434">
            <v>-27.769090515999999</v>
          </cell>
        </row>
        <row r="435">
          <cell r="E435">
            <v>-27.770330019999999</v>
          </cell>
        </row>
        <row r="436">
          <cell r="E436">
            <v>-27.781694949999999</v>
          </cell>
        </row>
        <row r="437">
          <cell r="E437">
            <v>-27.783229574</v>
          </cell>
        </row>
        <row r="438">
          <cell r="E438">
            <v>-27.794941269999999</v>
          </cell>
        </row>
        <row r="439">
          <cell r="E439">
            <v>-27.79682266</v>
          </cell>
        </row>
        <row r="440">
          <cell r="E440">
            <v>-27.798873744000002</v>
          </cell>
        </row>
        <row r="441">
          <cell r="E441">
            <v>-27.811079765999999</v>
          </cell>
        </row>
        <row r="442">
          <cell r="E442">
            <v>-27.813396458</v>
          </cell>
        </row>
        <row r="443">
          <cell r="E443">
            <v>-27.82578693</v>
          </cell>
        </row>
        <row r="444">
          <cell r="E444">
            <v>-27.838214292</v>
          </cell>
        </row>
        <row r="445">
          <cell r="E445">
            <v>-27.840641653999999</v>
          </cell>
        </row>
        <row r="446">
          <cell r="E446">
            <v>-27.853024747999999</v>
          </cell>
        </row>
        <row r="447">
          <cell r="E447">
            <v>-27.855326684000001</v>
          </cell>
        </row>
        <row r="448">
          <cell r="E448">
            <v>-27.867547462000001</v>
          </cell>
        </row>
        <row r="449">
          <cell r="E449">
            <v>-27.869672326</v>
          </cell>
        </row>
        <row r="450">
          <cell r="E450">
            <v>-27.881708654000001</v>
          </cell>
        </row>
        <row r="451">
          <cell r="E451">
            <v>-27.893671202</v>
          </cell>
        </row>
        <row r="452">
          <cell r="E452">
            <v>-27.895589481999998</v>
          </cell>
        </row>
        <row r="453">
          <cell r="E453">
            <v>-27.907507762000002</v>
          </cell>
        </row>
        <row r="454">
          <cell r="E454">
            <v>-27.919462931999998</v>
          </cell>
        </row>
        <row r="455">
          <cell r="E455">
            <v>-27.921484503999999</v>
          </cell>
        </row>
        <row r="456">
          <cell r="E456">
            <v>-27.933594612</v>
          </cell>
        </row>
        <row r="457">
          <cell r="E457">
            <v>-27.945822767999999</v>
          </cell>
        </row>
        <row r="458">
          <cell r="E458">
            <v>-27.948176350000001</v>
          </cell>
        </row>
        <row r="459">
          <cell r="E459">
            <v>-27.960670113999999</v>
          </cell>
        </row>
        <row r="460">
          <cell r="E460">
            <v>-27.963333572</v>
          </cell>
        </row>
        <row r="461">
          <cell r="E461">
            <v>-27.976181480000001</v>
          </cell>
        </row>
        <row r="462">
          <cell r="E462">
            <v>-27.979221215999999</v>
          </cell>
        </row>
        <row r="463">
          <cell r="E463">
            <v>-27.982445402</v>
          </cell>
        </row>
        <row r="464">
          <cell r="E464">
            <v>-27.995831903999999</v>
          </cell>
        </row>
        <row r="465">
          <cell r="E465">
            <v>-27.999365965999999</v>
          </cell>
        </row>
        <row r="466">
          <cell r="E466">
            <v>-28.002995941999998</v>
          </cell>
        </row>
        <row r="467">
          <cell r="E467">
            <v>-28.006662808000002</v>
          </cell>
        </row>
        <row r="468">
          <cell r="E468">
            <v>-28.010300162</v>
          </cell>
        </row>
        <row r="469">
          <cell r="E469">
            <v>-28.023819467999999</v>
          </cell>
        </row>
        <row r="470">
          <cell r="E470">
            <v>-28.017132190000002</v>
          </cell>
        </row>
        <row r="471">
          <cell r="E471">
            <v>-28.020149792000002</v>
          </cell>
        </row>
        <row r="472">
          <cell r="E472">
            <v>-28.022776360000002</v>
          </cell>
        </row>
        <row r="473">
          <cell r="E473">
            <v>-28.024915979999999</v>
          </cell>
        </row>
        <row r="474">
          <cell r="E474">
            <v>-28.02650225</v>
          </cell>
        </row>
        <row r="475">
          <cell r="E475">
            <v>-28.02749828</v>
          </cell>
        </row>
        <row r="476">
          <cell r="E476">
            <v>-28.01786718</v>
          </cell>
        </row>
        <row r="477">
          <cell r="E477">
            <v>-28.017586816000001</v>
          </cell>
        </row>
        <row r="478">
          <cell r="E478">
            <v>-28.006649809999999</v>
          </cell>
        </row>
        <row r="479">
          <cell r="E479">
            <v>-28.005063539999998</v>
          </cell>
        </row>
        <row r="480">
          <cell r="E480">
            <v>-27.992850140000002</v>
          </cell>
        </row>
        <row r="481">
          <cell r="E481">
            <v>-27.990076011999999</v>
          </cell>
        </row>
        <row r="482">
          <cell r="E482">
            <v>-27.976800180000001</v>
          </cell>
        </row>
        <row r="483">
          <cell r="E483">
            <v>-27.973066912</v>
          </cell>
        </row>
        <row r="484">
          <cell r="E484">
            <v>-27.958927853999999</v>
          </cell>
        </row>
        <row r="485">
          <cell r="E485">
            <v>-27.954427274</v>
          </cell>
        </row>
        <row r="486">
          <cell r="E486">
            <v>-27.939594683999999</v>
          </cell>
        </row>
        <row r="487">
          <cell r="E487">
            <v>-27.924459595999998</v>
          </cell>
        </row>
        <row r="488">
          <cell r="E488">
            <v>-27.919044144000001</v>
          </cell>
        </row>
        <row r="489">
          <cell r="E489">
            <v>-27.903392596</v>
          </cell>
        </row>
        <row r="490">
          <cell r="E490">
            <v>-27.897556598000001</v>
          </cell>
        </row>
        <row r="491">
          <cell r="E491">
            <v>-27.881639442000001</v>
          </cell>
        </row>
        <row r="492">
          <cell r="E492">
            <v>-27.875810821999998</v>
          </cell>
        </row>
        <row r="493">
          <cell r="E493">
            <v>-27.870210920000002</v>
          </cell>
        </row>
        <row r="494">
          <cell r="E494">
            <v>-27.854987296000001</v>
          </cell>
        </row>
        <row r="495">
          <cell r="E495">
            <v>-27.850257998</v>
          </cell>
        </row>
        <row r="496">
          <cell r="E496">
            <v>-27.836096806</v>
          </cell>
        </row>
        <row r="497">
          <cell r="E497">
            <v>-27.832570122</v>
          </cell>
        </row>
        <row r="498">
          <cell r="E498">
            <v>-27.829714836000001</v>
          </cell>
        </row>
        <row r="499">
          <cell r="E499">
            <v>-27.827538325999999</v>
          </cell>
        </row>
        <row r="500">
          <cell r="E500">
            <v>-27.816011079999999</v>
          </cell>
        </row>
        <row r="501">
          <cell r="E501">
            <v>-27.815088830000001</v>
          </cell>
        </row>
        <row r="502">
          <cell r="E502">
            <v>-27.814697796000001</v>
          </cell>
        </row>
        <row r="503">
          <cell r="E503">
            <v>-27.814778954000001</v>
          </cell>
        </row>
        <row r="504">
          <cell r="E504">
            <v>-27.815258524000001</v>
          </cell>
        </row>
        <row r="505">
          <cell r="E505">
            <v>-27.816077482000001</v>
          </cell>
        </row>
        <row r="506">
          <cell r="E506">
            <v>-27.817176803999999</v>
          </cell>
        </row>
        <row r="507">
          <cell r="E507">
            <v>-27.818504844</v>
          </cell>
        </row>
        <row r="508">
          <cell r="E508">
            <v>-27.820002578</v>
          </cell>
        </row>
        <row r="509">
          <cell r="E509">
            <v>-27.831603604000001</v>
          </cell>
        </row>
        <row r="510">
          <cell r="E510">
            <v>-27.833234141999998</v>
          </cell>
        </row>
        <row r="511">
          <cell r="E511">
            <v>-27.834857302</v>
          </cell>
        </row>
        <row r="512">
          <cell r="E512">
            <v>-27.836436194000001</v>
          </cell>
        </row>
        <row r="513">
          <cell r="E513">
            <v>-27.847941305999999</v>
          </cell>
        </row>
        <row r="514">
          <cell r="E514">
            <v>-27.849343126000001</v>
          </cell>
        </row>
        <row r="515">
          <cell r="E515">
            <v>-27.850641654</v>
          </cell>
        </row>
        <row r="516">
          <cell r="E516">
            <v>-27.861836889999999</v>
          </cell>
        </row>
        <row r="517">
          <cell r="E517">
            <v>-27.862928834000002</v>
          </cell>
        </row>
        <row r="518">
          <cell r="E518">
            <v>-27.863917485999998</v>
          </cell>
        </row>
        <row r="519">
          <cell r="E519">
            <v>-27.874810224000001</v>
          </cell>
        </row>
        <row r="520">
          <cell r="E520">
            <v>-27.875592292</v>
          </cell>
        </row>
        <row r="521">
          <cell r="E521">
            <v>-27.876263689999998</v>
          </cell>
        </row>
        <row r="522">
          <cell r="E522">
            <v>-27.876839174000001</v>
          </cell>
        </row>
        <row r="523">
          <cell r="E523">
            <v>-27.88729661</v>
          </cell>
        </row>
        <row r="524">
          <cell r="E524">
            <v>-27.887635998</v>
          </cell>
        </row>
        <row r="525">
          <cell r="E525">
            <v>-27.887872093999999</v>
          </cell>
        </row>
        <row r="526">
          <cell r="E526">
            <v>-27.888027032</v>
          </cell>
        </row>
        <row r="527">
          <cell r="E527">
            <v>-27.888152458</v>
          </cell>
        </row>
        <row r="528">
          <cell r="E528">
            <v>-27.912805872</v>
          </cell>
        </row>
        <row r="529">
          <cell r="E529">
            <v>-27.887294506</v>
          </cell>
        </row>
        <row r="530">
          <cell r="E530">
            <v>-27.861849542000002</v>
          </cell>
        </row>
        <row r="531">
          <cell r="E531">
            <v>-27.846530004000002</v>
          </cell>
        </row>
        <row r="532">
          <cell r="E532">
            <v>-27.82138016</v>
          </cell>
        </row>
        <row r="533">
          <cell r="E533">
            <v>-27.806451656</v>
          </cell>
        </row>
        <row r="534">
          <cell r="E534">
            <v>-27.791766626000001</v>
          </cell>
        </row>
        <row r="535">
          <cell r="E535">
            <v>-27.777354582000001</v>
          </cell>
        </row>
        <row r="536">
          <cell r="E536">
            <v>-27.763230279999998</v>
          </cell>
        </row>
        <row r="537">
          <cell r="E537">
            <v>-27.759401098000001</v>
          </cell>
        </row>
        <row r="538">
          <cell r="E538">
            <v>-27.745896548000001</v>
          </cell>
        </row>
        <row r="539">
          <cell r="E539">
            <v>-27.742709252000001</v>
          </cell>
        </row>
        <row r="540">
          <cell r="E540">
            <v>-27.739846587999999</v>
          </cell>
        </row>
        <row r="541">
          <cell r="E541">
            <v>-27.727293800000002</v>
          </cell>
        </row>
        <row r="542">
          <cell r="E542">
            <v>-27.7250804</v>
          </cell>
        </row>
        <row r="543">
          <cell r="E543">
            <v>-27.723221144</v>
          </cell>
        </row>
        <row r="544">
          <cell r="E544">
            <v>-27.721745544000001</v>
          </cell>
        </row>
        <row r="545">
          <cell r="E545">
            <v>-27.720675734</v>
          </cell>
        </row>
        <row r="546">
          <cell r="E546">
            <v>-27.720011714000002</v>
          </cell>
        </row>
        <row r="547">
          <cell r="E547">
            <v>-27.719746105999999</v>
          </cell>
        </row>
        <row r="548">
          <cell r="E548">
            <v>-27.719842020000002</v>
          </cell>
        </row>
        <row r="549">
          <cell r="E549">
            <v>-27.720269944000002</v>
          </cell>
        </row>
        <row r="550">
          <cell r="E550">
            <v>-27.7210225</v>
          </cell>
        </row>
        <row r="551">
          <cell r="E551">
            <v>-27.722077553999998</v>
          </cell>
        </row>
        <row r="552">
          <cell r="E552">
            <v>-27.723412971999998</v>
          </cell>
        </row>
        <row r="553">
          <cell r="E553">
            <v>-27.734984485999998</v>
          </cell>
        </row>
        <row r="554">
          <cell r="E554">
            <v>-27.736769962</v>
          </cell>
        </row>
        <row r="555">
          <cell r="E555">
            <v>-27.738762022</v>
          </cell>
        </row>
        <row r="556">
          <cell r="E556">
            <v>-27.750945909999999</v>
          </cell>
        </row>
        <row r="557">
          <cell r="E557">
            <v>-27.753306869999999</v>
          </cell>
        </row>
        <row r="558">
          <cell r="E558">
            <v>-27.765844902000001</v>
          </cell>
        </row>
        <row r="559">
          <cell r="E559">
            <v>-27.768560006000001</v>
          </cell>
        </row>
        <row r="560">
          <cell r="E560">
            <v>-27.781430048000001</v>
          </cell>
        </row>
        <row r="561">
          <cell r="E561">
            <v>-27.784462405999999</v>
          </cell>
        </row>
        <row r="562">
          <cell r="E562">
            <v>-27.797649702000001</v>
          </cell>
        </row>
        <row r="563">
          <cell r="E563">
            <v>-27.800984558</v>
          </cell>
        </row>
        <row r="564">
          <cell r="E564">
            <v>-27.814474352000001</v>
          </cell>
        </row>
        <row r="565">
          <cell r="E565">
            <v>-27.828111706000001</v>
          </cell>
        </row>
        <row r="566">
          <cell r="E566">
            <v>-27.831903998000001</v>
          </cell>
        </row>
        <row r="567">
          <cell r="E567">
            <v>-27.845843850000001</v>
          </cell>
        </row>
        <row r="568">
          <cell r="E568">
            <v>-27.859931262</v>
          </cell>
        </row>
        <row r="569">
          <cell r="E569">
            <v>-27.874166234</v>
          </cell>
        </row>
        <row r="570">
          <cell r="E570">
            <v>-27.878541387999999</v>
          </cell>
        </row>
        <row r="571">
          <cell r="E571">
            <v>-27.893049346000002</v>
          </cell>
        </row>
        <row r="572">
          <cell r="E572">
            <v>-27.907667973999999</v>
          </cell>
        </row>
        <row r="573">
          <cell r="E573">
            <v>-27.922389893999998</v>
          </cell>
        </row>
        <row r="585">
          <cell r="E585">
            <v>-28.085703322000001</v>
          </cell>
        </row>
        <row r="586">
          <cell r="E586">
            <v>-28.098617632</v>
          </cell>
        </row>
        <row r="587">
          <cell r="E587">
            <v>-28.11109664</v>
          </cell>
        </row>
        <row r="588">
          <cell r="E588">
            <v>-28.113125589999999</v>
          </cell>
        </row>
        <row r="589">
          <cell r="E589">
            <v>-28.124674970000001</v>
          </cell>
        </row>
        <row r="590">
          <cell r="E590">
            <v>-28.135700512</v>
          </cell>
        </row>
        <row r="591">
          <cell r="E591">
            <v>-28.146180082000001</v>
          </cell>
        </row>
        <row r="592">
          <cell r="E592">
            <v>-28.156113680000001</v>
          </cell>
        </row>
        <row r="593">
          <cell r="E593">
            <v>-28.165471793999998</v>
          </cell>
        </row>
        <row r="594">
          <cell r="E594">
            <v>-28.17426918</v>
          </cell>
        </row>
        <row r="595">
          <cell r="E595">
            <v>-28.182535349999998</v>
          </cell>
        </row>
        <row r="596">
          <cell r="E596">
            <v>-28.180285059999999</v>
          </cell>
        </row>
        <row r="597">
          <cell r="E597">
            <v>-28.187540444</v>
          </cell>
        </row>
        <row r="598">
          <cell r="E598">
            <v>-28.194353148000001</v>
          </cell>
        </row>
        <row r="599">
          <cell r="E599">
            <v>-28.20080433</v>
          </cell>
        </row>
        <row r="600">
          <cell r="E600">
            <v>-28.196945635999999</v>
          </cell>
        </row>
        <row r="601">
          <cell r="E601">
            <v>-28.202843468000001</v>
          </cell>
        </row>
        <row r="602">
          <cell r="E602">
            <v>-28.208564228</v>
          </cell>
        </row>
        <row r="603">
          <cell r="E603">
            <v>-28.214159561999999</v>
          </cell>
        </row>
        <row r="604">
          <cell r="E604">
            <v>-28.209695872000001</v>
          </cell>
        </row>
        <row r="605">
          <cell r="E605">
            <v>-28.215217425999999</v>
          </cell>
        </row>
        <row r="606">
          <cell r="E606">
            <v>-28.220783248</v>
          </cell>
        </row>
        <row r="607">
          <cell r="E607">
            <v>-28.216444983999999</v>
          </cell>
        </row>
        <row r="608">
          <cell r="E608">
            <v>-28.222232146</v>
          </cell>
        </row>
        <row r="609">
          <cell r="E609">
            <v>-28.228181624000001</v>
          </cell>
        </row>
        <row r="610">
          <cell r="E610">
            <v>-28.224345064000001</v>
          </cell>
        </row>
        <row r="611">
          <cell r="E611">
            <v>-28.230744600000001</v>
          </cell>
        </row>
        <row r="612">
          <cell r="E612">
            <v>-28.227417121999999</v>
          </cell>
        </row>
        <row r="613">
          <cell r="E613">
            <v>-28.234392142000001</v>
          </cell>
        </row>
        <row r="614">
          <cell r="E614">
            <v>-28.231691794</v>
          </cell>
        </row>
        <row r="615">
          <cell r="E615">
            <v>-28.239330834</v>
          </cell>
        </row>
        <row r="616">
          <cell r="E616">
            <v>-28.237375664000002</v>
          </cell>
        </row>
        <row r="617">
          <cell r="E617">
            <v>-28.245848418000001</v>
          </cell>
        </row>
        <row r="618">
          <cell r="E618">
            <v>-28.244808119999998</v>
          </cell>
        </row>
        <row r="619">
          <cell r="E619">
            <v>-28.254306415999999</v>
          </cell>
        </row>
        <row r="620">
          <cell r="E620">
            <v>-28.254365440000001</v>
          </cell>
        </row>
        <row r="621">
          <cell r="E621">
            <v>-28.265022082000002</v>
          </cell>
        </row>
        <row r="622">
          <cell r="E622">
            <v>-28.266276342000001</v>
          </cell>
        </row>
        <row r="623">
          <cell r="E623">
            <v>-28.278128219999999</v>
          </cell>
        </row>
        <row r="624">
          <cell r="E624">
            <v>-28.280585093999999</v>
          </cell>
        </row>
        <row r="625">
          <cell r="E625">
            <v>-28.283639586</v>
          </cell>
        </row>
        <row r="626">
          <cell r="E626">
            <v>-28.297247427999999</v>
          </cell>
        </row>
        <row r="627">
          <cell r="E627">
            <v>-28.30137173</v>
          </cell>
        </row>
        <row r="628">
          <cell r="E628">
            <v>-28.305946089999999</v>
          </cell>
        </row>
        <row r="629">
          <cell r="E629">
            <v>-28.320911484</v>
          </cell>
        </row>
        <row r="630">
          <cell r="E630">
            <v>-28.326179375999999</v>
          </cell>
        </row>
        <row r="631">
          <cell r="E631">
            <v>-28.331690741999999</v>
          </cell>
        </row>
        <row r="632">
          <cell r="E632">
            <v>-28.337386557999999</v>
          </cell>
        </row>
        <row r="633">
          <cell r="E633">
            <v>-28.343200421999999</v>
          </cell>
        </row>
        <row r="634">
          <cell r="E634">
            <v>-28.359073309999999</v>
          </cell>
        </row>
        <row r="635">
          <cell r="E635">
            <v>-28.364931442</v>
          </cell>
        </row>
        <row r="636">
          <cell r="E636">
            <v>-28.370737928</v>
          </cell>
        </row>
        <row r="637">
          <cell r="E637">
            <v>-28.376418988000001</v>
          </cell>
        </row>
        <row r="638">
          <cell r="E638">
            <v>-28.381937732000001</v>
          </cell>
        </row>
        <row r="639">
          <cell r="E639">
            <v>-28.387249892</v>
          </cell>
        </row>
        <row r="640">
          <cell r="E640">
            <v>-28.392311200000002</v>
          </cell>
        </row>
        <row r="641">
          <cell r="E641">
            <v>-28.39707001</v>
          </cell>
        </row>
        <row r="642">
          <cell r="E642">
            <v>-28.401482053999999</v>
          </cell>
        </row>
        <row r="643">
          <cell r="E643">
            <v>-28.395525198000001</v>
          </cell>
        </row>
        <row r="644">
          <cell r="E644">
            <v>-28.399155174000001</v>
          </cell>
        </row>
        <row r="645">
          <cell r="E645">
            <v>-28.402342470000001</v>
          </cell>
        </row>
        <row r="646">
          <cell r="E646">
            <v>-28.405072329999999</v>
          </cell>
        </row>
        <row r="647">
          <cell r="E647">
            <v>-28.407307864</v>
          </cell>
        </row>
        <row r="648">
          <cell r="E648">
            <v>-28.408990048</v>
          </cell>
        </row>
        <row r="649">
          <cell r="E649">
            <v>-28.400081992</v>
          </cell>
        </row>
        <row r="650">
          <cell r="E650">
            <v>-28.400539427999998</v>
          </cell>
        </row>
        <row r="651">
          <cell r="E651">
            <v>-28.400369734000002</v>
          </cell>
        </row>
        <row r="652">
          <cell r="E652">
            <v>-28.389602421999999</v>
          </cell>
        </row>
        <row r="653">
          <cell r="E653">
            <v>-28.388244870000001</v>
          </cell>
        </row>
        <row r="654">
          <cell r="E654">
            <v>-28.386341345999998</v>
          </cell>
        </row>
        <row r="655">
          <cell r="E655">
            <v>-28.373906605999998</v>
          </cell>
        </row>
        <row r="656">
          <cell r="E656">
            <v>-28.370977539999998</v>
          </cell>
        </row>
        <row r="657">
          <cell r="E657">
            <v>-28.367598416</v>
          </cell>
        </row>
        <row r="658">
          <cell r="E658">
            <v>-28.353820880000001</v>
          </cell>
        </row>
        <row r="659">
          <cell r="E659">
            <v>-28.349703955999999</v>
          </cell>
        </row>
        <row r="660">
          <cell r="E660">
            <v>-28.335291911999999</v>
          </cell>
        </row>
        <row r="661">
          <cell r="E661">
            <v>-28.330614260000001</v>
          </cell>
        </row>
        <row r="662">
          <cell r="E662">
            <v>-28.315707889999999</v>
          </cell>
        </row>
        <row r="663">
          <cell r="E663">
            <v>-28.310617069999999</v>
          </cell>
        </row>
        <row r="664">
          <cell r="E664">
            <v>-28.29537869</v>
          </cell>
        </row>
        <row r="665">
          <cell r="E665">
            <v>-28.290007505999998</v>
          </cell>
        </row>
        <row r="666">
          <cell r="E666">
            <v>-28.274540408</v>
          </cell>
        </row>
        <row r="667">
          <cell r="E667">
            <v>-28.269014286000001</v>
          </cell>
        </row>
        <row r="668">
          <cell r="E668">
            <v>-28.253458651999999</v>
          </cell>
        </row>
        <row r="669">
          <cell r="E669">
            <v>-28.237910396</v>
          </cell>
        </row>
        <row r="670">
          <cell r="E670">
            <v>-28.232384274000001</v>
          </cell>
        </row>
        <row r="671">
          <cell r="E671">
            <v>-28.216895042000001</v>
          </cell>
        </row>
        <row r="672">
          <cell r="E672">
            <v>-28.201435321999998</v>
          </cell>
        </row>
        <row r="673">
          <cell r="E673">
            <v>-28.196005113999998</v>
          </cell>
        </row>
        <row r="674">
          <cell r="E674">
            <v>-28.180597039999999</v>
          </cell>
        </row>
        <row r="675">
          <cell r="E675">
            <v>-28.165218478</v>
          </cell>
        </row>
        <row r="676">
          <cell r="E676">
            <v>-28.159891561999999</v>
          </cell>
        </row>
        <row r="677">
          <cell r="E677">
            <v>-28.144623670000001</v>
          </cell>
        </row>
        <row r="678">
          <cell r="E678">
            <v>-28.129459069999999</v>
          </cell>
        </row>
        <row r="679">
          <cell r="E679">
            <v>-28.124390384000002</v>
          </cell>
        </row>
        <row r="680">
          <cell r="E680">
            <v>-28.109461880000001</v>
          </cell>
        </row>
        <row r="681">
          <cell r="E681">
            <v>-28.094680936</v>
          </cell>
        </row>
        <row r="682">
          <cell r="E682">
            <v>-28.080084442</v>
          </cell>
        </row>
        <row r="683">
          <cell r="E683">
            <v>-28.075687154000001</v>
          </cell>
        </row>
        <row r="684">
          <cell r="E684">
            <v>-28.061518584000002</v>
          </cell>
        </row>
        <row r="685">
          <cell r="E685">
            <v>-28.047600866</v>
          </cell>
        </row>
        <row r="686">
          <cell r="E686">
            <v>-28.033948756000001</v>
          </cell>
        </row>
        <row r="687">
          <cell r="E687">
            <v>-28.030577009999998</v>
          </cell>
        </row>
        <row r="688">
          <cell r="E688">
            <v>-28.017507762000001</v>
          </cell>
        </row>
        <row r="689">
          <cell r="E689">
            <v>-28.00474839</v>
          </cell>
        </row>
        <row r="690">
          <cell r="E690">
            <v>-27.992306272</v>
          </cell>
        </row>
        <row r="691">
          <cell r="E691">
            <v>-27.980188785999999</v>
          </cell>
        </row>
        <row r="692">
          <cell r="E692">
            <v>-27.978403310000001</v>
          </cell>
        </row>
        <row r="693">
          <cell r="E693">
            <v>-27.966942465999999</v>
          </cell>
        </row>
        <row r="694">
          <cell r="E694">
            <v>-27.955828388</v>
          </cell>
        </row>
        <row r="695">
          <cell r="E695">
            <v>-27.945038942</v>
          </cell>
        </row>
        <row r="696">
          <cell r="E696">
            <v>-27.944574127999999</v>
          </cell>
        </row>
        <row r="697">
          <cell r="E697">
            <v>-27.934411812</v>
          </cell>
        </row>
        <row r="698">
          <cell r="E698">
            <v>-27.92452986</v>
          </cell>
        </row>
        <row r="699">
          <cell r="E699">
            <v>-27.914913515999999</v>
          </cell>
        </row>
        <row r="700">
          <cell r="E700">
            <v>-27.915525890000001</v>
          </cell>
        </row>
        <row r="701">
          <cell r="E701">
            <v>-27.906315335999999</v>
          </cell>
        </row>
        <row r="702">
          <cell r="E702">
            <v>-27.897244963999999</v>
          </cell>
        </row>
        <row r="703">
          <cell r="E703">
            <v>-27.888255749999999</v>
          </cell>
        </row>
        <row r="704">
          <cell r="E704">
            <v>-27.889310804000001</v>
          </cell>
        </row>
        <row r="705">
          <cell r="E705">
            <v>-27.880365858000001</v>
          </cell>
        </row>
        <row r="706">
          <cell r="E706">
            <v>-27.8713914</v>
          </cell>
        </row>
        <row r="707">
          <cell r="E707">
            <v>-27.872380052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885EF-9CD1-5D44-87D7-5CE3C23BE98C}">
  <dimension ref="A1:N8"/>
  <sheetViews>
    <sheetView topLeftCell="H1" workbookViewId="0">
      <selection activeCell="J8" sqref="J8"/>
    </sheetView>
  </sheetViews>
  <sheetFormatPr baseColWidth="10" defaultRowHeight="16" x14ac:dyDescent="0.2"/>
  <cols>
    <col min="1" max="1" width="6.5" bestFit="1" customWidth="1"/>
    <col min="2" max="2" width="10" bestFit="1" customWidth="1"/>
    <col min="3" max="3" width="12.1640625" bestFit="1" customWidth="1"/>
    <col min="4" max="4" width="14.6640625" bestFit="1" customWidth="1"/>
    <col min="5" max="6" width="23.1640625" bestFit="1" customWidth="1"/>
    <col min="7" max="7" width="16.5" bestFit="1" customWidth="1"/>
    <col min="8" max="8" width="24.33203125" bestFit="1" customWidth="1"/>
    <col min="9" max="9" width="23.6640625" bestFit="1" customWidth="1"/>
    <col min="10" max="10" width="20.1640625" bestFit="1" customWidth="1"/>
  </cols>
  <sheetData>
    <row r="1" spans="1:14" x14ac:dyDescent="0.2">
      <c r="A1" t="s">
        <v>1</v>
      </c>
      <c r="B1" t="s">
        <v>9</v>
      </c>
      <c r="C1" t="s">
        <v>25</v>
      </c>
      <c r="D1" t="s">
        <v>31</v>
      </c>
      <c r="E1" t="s">
        <v>6</v>
      </c>
      <c r="F1" t="s">
        <v>7</v>
      </c>
      <c r="G1" t="s">
        <v>46</v>
      </c>
      <c r="H1" t="s">
        <v>48</v>
      </c>
      <c r="I1" t="s">
        <v>49</v>
      </c>
      <c r="J1" t="s">
        <v>47</v>
      </c>
      <c r="N1" t="s">
        <v>51</v>
      </c>
    </row>
    <row r="2" spans="1:14" x14ac:dyDescent="0.2">
      <c r="A2">
        <v>2</v>
      </c>
      <c r="B2" t="s">
        <v>10</v>
      </c>
      <c r="C2" t="s">
        <v>40</v>
      </c>
      <c r="D2" t="s">
        <v>41</v>
      </c>
      <c r="E2" s="1" t="s">
        <v>599</v>
      </c>
      <c r="F2" t="s">
        <v>8</v>
      </c>
      <c r="G2" t="s">
        <v>592</v>
      </c>
      <c r="H2">
        <f>SUM([1]Sheet1!$E$585:$E$707)/(707-584)</f>
        <v>-28.202127868829276</v>
      </c>
      <c r="I2" s="2">
        <v>-30.622578564000001</v>
      </c>
      <c r="J2" s="3">
        <f>I2-H2</f>
        <v>-2.4204506951707252</v>
      </c>
      <c r="N2" t="s">
        <v>34</v>
      </c>
    </row>
    <row r="3" spans="1:14" x14ac:dyDescent="0.2">
      <c r="A3" t="s">
        <v>2</v>
      </c>
      <c r="B3" t="s">
        <v>12</v>
      </c>
      <c r="C3" t="s">
        <v>30</v>
      </c>
      <c r="D3" t="s">
        <v>41</v>
      </c>
      <c r="E3" t="s">
        <v>14</v>
      </c>
      <c r="F3" t="s">
        <v>590</v>
      </c>
      <c r="G3" t="s">
        <v>593</v>
      </c>
      <c r="H3">
        <f>SUM([1]Sheet1!$E$497:$E$573)/(573-496)</f>
        <v>-27.810952562441557</v>
      </c>
      <c r="I3" s="2">
        <v>-30.622578564000001</v>
      </c>
      <c r="J3" s="3">
        <f t="shared" ref="J3:J8" si="0">I3-H3</f>
        <v>-2.8116260015584444</v>
      </c>
      <c r="N3" t="s">
        <v>28</v>
      </c>
    </row>
    <row r="4" spans="1:14" x14ac:dyDescent="0.2">
      <c r="A4" t="s">
        <v>3</v>
      </c>
      <c r="B4" t="s">
        <v>13</v>
      </c>
      <c r="C4" t="s">
        <v>11</v>
      </c>
      <c r="D4" t="s">
        <v>41</v>
      </c>
      <c r="E4" t="s">
        <v>591</v>
      </c>
      <c r="F4" t="s">
        <v>15</v>
      </c>
      <c r="G4" t="s">
        <v>594</v>
      </c>
      <c r="H4">
        <f>SUM([1]Sheet1!$E$378:$E$496)/(496-377)</f>
        <v>-27.806363461596632</v>
      </c>
      <c r="I4" s="2">
        <v>-30.622578564000001</v>
      </c>
      <c r="J4" s="3">
        <f t="shared" si="0"/>
        <v>-2.816215102403369</v>
      </c>
      <c r="N4" t="s">
        <v>29</v>
      </c>
    </row>
    <row r="5" spans="1:14" x14ac:dyDescent="0.2">
      <c r="A5">
        <v>4</v>
      </c>
      <c r="B5" t="s">
        <v>21</v>
      </c>
      <c r="C5" t="s">
        <v>38</v>
      </c>
      <c r="D5" t="s">
        <v>37</v>
      </c>
      <c r="E5" t="s">
        <v>16</v>
      </c>
      <c r="F5" t="s">
        <v>17</v>
      </c>
      <c r="G5" t="s">
        <v>595</v>
      </c>
      <c r="H5">
        <f>SUM([1]Sheet1!$E$229:$E$363)/(363-228)</f>
        <v>-27.82164954365928</v>
      </c>
      <c r="I5" s="2">
        <v>-30.622578564000001</v>
      </c>
      <c r="J5" s="3">
        <f t="shared" si="0"/>
        <v>-2.8009290203407211</v>
      </c>
      <c r="N5" t="s">
        <v>44</v>
      </c>
    </row>
    <row r="6" spans="1:14" x14ac:dyDescent="0.2">
      <c r="A6">
        <v>5</v>
      </c>
      <c r="B6" t="s">
        <v>22</v>
      </c>
      <c r="C6" t="s">
        <v>36</v>
      </c>
      <c r="D6" t="s">
        <v>41</v>
      </c>
      <c r="E6" t="s">
        <v>18</v>
      </c>
      <c r="F6" t="s">
        <v>19</v>
      </c>
      <c r="G6" t="s">
        <v>596</v>
      </c>
      <c r="H6">
        <f>SUM([1]Sheet1!$E$177:$E$193)/(193-176)</f>
        <v>-28.213556697999998</v>
      </c>
      <c r="I6" s="2">
        <v>-30.622578564000001</v>
      </c>
      <c r="J6" s="3">
        <f t="shared" si="0"/>
        <v>-2.4090218660000033</v>
      </c>
    </row>
    <row r="7" spans="1:14" x14ac:dyDescent="0.2">
      <c r="A7" t="s">
        <v>4</v>
      </c>
      <c r="B7" t="s">
        <v>23</v>
      </c>
      <c r="C7" t="s">
        <v>26</v>
      </c>
      <c r="D7" t="s">
        <v>35</v>
      </c>
      <c r="E7" t="s">
        <v>42</v>
      </c>
      <c r="F7" t="s">
        <v>45</v>
      </c>
      <c r="G7" t="s">
        <v>597</v>
      </c>
      <c r="H7">
        <f>[1]Sheet1!$E$103</f>
        <v>-28.290672260000001</v>
      </c>
      <c r="I7" s="2">
        <v>-30.622578564000001</v>
      </c>
      <c r="J7" s="3">
        <f t="shared" si="0"/>
        <v>-2.3319063040000003</v>
      </c>
    </row>
    <row r="8" spans="1:14" x14ac:dyDescent="0.2">
      <c r="A8" t="s">
        <v>50</v>
      </c>
      <c r="B8" t="s">
        <v>24</v>
      </c>
      <c r="C8" t="s">
        <v>27</v>
      </c>
      <c r="D8" t="s">
        <v>33</v>
      </c>
      <c r="E8" t="s">
        <v>43</v>
      </c>
      <c r="F8" t="s">
        <v>589</v>
      </c>
      <c r="G8" t="s">
        <v>598</v>
      </c>
      <c r="H8">
        <f>SUM([1]Sheet1!$E$2:$E$48)/(48-1)</f>
        <v>-29.031689999191489</v>
      </c>
      <c r="I8" s="2">
        <v>-30.622578564000001</v>
      </c>
      <c r="J8" s="3">
        <f t="shared" si="0"/>
        <v>-1.5908885648085125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7972C6-2DB7-B94D-AF76-590BC31B8620}">
  <sheetPr filterMode="1"/>
  <dimension ref="A1:G245"/>
  <sheetViews>
    <sheetView topLeftCell="A216" zoomScale="75" workbookViewId="0">
      <selection activeCell="G245" sqref="G2:G245"/>
    </sheetView>
  </sheetViews>
  <sheetFormatPr baseColWidth="10" defaultRowHeight="16" x14ac:dyDescent="0.2"/>
  <cols>
    <col min="5" max="5" width="13.5" bestFit="1" customWidth="1"/>
    <col min="7" max="7" width="13" style="12" bestFit="1" customWidth="1"/>
  </cols>
  <sheetData>
    <row r="1" spans="1:7" x14ac:dyDescent="0.2">
      <c r="A1" t="s">
        <v>52</v>
      </c>
      <c r="B1" t="s">
        <v>53</v>
      </c>
      <c r="C1" t="s">
        <v>54</v>
      </c>
      <c r="D1" t="s">
        <v>55</v>
      </c>
      <c r="E1" t="s">
        <v>56</v>
      </c>
      <c r="F1" s="4" t="s">
        <v>578</v>
      </c>
      <c r="G1" s="12" t="s">
        <v>579</v>
      </c>
    </row>
    <row r="2" spans="1:7" x14ac:dyDescent="0.2">
      <c r="A2" t="s">
        <v>57</v>
      </c>
      <c r="B2" t="s">
        <v>58</v>
      </c>
      <c r="C2" t="s">
        <v>5</v>
      </c>
      <c r="D2" t="s">
        <v>24</v>
      </c>
      <c r="E2" s="5" t="s">
        <v>59</v>
      </c>
      <c r="F2" s="6">
        <v>-27.9</v>
      </c>
      <c r="G2" s="12">
        <f>F2-1.591</f>
        <v>-29.491</v>
      </c>
    </row>
    <row r="3" spans="1:7" x14ac:dyDescent="0.2">
      <c r="A3" t="s">
        <v>60</v>
      </c>
      <c r="B3" t="s">
        <v>61</v>
      </c>
      <c r="C3" t="s">
        <v>5</v>
      </c>
      <c r="D3" t="s">
        <v>24</v>
      </c>
      <c r="E3" s="5" t="s">
        <v>59</v>
      </c>
      <c r="F3" s="6">
        <v>-26.6</v>
      </c>
      <c r="G3" s="12">
        <f t="shared" ref="G3:G16" si="0">F3-1.591</f>
        <v>-28.191000000000003</v>
      </c>
    </row>
    <row r="4" spans="1:7" x14ac:dyDescent="0.2">
      <c r="A4" t="s">
        <v>62</v>
      </c>
      <c r="B4" t="s">
        <v>63</v>
      </c>
      <c r="C4" t="s">
        <v>5</v>
      </c>
      <c r="D4" t="s">
        <v>24</v>
      </c>
      <c r="E4" s="5" t="s">
        <v>59</v>
      </c>
      <c r="F4" s="6">
        <v>-26.5</v>
      </c>
      <c r="G4" s="12">
        <f t="shared" si="0"/>
        <v>-28.091000000000001</v>
      </c>
    </row>
    <row r="5" spans="1:7" x14ac:dyDescent="0.2">
      <c r="A5" t="s">
        <v>64</v>
      </c>
      <c r="B5" t="s">
        <v>65</v>
      </c>
      <c r="C5" t="s">
        <v>5</v>
      </c>
      <c r="D5" t="s">
        <v>24</v>
      </c>
      <c r="E5" s="5" t="s">
        <v>59</v>
      </c>
      <c r="F5" s="6">
        <v>-25.8</v>
      </c>
      <c r="G5" s="12">
        <f t="shared" si="0"/>
        <v>-27.391000000000002</v>
      </c>
    </row>
    <row r="6" spans="1:7" x14ac:dyDescent="0.2">
      <c r="A6" t="s">
        <v>66</v>
      </c>
      <c r="B6" t="s">
        <v>67</v>
      </c>
      <c r="C6" t="s">
        <v>5</v>
      </c>
      <c r="D6" t="s">
        <v>24</v>
      </c>
      <c r="E6" s="5" t="s">
        <v>59</v>
      </c>
      <c r="F6" s="6">
        <v>-24.5</v>
      </c>
      <c r="G6" s="12">
        <f t="shared" si="0"/>
        <v>-26.091000000000001</v>
      </c>
    </row>
    <row r="7" spans="1:7" x14ac:dyDescent="0.2">
      <c r="A7" t="s">
        <v>68</v>
      </c>
      <c r="B7" t="s">
        <v>69</v>
      </c>
      <c r="C7" t="s">
        <v>5</v>
      </c>
      <c r="D7" t="s">
        <v>24</v>
      </c>
      <c r="E7" s="5" t="s">
        <v>59</v>
      </c>
      <c r="F7" s="6">
        <v>-25.2</v>
      </c>
      <c r="G7" s="12">
        <f t="shared" si="0"/>
        <v>-26.791</v>
      </c>
    </row>
    <row r="8" spans="1:7" x14ac:dyDescent="0.2">
      <c r="A8" t="s">
        <v>70</v>
      </c>
      <c r="B8" t="s">
        <v>71</v>
      </c>
      <c r="C8" t="s">
        <v>5</v>
      </c>
      <c r="D8" t="s">
        <v>72</v>
      </c>
      <c r="E8" s="5" t="s">
        <v>59</v>
      </c>
      <c r="F8" s="6">
        <v>-25.4</v>
      </c>
      <c r="G8" s="12">
        <f t="shared" si="0"/>
        <v>-26.991</v>
      </c>
    </row>
    <row r="9" spans="1:7" x14ac:dyDescent="0.2">
      <c r="A9" t="s">
        <v>73</v>
      </c>
      <c r="B9" t="s">
        <v>74</v>
      </c>
      <c r="C9" t="s">
        <v>5</v>
      </c>
      <c r="D9" t="s">
        <v>72</v>
      </c>
      <c r="E9" s="5" t="s">
        <v>59</v>
      </c>
      <c r="F9" s="6">
        <v>-28.5</v>
      </c>
      <c r="G9" s="12">
        <f t="shared" si="0"/>
        <v>-30.091000000000001</v>
      </c>
    </row>
    <row r="10" spans="1:7" x14ac:dyDescent="0.2">
      <c r="A10" t="s">
        <v>75</v>
      </c>
      <c r="B10" t="s">
        <v>76</v>
      </c>
      <c r="C10" t="s">
        <v>5</v>
      </c>
      <c r="D10" t="s">
        <v>72</v>
      </c>
      <c r="E10" s="5" t="s">
        <v>59</v>
      </c>
      <c r="F10" s="6">
        <v>-26.6</v>
      </c>
      <c r="G10" s="12">
        <f t="shared" si="0"/>
        <v>-28.191000000000003</v>
      </c>
    </row>
    <row r="11" spans="1:7" x14ac:dyDescent="0.2">
      <c r="A11" t="s">
        <v>77</v>
      </c>
      <c r="B11" t="s">
        <v>78</v>
      </c>
      <c r="C11" t="s">
        <v>5</v>
      </c>
      <c r="D11" t="s">
        <v>72</v>
      </c>
      <c r="E11" s="5" t="s">
        <v>59</v>
      </c>
      <c r="F11" s="6">
        <v>-26.5</v>
      </c>
      <c r="G11" s="12">
        <f t="shared" si="0"/>
        <v>-28.091000000000001</v>
      </c>
    </row>
    <row r="12" spans="1:7" x14ac:dyDescent="0.2">
      <c r="A12" t="s">
        <v>79</v>
      </c>
      <c r="B12" t="s">
        <v>80</v>
      </c>
      <c r="C12" t="s">
        <v>5</v>
      </c>
      <c r="D12" t="s">
        <v>72</v>
      </c>
      <c r="E12" s="5" t="s">
        <v>59</v>
      </c>
      <c r="F12" s="6">
        <v>-25.1</v>
      </c>
      <c r="G12" s="12">
        <f t="shared" si="0"/>
        <v>-26.691000000000003</v>
      </c>
    </row>
    <row r="13" spans="1:7" x14ac:dyDescent="0.2">
      <c r="A13" t="s">
        <v>81</v>
      </c>
      <c r="B13" t="s">
        <v>82</v>
      </c>
      <c r="C13" t="s">
        <v>5</v>
      </c>
      <c r="D13" t="s">
        <v>72</v>
      </c>
      <c r="E13" s="5" t="s">
        <v>59</v>
      </c>
      <c r="F13" s="6">
        <v>-26.8</v>
      </c>
      <c r="G13" s="12">
        <f t="shared" si="0"/>
        <v>-28.391000000000002</v>
      </c>
    </row>
    <row r="14" spans="1:7" x14ac:dyDescent="0.2">
      <c r="A14" t="s">
        <v>83</v>
      </c>
      <c r="B14" t="s">
        <v>84</v>
      </c>
      <c r="C14" t="s">
        <v>5</v>
      </c>
      <c r="D14" t="s">
        <v>72</v>
      </c>
      <c r="E14" s="5" t="s">
        <v>59</v>
      </c>
      <c r="F14" s="6">
        <v>-25.1</v>
      </c>
      <c r="G14" s="12">
        <f t="shared" si="0"/>
        <v>-26.691000000000003</v>
      </c>
    </row>
    <row r="15" spans="1:7" x14ac:dyDescent="0.2">
      <c r="A15" t="s">
        <v>85</v>
      </c>
      <c r="B15" t="s">
        <v>86</v>
      </c>
      <c r="C15" t="s">
        <v>5</v>
      </c>
      <c r="D15" t="s">
        <v>72</v>
      </c>
      <c r="E15" s="5" t="s">
        <v>59</v>
      </c>
      <c r="F15" s="6">
        <v>-27.2</v>
      </c>
      <c r="G15" s="12">
        <f t="shared" si="0"/>
        <v>-28.791</v>
      </c>
    </row>
    <row r="16" spans="1:7" x14ac:dyDescent="0.2">
      <c r="A16" t="s">
        <v>87</v>
      </c>
      <c r="B16" t="s">
        <v>88</v>
      </c>
      <c r="C16" t="s">
        <v>5</v>
      </c>
      <c r="D16" t="s">
        <v>72</v>
      </c>
      <c r="E16" s="5" t="s">
        <v>59</v>
      </c>
      <c r="F16" s="6">
        <v>-27.5</v>
      </c>
      <c r="G16" s="12">
        <f t="shared" si="0"/>
        <v>-29.091000000000001</v>
      </c>
    </row>
    <row r="17" spans="1:7" hidden="1" x14ac:dyDescent="0.2">
      <c r="A17" t="s">
        <v>89</v>
      </c>
      <c r="B17" t="s">
        <v>90</v>
      </c>
      <c r="C17" t="s">
        <v>4</v>
      </c>
      <c r="D17" t="s">
        <v>23</v>
      </c>
      <c r="E17" s="5" t="s">
        <v>59</v>
      </c>
      <c r="F17" s="6">
        <v>-24.1</v>
      </c>
      <c r="G17" s="12">
        <f>F17-2.332</f>
        <v>-26.432000000000002</v>
      </c>
    </row>
    <row r="18" spans="1:7" hidden="1" x14ac:dyDescent="0.2">
      <c r="A18" t="s">
        <v>91</v>
      </c>
      <c r="B18" t="s">
        <v>92</v>
      </c>
      <c r="C18">
        <v>5</v>
      </c>
      <c r="D18" t="s">
        <v>36</v>
      </c>
      <c r="E18" s="5" t="s">
        <v>59</v>
      </c>
      <c r="F18" s="6">
        <v>-23</v>
      </c>
      <c r="G18" s="12">
        <f>F18-2.409</f>
        <v>-25.408999999999999</v>
      </c>
    </row>
    <row r="19" spans="1:7" hidden="1" x14ac:dyDescent="0.2">
      <c r="A19" t="s">
        <v>93</v>
      </c>
      <c r="B19" t="s">
        <v>94</v>
      </c>
      <c r="C19">
        <v>5</v>
      </c>
      <c r="D19" t="s">
        <v>36</v>
      </c>
      <c r="E19" s="5" t="s">
        <v>59</v>
      </c>
      <c r="F19" s="6">
        <v>-22.9</v>
      </c>
      <c r="G19" s="12">
        <f t="shared" ref="G19:G20" si="1">F19-2.409</f>
        <v>-25.308999999999997</v>
      </c>
    </row>
    <row r="20" spans="1:7" hidden="1" x14ac:dyDescent="0.2">
      <c r="A20" t="s">
        <v>95</v>
      </c>
      <c r="B20" t="s">
        <v>96</v>
      </c>
      <c r="C20">
        <v>5</v>
      </c>
      <c r="D20" t="s">
        <v>22</v>
      </c>
      <c r="E20" s="5" t="s">
        <v>59</v>
      </c>
      <c r="F20" s="6">
        <v>-25</v>
      </c>
      <c r="G20" s="12">
        <f t="shared" si="1"/>
        <v>-27.408999999999999</v>
      </c>
    </row>
    <row r="21" spans="1:7" hidden="1" x14ac:dyDescent="0.2">
      <c r="A21" t="s">
        <v>97</v>
      </c>
      <c r="B21" t="s">
        <v>98</v>
      </c>
      <c r="C21">
        <v>4</v>
      </c>
      <c r="D21" t="s">
        <v>99</v>
      </c>
      <c r="E21" s="5" t="s">
        <v>59</v>
      </c>
      <c r="F21" s="6">
        <v>-24.7</v>
      </c>
      <c r="G21" s="12">
        <f>F21-2.801</f>
        <v>-27.500999999999998</v>
      </c>
    </row>
    <row r="22" spans="1:7" hidden="1" x14ac:dyDescent="0.2">
      <c r="A22" t="s">
        <v>100</v>
      </c>
      <c r="B22" t="s">
        <v>101</v>
      </c>
      <c r="C22">
        <v>4</v>
      </c>
      <c r="D22" t="s">
        <v>99</v>
      </c>
      <c r="E22" s="5" t="s">
        <v>59</v>
      </c>
      <c r="F22" s="6">
        <v>-25.7</v>
      </c>
      <c r="G22" s="12">
        <f>F22-2.801</f>
        <v>-28.500999999999998</v>
      </c>
    </row>
    <row r="23" spans="1:7" hidden="1" x14ac:dyDescent="0.2">
      <c r="A23" t="s">
        <v>102</v>
      </c>
      <c r="B23" t="s">
        <v>103</v>
      </c>
      <c r="C23">
        <v>4</v>
      </c>
      <c r="D23" t="s">
        <v>99</v>
      </c>
      <c r="E23" s="5" t="s">
        <v>59</v>
      </c>
      <c r="F23" s="7" t="s">
        <v>104</v>
      </c>
      <c r="G23" t="s">
        <v>39</v>
      </c>
    </row>
    <row r="24" spans="1:7" hidden="1" x14ac:dyDescent="0.2">
      <c r="A24" t="s">
        <v>105</v>
      </c>
      <c r="B24" t="s">
        <v>106</v>
      </c>
      <c r="C24">
        <v>4</v>
      </c>
      <c r="D24" t="s">
        <v>99</v>
      </c>
      <c r="E24" s="5" t="s">
        <v>59</v>
      </c>
      <c r="F24" s="6">
        <v>-25.2</v>
      </c>
      <c r="G24" s="12">
        <f>F24-2.801</f>
        <v>-28.000999999999998</v>
      </c>
    </row>
    <row r="25" spans="1:7" hidden="1" x14ac:dyDescent="0.2">
      <c r="A25" t="s">
        <v>107</v>
      </c>
      <c r="B25" t="s">
        <v>108</v>
      </c>
      <c r="C25">
        <v>4</v>
      </c>
      <c r="D25" t="s">
        <v>99</v>
      </c>
      <c r="E25" s="5" t="s">
        <v>59</v>
      </c>
      <c r="F25" s="7" t="s">
        <v>109</v>
      </c>
      <c r="G25" t="s">
        <v>39</v>
      </c>
    </row>
    <row r="26" spans="1:7" hidden="1" x14ac:dyDescent="0.2">
      <c r="A26" t="s">
        <v>110</v>
      </c>
      <c r="B26" t="s">
        <v>111</v>
      </c>
      <c r="C26">
        <v>4</v>
      </c>
      <c r="D26" t="s">
        <v>99</v>
      </c>
      <c r="E26" s="5" t="s">
        <v>59</v>
      </c>
      <c r="F26" s="7" t="s">
        <v>104</v>
      </c>
      <c r="G26" t="s">
        <v>39</v>
      </c>
    </row>
    <row r="27" spans="1:7" hidden="1" x14ac:dyDescent="0.2">
      <c r="A27" t="s">
        <v>112</v>
      </c>
      <c r="B27" t="s">
        <v>113</v>
      </c>
      <c r="C27">
        <v>4</v>
      </c>
      <c r="D27" t="s">
        <v>99</v>
      </c>
      <c r="E27" s="5" t="s">
        <v>59</v>
      </c>
      <c r="F27" s="7" t="s">
        <v>104</v>
      </c>
      <c r="G27" t="s">
        <v>39</v>
      </c>
    </row>
    <row r="28" spans="1:7" hidden="1" x14ac:dyDescent="0.2">
      <c r="A28" t="s">
        <v>114</v>
      </c>
      <c r="B28" t="s">
        <v>115</v>
      </c>
      <c r="C28">
        <v>4</v>
      </c>
      <c r="D28" t="s">
        <v>99</v>
      </c>
      <c r="E28" s="5" t="s">
        <v>59</v>
      </c>
      <c r="F28" s="7" t="s">
        <v>109</v>
      </c>
      <c r="G28" t="s">
        <v>39</v>
      </c>
    </row>
    <row r="29" spans="1:7" hidden="1" x14ac:dyDescent="0.2">
      <c r="A29" t="s">
        <v>116</v>
      </c>
      <c r="B29" t="s">
        <v>117</v>
      </c>
      <c r="C29">
        <v>4</v>
      </c>
      <c r="D29" t="s">
        <v>99</v>
      </c>
      <c r="E29" s="5" t="s">
        <v>59</v>
      </c>
      <c r="F29" s="7" t="s">
        <v>104</v>
      </c>
      <c r="G29" t="s">
        <v>39</v>
      </c>
    </row>
    <row r="30" spans="1:7" hidden="1" x14ac:dyDescent="0.2">
      <c r="A30" t="s">
        <v>118</v>
      </c>
      <c r="B30" t="s">
        <v>119</v>
      </c>
      <c r="C30">
        <v>4</v>
      </c>
      <c r="D30" t="s">
        <v>21</v>
      </c>
      <c r="E30" s="5" t="s">
        <v>59</v>
      </c>
      <c r="F30" s="7" t="s">
        <v>104</v>
      </c>
      <c r="G30" t="s">
        <v>39</v>
      </c>
    </row>
    <row r="31" spans="1:7" hidden="1" x14ac:dyDescent="0.2">
      <c r="A31" t="s">
        <v>120</v>
      </c>
      <c r="B31" t="s">
        <v>121</v>
      </c>
      <c r="C31">
        <v>4</v>
      </c>
      <c r="D31" t="s">
        <v>21</v>
      </c>
      <c r="E31" s="5" t="s">
        <v>59</v>
      </c>
      <c r="F31" s="7" t="s">
        <v>104</v>
      </c>
      <c r="G31" t="s">
        <v>39</v>
      </c>
    </row>
    <row r="32" spans="1:7" hidden="1" x14ac:dyDescent="0.2">
      <c r="A32" t="s">
        <v>122</v>
      </c>
      <c r="B32" t="s">
        <v>123</v>
      </c>
      <c r="C32">
        <v>4</v>
      </c>
      <c r="D32" t="s">
        <v>21</v>
      </c>
      <c r="E32" s="5" t="s">
        <v>59</v>
      </c>
      <c r="F32" s="7" t="s">
        <v>109</v>
      </c>
      <c r="G32" t="s">
        <v>39</v>
      </c>
    </row>
    <row r="33" spans="1:7" hidden="1" x14ac:dyDescent="0.2">
      <c r="A33" t="s">
        <v>124</v>
      </c>
      <c r="B33" t="s">
        <v>125</v>
      </c>
      <c r="C33">
        <v>4</v>
      </c>
      <c r="D33" t="s">
        <v>21</v>
      </c>
      <c r="E33" s="5" t="s">
        <v>59</v>
      </c>
      <c r="F33" s="7" t="s">
        <v>104</v>
      </c>
      <c r="G33" t="s">
        <v>39</v>
      </c>
    </row>
    <row r="34" spans="1:7" hidden="1" x14ac:dyDescent="0.2">
      <c r="A34" t="s">
        <v>126</v>
      </c>
      <c r="B34" t="s">
        <v>127</v>
      </c>
      <c r="C34">
        <v>4</v>
      </c>
      <c r="D34" t="s">
        <v>20</v>
      </c>
      <c r="E34" s="5" t="s">
        <v>59</v>
      </c>
      <c r="F34" s="6">
        <v>-25.5</v>
      </c>
      <c r="G34" s="12">
        <f t="shared" ref="G34:G36" si="2">F34-2.801</f>
        <v>-28.301000000000002</v>
      </c>
    </row>
    <row r="35" spans="1:7" hidden="1" x14ac:dyDescent="0.2">
      <c r="A35" t="s">
        <v>128</v>
      </c>
      <c r="B35" t="s">
        <v>129</v>
      </c>
      <c r="C35">
        <v>4</v>
      </c>
      <c r="D35" t="s">
        <v>20</v>
      </c>
      <c r="E35" s="5" t="s">
        <v>59</v>
      </c>
      <c r="F35" s="6">
        <v>-25.7</v>
      </c>
      <c r="G35" s="12">
        <f t="shared" si="2"/>
        <v>-28.500999999999998</v>
      </c>
    </row>
    <row r="36" spans="1:7" hidden="1" x14ac:dyDescent="0.2">
      <c r="A36" t="s">
        <v>130</v>
      </c>
      <c r="B36" t="s">
        <v>131</v>
      </c>
      <c r="C36">
        <v>4</v>
      </c>
      <c r="D36" t="s">
        <v>20</v>
      </c>
      <c r="E36" s="5" t="s">
        <v>59</v>
      </c>
      <c r="F36" s="6">
        <v>-25.6</v>
      </c>
      <c r="G36" s="12">
        <f t="shared" si="2"/>
        <v>-28.401000000000003</v>
      </c>
    </row>
    <row r="37" spans="1:7" hidden="1" x14ac:dyDescent="0.2">
      <c r="A37" t="s">
        <v>132</v>
      </c>
      <c r="B37" t="s">
        <v>133</v>
      </c>
      <c r="C37">
        <v>4</v>
      </c>
      <c r="D37" t="s">
        <v>20</v>
      </c>
      <c r="E37" s="5" t="s">
        <v>59</v>
      </c>
      <c r="F37" s="7" t="s">
        <v>104</v>
      </c>
      <c r="G37" t="s">
        <v>39</v>
      </c>
    </row>
    <row r="38" spans="1:7" hidden="1" x14ac:dyDescent="0.2">
      <c r="A38" t="s">
        <v>134</v>
      </c>
      <c r="B38" t="s">
        <v>135</v>
      </c>
      <c r="C38">
        <v>4</v>
      </c>
      <c r="D38" t="s">
        <v>20</v>
      </c>
      <c r="E38" s="5" t="s">
        <v>59</v>
      </c>
      <c r="F38" s="7" t="s">
        <v>109</v>
      </c>
      <c r="G38" t="s">
        <v>39</v>
      </c>
    </row>
    <row r="39" spans="1:7" hidden="1" x14ac:dyDescent="0.2">
      <c r="A39" t="s">
        <v>136</v>
      </c>
      <c r="B39" t="s">
        <v>137</v>
      </c>
      <c r="C39" t="s">
        <v>3</v>
      </c>
      <c r="D39" t="s">
        <v>11</v>
      </c>
      <c r="E39" s="5" t="s">
        <v>59</v>
      </c>
      <c r="F39" s="7" t="s">
        <v>104</v>
      </c>
      <c r="G39" t="s">
        <v>39</v>
      </c>
    </row>
    <row r="40" spans="1:7" hidden="1" x14ac:dyDescent="0.2">
      <c r="A40" t="s">
        <v>138</v>
      </c>
      <c r="B40" t="s">
        <v>139</v>
      </c>
      <c r="C40" t="s">
        <v>3</v>
      </c>
      <c r="D40" t="s">
        <v>11</v>
      </c>
      <c r="E40" s="5" t="s">
        <v>59</v>
      </c>
      <c r="F40" s="7" t="s">
        <v>104</v>
      </c>
      <c r="G40" t="s">
        <v>39</v>
      </c>
    </row>
    <row r="41" spans="1:7" hidden="1" x14ac:dyDescent="0.2">
      <c r="A41" t="s">
        <v>140</v>
      </c>
      <c r="B41" t="s">
        <v>141</v>
      </c>
      <c r="C41" t="s">
        <v>3</v>
      </c>
      <c r="D41" t="s">
        <v>11</v>
      </c>
      <c r="E41" s="5" t="s">
        <v>59</v>
      </c>
      <c r="F41" s="7" t="s">
        <v>104</v>
      </c>
      <c r="G41" t="s">
        <v>39</v>
      </c>
    </row>
    <row r="42" spans="1:7" hidden="1" x14ac:dyDescent="0.2">
      <c r="A42" t="s">
        <v>142</v>
      </c>
      <c r="B42" t="s">
        <v>143</v>
      </c>
      <c r="C42" t="s">
        <v>3</v>
      </c>
      <c r="D42" t="s">
        <v>11</v>
      </c>
      <c r="E42" s="5" t="s">
        <v>59</v>
      </c>
      <c r="F42" s="7" t="s">
        <v>104</v>
      </c>
      <c r="G42" t="s">
        <v>39</v>
      </c>
    </row>
    <row r="43" spans="1:7" hidden="1" x14ac:dyDescent="0.2">
      <c r="A43" t="s">
        <v>144</v>
      </c>
      <c r="B43" t="s">
        <v>145</v>
      </c>
      <c r="C43" t="s">
        <v>3</v>
      </c>
      <c r="D43" t="s">
        <v>11</v>
      </c>
      <c r="E43" s="5" t="s">
        <v>59</v>
      </c>
      <c r="F43" s="7" t="s">
        <v>104</v>
      </c>
      <c r="G43" t="s">
        <v>39</v>
      </c>
    </row>
    <row r="44" spans="1:7" hidden="1" x14ac:dyDescent="0.2">
      <c r="A44" t="s">
        <v>146</v>
      </c>
      <c r="B44" t="s">
        <v>147</v>
      </c>
      <c r="C44" t="s">
        <v>3</v>
      </c>
      <c r="D44" t="s">
        <v>11</v>
      </c>
      <c r="E44" s="5" t="s">
        <v>59</v>
      </c>
      <c r="F44" s="7" t="s">
        <v>104</v>
      </c>
      <c r="G44" t="s">
        <v>39</v>
      </c>
    </row>
    <row r="45" spans="1:7" hidden="1" x14ac:dyDescent="0.2">
      <c r="A45" t="s">
        <v>148</v>
      </c>
      <c r="B45" t="s">
        <v>149</v>
      </c>
      <c r="C45" t="s">
        <v>3</v>
      </c>
      <c r="D45" t="s">
        <v>150</v>
      </c>
      <c r="E45" s="5" t="s">
        <v>59</v>
      </c>
      <c r="F45" s="7" t="s">
        <v>104</v>
      </c>
      <c r="G45" t="s">
        <v>39</v>
      </c>
    </row>
    <row r="46" spans="1:7" hidden="1" x14ac:dyDescent="0.2">
      <c r="A46" t="s">
        <v>151</v>
      </c>
      <c r="B46" t="s">
        <v>152</v>
      </c>
      <c r="C46" t="s">
        <v>3</v>
      </c>
      <c r="D46" t="s">
        <v>150</v>
      </c>
      <c r="E46" s="5" t="s">
        <v>59</v>
      </c>
      <c r="F46" s="6">
        <v>-25.4</v>
      </c>
      <c r="G46" s="12">
        <f>F46-2.816</f>
        <v>-28.215999999999998</v>
      </c>
    </row>
    <row r="47" spans="1:7" hidden="1" x14ac:dyDescent="0.2">
      <c r="A47" t="s">
        <v>153</v>
      </c>
      <c r="B47" t="s">
        <v>154</v>
      </c>
      <c r="C47" t="s">
        <v>3</v>
      </c>
      <c r="D47" t="s">
        <v>155</v>
      </c>
      <c r="E47" s="5" t="s">
        <v>59</v>
      </c>
      <c r="F47" s="7" t="s">
        <v>109</v>
      </c>
      <c r="G47" t="s">
        <v>39</v>
      </c>
    </row>
    <row r="48" spans="1:7" hidden="1" x14ac:dyDescent="0.2">
      <c r="A48" t="s">
        <v>156</v>
      </c>
      <c r="B48" t="s">
        <v>157</v>
      </c>
      <c r="C48" t="s">
        <v>3</v>
      </c>
      <c r="D48" t="s">
        <v>158</v>
      </c>
      <c r="E48" s="5" t="s">
        <v>59</v>
      </c>
      <c r="F48" s="6">
        <v>-23</v>
      </c>
      <c r="G48" s="12">
        <f t="shared" ref="G48:G49" si="3">F48-2.816</f>
        <v>-25.815999999999999</v>
      </c>
    </row>
    <row r="49" spans="1:7" hidden="1" x14ac:dyDescent="0.2">
      <c r="A49" t="s">
        <v>159</v>
      </c>
      <c r="B49" t="s">
        <v>160</v>
      </c>
      <c r="C49" t="s">
        <v>3</v>
      </c>
      <c r="D49" t="s">
        <v>158</v>
      </c>
      <c r="E49" s="5" t="s">
        <v>59</v>
      </c>
      <c r="F49" s="6">
        <v>-24.1</v>
      </c>
      <c r="G49" s="12">
        <f t="shared" si="3"/>
        <v>-26.916</v>
      </c>
    </row>
    <row r="50" spans="1:7" hidden="1" x14ac:dyDescent="0.2">
      <c r="A50" t="s">
        <v>161</v>
      </c>
      <c r="B50" t="s">
        <v>162</v>
      </c>
      <c r="C50" t="s">
        <v>3</v>
      </c>
      <c r="D50" t="s">
        <v>158</v>
      </c>
      <c r="E50" s="5" t="s">
        <v>59</v>
      </c>
      <c r="F50" s="7" t="s">
        <v>109</v>
      </c>
      <c r="G50" t="s">
        <v>39</v>
      </c>
    </row>
    <row r="51" spans="1:7" hidden="1" x14ac:dyDescent="0.2">
      <c r="A51" t="s">
        <v>163</v>
      </c>
      <c r="B51" t="s">
        <v>164</v>
      </c>
      <c r="C51" t="s">
        <v>3</v>
      </c>
      <c r="D51" t="s">
        <v>158</v>
      </c>
      <c r="E51" s="5" t="s">
        <v>59</v>
      </c>
      <c r="F51" s="7" t="s">
        <v>104</v>
      </c>
      <c r="G51" t="s">
        <v>39</v>
      </c>
    </row>
    <row r="52" spans="1:7" hidden="1" x14ac:dyDescent="0.2">
      <c r="A52" t="s">
        <v>165</v>
      </c>
      <c r="B52" t="s">
        <v>166</v>
      </c>
      <c r="C52" t="s">
        <v>3</v>
      </c>
      <c r="D52" t="s">
        <v>158</v>
      </c>
      <c r="E52" s="5" t="s">
        <v>59</v>
      </c>
      <c r="F52" s="6">
        <v>-24.3</v>
      </c>
      <c r="G52" s="12">
        <f t="shared" ref="G52:G53" si="4">F52-2.816</f>
        <v>-27.116</v>
      </c>
    </row>
    <row r="53" spans="1:7" hidden="1" x14ac:dyDescent="0.2">
      <c r="A53" t="s">
        <v>167</v>
      </c>
      <c r="B53" t="s">
        <v>168</v>
      </c>
      <c r="C53" t="s">
        <v>3</v>
      </c>
      <c r="D53" t="s">
        <v>158</v>
      </c>
      <c r="E53" s="5" t="s">
        <v>59</v>
      </c>
      <c r="F53" s="6">
        <v>-25.7</v>
      </c>
      <c r="G53" s="12">
        <f t="shared" si="4"/>
        <v>-28.515999999999998</v>
      </c>
    </row>
    <row r="54" spans="1:7" hidden="1" x14ac:dyDescent="0.2">
      <c r="A54" t="s">
        <v>169</v>
      </c>
      <c r="B54" t="s">
        <v>170</v>
      </c>
      <c r="C54" t="s">
        <v>3</v>
      </c>
      <c r="D54" t="s">
        <v>158</v>
      </c>
      <c r="E54" s="5" t="s">
        <v>59</v>
      </c>
      <c r="F54" s="7" t="s">
        <v>104</v>
      </c>
      <c r="G54" t="s">
        <v>39</v>
      </c>
    </row>
    <row r="55" spans="1:7" hidden="1" x14ac:dyDescent="0.2">
      <c r="A55" t="s">
        <v>171</v>
      </c>
      <c r="B55" t="s">
        <v>172</v>
      </c>
      <c r="C55" t="s">
        <v>3</v>
      </c>
      <c r="D55" t="s">
        <v>158</v>
      </c>
      <c r="E55" s="5" t="s">
        <v>59</v>
      </c>
      <c r="F55" s="6">
        <v>-25.1</v>
      </c>
      <c r="G55" s="12">
        <f>F55-2.816</f>
        <v>-27.916</v>
      </c>
    </row>
    <row r="56" spans="1:7" hidden="1" x14ac:dyDescent="0.2">
      <c r="A56" t="s">
        <v>173</v>
      </c>
      <c r="B56" t="s">
        <v>174</v>
      </c>
      <c r="C56" t="s">
        <v>2</v>
      </c>
      <c r="D56" t="s">
        <v>30</v>
      </c>
      <c r="E56" s="5" t="s">
        <v>59</v>
      </c>
      <c r="F56" s="7" t="s">
        <v>104</v>
      </c>
      <c r="G56" t="s">
        <v>39</v>
      </c>
    </row>
    <row r="57" spans="1:7" hidden="1" x14ac:dyDescent="0.2">
      <c r="A57" t="s">
        <v>175</v>
      </c>
      <c r="B57" t="s">
        <v>176</v>
      </c>
      <c r="C57" t="s">
        <v>2</v>
      </c>
      <c r="D57" t="s">
        <v>30</v>
      </c>
      <c r="E57" s="5" t="s">
        <v>59</v>
      </c>
      <c r="F57" s="7" t="s">
        <v>104</v>
      </c>
      <c r="G57" t="s">
        <v>39</v>
      </c>
    </row>
    <row r="58" spans="1:7" hidden="1" x14ac:dyDescent="0.2">
      <c r="A58" t="s">
        <v>177</v>
      </c>
      <c r="B58" t="s">
        <v>178</v>
      </c>
      <c r="C58" t="s">
        <v>2</v>
      </c>
      <c r="D58" t="s">
        <v>179</v>
      </c>
      <c r="E58" s="5" t="s">
        <v>59</v>
      </c>
      <c r="F58" s="7" t="s">
        <v>104</v>
      </c>
      <c r="G58" t="s">
        <v>39</v>
      </c>
    </row>
    <row r="59" spans="1:7" hidden="1" x14ac:dyDescent="0.2">
      <c r="A59" t="s">
        <v>180</v>
      </c>
      <c r="B59" t="s">
        <v>181</v>
      </c>
      <c r="C59" t="s">
        <v>2</v>
      </c>
      <c r="D59" t="s">
        <v>179</v>
      </c>
      <c r="E59" s="5" t="s">
        <v>59</v>
      </c>
      <c r="F59" s="7" t="s">
        <v>104</v>
      </c>
      <c r="G59" t="s">
        <v>39</v>
      </c>
    </row>
    <row r="60" spans="1:7" hidden="1" x14ac:dyDescent="0.2">
      <c r="A60" t="s">
        <v>182</v>
      </c>
      <c r="B60" t="s">
        <v>183</v>
      </c>
      <c r="C60" t="s">
        <v>2</v>
      </c>
      <c r="D60" t="s">
        <v>179</v>
      </c>
      <c r="E60" s="5" t="s">
        <v>59</v>
      </c>
      <c r="F60" s="7" t="s">
        <v>109</v>
      </c>
      <c r="G60" t="s">
        <v>39</v>
      </c>
    </row>
    <row r="61" spans="1:7" hidden="1" x14ac:dyDescent="0.2">
      <c r="A61" t="s">
        <v>184</v>
      </c>
      <c r="B61" t="s">
        <v>185</v>
      </c>
      <c r="C61" t="s">
        <v>2</v>
      </c>
      <c r="D61" t="s">
        <v>179</v>
      </c>
      <c r="E61" s="5" t="s">
        <v>59</v>
      </c>
      <c r="F61" s="7" t="s">
        <v>104</v>
      </c>
      <c r="G61" t="s">
        <v>39</v>
      </c>
    </row>
    <row r="62" spans="1:7" hidden="1" x14ac:dyDescent="0.2">
      <c r="A62" t="s">
        <v>186</v>
      </c>
      <c r="B62" t="s">
        <v>187</v>
      </c>
      <c r="C62" t="s">
        <v>2</v>
      </c>
      <c r="D62" t="s">
        <v>179</v>
      </c>
      <c r="E62" s="5" t="s">
        <v>59</v>
      </c>
      <c r="F62" s="7" t="s">
        <v>109</v>
      </c>
      <c r="G62" t="s">
        <v>39</v>
      </c>
    </row>
    <row r="63" spans="1:7" hidden="1" x14ac:dyDescent="0.2">
      <c r="A63" t="s">
        <v>188</v>
      </c>
      <c r="B63" t="s">
        <v>189</v>
      </c>
      <c r="C63" t="s">
        <v>2</v>
      </c>
      <c r="D63" t="s">
        <v>179</v>
      </c>
      <c r="E63" s="5" t="s">
        <v>59</v>
      </c>
      <c r="F63" s="7" t="s">
        <v>104</v>
      </c>
      <c r="G63" t="s">
        <v>39</v>
      </c>
    </row>
    <row r="64" spans="1:7" hidden="1" x14ac:dyDescent="0.2">
      <c r="A64" t="s">
        <v>190</v>
      </c>
      <c r="B64" t="s">
        <v>191</v>
      </c>
      <c r="C64" t="s">
        <v>2</v>
      </c>
      <c r="D64" t="s">
        <v>179</v>
      </c>
      <c r="E64" s="5" t="s">
        <v>59</v>
      </c>
      <c r="F64" s="7" t="s">
        <v>104</v>
      </c>
      <c r="G64" t="s">
        <v>39</v>
      </c>
    </row>
    <row r="65" spans="1:7" hidden="1" x14ac:dyDescent="0.2">
      <c r="A65" t="s">
        <v>192</v>
      </c>
      <c r="B65" t="s">
        <v>193</v>
      </c>
      <c r="C65" t="s">
        <v>2</v>
      </c>
      <c r="D65" t="s">
        <v>179</v>
      </c>
      <c r="E65" s="5" t="s">
        <v>59</v>
      </c>
      <c r="F65" s="7" t="s">
        <v>104</v>
      </c>
      <c r="G65" t="s">
        <v>39</v>
      </c>
    </row>
    <row r="66" spans="1:7" hidden="1" x14ac:dyDescent="0.2">
      <c r="A66" t="s">
        <v>194</v>
      </c>
      <c r="B66" t="s">
        <v>195</v>
      </c>
      <c r="C66" t="s">
        <v>2</v>
      </c>
      <c r="D66" t="s">
        <v>179</v>
      </c>
      <c r="E66" s="5" t="s">
        <v>59</v>
      </c>
      <c r="F66" s="7" t="s">
        <v>104</v>
      </c>
      <c r="G66" t="s">
        <v>39</v>
      </c>
    </row>
    <row r="67" spans="1:7" hidden="1" x14ac:dyDescent="0.2">
      <c r="A67" t="s">
        <v>196</v>
      </c>
      <c r="B67" t="s">
        <v>197</v>
      </c>
      <c r="C67" t="s">
        <v>2</v>
      </c>
      <c r="D67" t="s">
        <v>179</v>
      </c>
      <c r="E67" s="5" t="s">
        <v>59</v>
      </c>
      <c r="F67" s="7" t="s">
        <v>104</v>
      </c>
      <c r="G67" t="s">
        <v>39</v>
      </c>
    </row>
    <row r="68" spans="1:7" hidden="1" x14ac:dyDescent="0.2">
      <c r="A68" t="s">
        <v>198</v>
      </c>
      <c r="B68" t="s">
        <v>199</v>
      </c>
      <c r="C68" t="s">
        <v>2</v>
      </c>
      <c r="D68" t="s">
        <v>200</v>
      </c>
      <c r="E68" s="5" t="s">
        <v>59</v>
      </c>
      <c r="F68" s="6">
        <v>-24</v>
      </c>
      <c r="G68" s="12">
        <f>F68-2.812</f>
        <v>-26.812000000000001</v>
      </c>
    </row>
    <row r="69" spans="1:7" hidden="1" x14ac:dyDescent="0.2">
      <c r="A69" t="s">
        <v>201</v>
      </c>
      <c r="B69" t="s">
        <v>202</v>
      </c>
      <c r="C69" t="s">
        <v>2</v>
      </c>
      <c r="D69" t="s">
        <v>200</v>
      </c>
      <c r="E69" s="5" t="s">
        <v>59</v>
      </c>
      <c r="F69" s="6">
        <v>-24.8</v>
      </c>
      <c r="G69" s="12">
        <f>F69-2.812</f>
        <v>-27.612000000000002</v>
      </c>
    </row>
    <row r="70" spans="1:7" hidden="1" x14ac:dyDescent="0.2">
      <c r="A70" t="s">
        <v>203</v>
      </c>
      <c r="B70" t="s">
        <v>204</v>
      </c>
      <c r="C70" t="s">
        <v>2</v>
      </c>
      <c r="D70" t="s">
        <v>200</v>
      </c>
      <c r="E70" s="5" t="s">
        <v>59</v>
      </c>
      <c r="F70" s="7" t="s">
        <v>104</v>
      </c>
      <c r="G70" t="s">
        <v>39</v>
      </c>
    </row>
    <row r="71" spans="1:7" hidden="1" x14ac:dyDescent="0.2">
      <c r="A71" t="s">
        <v>205</v>
      </c>
      <c r="B71" t="s">
        <v>206</v>
      </c>
      <c r="C71" t="s">
        <v>2</v>
      </c>
      <c r="D71" t="s">
        <v>200</v>
      </c>
      <c r="E71" s="5" t="s">
        <v>59</v>
      </c>
      <c r="F71" s="6">
        <v>-26.2</v>
      </c>
      <c r="G71" s="12">
        <f t="shared" ref="G71:G72" si="5">F71-2.812</f>
        <v>-29.012</v>
      </c>
    </row>
    <row r="72" spans="1:7" hidden="1" x14ac:dyDescent="0.2">
      <c r="A72" t="s">
        <v>207</v>
      </c>
      <c r="B72" t="s">
        <v>208</v>
      </c>
      <c r="C72" t="s">
        <v>2</v>
      </c>
      <c r="D72" t="s">
        <v>200</v>
      </c>
      <c r="E72" s="5" t="s">
        <v>59</v>
      </c>
      <c r="F72" s="6">
        <v>-25.7</v>
      </c>
      <c r="G72" s="12">
        <f t="shared" si="5"/>
        <v>-28.512</v>
      </c>
    </row>
    <row r="73" spans="1:7" hidden="1" x14ac:dyDescent="0.2">
      <c r="A73" t="s">
        <v>209</v>
      </c>
      <c r="B73" t="s">
        <v>210</v>
      </c>
      <c r="C73" t="s">
        <v>2</v>
      </c>
      <c r="D73" t="s">
        <v>200</v>
      </c>
      <c r="E73" s="5" t="s">
        <v>59</v>
      </c>
      <c r="F73" s="7" t="s">
        <v>104</v>
      </c>
      <c r="G73" t="s">
        <v>39</v>
      </c>
    </row>
    <row r="74" spans="1:7" hidden="1" x14ac:dyDescent="0.2">
      <c r="A74" t="s">
        <v>211</v>
      </c>
      <c r="B74" t="s">
        <v>212</v>
      </c>
      <c r="C74" t="s">
        <v>2</v>
      </c>
      <c r="D74" t="s">
        <v>200</v>
      </c>
      <c r="E74" s="5" t="s">
        <v>59</v>
      </c>
      <c r="F74" s="6">
        <v>-24.7</v>
      </c>
      <c r="G74" s="12">
        <f>F74-2.812</f>
        <v>-27.512</v>
      </c>
    </row>
    <row r="75" spans="1:7" hidden="1" x14ac:dyDescent="0.2">
      <c r="A75" t="s">
        <v>213</v>
      </c>
      <c r="B75" t="s">
        <v>214</v>
      </c>
      <c r="C75" t="s">
        <v>2</v>
      </c>
      <c r="D75" t="s">
        <v>215</v>
      </c>
      <c r="E75" s="5" t="s">
        <v>59</v>
      </c>
      <c r="F75" s="7" t="s">
        <v>109</v>
      </c>
      <c r="G75" t="s">
        <v>39</v>
      </c>
    </row>
    <row r="76" spans="1:7" hidden="1" x14ac:dyDescent="0.2">
      <c r="A76" t="s">
        <v>216</v>
      </c>
      <c r="B76" t="s">
        <v>217</v>
      </c>
      <c r="C76" t="s">
        <v>2</v>
      </c>
      <c r="D76" t="s">
        <v>215</v>
      </c>
      <c r="E76" s="5" t="s">
        <v>59</v>
      </c>
      <c r="F76" s="6">
        <v>-23.1</v>
      </c>
      <c r="G76" s="12">
        <f t="shared" ref="G76:G77" si="6">F76-2.812</f>
        <v>-25.912000000000003</v>
      </c>
    </row>
    <row r="77" spans="1:7" hidden="1" x14ac:dyDescent="0.2">
      <c r="A77" t="s">
        <v>218</v>
      </c>
      <c r="B77" t="s">
        <v>219</v>
      </c>
      <c r="C77" t="s">
        <v>2</v>
      </c>
      <c r="D77" t="s">
        <v>215</v>
      </c>
      <c r="E77" s="5" t="s">
        <v>59</v>
      </c>
      <c r="F77" s="6">
        <v>-24.9</v>
      </c>
      <c r="G77" s="12">
        <f t="shared" si="6"/>
        <v>-27.712</v>
      </c>
    </row>
    <row r="78" spans="1:7" hidden="1" x14ac:dyDescent="0.2">
      <c r="A78" t="s">
        <v>220</v>
      </c>
      <c r="B78" t="s">
        <v>221</v>
      </c>
      <c r="C78" t="s">
        <v>2</v>
      </c>
      <c r="D78" t="s">
        <v>215</v>
      </c>
      <c r="E78" s="5" t="s">
        <v>59</v>
      </c>
      <c r="F78" s="7" t="s">
        <v>104</v>
      </c>
      <c r="G78" t="s">
        <v>39</v>
      </c>
    </row>
    <row r="79" spans="1:7" hidden="1" x14ac:dyDescent="0.2">
      <c r="A79" t="s">
        <v>222</v>
      </c>
      <c r="B79" t="s">
        <v>223</v>
      </c>
      <c r="C79" t="s">
        <v>2</v>
      </c>
      <c r="D79" t="s">
        <v>224</v>
      </c>
      <c r="E79" s="5" t="s">
        <v>59</v>
      </c>
      <c r="F79" s="7" t="s">
        <v>104</v>
      </c>
      <c r="G79" t="s">
        <v>39</v>
      </c>
    </row>
    <row r="80" spans="1:7" hidden="1" x14ac:dyDescent="0.2">
      <c r="A80" t="s">
        <v>225</v>
      </c>
      <c r="B80" t="s">
        <v>226</v>
      </c>
      <c r="C80" t="s">
        <v>2</v>
      </c>
      <c r="D80" t="s">
        <v>224</v>
      </c>
      <c r="E80" s="5" t="s">
        <v>59</v>
      </c>
      <c r="F80" s="7" t="s">
        <v>104</v>
      </c>
      <c r="G80" t="s">
        <v>39</v>
      </c>
    </row>
    <row r="81" spans="1:7" hidden="1" x14ac:dyDescent="0.2">
      <c r="A81" t="s">
        <v>227</v>
      </c>
      <c r="B81" t="s">
        <v>228</v>
      </c>
      <c r="C81" t="s">
        <v>2</v>
      </c>
      <c r="D81" t="s">
        <v>229</v>
      </c>
      <c r="E81" s="5" t="s">
        <v>59</v>
      </c>
      <c r="F81" s="6">
        <v>-23.9</v>
      </c>
      <c r="G81" s="12">
        <f t="shared" ref="G81:G82" si="7">F81-2.812</f>
        <v>-26.712</v>
      </c>
    </row>
    <row r="82" spans="1:7" hidden="1" x14ac:dyDescent="0.2">
      <c r="A82" t="s">
        <v>230</v>
      </c>
      <c r="B82" t="s">
        <v>231</v>
      </c>
      <c r="C82" t="s">
        <v>2</v>
      </c>
      <c r="D82" t="s">
        <v>229</v>
      </c>
      <c r="E82" s="5" t="s">
        <v>59</v>
      </c>
      <c r="F82" s="6">
        <v>-24.6</v>
      </c>
      <c r="G82" s="12">
        <f t="shared" si="7"/>
        <v>-27.412000000000003</v>
      </c>
    </row>
    <row r="83" spans="1:7" hidden="1" x14ac:dyDescent="0.2">
      <c r="A83" t="s">
        <v>232</v>
      </c>
      <c r="B83" t="s">
        <v>233</v>
      </c>
      <c r="C83" t="s">
        <v>2</v>
      </c>
      <c r="D83" t="s">
        <v>229</v>
      </c>
      <c r="E83" s="5" t="s">
        <v>59</v>
      </c>
      <c r="F83" s="7" t="s">
        <v>104</v>
      </c>
      <c r="G83" t="s">
        <v>39</v>
      </c>
    </row>
    <row r="84" spans="1:7" hidden="1" x14ac:dyDescent="0.2">
      <c r="A84" t="s">
        <v>234</v>
      </c>
      <c r="B84" t="s">
        <v>235</v>
      </c>
      <c r="C84">
        <v>2</v>
      </c>
      <c r="D84" t="s">
        <v>236</v>
      </c>
      <c r="E84" s="5" t="s">
        <v>59</v>
      </c>
      <c r="F84" s="7" t="s">
        <v>104</v>
      </c>
      <c r="G84" t="s">
        <v>39</v>
      </c>
    </row>
    <row r="85" spans="1:7" hidden="1" x14ac:dyDescent="0.2">
      <c r="A85" t="s">
        <v>237</v>
      </c>
      <c r="B85" t="s">
        <v>238</v>
      </c>
      <c r="C85">
        <v>2</v>
      </c>
      <c r="D85" t="s">
        <v>239</v>
      </c>
      <c r="E85" s="5" t="s">
        <v>59</v>
      </c>
      <c r="F85" s="7" t="s">
        <v>104</v>
      </c>
      <c r="G85" t="s">
        <v>39</v>
      </c>
    </row>
    <row r="86" spans="1:7" hidden="1" x14ac:dyDescent="0.2">
      <c r="A86" t="s">
        <v>240</v>
      </c>
      <c r="B86" t="s">
        <v>241</v>
      </c>
      <c r="C86">
        <v>2</v>
      </c>
      <c r="D86" t="s">
        <v>242</v>
      </c>
      <c r="E86" s="5" t="s">
        <v>59</v>
      </c>
      <c r="F86" s="6">
        <v>-26.9</v>
      </c>
      <c r="G86" s="12">
        <f>Sheet2!F86-2.42</f>
        <v>-29.32</v>
      </c>
    </row>
    <row r="87" spans="1:7" hidden="1" x14ac:dyDescent="0.2">
      <c r="A87" t="s">
        <v>243</v>
      </c>
      <c r="B87" t="s">
        <v>244</v>
      </c>
      <c r="C87">
        <v>2</v>
      </c>
      <c r="D87" t="s">
        <v>242</v>
      </c>
      <c r="E87" s="5" t="s">
        <v>59</v>
      </c>
      <c r="F87" s="7" t="s">
        <v>104</v>
      </c>
      <c r="G87" t="s">
        <v>39</v>
      </c>
    </row>
    <row r="88" spans="1:7" hidden="1" x14ac:dyDescent="0.2">
      <c r="A88" t="s">
        <v>245</v>
      </c>
      <c r="B88" t="s">
        <v>246</v>
      </c>
      <c r="C88">
        <v>2</v>
      </c>
      <c r="D88" t="s">
        <v>242</v>
      </c>
      <c r="E88" s="5" t="s">
        <v>59</v>
      </c>
      <c r="F88" s="7" t="s">
        <v>104</v>
      </c>
      <c r="G88" t="s">
        <v>39</v>
      </c>
    </row>
    <row r="89" spans="1:7" hidden="1" x14ac:dyDescent="0.2">
      <c r="A89" t="s">
        <v>247</v>
      </c>
      <c r="B89" t="s">
        <v>248</v>
      </c>
      <c r="C89">
        <v>2</v>
      </c>
      <c r="D89" t="s">
        <v>242</v>
      </c>
      <c r="E89" s="5" t="s">
        <v>59</v>
      </c>
      <c r="F89" s="7" t="s">
        <v>104</v>
      </c>
      <c r="G89" t="s">
        <v>39</v>
      </c>
    </row>
    <row r="90" spans="1:7" hidden="1" x14ac:dyDescent="0.2">
      <c r="A90" t="s">
        <v>249</v>
      </c>
      <c r="B90" t="s">
        <v>250</v>
      </c>
      <c r="C90">
        <v>2</v>
      </c>
      <c r="D90" t="s">
        <v>242</v>
      </c>
      <c r="E90" s="5" t="s">
        <v>59</v>
      </c>
      <c r="F90" s="7" t="s">
        <v>109</v>
      </c>
      <c r="G90" t="s">
        <v>39</v>
      </c>
    </row>
    <row r="91" spans="1:7" hidden="1" x14ac:dyDescent="0.2">
      <c r="A91" t="s">
        <v>251</v>
      </c>
      <c r="B91" t="s">
        <v>252</v>
      </c>
      <c r="C91">
        <v>2</v>
      </c>
      <c r="D91" t="s">
        <v>253</v>
      </c>
      <c r="E91" s="5" t="s">
        <v>59</v>
      </c>
      <c r="F91" s="6">
        <v>-25.9</v>
      </c>
      <c r="G91" s="12">
        <f>Sheet2!F91-2.42</f>
        <v>-28.32</v>
      </c>
    </row>
    <row r="92" spans="1:7" hidden="1" x14ac:dyDescent="0.2">
      <c r="A92" t="s">
        <v>254</v>
      </c>
      <c r="B92" t="s">
        <v>255</v>
      </c>
      <c r="C92">
        <v>2</v>
      </c>
      <c r="D92" t="s">
        <v>253</v>
      </c>
      <c r="E92" s="5" t="s">
        <v>59</v>
      </c>
      <c r="F92" s="7" t="s">
        <v>104</v>
      </c>
      <c r="G92" t="s">
        <v>39</v>
      </c>
    </row>
    <row r="93" spans="1:7" hidden="1" x14ac:dyDescent="0.2">
      <c r="A93" t="s">
        <v>256</v>
      </c>
      <c r="B93" t="s">
        <v>257</v>
      </c>
      <c r="C93">
        <v>2</v>
      </c>
      <c r="D93" t="s">
        <v>253</v>
      </c>
      <c r="E93" s="5" t="s">
        <v>59</v>
      </c>
      <c r="F93" s="7" t="s">
        <v>104</v>
      </c>
      <c r="G93" t="s">
        <v>39</v>
      </c>
    </row>
    <row r="94" spans="1:7" hidden="1" x14ac:dyDescent="0.2">
      <c r="A94" t="s">
        <v>258</v>
      </c>
      <c r="B94" t="s">
        <v>259</v>
      </c>
      <c r="C94">
        <v>2</v>
      </c>
      <c r="D94" t="s">
        <v>40</v>
      </c>
      <c r="E94" s="5" t="s">
        <v>59</v>
      </c>
      <c r="F94" s="7" t="s">
        <v>104</v>
      </c>
      <c r="G94" t="s">
        <v>39</v>
      </c>
    </row>
    <row r="95" spans="1:7" hidden="1" x14ac:dyDescent="0.2">
      <c r="A95" t="s">
        <v>260</v>
      </c>
      <c r="B95" t="s">
        <v>261</v>
      </c>
      <c r="C95">
        <v>2</v>
      </c>
      <c r="D95" t="s">
        <v>40</v>
      </c>
      <c r="E95" s="5" t="s">
        <v>59</v>
      </c>
      <c r="F95" s="6">
        <v>-24.2</v>
      </c>
      <c r="G95" s="12">
        <f>Sheet2!F95-2.42</f>
        <v>-26.619999999999997</v>
      </c>
    </row>
    <row r="96" spans="1:7" hidden="1" x14ac:dyDescent="0.2">
      <c r="A96" t="s">
        <v>262</v>
      </c>
      <c r="B96" t="s">
        <v>263</v>
      </c>
      <c r="C96" t="s">
        <v>2</v>
      </c>
      <c r="D96" t="s">
        <v>229</v>
      </c>
      <c r="E96" s="5" t="s">
        <v>59</v>
      </c>
      <c r="F96" s="6">
        <v>-24</v>
      </c>
      <c r="G96" s="12">
        <f t="shared" ref="G96:G98" si="8">F96-2.812</f>
        <v>-26.812000000000001</v>
      </c>
    </row>
    <row r="97" spans="1:7" hidden="1" x14ac:dyDescent="0.2">
      <c r="A97" t="s">
        <v>264</v>
      </c>
      <c r="B97" t="s">
        <v>265</v>
      </c>
      <c r="C97" t="s">
        <v>2</v>
      </c>
      <c r="D97" t="s">
        <v>229</v>
      </c>
      <c r="E97" s="5" t="s">
        <v>59</v>
      </c>
      <c r="F97" s="6">
        <v>-24.8</v>
      </c>
      <c r="G97" s="12">
        <f t="shared" si="8"/>
        <v>-27.612000000000002</v>
      </c>
    </row>
    <row r="98" spans="1:7" hidden="1" x14ac:dyDescent="0.2">
      <c r="A98" t="s">
        <v>266</v>
      </c>
      <c r="B98" t="s">
        <v>267</v>
      </c>
      <c r="C98" t="s">
        <v>2</v>
      </c>
      <c r="D98" t="s">
        <v>12</v>
      </c>
      <c r="E98" s="5" t="s">
        <v>59</v>
      </c>
      <c r="F98" s="6">
        <v>-25.9</v>
      </c>
      <c r="G98" s="12">
        <f t="shared" si="8"/>
        <v>-28.712</v>
      </c>
    </row>
    <row r="99" spans="1:7" hidden="1" x14ac:dyDescent="0.2">
      <c r="A99" t="s">
        <v>268</v>
      </c>
      <c r="B99" t="s">
        <v>269</v>
      </c>
      <c r="C99" t="s">
        <v>2</v>
      </c>
      <c r="D99" t="s">
        <v>12</v>
      </c>
      <c r="E99" s="5" t="s">
        <v>59</v>
      </c>
      <c r="F99" s="7" t="s">
        <v>104</v>
      </c>
      <c r="G99" t="s">
        <v>39</v>
      </c>
    </row>
    <row r="100" spans="1:7" hidden="1" x14ac:dyDescent="0.2">
      <c r="A100" t="s">
        <v>270</v>
      </c>
      <c r="B100" t="s">
        <v>271</v>
      </c>
      <c r="C100" t="s">
        <v>2</v>
      </c>
      <c r="D100" t="s">
        <v>224</v>
      </c>
      <c r="E100" s="5" t="s">
        <v>59</v>
      </c>
      <c r="F100" s="6">
        <v>-25.9</v>
      </c>
      <c r="G100" s="12">
        <f t="shared" ref="G100:G103" si="9">F100-2.812</f>
        <v>-28.712</v>
      </c>
    </row>
    <row r="101" spans="1:7" hidden="1" x14ac:dyDescent="0.2">
      <c r="A101" t="s">
        <v>272</v>
      </c>
      <c r="B101" t="s">
        <v>273</v>
      </c>
      <c r="C101" t="s">
        <v>2</v>
      </c>
      <c r="D101" t="s">
        <v>274</v>
      </c>
      <c r="E101" s="5" t="s">
        <v>275</v>
      </c>
      <c r="F101" s="6">
        <v>-24</v>
      </c>
      <c r="G101" s="12">
        <f t="shared" si="9"/>
        <v>-26.812000000000001</v>
      </c>
    </row>
    <row r="102" spans="1:7" hidden="1" x14ac:dyDescent="0.2">
      <c r="A102" t="s">
        <v>276</v>
      </c>
      <c r="B102" t="s">
        <v>277</v>
      </c>
      <c r="C102" t="s">
        <v>2</v>
      </c>
      <c r="D102" t="s">
        <v>274</v>
      </c>
      <c r="E102" s="5" t="s">
        <v>275</v>
      </c>
      <c r="F102" s="6">
        <v>-24.3</v>
      </c>
      <c r="G102" s="12">
        <f t="shared" si="9"/>
        <v>-27.112000000000002</v>
      </c>
    </row>
    <row r="103" spans="1:7" hidden="1" x14ac:dyDescent="0.2">
      <c r="A103" t="s">
        <v>278</v>
      </c>
      <c r="B103" t="s">
        <v>279</v>
      </c>
      <c r="C103" t="s">
        <v>2</v>
      </c>
      <c r="D103" t="s">
        <v>274</v>
      </c>
      <c r="E103" s="5" t="s">
        <v>275</v>
      </c>
      <c r="F103" s="6">
        <v>-24.3</v>
      </c>
      <c r="G103" s="12">
        <f t="shared" si="9"/>
        <v>-27.112000000000002</v>
      </c>
    </row>
    <row r="104" spans="1:7" hidden="1" x14ac:dyDescent="0.2">
      <c r="A104" t="s">
        <v>280</v>
      </c>
      <c r="B104" t="s">
        <v>281</v>
      </c>
      <c r="C104" t="s">
        <v>2</v>
      </c>
      <c r="D104" t="s">
        <v>274</v>
      </c>
      <c r="E104" s="5" t="s">
        <v>275</v>
      </c>
      <c r="F104" s="7" t="s">
        <v>109</v>
      </c>
      <c r="G104" t="s">
        <v>39</v>
      </c>
    </row>
    <row r="105" spans="1:7" hidden="1" x14ac:dyDescent="0.2">
      <c r="A105" t="s">
        <v>282</v>
      </c>
      <c r="B105" t="s">
        <v>283</v>
      </c>
      <c r="C105" t="s">
        <v>2</v>
      </c>
      <c r="D105" t="s">
        <v>274</v>
      </c>
      <c r="E105" s="5" t="s">
        <v>275</v>
      </c>
      <c r="F105" s="6">
        <v>-25.2</v>
      </c>
      <c r="G105" s="12">
        <f t="shared" ref="G105:G106" si="10">F105-2.812</f>
        <v>-28.012</v>
      </c>
    </row>
    <row r="106" spans="1:7" hidden="1" x14ac:dyDescent="0.2">
      <c r="A106" t="s">
        <v>284</v>
      </c>
      <c r="B106" t="s">
        <v>285</v>
      </c>
      <c r="C106" t="s">
        <v>2</v>
      </c>
      <c r="D106" t="s">
        <v>215</v>
      </c>
      <c r="E106" s="5" t="s">
        <v>59</v>
      </c>
      <c r="F106" s="6">
        <v>-24.3</v>
      </c>
      <c r="G106" s="12">
        <f t="shared" si="10"/>
        <v>-27.112000000000002</v>
      </c>
    </row>
    <row r="107" spans="1:7" hidden="1" x14ac:dyDescent="0.2">
      <c r="A107" t="s">
        <v>286</v>
      </c>
      <c r="B107" t="s">
        <v>287</v>
      </c>
      <c r="C107" t="s">
        <v>2</v>
      </c>
      <c r="D107" t="s">
        <v>215</v>
      </c>
      <c r="E107" s="5" t="s">
        <v>59</v>
      </c>
      <c r="F107" s="7" t="s">
        <v>109</v>
      </c>
      <c r="G107" t="s">
        <v>39</v>
      </c>
    </row>
    <row r="108" spans="1:7" hidden="1" x14ac:dyDescent="0.2">
      <c r="A108" t="s">
        <v>288</v>
      </c>
      <c r="B108" t="s">
        <v>289</v>
      </c>
      <c r="C108" t="s">
        <v>2</v>
      </c>
      <c r="D108" t="s">
        <v>200</v>
      </c>
      <c r="E108" s="5" t="s">
        <v>59</v>
      </c>
      <c r="F108" s="7" t="s">
        <v>109</v>
      </c>
      <c r="G108" t="s">
        <v>39</v>
      </c>
    </row>
    <row r="109" spans="1:7" hidden="1" x14ac:dyDescent="0.2">
      <c r="A109" t="s">
        <v>290</v>
      </c>
      <c r="B109" t="s">
        <v>291</v>
      </c>
      <c r="C109" t="s">
        <v>2</v>
      </c>
      <c r="D109" t="s">
        <v>200</v>
      </c>
      <c r="E109" s="5" t="s">
        <v>59</v>
      </c>
      <c r="F109" s="6">
        <v>-24.9</v>
      </c>
      <c r="G109" s="12">
        <f t="shared" ref="G109:G113" si="11">F109-2.812</f>
        <v>-27.712</v>
      </c>
    </row>
    <row r="110" spans="1:7" hidden="1" x14ac:dyDescent="0.2">
      <c r="A110" t="s">
        <v>292</v>
      </c>
      <c r="B110" t="s">
        <v>293</v>
      </c>
      <c r="C110" t="s">
        <v>2</v>
      </c>
      <c r="D110" t="s">
        <v>200</v>
      </c>
      <c r="E110" s="5" t="s">
        <v>59</v>
      </c>
      <c r="F110" s="6">
        <v>-24.7</v>
      </c>
      <c r="G110" s="12">
        <f t="shared" si="11"/>
        <v>-27.512</v>
      </c>
    </row>
    <row r="111" spans="1:7" hidden="1" x14ac:dyDescent="0.2">
      <c r="A111" t="s">
        <v>294</v>
      </c>
      <c r="B111" t="s">
        <v>295</v>
      </c>
      <c r="C111" t="s">
        <v>2</v>
      </c>
      <c r="D111" t="s">
        <v>200</v>
      </c>
      <c r="E111" s="5" t="s">
        <v>59</v>
      </c>
      <c r="F111" s="6">
        <v>-24.1</v>
      </c>
      <c r="G111" s="12">
        <f t="shared" si="11"/>
        <v>-26.912000000000003</v>
      </c>
    </row>
    <row r="112" spans="1:7" hidden="1" x14ac:dyDescent="0.2">
      <c r="A112" t="s">
        <v>296</v>
      </c>
      <c r="B112" t="s">
        <v>297</v>
      </c>
      <c r="C112" t="s">
        <v>2</v>
      </c>
      <c r="D112" t="s">
        <v>200</v>
      </c>
      <c r="E112" s="5" t="s">
        <v>59</v>
      </c>
      <c r="F112" s="6">
        <v>-24.9</v>
      </c>
      <c r="G112" s="12">
        <f t="shared" si="11"/>
        <v>-27.712</v>
      </c>
    </row>
    <row r="113" spans="1:7" hidden="1" x14ac:dyDescent="0.2">
      <c r="A113" t="s">
        <v>298</v>
      </c>
      <c r="B113" t="s">
        <v>299</v>
      </c>
      <c r="C113" t="s">
        <v>2</v>
      </c>
      <c r="D113" t="s">
        <v>200</v>
      </c>
      <c r="E113" s="5" t="s">
        <v>59</v>
      </c>
      <c r="F113" s="6">
        <v>-25.4</v>
      </c>
      <c r="G113" s="12">
        <f t="shared" si="11"/>
        <v>-28.212</v>
      </c>
    </row>
    <row r="114" spans="1:7" hidden="1" x14ac:dyDescent="0.2">
      <c r="A114" t="s">
        <v>300</v>
      </c>
      <c r="B114" t="s">
        <v>301</v>
      </c>
      <c r="C114" t="s">
        <v>2</v>
      </c>
      <c r="D114" t="s">
        <v>200</v>
      </c>
      <c r="E114" s="5" t="s">
        <v>59</v>
      </c>
      <c r="F114" s="7" t="s">
        <v>104</v>
      </c>
      <c r="G114" t="s">
        <v>39</v>
      </c>
    </row>
    <row r="115" spans="1:7" hidden="1" x14ac:dyDescent="0.2">
      <c r="A115" t="s">
        <v>302</v>
      </c>
      <c r="B115" t="s">
        <v>303</v>
      </c>
      <c r="C115" t="s">
        <v>2</v>
      </c>
      <c r="D115" t="s">
        <v>200</v>
      </c>
      <c r="E115" s="5" t="s">
        <v>59</v>
      </c>
      <c r="F115" s="6">
        <v>-24.5</v>
      </c>
      <c r="G115" s="12">
        <f>F115-2.812</f>
        <v>-27.312000000000001</v>
      </c>
    </row>
    <row r="116" spans="1:7" hidden="1" x14ac:dyDescent="0.2">
      <c r="A116" t="s">
        <v>304</v>
      </c>
      <c r="B116" t="s">
        <v>305</v>
      </c>
      <c r="C116" t="s">
        <v>2</v>
      </c>
      <c r="D116" t="s">
        <v>200</v>
      </c>
      <c r="E116" s="5" t="s">
        <v>59</v>
      </c>
      <c r="F116" s="7" t="s">
        <v>104</v>
      </c>
      <c r="G116" t="s">
        <v>39</v>
      </c>
    </row>
    <row r="117" spans="1:7" hidden="1" x14ac:dyDescent="0.2">
      <c r="A117" t="s">
        <v>306</v>
      </c>
      <c r="B117" t="s">
        <v>307</v>
      </c>
      <c r="C117" t="s">
        <v>2</v>
      </c>
      <c r="D117" t="s">
        <v>200</v>
      </c>
      <c r="E117" s="5" t="s">
        <v>59</v>
      </c>
      <c r="F117" s="7" t="s">
        <v>109</v>
      </c>
      <c r="G117" t="s">
        <v>39</v>
      </c>
    </row>
    <row r="118" spans="1:7" hidden="1" x14ac:dyDescent="0.2">
      <c r="A118" t="s">
        <v>308</v>
      </c>
      <c r="B118" t="s">
        <v>309</v>
      </c>
      <c r="C118" t="s">
        <v>2</v>
      </c>
      <c r="D118" t="s">
        <v>200</v>
      </c>
      <c r="E118" s="5" t="s">
        <v>59</v>
      </c>
      <c r="F118" s="7" t="s">
        <v>109</v>
      </c>
      <c r="G118" t="s">
        <v>39</v>
      </c>
    </row>
    <row r="119" spans="1:7" hidden="1" x14ac:dyDescent="0.2">
      <c r="A119" t="s">
        <v>310</v>
      </c>
      <c r="B119" t="s">
        <v>311</v>
      </c>
      <c r="C119" t="s">
        <v>2</v>
      </c>
      <c r="D119" t="s">
        <v>200</v>
      </c>
      <c r="E119" s="5" t="s">
        <v>59</v>
      </c>
      <c r="F119" s="6">
        <v>-26.1</v>
      </c>
      <c r="G119" s="12">
        <f>F119-2.812</f>
        <v>-28.912000000000003</v>
      </c>
    </row>
    <row r="120" spans="1:7" hidden="1" x14ac:dyDescent="0.2">
      <c r="A120" t="s">
        <v>312</v>
      </c>
      <c r="B120" t="s">
        <v>313</v>
      </c>
      <c r="C120" t="s">
        <v>2</v>
      </c>
      <c r="D120" t="s">
        <v>200</v>
      </c>
      <c r="E120" s="5" t="s">
        <v>59</v>
      </c>
      <c r="F120" s="7" t="s">
        <v>109</v>
      </c>
      <c r="G120" t="s">
        <v>39</v>
      </c>
    </row>
    <row r="121" spans="1:7" hidden="1" x14ac:dyDescent="0.2">
      <c r="A121" t="s">
        <v>314</v>
      </c>
      <c r="B121" t="s">
        <v>315</v>
      </c>
      <c r="C121" t="s">
        <v>2</v>
      </c>
      <c r="D121" t="s">
        <v>200</v>
      </c>
      <c r="E121" s="5" t="s">
        <v>59</v>
      </c>
      <c r="F121" s="7" t="s">
        <v>109</v>
      </c>
      <c r="G121" t="s">
        <v>39</v>
      </c>
    </row>
    <row r="122" spans="1:7" hidden="1" x14ac:dyDescent="0.2">
      <c r="A122" t="s">
        <v>316</v>
      </c>
      <c r="B122" t="s">
        <v>317</v>
      </c>
      <c r="C122" t="s">
        <v>2</v>
      </c>
      <c r="D122" t="s">
        <v>200</v>
      </c>
      <c r="E122" s="5" t="s">
        <v>59</v>
      </c>
      <c r="F122" s="6">
        <v>-25.5</v>
      </c>
      <c r="G122" s="12">
        <f>F122-2.812</f>
        <v>-28.312000000000001</v>
      </c>
    </row>
    <row r="123" spans="1:7" hidden="1" x14ac:dyDescent="0.2">
      <c r="A123" t="s">
        <v>318</v>
      </c>
      <c r="B123" t="s">
        <v>319</v>
      </c>
      <c r="C123" t="s">
        <v>2</v>
      </c>
      <c r="D123" t="s">
        <v>200</v>
      </c>
      <c r="E123" s="5" t="s">
        <v>59</v>
      </c>
      <c r="F123" s="7" t="s">
        <v>109</v>
      </c>
      <c r="G123" t="s">
        <v>39</v>
      </c>
    </row>
    <row r="124" spans="1:7" hidden="1" x14ac:dyDescent="0.2">
      <c r="A124" t="s">
        <v>320</v>
      </c>
      <c r="B124" t="s">
        <v>321</v>
      </c>
      <c r="C124" t="s">
        <v>2</v>
      </c>
      <c r="D124" t="s">
        <v>200</v>
      </c>
      <c r="E124" s="5" t="s">
        <v>59</v>
      </c>
      <c r="F124" s="6">
        <v>-24.9</v>
      </c>
      <c r="G124" s="12">
        <f>F124-2.812</f>
        <v>-27.712</v>
      </c>
    </row>
    <row r="125" spans="1:7" hidden="1" x14ac:dyDescent="0.2">
      <c r="A125" t="s">
        <v>322</v>
      </c>
      <c r="B125" t="s">
        <v>323</v>
      </c>
      <c r="C125" t="s">
        <v>2</v>
      </c>
      <c r="D125" t="s">
        <v>200</v>
      </c>
      <c r="E125" s="5" t="s">
        <v>59</v>
      </c>
      <c r="F125" s="7" t="s">
        <v>104</v>
      </c>
      <c r="G125" t="s">
        <v>39</v>
      </c>
    </row>
    <row r="126" spans="1:7" hidden="1" x14ac:dyDescent="0.2">
      <c r="A126" s="8" t="s">
        <v>324</v>
      </c>
      <c r="B126" s="9" t="s">
        <v>325</v>
      </c>
      <c r="C126" t="s">
        <v>2</v>
      </c>
      <c r="D126" t="s">
        <v>326</v>
      </c>
      <c r="E126" s="5" t="s">
        <v>327</v>
      </c>
      <c r="F126" t="s">
        <v>328</v>
      </c>
      <c r="G126" t="s">
        <v>39</v>
      </c>
    </row>
    <row r="127" spans="1:7" hidden="1" x14ac:dyDescent="0.2">
      <c r="A127" s="8" t="s">
        <v>329</v>
      </c>
      <c r="B127" s="9" t="s">
        <v>330</v>
      </c>
      <c r="C127" t="s">
        <v>2</v>
      </c>
      <c r="D127" t="s">
        <v>179</v>
      </c>
      <c r="E127" s="5" t="s">
        <v>59</v>
      </c>
      <c r="F127" t="s">
        <v>328</v>
      </c>
      <c r="G127" t="s">
        <v>39</v>
      </c>
    </row>
    <row r="128" spans="1:7" hidden="1" x14ac:dyDescent="0.2">
      <c r="A128" s="8" t="s">
        <v>331</v>
      </c>
      <c r="B128" s="9" t="s">
        <v>332</v>
      </c>
      <c r="C128" t="s">
        <v>2</v>
      </c>
      <c r="D128" t="s">
        <v>179</v>
      </c>
      <c r="E128" s="5" t="s">
        <v>59</v>
      </c>
      <c r="F128" t="s">
        <v>333</v>
      </c>
      <c r="G128" t="s">
        <v>39</v>
      </c>
    </row>
    <row r="129" spans="1:7" hidden="1" x14ac:dyDescent="0.2">
      <c r="A129" s="8" t="s">
        <v>334</v>
      </c>
      <c r="B129" s="9" t="s">
        <v>335</v>
      </c>
      <c r="C129" t="s">
        <v>2</v>
      </c>
      <c r="D129" t="s">
        <v>179</v>
      </c>
      <c r="E129" s="5" t="s">
        <v>59</v>
      </c>
      <c r="F129" t="s">
        <v>333</v>
      </c>
      <c r="G129" t="s">
        <v>39</v>
      </c>
    </row>
    <row r="130" spans="1:7" hidden="1" x14ac:dyDescent="0.2">
      <c r="A130" s="8" t="s">
        <v>336</v>
      </c>
      <c r="B130" s="9" t="s">
        <v>337</v>
      </c>
      <c r="C130" t="s">
        <v>2</v>
      </c>
      <c r="D130" t="s">
        <v>179</v>
      </c>
      <c r="E130" s="5" t="s">
        <v>59</v>
      </c>
      <c r="F130" t="s">
        <v>333</v>
      </c>
      <c r="G130" t="s">
        <v>39</v>
      </c>
    </row>
    <row r="131" spans="1:7" hidden="1" x14ac:dyDescent="0.2">
      <c r="A131" s="8" t="s">
        <v>338</v>
      </c>
      <c r="B131" s="9" t="s">
        <v>339</v>
      </c>
      <c r="C131" t="s">
        <v>2</v>
      </c>
      <c r="D131" t="s">
        <v>179</v>
      </c>
      <c r="E131" s="5" t="s">
        <v>59</v>
      </c>
      <c r="F131" t="s">
        <v>328</v>
      </c>
      <c r="G131" t="s">
        <v>39</v>
      </c>
    </row>
    <row r="132" spans="1:7" hidden="1" x14ac:dyDescent="0.2">
      <c r="A132" s="8" t="s">
        <v>340</v>
      </c>
      <c r="B132" s="9" t="s">
        <v>341</v>
      </c>
      <c r="C132" t="s">
        <v>2</v>
      </c>
      <c r="D132" t="s">
        <v>179</v>
      </c>
      <c r="E132" s="5" t="s">
        <v>59</v>
      </c>
      <c r="F132" t="s">
        <v>328</v>
      </c>
      <c r="G132" t="s">
        <v>39</v>
      </c>
    </row>
    <row r="133" spans="1:7" hidden="1" x14ac:dyDescent="0.2">
      <c r="A133" s="8" t="s">
        <v>342</v>
      </c>
      <c r="B133" s="9" t="s">
        <v>343</v>
      </c>
      <c r="C133" t="s">
        <v>2</v>
      </c>
      <c r="D133" t="s">
        <v>344</v>
      </c>
      <c r="E133" s="5" t="s">
        <v>59</v>
      </c>
      <c r="F133" s="10" t="s">
        <v>345</v>
      </c>
      <c r="G133" t="s">
        <v>39</v>
      </c>
    </row>
    <row r="134" spans="1:7" hidden="1" x14ac:dyDescent="0.2">
      <c r="A134" s="8" t="s">
        <v>346</v>
      </c>
      <c r="B134" s="9" t="s">
        <v>347</v>
      </c>
      <c r="C134" t="s">
        <v>2</v>
      </c>
      <c r="D134" t="s">
        <v>344</v>
      </c>
      <c r="E134" s="5" t="s">
        <v>59</v>
      </c>
      <c r="F134" s="11">
        <v>-24.8</v>
      </c>
      <c r="G134" s="12">
        <f>F134-2.812</f>
        <v>-27.612000000000002</v>
      </c>
    </row>
    <row r="135" spans="1:7" hidden="1" x14ac:dyDescent="0.2">
      <c r="A135" s="8" t="s">
        <v>348</v>
      </c>
      <c r="B135" s="9" t="s">
        <v>349</v>
      </c>
      <c r="C135" t="s">
        <v>2</v>
      </c>
      <c r="D135" t="s">
        <v>344</v>
      </c>
      <c r="E135" s="5" t="s">
        <v>59</v>
      </c>
      <c r="F135" t="s">
        <v>328</v>
      </c>
      <c r="G135" t="s">
        <v>39</v>
      </c>
    </row>
    <row r="136" spans="1:7" hidden="1" x14ac:dyDescent="0.2">
      <c r="A136" s="8" t="s">
        <v>350</v>
      </c>
      <c r="B136" s="9" t="s">
        <v>351</v>
      </c>
      <c r="C136" t="s">
        <v>2</v>
      </c>
      <c r="D136" t="s">
        <v>344</v>
      </c>
      <c r="E136" s="5" t="s">
        <v>59</v>
      </c>
      <c r="F136" s="11">
        <v>-24.6</v>
      </c>
      <c r="G136" s="12">
        <f t="shared" ref="G136:G139" si="12">F136-2.812</f>
        <v>-27.412000000000003</v>
      </c>
    </row>
    <row r="137" spans="1:7" hidden="1" x14ac:dyDescent="0.2">
      <c r="A137" s="8" t="s">
        <v>352</v>
      </c>
      <c r="B137" s="9" t="s">
        <v>353</v>
      </c>
      <c r="C137" t="s">
        <v>2</v>
      </c>
      <c r="D137" t="s">
        <v>344</v>
      </c>
      <c r="E137" s="5" t="s">
        <v>59</v>
      </c>
      <c r="F137" s="11">
        <v>-24.8</v>
      </c>
      <c r="G137" s="12">
        <f t="shared" si="12"/>
        <v>-27.612000000000002</v>
      </c>
    </row>
    <row r="138" spans="1:7" hidden="1" x14ac:dyDescent="0.2">
      <c r="A138" s="8" t="s">
        <v>354</v>
      </c>
      <c r="B138" s="9" t="s">
        <v>355</v>
      </c>
      <c r="C138" t="s">
        <v>2</v>
      </c>
      <c r="D138" t="s">
        <v>344</v>
      </c>
      <c r="E138" s="5" t="s">
        <v>59</v>
      </c>
      <c r="F138" s="11">
        <v>-24.5</v>
      </c>
      <c r="G138" s="12">
        <f t="shared" si="12"/>
        <v>-27.312000000000001</v>
      </c>
    </row>
    <row r="139" spans="1:7" hidden="1" x14ac:dyDescent="0.2">
      <c r="A139" s="8" t="s">
        <v>356</v>
      </c>
      <c r="B139" s="9" t="s">
        <v>357</v>
      </c>
      <c r="C139" t="s">
        <v>2</v>
      </c>
      <c r="D139" t="s">
        <v>344</v>
      </c>
      <c r="E139" s="5" t="s">
        <v>59</v>
      </c>
      <c r="F139" s="11">
        <v>-24.9</v>
      </c>
      <c r="G139" s="12">
        <f t="shared" si="12"/>
        <v>-27.712</v>
      </c>
    </row>
    <row r="140" spans="1:7" hidden="1" x14ac:dyDescent="0.2">
      <c r="A140" s="8" t="s">
        <v>358</v>
      </c>
      <c r="B140" s="9" t="s">
        <v>359</v>
      </c>
      <c r="C140" t="s">
        <v>2</v>
      </c>
      <c r="D140" t="s">
        <v>344</v>
      </c>
      <c r="E140" s="5" t="s">
        <v>59</v>
      </c>
      <c r="F140" s="10" t="s">
        <v>345</v>
      </c>
      <c r="G140" t="s">
        <v>39</v>
      </c>
    </row>
    <row r="141" spans="1:7" hidden="1" x14ac:dyDescent="0.2">
      <c r="A141" s="8" t="s">
        <v>360</v>
      </c>
      <c r="B141" s="9" t="s">
        <v>361</v>
      </c>
      <c r="C141" t="s">
        <v>2</v>
      </c>
      <c r="D141" t="s">
        <v>344</v>
      </c>
      <c r="E141" s="5" t="s">
        <v>59</v>
      </c>
      <c r="F141" s="11">
        <v>-24.6</v>
      </c>
      <c r="G141" s="12">
        <f t="shared" ref="G141:G144" si="13">F141-2.812</f>
        <v>-27.412000000000003</v>
      </c>
    </row>
    <row r="142" spans="1:7" hidden="1" x14ac:dyDescent="0.2">
      <c r="A142" s="8" t="s">
        <v>362</v>
      </c>
      <c r="B142" s="9" t="s">
        <v>363</v>
      </c>
      <c r="C142" t="s">
        <v>2</v>
      </c>
      <c r="D142" t="s">
        <v>344</v>
      </c>
      <c r="E142" s="5" t="s">
        <v>59</v>
      </c>
      <c r="F142" s="11">
        <v>-24.2</v>
      </c>
      <c r="G142" s="12">
        <f t="shared" si="13"/>
        <v>-27.012</v>
      </c>
    </row>
    <row r="143" spans="1:7" hidden="1" x14ac:dyDescent="0.2">
      <c r="A143" s="8" t="s">
        <v>364</v>
      </c>
      <c r="B143" s="9" t="s">
        <v>365</v>
      </c>
      <c r="C143" t="s">
        <v>2</v>
      </c>
      <c r="D143" t="s">
        <v>344</v>
      </c>
      <c r="E143" s="5" t="s">
        <v>59</v>
      </c>
      <c r="F143" s="11">
        <v>-26.3</v>
      </c>
      <c r="G143" s="12">
        <f t="shared" si="13"/>
        <v>-29.112000000000002</v>
      </c>
    </row>
    <row r="144" spans="1:7" hidden="1" x14ac:dyDescent="0.2">
      <c r="A144" s="8" t="s">
        <v>366</v>
      </c>
      <c r="B144" s="9" t="s">
        <v>367</v>
      </c>
      <c r="C144" t="s">
        <v>2</v>
      </c>
      <c r="D144" t="s">
        <v>344</v>
      </c>
      <c r="E144" s="5" t="s">
        <v>59</v>
      </c>
      <c r="F144" s="11">
        <v>-26.4</v>
      </c>
      <c r="G144" s="12">
        <f t="shared" si="13"/>
        <v>-29.212</v>
      </c>
    </row>
    <row r="145" spans="1:7" hidden="1" x14ac:dyDescent="0.2">
      <c r="A145" s="8" t="s">
        <v>368</v>
      </c>
      <c r="B145" s="9" t="s">
        <v>369</v>
      </c>
      <c r="C145" t="s">
        <v>2</v>
      </c>
      <c r="D145" t="s">
        <v>30</v>
      </c>
      <c r="E145" s="5" t="s">
        <v>59</v>
      </c>
      <c r="F145" t="s">
        <v>328</v>
      </c>
      <c r="G145" t="s">
        <v>39</v>
      </c>
    </row>
    <row r="146" spans="1:7" hidden="1" x14ac:dyDescent="0.2">
      <c r="A146" s="8" t="s">
        <v>370</v>
      </c>
      <c r="B146" s="9" t="s">
        <v>371</v>
      </c>
      <c r="C146" t="s">
        <v>2</v>
      </c>
      <c r="D146" t="s">
        <v>30</v>
      </c>
      <c r="E146" s="5" t="s">
        <v>59</v>
      </c>
      <c r="F146" s="11">
        <v>-25</v>
      </c>
      <c r="G146" s="12">
        <f>F146-2.812</f>
        <v>-27.812000000000001</v>
      </c>
    </row>
    <row r="147" spans="1:7" hidden="1" x14ac:dyDescent="0.2">
      <c r="A147" s="8" t="s">
        <v>372</v>
      </c>
      <c r="B147" s="9" t="s">
        <v>373</v>
      </c>
      <c r="C147" t="s">
        <v>2</v>
      </c>
      <c r="D147" t="s">
        <v>30</v>
      </c>
      <c r="E147" s="5" t="s">
        <v>59</v>
      </c>
      <c r="F147" t="s">
        <v>333</v>
      </c>
      <c r="G147" t="s">
        <v>39</v>
      </c>
    </row>
    <row r="148" spans="1:7" hidden="1" x14ac:dyDescent="0.2">
      <c r="A148" s="8" t="s">
        <v>374</v>
      </c>
      <c r="B148" s="9" t="s">
        <v>375</v>
      </c>
      <c r="C148" t="s">
        <v>3</v>
      </c>
      <c r="D148" t="s">
        <v>158</v>
      </c>
      <c r="E148" s="5" t="s">
        <v>59</v>
      </c>
      <c r="F148" s="11">
        <v>-25.2</v>
      </c>
      <c r="G148" s="12">
        <f>F148-2.816</f>
        <v>-28.015999999999998</v>
      </c>
    </row>
    <row r="149" spans="1:7" hidden="1" x14ac:dyDescent="0.2">
      <c r="A149" s="8" t="s">
        <v>376</v>
      </c>
      <c r="B149" s="9" t="s">
        <v>377</v>
      </c>
      <c r="C149" t="s">
        <v>3</v>
      </c>
      <c r="D149" t="s">
        <v>158</v>
      </c>
      <c r="E149" s="5" t="s">
        <v>59</v>
      </c>
      <c r="F149" t="s">
        <v>328</v>
      </c>
      <c r="G149" t="s">
        <v>39</v>
      </c>
    </row>
    <row r="150" spans="1:7" hidden="1" x14ac:dyDescent="0.2">
      <c r="A150" s="8" t="s">
        <v>378</v>
      </c>
      <c r="B150" s="9" t="s">
        <v>379</v>
      </c>
      <c r="C150" t="s">
        <v>3</v>
      </c>
      <c r="D150" t="s">
        <v>158</v>
      </c>
      <c r="E150" s="5" t="s">
        <v>59</v>
      </c>
      <c r="F150" t="s">
        <v>328</v>
      </c>
      <c r="G150" t="s">
        <v>39</v>
      </c>
    </row>
    <row r="151" spans="1:7" hidden="1" x14ac:dyDescent="0.2">
      <c r="A151" s="8" t="s">
        <v>380</v>
      </c>
      <c r="B151" s="9" t="s">
        <v>381</v>
      </c>
      <c r="C151" t="s">
        <v>3</v>
      </c>
      <c r="D151" t="s">
        <v>158</v>
      </c>
      <c r="E151" s="5" t="s">
        <v>59</v>
      </c>
      <c r="F151" s="11">
        <v>-24.7</v>
      </c>
      <c r="G151" s="12">
        <f t="shared" ref="G151:G152" si="14">F151-2.816</f>
        <v>-27.515999999999998</v>
      </c>
    </row>
    <row r="152" spans="1:7" hidden="1" x14ac:dyDescent="0.2">
      <c r="A152" s="8" t="s">
        <v>382</v>
      </c>
      <c r="B152" s="9" t="s">
        <v>383</v>
      </c>
      <c r="C152" t="s">
        <v>3</v>
      </c>
      <c r="D152" t="s">
        <v>158</v>
      </c>
      <c r="E152" s="5" t="s">
        <v>59</v>
      </c>
      <c r="F152" s="11">
        <f>-24.4</f>
        <v>-24.4</v>
      </c>
      <c r="G152" s="12">
        <f t="shared" si="14"/>
        <v>-27.215999999999998</v>
      </c>
    </row>
    <row r="153" spans="1:7" hidden="1" x14ac:dyDescent="0.2">
      <c r="A153" s="8" t="s">
        <v>384</v>
      </c>
      <c r="B153" s="9" t="s">
        <v>385</v>
      </c>
      <c r="C153" t="s">
        <v>3</v>
      </c>
      <c r="D153" t="s">
        <v>158</v>
      </c>
      <c r="E153" s="5" t="s">
        <v>59</v>
      </c>
      <c r="F153" t="s">
        <v>328</v>
      </c>
      <c r="G153" t="s">
        <v>39</v>
      </c>
    </row>
    <row r="154" spans="1:7" hidden="1" x14ac:dyDescent="0.2">
      <c r="A154" s="8" t="s">
        <v>386</v>
      </c>
      <c r="B154" s="9" t="s">
        <v>387</v>
      </c>
      <c r="C154" t="s">
        <v>3</v>
      </c>
      <c r="D154" t="s">
        <v>158</v>
      </c>
      <c r="E154" s="5" t="s">
        <v>59</v>
      </c>
      <c r="F154" s="11">
        <v>-24.6</v>
      </c>
      <c r="G154" s="12">
        <f>F154-2.816</f>
        <v>-27.416</v>
      </c>
    </row>
    <row r="155" spans="1:7" hidden="1" x14ac:dyDescent="0.2">
      <c r="A155" s="8" t="s">
        <v>388</v>
      </c>
      <c r="B155" s="9" t="s">
        <v>389</v>
      </c>
      <c r="C155" t="s">
        <v>3</v>
      </c>
      <c r="D155" t="s">
        <v>158</v>
      </c>
      <c r="E155" s="5" t="s">
        <v>59</v>
      </c>
      <c r="F155" t="s">
        <v>328</v>
      </c>
      <c r="G155" t="s">
        <v>39</v>
      </c>
    </row>
    <row r="156" spans="1:7" hidden="1" x14ac:dyDescent="0.2">
      <c r="A156" s="8" t="s">
        <v>390</v>
      </c>
      <c r="B156" s="9" t="s">
        <v>391</v>
      </c>
      <c r="C156" t="s">
        <v>3</v>
      </c>
      <c r="D156" t="s">
        <v>158</v>
      </c>
      <c r="E156" s="5" t="s">
        <v>59</v>
      </c>
      <c r="F156" s="11">
        <v>-24.4</v>
      </c>
      <c r="G156" s="12">
        <f t="shared" ref="G156:G159" si="15">F156-2.816</f>
        <v>-27.215999999999998</v>
      </c>
    </row>
    <row r="157" spans="1:7" hidden="1" x14ac:dyDescent="0.2">
      <c r="A157" s="8" t="s">
        <v>392</v>
      </c>
      <c r="B157" s="9" t="s">
        <v>393</v>
      </c>
      <c r="C157" t="s">
        <v>3</v>
      </c>
      <c r="D157" t="s">
        <v>158</v>
      </c>
      <c r="E157" s="5" t="s">
        <v>59</v>
      </c>
      <c r="F157" s="11">
        <v>-24.2</v>
      </c>
      <c r="G157" s="12">
        <f t="shared" si="15"/>
        <v>-27.015999999999998</v>
      </c>
    </row>
    <row r="158" spans="1:7" hidden="1" x14ac:dyDescent="0.2">
      <c r="A158" s="8" t="s">
        <v>394</v>
      </c>
      <c r="B158" s="9" t="s">
        <v>395</v>
      </c>
      <c r="C158" t="s">
        <v>3</v>
      </c>
      <c r="D158" t="s">
        <v>396</v>
      </c>
      <c r="E158" s="5" t="s">
        <v>59</v>
      </c>
      <c r="F158" s="11">
        <v>-24.3</v>
      </c>
      <c r="G158" s="12">
        <f t="shared" si="15"/>
        <v>-27.116</v>
      </c>
    </row>
    <row r="159" spans="1:7" hidden="1" x14ac:dyDescent="0.2">
      <c r="A159" s="8" t="s">
        <v>397</v>
      </c>
      <c r="B159" s="9" t="s">
        <v>398</v>
      </c>
      <c r="C159" t="s">
        <v>3</v>
      </c>
      <c r="D159" t="s">
        <v>399</v>
      </c>
      <c r="E159" s="5" t="s">
        <v>59</v>
      </c>
      <c r="F159" s="11">
        <v>-26</v>
      </c>
      <c r="G159" s="12">
        <f t="shared" si="15"/>
        <v>-28.815999999999999</v>
      </c>
    </row>
    <row r="160" spans="1:7" hidden="1" x14ac:dyDescent="0.2">
      <c r="A160" s="8" t="s">
        <v>400</v>
      </c>
      <c r="B160" s="9" t="s">
        <v>401</v>
      </c>
      <c r="C160" t="s">
        <v>3</v>
      </c>
      <c r="D160" t="s">
        <v>399</v>
      </c>
      <c r="E160" s="5" t="s">
        <v>59</v>
      </c>
      <c r="F160" t="s">
        <v>333</v>
      </c>
      <c r="G160" t="s">
        <v>39</v>
      </c>
    </row>
    <row r="161" spans="1:7" hidden="1" x14ac:dyDescent="0.2">
      <c r="A161" s="8" t="s">
        <v>402</v>
      </c>
      <c r="B161" s="9" t="s">
        <v>403</v>
      </c>
      <c r="C161" t="s">
        <v>3</v>
      </c>
      <c r="D161" t="s">
        <v>404</v>
      </c>
      <c r="E161" s="5" t="s">
        <v>59</v>
      </c>
      <c r="F161" t="s">
        <v>333</v>
      </c>
      <c r="G161" t="s">
        <v>39</v>
      </c>
    </row>
    <row r="162" spans="1:7" hidden="1" x14ac:dyDescent="0.2">
      <c r="A162" s="8" t="s">
        <v>405</v>
      </c>
      <c r="B162" s="9" t="s">
        <v>406</v>
      </c>
      <c r="C162" t="s">
        <v>3</v>
      </c>
      <c r="D162" t="s">
        <v>150</v>
      </c>
      <c r="E162" s="5" t="s">
        <v>59</v>
      </c>
      <c r="F162" t="s">
        <v>328</v>
      </c>
      <c r="G162" t="s">
        <v>39</v>
      </c>
    </row>
    <row r="163" spans="1:7" hidden="1" x14ac:dyDescent="0.2">
      <c r="A163" s="8" t="s">
        <v>407</v>
      </c>
      <c r="B163" s="9" t="s">
        <v>408</v>
      </c>
      <c r="C163" t="s">
        <v>3</v>
      </c>
      <c r="D163" t="s">
        <v>11</v>
      </c>
      <c r="E163" s="5" t="s">
        <v>59</v>
      </c>
      <c r="F163" t="s">
        <v>333</v>
      </c>
      <c r="G163" t="s">
        <v>39</v>
      </c>
    </row>
    <row r="164" spans="1:7" hidden="1" x14ac:dyDescent="0.2">
      <c r="A164" s="8" t="s">
        <v>409</v>
      </c>
      <c r="B164" s="9" t="s">
        <v>410</v>
      </c>
      <c r="C164" t="s">
        <v>3</v>
      </c>
      <c r="D164" t="s">
        <v>11</v>
      </c>
      <c r="E164" s="5" t="s">
        <v>59</v>
      </c>
      <c r="F164" t="s">
        <v>333</v>
      </c>
      <c r="G164" t="s">
        <v>39</v>
      </c>
    </row>
    <row r="165" spans="1:7" hidden="1" x14ac:dyDescent="0.2">
      <c r="A165" s="8" t="s">
        <v>411</v>
      </c>
      <c r="B165" s="9" t="s">
        <v>412</v>
      </c>
      <c r="C165" t="s">
        <v>3</v>
      </c>
      <c r="D165" t="s">
        <v>11</v>
      </c>
      <c r="E165" s="5" t="s">
        <v>59</v>
      </c>
      <c r="F165" t="s">
        <v>333</v>
      </c>
      <c r="G165" t="s">
        <v>39</v>
      </c>
    </row>
    <row r="166" spans="1:7" hidden="1" x14ac:dyDescent="0.2">
      <c r="A166" s="8" t="s">
        <v>413</v>
      </c>
      <c r="B166" s="9" t="s">
        <v>414</v>
      </c>
      <c r="C166">
        <v>4</v>
      </c>
      <c r="D166" t="s">
        <v>20</v>
      </c>
      <c r="E166" s="5" t="s">
        <v>59</v>
      </c>
      <c r="F166" s="11">
        <v>-25.6</v>
      </c>
      <c r="G166" s="12">
        <f t="shared" ref="G166:G173" si="16">F166-2.801</f>
        <v>-28.401000000000003</v>
      </c>
    </row>
    <row r="167" spans="1:7" hidden="1" x14ac:dyDescent="0.2">
      <c r="A167" s="8" t="s">
        <v>415</v>
      </c>
      <c r="B167" s="9" t="s">
        <v>416</v>
      </c>
      <c r="C167">
        <v>4</v>
      </c>
      <c r="D167" t="s">
        <v>20</v>
      </c>
      <c r="E167" s="5" t="s">
        <v>59</v>
      </c>
      <c r="F167" s="11">
        <v>-25.4</v>
      </c>
      <c r="G167" s="12">
        <f t="shared" si="16"/>
        <v>-28.201000000000001</v>
      </c>
    </row>
    <row r="168" spans="1:7" hidden="1" x14ac:dyDescent="0.2">
      <c r="A168" s="8" t="s">
        <v>417</v>
      </c>
      <c r="B168" s="9" t="s">
        <v>418</v>
      </c>
      <c r="C168">
        <v>4</v>
      </c>
      <c r="D168" t="s">
        <v>20</v>
      </c>
      <c r="E168" s="5" t="s">
        <v>59</v>
      </c>
      <c r="F168" s="11">
        <v>-25.4</v>
      </c>
      <c r="G168" s="12">
        <f t="shared" si="16"/>
        <v>-28.201000000000001</v>
      </c>
    </row>
    <row r="169" spans="1:7" hidden="1" x14ac:dyDescent="0.2">
      <c r="A169" s="8" t="s">
        <v>419</v>
      </c>
      <c r="B169" s="9" t="s">
        <v>420</v>
      </c>
      <c r="C169">
        <v>4</v>
      </c>
      <c r="D169" t="s">
        <v>20</v>
      </c>
      <c r="E169" s="5" t="s">
        <v>59</v>
      </c>
      <c r="F169" s="11">
        <v>-25.6</v>
      </c>
      <c r="G169" s="12">
        <f t="shared" si="16"/>
        <v>-28.401000000000003</v>
      </c>
    </row>
    <row r="170" spans="1:7" hidden="1" x14ac:dyDescent="0.2">
      <c r="A170" s="8" t="s">
        <v>421</v>
      </c>
      <c r="B170" s="9" t="s">
        <v>422</v>
      </c>
      <c r="C170">
        <v>4</v>
      </c>
      <c r="D170" t="s">
        <v>20</v>
      </c>
      <c r="E170" s="5" t="s">
        <v>59</v>
      </c>
      <c r="F170" s="11">
        <v>-24.1</v>
      </c>
      <c r="G170" s="12">
        <f t="shared" si="16"/>
        <v>-26.901000000000003</v>
      </c>
    </row>
    <row r="171" spans="1:7" hidden="1" x14ac:dyDescent="0.2">
      <c r="A171" s="8" t="s">
        <v>423</v>
      </c>
      <c r="B171" s="9" t="s">
        <v>424</v>
      </c>
      <c r="C171">
        <v>4</v>
      </c>
      <c r="D171" t="s">
        <v>20</v>
      </c>
      <c r="E171" s="5" t="s">
        <v>59</v>
      </c>
      <c r="F171" s="11">
        <v>-25.1</v>
      </c>
      <c r="G171" s="12">
        <f t="shared" si="16"/>
        <v>-27.901000000000003</v>
      </c>
    </row>
    <row r="172" spans="1:7" hidden="1" x14ac:dyDescent="0.2">
      <c r="A172" s="8" t="s">
        <v>425</v>
      </c>
      <c r="B172" s="9" t="s">
        <v>426</v>
      </c>
      <c r="C172">
        <v>4</v>
      </c>
      <c r="D172" t="s">
        <v>20</v>
      </c>
      <c r="E172" s="5" t="s">
        <v>59</v>
      </c>
      <c r="F172" s="11">
        <v>-25.6</v>
      </c>
      <c r="G172" s="12">
        <f t="shared" si="16"/>
        <v>-28.401000000000003</v>
      </c>
    </row>
    <row r="173" spans="1:7" hidden="1" x14ac:dyDescent="0.2">
      <c r="A173" s="8" t="s">
        <v>427</v>
      </c>
      <c r="B173" s="9" t="s">
        <v>428</v>
      </c>
      <c r="C173">
        <v>4</v>
      </c>
      <c r="D173" t="s">
        <v>20</v>
      </c>
      <c r="E173" s="5" t="s">
        <v>59</v>
      </c>
      <c r="F173" s="11">
        <v>-25.1</v>
      </c>
      <c r="G173" s="12">
        <f t="shared" si="16"/>
        <v>-27.901000000000003</v>
      </c>
    </row>
    <row r="174" spans="1:7" hidden="1" x14ac:dyDescent="0.2">
      <c r="A174" s="8" t="s">
        <v>429</v>
      </c>
      <c r="B174" s="9" t="s">
        <v>430</v>
      </c>
      <c r="C174">
        <v>4</v>
      </c>
      <c r="D174" t="s">
        <v>20</v>
      </c>
      <c r="E174" s="5" t="s">
        <v>59</v>
      </c>
      <c r="F174" s="10" t="s">
        <v>345</v>
      </c>
      <c r="G174" t="s">
        <v>39</v>
      </c>
    </row>
    <row r="175" spans="1:7" hidden="1" x14ac:dyDescent="0.2">
      <c r="A175" s="8" t="s">
        <v>431</v>
      </c>
      <c r="B175" s="9" t="s">
        <v>432</v>
      </c>
      <c r="C175">
        <v>4</v>
      </c>
      <c r="D175" t="s">
        <v>20</v>
      </c>
      <c r="E175" s="5" t="s">
        <v>59</v>
      </c>
      <c r="F175" s="11">
        <v>-24.9</v>
      </c>
      <c r="G175" s="12">
        <f t="shared" ref="G175:G176" si="17">F175-2.801</f>
        <v>-27.701000000000001</v>
      </c>
    </row>
    <row r="176" spans="1:7" hidden="1" x14ac:dyDescent="0.2">
      <c r="A176" s="8" t="s">
        <v>433</v>
      </c>
      <c r="B176" s="9" t="s">
        <v>434</v>
      </c>
      <c r="C176">
        <v>4</v>
      </c>
      <c r="D176" t="s">
        <v>20</v>
      </c>
      <c r="E176" s="5" t="s">
        <v>59</v>
      </c>
      <c r="F176" s="11">
        <v>-25.6</v>
      </c>
      <c r="G176" s="12">
        <f t="shared" si="17"/>
        <v>-28.401000000000003</v>
      </c>
    </row>
    <row r="177" spans="1:7" hidden="1" x14ac:dyDescent="0.2">
      <c r="A177" s="8" t="s">
        <v>435</v>
      </c>
      <c r="B177" s="9" t="s">
        <v>436</v>
      </c>
      <c r="C177">
        <v>4</v>
      </c>
      <c r="D177" t="s">
        <v>20</v>
      </c>
      <c r="E177" s="5" t="s">
        <v>59</v>
      </c>
      <c r="F177" t="s">
        <v>333</v>
      </c>
      <c r="G177" t="s">
        <v>39</v>
      </c>
    </row>
    <row r="178" spans="1:7" hidden="1" x14ac:dyDescent="0.2">
      <c r="A178" s="8" t="s">
        <v>437</v>
      </c>
      <c r="B178" s="9" t="s">
        <v>438</v>
      </c>
      <c r="C178">
        <v>4</v>
      </c>
      <c r="D178" t="s">
        <v>20</v>
      </c>
      <c r="E178" s="5" t="s">
        <v>59</v>
      </c>
      <c r="F178" s="11">
        <v>-26.4</v>
      </c>
      <c r="G178" s="12">
        <f>F178-2.801</f>
        <v>-29.201000000000001</v>
      </c>
    </row>
    <row r="179" spans="1:7" hidden="1" x14ac:dyDescent="0.2">
      <c r="A179" s="8" t="s">
        <v>439</v>
      </c>
      <c r="B179" s="9" t="s">
        <v>440</v>
      </c>
      <c r="C179">
        <v>4</v>
      </c>
      <c r="D179" t="s">
        <v>20</v>
      </c>
      <c r="E179" s="5" t="s">
        <v>59</v>
      </c>
      <c r="F179" t="s">
        <v>333</v>
      </c>
      <c r="G179" t="s">
        <v>39</v>
      </c>
    </row>
    <row r="180" spans="1:7" hidden="1" x14ac:dyDescent="0.2">
      <c r="A180" s="8" t="s">
        <v>441</v>
      </c>
      <c r="B180" s="9" t="s">
        <v>442</v>
      </c>
      <c r="C180">
        <v>4</v>
      </c>
      <c r="D180" t="s">
        <v>20</v>
      </c>
      <c r="E180" s="5" t="s">
        <v>59</v>
      </c>
      <c r="F180" s="11">
        <v>-25.2</v>
      </c>
      <c r="G180" s="12">
        <f>F180-2.801</f>
        <v>-28.000999999999998</v>
      </c>
    </row>
    <row r="181" spans="1:7" hidden="1" x14ac:dyDescent="0.2">
      <c r="A181" s="8" t="s">
        <v>443</v>
      </c>
      <c r="B181" s="9" t="s">
        <v>444</v>
      </c>
      <c r="C181">
        <v>4</v>
      </c>
      <c r="D181" t="s">
        <v>20</v>
      </c>
      <c r="E181" s="5" t="s">
        <v>59</v>
      </c>
      <c r="F181" t="s">
        <v>328</v>
      </c>
      <c r="G181" t="s">
        <v>39</v>
      </c>
    </row>
    <row r="182" spans="1:7" hidden="1" x14ac:dyDescent="0.2">
      <c r="A182" s="8" t="s">
        <v>445</v>
      </c>
      <c r="B182" s="9" t="s">
        <v>446</v>
      </c>
      <c r="C182">
        <v>4</v>
      </c>
      <c r="D182" t="s">
        <v>21</v>
      </c>
      <c r="E182" s="5" t="s">
        <v>59</v>
      </c>
      <c r="F182" t="s">
        <v>333</v>
      </c>
      <c r="G182" t="s">
        <v>39</v>
      </c>
    </row>
    <row r="183" spans="1:7" hidden="1" x14ac:dyDescent="0.2">
      <c r="A183" s="8" t="s">
        <v>447</v>
      </c>
      <c r="B183" s="9" t="s">
        <v>448</v>
      </c>
      <c r="C183">
        <v>4</v>
      </c>
      <c r="D183" t="s">
        <v>21</v>
      </c>
      <c r="E183" s="5" t="s">
        <v>59</v>
      </c>
      <c r="F183" t="s">
        <v>333</v>
      </c>
      <c r="G183" t="s">
        <v>39</v>
      </c>
    </row>
    <row r="184" spans="1:7" hidden="1" x14ac:dyDescent="0.2">
      <c r="A184" s="8" t="s">
        <v>449</v>
      </c>
      <c r="B184" s="9" t="s">
        <v>450</v>
      </c>
      <c r="C184">
        <v>4</v>
      </c>
      <c r="D184" t="s">
        <v>21</v>
      </c>
      <c r="E184" s="5" t="s">
        <v>59</v>
      </c>
      <c r="F184" t="s">
        <v>333</v>
      </c>
      <c r="G184" t="s">
        <v>39</v>
      </c>
    </row>
    <row r="185" spans="1:7" hidden="1" x14ac:dyDescent="0.2">
      <c r="A185" s="8" t="s">
        <v>451</v>
      </c>
      <c r="B185" s="9" t="s">
        <v>452</v>
      </c>
      <c r="C185">
        <v>4</v>
      </c>
      <c r="D185" t="s">
        <v>21</v>
      </c>
      <c r="E185" s="5" t="s">
        <v>59</v>
      </c>
      <c r="F185" t="s">
        <v>333</v>
      </c>
      <c r="G185" t="s">
        <v>39</v>
      </c>
    </row>
    <row r="186" spans="1:7" hidden="1" x14ac:dyDescent="0.2">
      <c r="A186" s="8" t="s">
        <v>453</v>
      </c>
      <c r="B186" s="9" t="s">
        <v>454</v>
      </c>
      <c r="C186">
        <v>4</v>
      </c>
      <c r="D186" t="s">
        <v>21</v>
      </c>
      <c r="E186" s="5" t="s">
        <v>59</v>
      </c>
      <c r="F186" s="11">
        <v>-25.9</v>
      </c>
      <c r="G186" s="12">
        <f>F186-2.801</f>
        <v>-28.701000000000001</v>
      </c>
    </row>
    <row r="187" spans="1:7" hidden="1" x14ac:dyDescent="0.2">
      <c r="A187" s="8" t="s">
        <v>455</v>
      </c>
      <c r="B187" s="9" t="s">
        <v>456</v>
      </c>
      <c r="C187">
        <v>4</v>
      </c>
      <c r="D187" t="s">
        <v>21</v>
      </c>
      <c r="E187" s="5" t="s">
        <v>59</v>
      </c>
      <c r="F187" t="s">
        <v>333</v>
      </c>
      <c r="G187" t="s">
        <v>39</v>
      </c>
    </row>
    <row r="188" spans="1:7" hidden="1" x14ac:dyDescent="0.2">
      <c r="A188" s="8" t="s">
        <v>457</v>
      </c>
      <c r="B188" s="9" t="s">
        <v>458</v>
      </c>
      <c r="C188">
        <v>4</v>
      </c>
      <c r="D188" t="s">
        <v>459</v>
      </c>
      <c r="E188" s="5" t="s">
        <v>59</v>
      </c>
      <c r="F188" s="11">
        <v>-26.4</v>
      </c>
      <c r="G188" s="12">
        <f>F188-2.801</f>
        <v>-29.201000000000001</v>
      </c>
    </row>
    <row r="189" spans="1:7" hidden="1" x14ac:dyDescent="0.2">
      <c r="A189" s="8" t="s">
        <v>460</v>
      </c>
      <c r="B189" s="9" t="s">
        <v>461</v>
      </c>
      <c r="C189">
        <v>4</v>
      </c>
      <c r="D189" t="s">
        <v>459</v>
      </c>
      <c r="E189" s="5" t="s">
        <v>59</v>
      </c>
      <c r="F189" t="s">
        <v>333</v>
      </c>
      <c r="G189" t="s">
        <v>39</v>
      </c>
    </row>
    <row r="190" spans="1:7" hidden="1" x14ac:dyDescent="0.2">
      <c r="A190" s="8" t="s">
        <v>462</v>
      </c>
      <c r="B190" s="9" t="s">
        <v>463</v>
      </c>
      <c r="C190">
        <v>4</v>
      </c>
      <c r="D190" t="s">
        <v>459</v>
      </c>
      <c r="E190" s="5" t="s">
        <v>59</v>
      </c>
      <c r="F190" t="s">
        <v>333</v>
      </c>
      <c r="G190" t="s">
        <v>39</v>
      </c>
    </row>
    <row r="191" spans="1:7" hidden="1" x14ac:dyDescent="0.2">
      <c r="A191" s="8" t="s">
        <v>464</v>
      </c>
      <c r="B191" s="9" t="s">
        <v>465</v>
      </c>
      <c r="C191">
        <v>4</v>
      </c>
      <c r="D191" t="s">
        <v>459</v>
      </c>
      <c r="E191" s="5" t="s">
        <v>59</v>
      </c>
      <c r="F191" t="s">
        <v>333</v>
      </c>
      <c r="G191" t="s">
        <v>39</v>
      </c>
    </row>
    <row r="192" spans="1:7" hidden="1" x14ac:dyDescent="0.2">
      <c r="A192" s="8" t="s">
        <v>466</v>
      </c>
      <c r="B192" s="9" t="s">
        <v>467</v>
      </c>
      <c r="C192">
        <v>4</v>
      </c>
      <c r="D192" t="s">
        <v>468</v>
      </c>
      <c r="E192" s="5" t="s">
        <v>59</v>
      </c>
      <c r="F192" t="s">
        <v>333</v>
      </c>
      <c r="G192" t="s">
        <v>39</v>
      </c>
    </row>
    <row r="193" spans="1:7" hidden="1" x14ac:dyDescent="0.2">
      <c r="A193" s="8" t="s">
        <v>469</v>
      </c>
      <c r="B193" s="9" t="s">
        <v>470</v>
      </c>
      <c r="C193">
        <v>4</v>
      </c>
      <c r="D193" t="s">
        <v>38</v>
      </c>
      <c r="E193" s="5" t="s">
        <v>59</v>
      </c>
      <c r="F193" t="s">
        <v>328</v>
      </c>
      <c r="G193" t="s">
        <v>39</v>
      </c>
    </row>
    <row r="194" spans="1:7" hidden="1" x14ac:dyDescent="0.2">
      <c r="A194" s="8" t="s">
        <v>471</v>
      </c>
      <c r="B194" s="9" t="s">
        <v>472</v>
      </c>
      <c r="C194">
        <v>4</v>
      </c>
      <c r="D194" t="s">
        <v>473</v>
      </c>
      <c r="E194" s="5" t="s">
        <v>59</v>
      </c>
      <c r="F194" t="s">
        <v>333</v>
      </c>
      <c r="G194" t="s">
        <v>39</v>
      </c>
    </row>
    <row r="195" spans="1:7" hidden="1" x14ac:dyDescent="0.2">
      <c r="A195" s="8" t="s">
        <v>474</v>
      </c>
      <c r="B195" s="9" t="s">
        <v>475</v>
      </c>
      <c r="C195" t="s">
        <v>4</v>
      </c>
      <c r="D195" t="s">
        <v>26</v>
      </c>
      <c r="E195" s="5" t="s">
        <v>59</v>
      </c>
      <c r="F195" s="11">
        <v>-27.2</v>
      </c>
      <c r="G195" s="12">
        <f t="shared" ref="G195:G200" si="18">F195-2.332</f>
        <v>-29.532</v>
      </c>
    </row>
    <row r="196" spans="1:7" hidden="1" x14ac:dyDescent="0.2">
      <c r="A196" s="8" t="s">
        <v>476</v>
      </c>
      <c r="B196" s="9" t="s">
        <v>477</v>
      </c>
      <c r="C196" t="s">
        <v>4</v>
      </c>
      <c r="D196" t="s">
        <v>26</v>
      </c>
      <c r="E196" s="5" t="s">
        <v>59</v>
      </c>
      <c r="F196" s="11">
        <v>-27.5</v>
      </c>
      <c r="G196" s="12">
        <f t="shared" si="18"/>
        <v>-29.832000000000001</v>
      </c>
    </row>
    <row r="197" spans="1:7" hidden="1" x14ac:dyDescent="0.2">
      <c r="A197" s="8" t="s">
        <v>478</v>
      </c>
      <c r="B197" s="9" t="s">
        <v>479</v>
      </c>
      <c r="C197" t="s">
        <v>4</v>
      </c>
      <c r="D197" t="s">
        <v>26</v>
      </c>
      <c r="E197" s="5" t="s">
        <v>59</v>
      </c>
      <c r="F197" s="11">
        <v>-26.6</v>
      </c>
      <c r="G197" s="12">
        <f t="shared" si="18"/>
        <v>-28.932000000000002</v>
      </c>
    </row>
    <row r="198" spans="1:7" hidden="1" x14ac:dyDescent="0.2">
      <c r="A198" s="8" t="s">
        <v>480</v>
      </c>
      <c r="B198" s="9" t="s">
        <v>481</v>
      </c>
      <c r="C198" t="s">
        <v>4</v>
      </c>
      <c r="D198" t="s">
        <v>26</v>
      </c>
      <c r="E198" s="5" t="s">
        <v>59</v>
      </c>
      <c r="F198" s="11">
        <v>-26</v>
      </c>
      <c r="G198" s="12">
        <f t="shared" si="18"/>
        <v>-28.332000000000001</v>
      </c>
    </row>
    <row r="199" spans="1:7" hidden="1" x14ac:dyDescent="0.2">
      <c r="A199" s="8" t="s">
        <v>482</v>
      </c>
      <c r="B199" s="9" t="s">
        <v>483</v>
      </c>
      <c r="C199" t="s">
        <v>4</v>
      </c>
      <c r="D199" t="s">
        <v>26</v>
      </c>
      <c r="E199" s="5" t="s">
        <v>59</v>
      </c>
      <c r="F199" s="11">
        <v>-27.5</v>
      </c>
      <c r="G199" s="12">
        <f t="shared" si="18"/>
        <v>-29.832000000000001</v>
      </c>
    </row>
    <row r="200" spans="1:7" hidden="1" x14ac:dyDescent="0.2">
      <c r="A200" s="8" t="s">
        <v>484</v>
      </c>
      <c r="B200" s="9" t="s">
        <v>485</v>
      </c>
      <c r="C200" t="s">
        <v>4</v>
      </c>
      <c r="D200" t="s">
        <v>26</v>
      </c>
      <c r="E200" s="5" t="s">
        <v>59</v>
      </c>
      <c r="F200" s="11">
        <v>-25.4</v>
      </c>
      <c r="G200" s="12">
        <f t="shared" si="18"/>
        <v>-27.731999999999999</v>
      </c>
    </row>
    <row r="201" spans="1:7" x14ac:dyDescent="0.2">
      <c r="A201" s="8" t="s">
        <v>486</v>
      </c>
      <c r="B201" s="9" t="s">
        <v>487</v>
      </c>
      <c r="C201" t="s">
        <v>5</v>
      </c>
      <c r="D201" t="s">
        <v>24</v>
      </c>
      <c r="E201" s="5" t="s">
        <v>59</v>
      </c>
      <c r="F201" s="11">
        <v>-25.6</v>
      </c>
      <c r="G201" s="12">
        <f t="shared" ref="G201:G224" si="19">F201-1.591</f>
        <v>-27.191000000000003</v>
      </c>
    </row>
    <row r="202" spans="1:7" x14ac:dyDescent="0.2">
      <c r="A202" s="8" t="s">
        <v>488</v>
      </c>
      <c r="B202" s="9" t="s">
        <v>489</v>
      </c>
      <c r="C202" t="s">
        <v>5</v>
      </c>
      <c r="D202" t="s">
        <v>24</v>
      </c>
      <c r="E202" s="5" t="s">
        <v>59</v>
      </c>
      <c r="F202" s="11">
        <v>-24.6</v>
      </c>
      <c r="G202" s="12">
        <f t="shared" si="19"/>
        <v>-26.191000000000003</v>
      </c>
    </row>
    <row r="203" spans="1:7" x14ac:dyDescent="0.2">
      <c r="A203" s="8" t="s">
        <v>490</v>
      </c>
      <c r="B203" s="9" t="s">
        <v>491</v>
      </c>
      <c r="C203" t="s">
        <v>5</v>
      </c>
      <c r="D203" t="s">
        <v>24</v>
      </c>
      <c r="E203" s="5" t="s">
        <v>59</v>
      </c>
      <c r="F203" s="11">
        <v>-25.6</v>
      </c>
      <c r="G203" s="12">
        <f t="shared" si="19"/>
        <v>-27.191000000000003</v>
      </c>
    </row>
    <row r="204" spans="1:7" x14ac:dyDescent="0.2">
      <c r="A204" s="8" t="s">
        <v>492</v>
      </c>
      <c r="B204" s="9" t="s">
        <v>493</v>
      </c>
      <c r="C204" t="s">
        <v>5</v>
      </c>
      <c r="D204" t="s">
        <v>24</v>
      </c>
      <c r="E204" s="5" t="s">
        <v>59</v>
      </c>
      <c r="F204" s="11">
        <v>-25</v>
      </c>
      <c r="G204" s="12">
        <f t="shared" si="19"/>
        <v>-26.591000000000001</v>
      </c>
    </row>
    <row r="205" spans="1:7" x14ac:dyDescent="0.2">
      <c r="A205" s="8" t="s">
        <v>494</v>
      </c>
      <c r="B205" s="9" t="s">
        <v>495</v>
      </c>
      <c r="C205" t="s">
        <v>5</v>
      </c>
      <c r="D205" t="s">
        <v>24</v>
      </c>
      <c r="E205" s="5" t="s">
        <v>59</v>
      </c>
      <c r="F205" s="11">
        <v>-25.6</v>
      </c>
      <c r="G205" s="12">
        <f t="shared" si="19"/>
        <v>-27.191000000000003</v>
      </c>
    </row>
    <row r="206" spans="1:7" x14ac:dyDescent="0.2">
      <c r="A206" s="8" t="s">
        <v>496</v>
      </c>
      <c r="B206" s="9" t="s">
        <v>497</v>
      </c>
      <c r="C206" t="s">
        <v>5</v>
      </c>
      <c r="D206" t="s">
        <v>24</v>
      </c>
      <c r="E206" s="5" t="s">
        <v>59</v>
      </c>
      <c r="F206" s="11">
        <v>-25.4</v>
      </c>
      <c r="G206" s="12">
        <f t="shared" si="19"/>
        <v>-26.991</v>
      </c>
    </row>
    <row r="207" spans="1:7" x14ac:dyDescent="0.2">
      <c r="A207" s="8" t="s">
        <v>498</v>
      </c>
      <c r="B207" s="9" t="s">
        <v>499</v>
      </c>
      <c r="C207" t="s">
        <v>5</v>
      </c>
      <c r="D207" t="s">
        <v>24</v>
      </c>
      <c r="E207" s="5" t="s">
        <v>59</v>
      </c>
      <c r="F207" s="11">
        <v>-26.9</v>
      </c>
      <c r="G207" s="12">
        <f t="shared" si="19"/>
        <v>-28.491</v>
      </c>
    </row>
    <row r="208" spans="1:7" x14ac:dyDescent="0.2">
      <c r="A208" s="8" t="s">
        <v>500</v>
      </c>
      <c r="B208" s="9" t="s">
        <v>501</v>
      </c>
      <c r="C208" t="s">
        <v>5</v>
      </c>
      <c r="D208" t="s">
        <v>24</v>
      </c>
      <c r="E208" s="5" t="s">
        <v>59</v>
      </c>
      <c r="F208" s="11">
        <v>-27.2</v>
      </c>
      <c r="G208" s="12">
        <f t="shared" si="19"/>
        <v>-28.791</v>
      </c>
    </row>
    <row r="209" spans="1:7" x14ac:dyDescent="0.2">
      <c r="A209" s="8" t="s">
        <v>502</v>
      </c>
      <c r="B209" s="9" t="s">
        <v>503</v>
      </c>
      <c r="C209" t="s">
        <v>5</v>
      </c>
      <c r="D209" t="s">
        <v>24</v>
      </c>
      <c r="E209" s="5" t="s">
        <v>59</v>
      </c>
      <c r="F209" s="11">
        <v>-25.6</v>
      </c>
      <c r="G209" s="12">
        <f t="shared" si="19"/>
        <v>-27.191000000000003</v>
      </c>
    </row>
    <row r="210" spans="1:7" x14ac:dyDescent="0.2">
      <c r="A210" s="8" t="s">
        <v>504</v>
      </c>
      <c r="B210" s="9" t="s">
        <v>505</v>
      </c>
      <c r="C210" t="s">
        <v>5</v>
      </c>
      <c r="D210" t="s">
        <v>24</v>
      </c>
      <c r="E210" s="5" t="s">
        <v>59</v>
      </c>
      <c r="F210" s="11">
        <v>-27</v>
      </c>
      <c r="G210" s="12">
        <f t="shared" si="19"/>
        <v>-28.591000000000001</v>
      </c>
    </row>
    <row r="211" spans="1:7" x14ac:dyDescent="0.2">
      <c r="A211" s="8" t="s">
        <v>506</v>
      </c>
      <c r="B211" s="9" t="s">
        <v>507</v>
      </c>
      <c r="C211" t="s">
        <v>5</v>
      </c>
      <c r="D211" t="s">
        <v>24</v>
      </c>
      <c r="E211" s="5" t="s">
        <v>59</v>
      </c>
      <c r="F211" s="11">
        <v>-25.8</v>
      </c>
      <c r="G211" s="12">
        <f t="shared" si="19"/>
        <v>-27.391000000000002</v>
      </c>
    </row>
    <row r="212" spans="1:7" x14ac:dyDescent="0.2">
      <c r="A212" s="8" t="s">
        <v>508</v>
      </c>
      <c r="B212" s="9" t="s">
        <v>509</v>
      </c>
      <c r="C212" t="s">
        <v>5</v>
      </c>
      <c r="D212" t="s">
        <v>24</v>
      </c>
      <c r="E212" s="5" t="s">
        <v>59</v>
      </c>
      <c r="F212" s="11">
        <v>-24.9</v>
      </c>
      <c r="G212" s="12">
        <f t="shared" si="19"/>
        <v>-26.491</v>
      </c>
    </row>
    <row r="213" spans="1:7" x14ac:dyDescent="0.2">
      <c r="A213" s="8" t="s">
        <v>510</v>
      </c>
      <c r="B213" s="9" t="s">
        <v>511</v>
      </c>
      <c r="C213" t="s">
        <v>5</v>
      </c>
      <c r="D213" t="s">
        <v>24</v>
      </c>
      <c r="E213" s="5" t="s">
        <v>59</v>
      </c>
      <c r="F213" s="11">
        <v>-26.6</v>
      </c>
      <c r="G213" s="12">
        <f t="shared" si="19"/>
        <v>-28.191000000000003</v>
      </c>
    </row>
    <row r="214" spans="1:7" x14ac:dyDescent="0.2">
      <c r="A214" s="8" t="s">
        <v>512</v>
      </c>
      <c r="B214" s="9" t="s">
        <v>513</v>
      </c>
      <c r="C214" t="s">
        <v>5</v>
      </c>
      <c r="D214" t="s">
        <v>24</v>
      </c>
      <c r="E214" s="5" t="s">
        <v>59</v>
      </c>
      <c r="F214" s="11">
        <v>-26.1</v>
      </c>
      <c r="G214" s="12">
        <f t="shared" si="19"/>
        <v>-27.691000000000003</v>
      </c>
    </row>
    <row r="215" spans="1:7" x14ac:dyDescent="0.2">
      <c r="A215" s="8" t="s">
        <v>514</v>
      </c>
      <c r="B215" s="9" t="s">
        <v>515</v>
      </c>
      <c r="C215" t="s">
        <v>5</v>
      </c>
      <c r="D215" t="s">
        <v>27</v>
      </c>
      <c r="E215" s="5" t="s">
        <v>59</v>
      </c>
      <c r="F215" s="11">
        <v>-27.9</v>
      </c>
      <c r="G215" s="12">
        <f t="shared" si="19"/>
        <v>-29.491</v>
      </c>
    </row>
    <row r="216" spans="1:7" x14ac:dyDescent="0.2">
      <c r="A216" s="8" t="s">
        <v>516</v>
      </c>
      <c r="B216" s="9" t="s">
        <v>517</v>
      </c>
      <c r="C216" t="s">
        <v>5</v>
      </c>
      <c r="D216" t="s">
        <v>27</v>
      </c>
      <c r="E216" s="5" t="s">
        <v>59</v>
      </c>
      <c r="F216" s="11">
        <v>-26.4</v>
      </c>
      <c r="G216" s="12">
        <f t="shared" si="19"/>
        <v>-27.991</v>
      </c>
    </row>
    <row r="217" spans="1:7" x14ac:dyDescent="0.2">
      <c r="A217" s="8" t="s">
        <v>518</v>
      </c>
      <c r="B217" s="9" t="s">
        <v>519</v>
      </c>
      <c r="C217" t="s">
        <v>5</v>
      </c>
      <c r="D217" t="s">
        <v>27</v>
      </c>
      <c r="E217" s="5" t="s">
        <v>59</v>
      </c>
      <c r="F217" s="11">
        <v>-25.7</v>
      </c>
      <c r="G217" s="12">
        <f t="shared" si="19"/>
        <v>-27.291</v>
      </c>
    </row>
    <row r="218" spans="1:7" x14ac:dyDescent="0.2">
      <c r="A218" s="8" t="s">
        <v>520</v>
      </c>
      <c r="B218" s="9" t="s">
        <v>521</v>
      </c>
      <c r="C218" t="s">
        <v>5</v>
      </c>
      <c r="D218" t="s">
        <v>27</v>
      </c>
      <c r="E218" s="5" t="s">
        <v>59</v>
      </c>
      <c r="F218" s="11">
        <v>-26.8</v>
      </c>
      <c r="G218" s="12">
        <f t="shared" si="19"/>
        <v>-28.391000000000002</v>
      </c>
    </row>
    <row r="219" spans="1:7" x14ac:dyDescent="0.2">
      <c r="A219" s="8" t="s">
        <v>522</v>
      </c>
      <c r="B219" s="9" t="s">
        <v>523</v>
      </c>
      <c r="C219" t="s">
        <v>5</v>
      </c>
      <c r="D219" t="s">
        <v>27</v>
      </c>
      <c r="E219" s="5" t="s">
        <v>59</v>
      </c>
      <c r="F219" s="11">
        <v>-27</v>
      </c>
      <c r="G219" s="12">
        <f t="shared" si="19"/>
        <v>-28.591000000000001</v>
      </c>
    </row>
    <row r="220" spans="1:7" x14ac:dyDescent="0.2">
      <c r="A220" s="8" t="s">
        <v>524</v>
      </c>
      <c r="B220" s="9" t="s">
        <v>525</v>
      </c>
      <c r="C220" t="s">
        <v>5</v>
      </c>
      <c r="D220" t="s">
        <v>27</v>
      </c>
      <c r="E220" s="5" t="s">
        <v>59</v>
      </c>
      <c r="F220" s="11">
        <v>-25.7</v>
      </c>
      <c r="G220" s="12">
        <f t="shared" si="19"/>
        <v>-27.291</v>
      </c>
    </row>
    <row r="221" spans="1:7" x14ac:dyDescent="0.2">
      <c r="A221" s="8" t="s">
        <v>526</v>
      </c>
      <c r="B221" s="9" t="s">
        <v>527</v>
      </c>
      <c r="C221" t="s">
        <v>5</v>
      </c>
      <c r="D221" t="s">
        <v>27</v>
      </c>
      <c r="E221" s="5" t="s">
        <v>59</v>
      </c>
      <c r="F221" s="11">
        <v>-26.5</v>
      </c>
      <c r="G221" s="12">
        <f t="shared" si="19"/>
        <v>-28.091000000000001</v>
      </c>
    </row>
    <row r="222" spans="1:7" x14ac:dyDescent="0.2">
      <c r="A222" s="8" t="s">
        <v>528</v>
      </c>
      <c r="B222" s="9" t="s">
        <v>529</v>
      </c>
      <c r="C222" t="s">
        <v>5</v>
      </c>
      <c r="D222" t="s">
        <v>27</v>
      </c>
      <c r="E222" s="5" t="s">
        <v>59</v>
      </c>
      <c r="F222" s="11">
        <v>-25.4</v>
      </c>
      <c r="G222" s="12">
        <f t="shared" si="19"/>
        <v>-26.991</v>
      </c>
    </row>
    <row r="223" spans="1:7" x14ac:dyDescent="0.2">
      <c r="A223" s="8" t="s">
        <v>530</v>
      </c>
      <c r="B223" s="9" t="s">
        <v>531</v>
      </c>
      <c r="C223" t="s">
        <v>5</v>
      </c>
      <c r="D223" t="s">
        <v>27</v>
      </c>
      <c r="E223" s="5" t="s">
        <v>59</v>
      </c>
      <c r="F223" s="11">
        <v>-27.8</v>
      </c>
      <c r="G223" s="12">
        <f t="shared" si="19"/>
        <v>-29.391000000000002</v>
      </c>
    </row>
    <row r="224" spans="1:7" x14ac:dyDescent="0.2">
      <c r="A224" s="8" t="s">
        <v>532</v>
      </c>
      <c r="B224" s="9" t="s">
        <v>533</v>
      </c>
      <c r="C224" t="s">
        <v>5</v>
      </c>
      <c r="D224" t="s">
        <v>27</v>
      </c>
      <c r="E224" s="5" t="s">
        <v>59</v>
      </c>
      <c r="F224" s="11">
        <v>-25.6</v>
      </c>
      <c r="G224" s="12">
        <f t="shared" si="19"/>
        <v>-27.191000000000003</v>
      </c>
    </row>
    <row r="225" spans="1:7" hidden="1" x14ac:dyDescent="0.2">
      <c r="A225" s="8" t="s">
        <v>534</v>
      </c>
      <c r="B225" s="9" t="s">
        <v>535</v>
      </c>
      <c r="C225" t="s">
        <v>4</v>
      </c>
      <c r="D225" t="s">
        <v>35</v>
      </c>
      <c r="E225" s="5" t="s">
        <v>59</v>
      </c>
      <c r="F225" s="11">
        <v>-26.2</v>
      </c>
      <c r="G225" s="12">
        <f>F225-2.332</f>
        <v>-28.532</v>
      </c>
    </row>
    <row r="226" spans="1:7" hidden="1" x14ac:dyDescent="0.2">
      <c r="A226" s="8" t="s">
        <v>536</v>
      </c>
      <c r="B226" s="9" t="s">
        <v>537</v>
      </c>
      <c r="C226" t="s">
        <v>5</v>
      </c>
      <c r="D226" t="s">
        <v>538</v>
      </c>
      <c r="E226" s="5" t="s">
        <v>59</v>
      </c>
      <c r="F226" t="s">
        <v>333</v>
      </c>
      <c r="G226" t="s">
        <v>39</v>
      </c>
    </row>
    <row r="227" spans="1:7" x14ac:dyDescent="0.2">
      <c r="A227" s="8" t="s">
        <v>539</v>
      </c>
      <c r="B227" s="9" t="s">
        <v>540</v>
      </c>
      <c r="C227" t="s">
        <v>5</v>
      </c>
      <c r="D227" t="s">
        <v>32</v>
      </c>
      <c r="E227" s="5" t="s">
        <v>59</v>
      </c>
      <c r="F227" s="11">
        <v>-25.3</v>
      </c>
      <c r="G227" s="12">
        <f t="shared" ref="G227:G231" si="20">F227-1.591</f>
        <v>-26.891000000000002</v>
      </c>
    </row>
    <row r="228" spans="1:7" x14ac:dyDescent="0.2">
      <c r="A228" s="8" t="s">
        <v>541</v>
      </c>
      <c r="B228" s="9" t="s">
        <v>542</v>
      </c>
      <c r="C228" t="s">
        <v>5</v>
      </c>
      <c r="D228" t="s">
        <v>32</v>
      </c>
      <c r="E228" s="5" t="s">
        <v>59</v>
      </c>
      <c r="F228" s="11">
        <v>-26.1</v>
      </c>
      <c r="G228" s="12">
        <f t="shared" si="20"/>
        <v>-27.691000000000003</v>
      </c>
    </row>
    <row r="229" spans="1:7" x14ac:dyDescent="0.2">
      <c r="A229" s="8" t="s">
        <v>543</v>
      </c>
      <c r="B229" s="9" t="s">
        <v>544</v>
      </c>
      <c r="C229" t="s">
        <v>5</v>
      </c>
      <c r="D229" t="s">
        <v>32</v>
      </c>
      <c r="E229" s="5" t="s">
        <v>59</v>
      </c>
      <c r="F229" s="11">
        <v>-26.1</v>
      </c>
      <c r="G229" s="12">
        <f t="shared" si="20"/>
        <v>-27.691000000000003</v>
      </c>
    </row>
    <row r="230" spans="1:7" x14ac:dyDescent="0.2">
      <c r="A230" s="8" t="s">
        <v>545</v>
      </c>
      <c r="B230" s="9" t="s">
        <v>546</v>
      </c>
      <c r="C230" t="s">
        <v>5</v>
      </c>
      <c r="D230" t="s">
        <v>32</v>
      </c>
      <c r="E230" s="5" t="s">
        <v>59</v>
      </c>
      <c r="F230" s="11">
        <v>-24.5</v>
      </c>
      <c r="G230" s="12">
        <f t="shared" si="20"/>
        <v>-26.091000000000001</v>
      </c>
    </row>
    <row r="231" spans="1:7" x14ac:dyDescent="0.2">
      <c r="A231" s="8" t="s">
        <v>547</v>
      </c>
      <c r="B231" s="9" t="s">
        <v>548</v>
      </c>
      <c r="C231" t="s">
        <v>5</v>
      </c>
      <c r="D231" t="s">
        <v>32</v>
      </c>
      <c r="E231" s="5" t="s">
        <v>59</v>
      </c>
      <c r="F231" s="11">
        <v>-25.9</v>
      </c>
      <c r="G231" s="12">
        <f t="shared" si="20"/>
        <v>-27.491</v>
      </c>
    </row>
    <row r="232" spans="1:7" hidden="1" x14ac:dyDescent="0.2">
      <c r="A232" s="8" t="s">
        <v>549</v>
      </c>
      <c r="B232" s="9" t="s">
        <v>550</v>
      </c>
      <c r="C232" t="s">
        <v>5</v>
      </c>
      <c r="D232" t="s">
        <v>32</v>
      </c>
      <c r="E232" s="5" t="s">
        <v>59</v>
      </c>
      <c r="F232" s="10" t="s">
        <v>551</v>
      </c>
      <c r="G232" t="s">
        <v>39</v>
      </c>
    </row>
    <row r="233" spans="1:7" x14ac:dyDescent="0.2">
      <c r="A233" s="8" t="s">
        <v>552</v>
      </c>
      <c r="B233" s="9" t="s">
        <v>553</v>
      </c>
      <c r="C233" t="s">
        <v>5</v>
      </c>
      <c r="D233" t="s">
        <v>32</v>
      </c>
      <c r="E233" s="5" t="s">
        <v>59</v>
      </c>
      <c r="F233" s="11">
        <v>-25</v>
      </c>
      <c r="G233" s="12">
        <f>F233-1.591</f>
        <v>-26.591000000000001</v>
      </c>
    </row>
    <row r="234" spans="1:7" hidden="1" x14ac:dyDescent="0.2">
      <c r="A234" s="8" t="s">
        <v>554</v>
      </c>
      <c r="B234" s="9" t="s">
        <v>555</v>
      </c>
      <c r="C234" t="s">
        <v>5</v>
      </c>
      <c r="D234" t="s">
        <v>32</v>
      </c>
      <c r="E234" s="5" t="s">
        <v>59</v>
      </c>
      <c r="F234" t="s">
        <v>333</v>
      </c>
      <c r="G234" t="s">
        <v>39</v>
      </c>
    </row>
    <row r="235" spans="1:7" x14ac:dyDescent="0.2">
      <c r="A235" s="8" t="s">
        <v>556</v>
      </c>
      <c r="B235" s="9" t="s">
        <v>557</v>
      </c>
      <c r="C235" t="s">
        <v>5</v>
      </c>
      <c r="D235" t="s">
        <v>32</v>
      </c>
      <c r="E235" s="5" t="s">
        <v>59</v>
      </c>
      <c r="F235" s="11">
        <v>-26.6</v>
      </c>
      <c r="G235" s="12">
        <f t="shared" ref="G235:G239" si="21">F235-1.591</f>
        <v>-28.191000000000003</v>
      </c>
    </row>
    <row r="236" spans="1:7" x14ac:dyDescent="0.2">
      <c r="A236" s="8" t="s">
        <v>558</v>
      </c>
      <c r="B236" s="9" t="s">
        <v>559</v>
      </c>
      <c r="C236" t="s">
        <v>5</v>
      </c>
      <c r="D236" t="s">
        <v>32</v>
      </c>
      <c r="E236" s="5" t="s">
        <v>59</v>
      </c>
      <c r="F236" s="11">
        <v>-27.9</v>
      </c>
      <c r="G236" s="12">
        <f t="shared" si="21"/>
        <v>-29.491</v>
      </c>
    </row>
    <row r="237" spans="1:7" x14ac:dyDescent="0.2">
      <c r="A237" s="8" t="s">
        <v>560</v>
      </c>
      <c r="B237" s="9" t="s">
        <v>561</v>
      </c>
      <c r="C237" t="s">
        <v>5</v>
      </c>
      <c r="D237" t="s">
        <v>32</v>
      </c>
      <c r="E237" s="5" t="s">
        <v>59</v>
      </c>
      <c r="F237" s="11">
        <v>-25.3</v>
      </c>
      <c r="G237" s="12">
        <f t="shared" si="21"/>
        <v>-26.891000000000002</v>
      </c>
    </row>
    <row r="238" spans="1:7" x14ac:dyDescent="0.2">
      <c r="A238" s="8" t="s">
        <v>562</v>
      </c>
      <c r="B238" s="9" t="s">
        <v>563</v>
      </c>
      <c r="C238" t="s">
        <v>5</v>
      </c>
      <c r="D238" t="s">
        <v>32</v>
      </c>
      <c r="E238" s="5" t="s">
        <v>59</v>
      </c>
      <c r="F238" s="11">
        <v>-25.2</v>
      </c>
      <c r="G238" s="12">
        <f t="shared" si="21"/>
        <v>-26.791</v>
      </c>
    </row>
    <row r="239" spans="1:7" x14ac:dyDescent="0.2">
      <c r="A239" s="8" t="s">
        <v>564</v>
      </c>
      <c r="B239" s="9" t="s">
        <v>565</v>
      </c>
      <c r="C239" t="s">
        <v>5</v>
      </c>
      <c r="D239" t="s">
        <v>32</v>
      </c>
      <c r="E239" s="5" t="s">
        <v>59</v>
      </c>
      <c r="F239" s="11">
        <v>-25.9</v>
      </c>
      <c r="G239" s="12">
        <f t="shared" si="21"/>
        <v>-27.491</v>
      </c>
    </row>
    <row r="240" spans="1:7" hidden="1" x14ac:dyDescent="0.2">
      <c r="A240" s="8" t="s">
        <v>566</v>
      </c>
      <c r="B240" s="9" t="s">
        <v>567</v>
      </c>
      <c r="C240" t="s">
        <v>5</v>
      </c>
      <c r="D240" t="s">
        <v>32</v>
      </c>
      <c r="E240" s="5" t="s">
        <v>59</v>
      </c>
      <c r="F240" t="s">
        <v>328</v>
      </c>
      <c r="G240" t="s">
        <v>39</v>
      </c>
    </row>
    <row r="241" spans="1:7" x14ac:dyDescent="0.2">
      <c r="A241" s="8" t="s">
        <v>568</v>
      </c>
      <c r="B241" s="9" t="s">
        <v>569</v>
      </c>
      <c r="C241" t="s">
        <v>5</v>
      </c>
      <c r="D241" t="s">
        <v>32</v>
      </c>
      <c r="E241" s="5" t="s">
        <v>59</v>
      </c>
      <c r="F241" s="11">
        <v>-26.1</v>
      </c>
      <c r="G241" s="12">
        <f t="shared" ref="G241:G245" si="22">F241-1.591</f>
        <v>-27.691000000000003</v>
      </c>
    </row>
    <row r="242" spans="1:7" x14ac:dyDescent="0.2">
      <c r="A242" s="8" t="s">
        <v>570</v>
      </c>
      <c r="B242" s="9" t="s">
        <v>571</v>
      </c>
      <c r="C242" t="s">
        <v>5</v>
      </c>
      <c r="D242" t="s">
        <v>32</v>
      </c>
      <c r="E242" s="5" t="s">
        <v>59</v>
      </c>
      <c r="F242" s="11">
        <v>-26.1</v>
      </c>
      <c r="G242" s="12">
        <f t="shared" si="22"/>
        <v>-27.691000000000003</v>
      </c>
    </row>
    <row r="243" spans="1:7" x14ac:dyDescent="0.2">
      <c r="A243" s="8" t="s">
        <v>572</v>
      </c>
      <c r="B243" s="9" t="s">
        <v>573</v>
      </c>
      <c r="C243" t="s">
        <v>5</v>
      </c>
      <c r="D243" t="s">
        <v>32</v>
      </c>
      <c r="E243" s="5" t="s">
        <v>59</v>
      </c>
      <c r="F243" s="11">
        <v>-26.8</v>
      </c>
      <c r="G243" s="12">
        <f t="shared" si="22"/>
        <v>-28.391000000000002</v>
      </c>
    </row>
    <row r="244" spans="1:7" x14ac:dyDescent="0.2">
      <c r="A244" s="8" t="s">
        <v>574</v>
      </c>
      <c r="B244" s="9" t="s">
        <v>575</v>
      </c>
      <c r="C244" t="s">
        <v>5</v>
      </c>
      <c r="D244" t="s">
        <v>32</v>
      </c>
      <c r="E244" s="5" t="s">
        <v>59</v>
      </c>
      <c r="F244" s="11">
        <v>-24.2</v>
      </c>
      <c r="G244" s="12">
        <f t="shared" si="22"/>
        <v>-25.791</v>
      </c>
    </row>
    <row r="245" spans="1:7" x14ac:dyDescent="0.2">
      <c r="A245" s="8" t="s">
        <v>576</v>
      </c>
      <c r="B245" s="9" t="s">
        <v>577</v>
      </c>
      <c r="C245" t="s">
        <v>5</v>
      </c>
      <c r="D245" t="s">
        <v>32</v>
      </c>
      <c r="E245" s="5" t="s">
        <v>59</v>
      </c>
      <c r="F245" s="11">
        <v>-26.2</v>
      </c>
      <c r="G245" s="12">
        <f t="shared" si="22"/>
        <v>-27.791</v>
      </c>
    </row>
  </sheetData>
  <autoFilter ref="A1:G245" xr:uid="{02ECD2F8-F004-E746-B9FB-4D3AD0E1547F}">
    <filterColumn colId="2">
      <filters>
        <filter val="7b"/>
      </filters>
    </filterColumn>
    <filterColumn colId="6">
      <filters>
        <filter val="-25.8"/>
        <filter val="-26.1"/>
        <filter val="-26.2"/>
        <filter val="-26.5"/>
        <filter val="-26.6"/>
        <filter val="-26.7"/>
        <filter val="-26.8"/>
        <filter val="-26.9"/>
        <filter val="-27.0"/>
        <filter val="-27.2"/>
        <filter val="-27.3"/>
        <filter val="-27.4"/>
        <filter val="-27.5"/>
        <filter val="-27.7"/>
        <filter val="-27.8"/>
        <filter val="-28.0"/>
        <filter val="-28.1"/>
        <filter val="-28.2"/>
        <filter val="-28.4"/>
        <filter val="-28.5"/>
        <filter val="-28.6"/>
        <filter val="-28.8"/>
        <filter val="-29.1"/>
        <filter val="-29.4"/>
        <filter val="-29.5"/>
        <filter val="-30.1"/>
      </filters>
    </filterColumn>
    <sortState xmlns:xlrd2="http://schemas.microsoft.com/office/spreadsheetml/2017/richdata2" ref="A2:G245">
      <sortCondition ref="A1:A245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D0D7F-67E5-6D44-B1E9-E107020DEAD0}">
  <dimension ref="A1:BN92"/>
  <sheetViews>
    <sheetView tabSelected="1" workbookViewId="0">
      <selection activeCell="A2" sqref="A2"/>
    </sheetView>
  </sheetViews>
  <sheetFormatPr baseColWidth="10" defaultRowHeight="16" x14ac:dyDescent="0.2"/>
  <cols>
    <col min="1" max="1" width="7.5" bestFit="1" customWidth="1"/>
    <col min="2" max="3" width="8.5" bestFit="1" customWidth="1"/>
    <col min="4" max="5" width="7.5" bestFit="1" customWidth="1"/>
    <col min="6" max="7" width="8.5" bestFit="1" customWidth="1"/>
    <col min="8" max="8" width="27.83203125" bestFit="1" customWidth="1"/>
  </cols>
  <sheetData>
    <row r="1" spans="1:48" x14ac:dyDescent="0.2">
      <c r="A1" s="12" t="s">
        <v>0</v>
      </c>
      <c r="B1" t="s">
        <v>580</v>
      </c>
      <c r="C1" t="s">
        <v>581</v>
      </c>
      <c r="D1" t="s">
        <v>582</v>
      </c>
      <c r="E1" t="s">
        <v>583</v>
      </c>
      <c r="F1" t="s">
        <v>584</v>
      </c>
      <c r="G1" t="s">
        <v>585</v>
      </c>
      <c r="H1" t="s">
        <v>586</v>
      </c>
    </row>
    <row r="2" spans="1:48" x14ac:dyDescent="0.2">
      <c r="A2" s="12">
        <v>-29.32</v>
      </c>
      <c r="B2" s="12">
        <v>-26.812000000000001</v>
      </c>
      <c r="C2" s="12">
        <v>-28.215999999999998</v>
      </c>
      <c r="D2" s="12">
        <v>-27.500999999999998</v>
      </c>
      <c r="E2" s="12">
        <v>-25.408999999999999</v>
      </c>
      <c r="F2" s="12">
        <v>-26.432000000000002</v>
      </c>
      <c r="G2" s="12">
        <v>-29.491</v>
      </c>
      <c r="H2" s="6">
        <v>-28.8</v>
      </c>
    </row>
    <row r="3" spans="1:48" x14ac:dyDescent="0.2">
      <c r="A3" s="12">
        <v>-28.32</v>
      </c>
      <c r="B3" s="12">
        <v>-27.612000000000002</v>
      </c>
      <c r="C3" s="12">
        <v>-25.815999999999999</v>
      </c>
      <c r="D3" s="12">
        <v>-28.500999999999998</v>
      </c>
      <c r="E3" s="12">
        <v>-25.308999999999997</v>
      </c>
      <c r="F3" s="12">
        <v>-29.532</v>
      </c>
      <c r="G3" s="12">
        <v>-28.191000000000003</v>
      </c>
      <c r="H3" s="6">
        <v>-29.3</v>
      </c>
    </row>
    <row r="4" spans="1:48" x14ac:dyDescent="0.2">
      <c r="A4" s="12">
        <v>-26.619999999999997</v>
      </c>
      <c r="B4" s="12">
        <v>-29.012</v>
      </c>
      <c r="C4" s="12">
        <v>-26.916</v>
      </c>
      <c r="D4" s="12">
        <v>-28.000999999999998</v>
      </c>
      <c r="E4" s="12">
        <v>-27.408999999999999</v>
      </c>
      <c r="F4" s="12">
        <v>-29.832000000000001</v>
      </c>
      <c r="G4" s="12">
        <v>-28.091000000000001</v>
      </c>
      <c r="H4" s="6">
        <v>-28.3</v>
      </c>
    </row>
    <row r="5" spans="1:48" x14ac:dyDescent="0.2">
      <c r="B5" s="12">
        <v>-28.512</v>
      </c>
      <c r="C5" s="12">
        <v>-27.116</v>
      </c>
      <c r="D5" s="12">
        <v>-28.301000000000002</v>
      </c>
      <c r="F5" s="12">
        <v>-28.932000000000002</v>
      </c>
      <c r="G5" s="12">
        <v>-27.391000000000002</v>
      </c>
      <c r="H5" s="6">
        <v>-29.1</v>
      </c>
    </row>
    <row r="6" spans="1:48" x14ac:dyDescent="0.2">
      <c r="B6" s="12">
        <v>-27.512</v>
      </c>
      <c r="C6" s="12">
        <v>-28.515999999999998</v>
      </c>
      <c r="D6" s="12">
        <v>-28.500999999999998</v>
      </c>
      <c r="F6" s="12">
        <v>-28.332000000000001</v>
      </c>
      <c r="G6" s="12">
        <v>-26.091000000000001</v>
      </c>
      <c r="H6" s="6">
        <v>-26.1</v>
      </c>
    </row>
    <row r="7" spans="1:48" x14ac:dyDescent="0.2">
      <c r="B7" s="12">
        <v>-25.912000000000003</v>
      </c>
      <c r="C7" s="12">
        <v>-27.916</v>
      </c>
      <c r="D7" s="12">
        <v>-28.401000000000003</v>
      </c>
      <c r="F7" s="12">
        <v>-29.832000000000001</v>
      </c>
      <c r="G7" s="12">
        <v>-26.791</v>
      </c>
      <c r="H7" s="6">
        <v>-30</v>
      </c>
    </row>
    <row r="8" spans="1:48" x14ac:dyDescent="0.2">
      <c r="B8" s="12">
        <v>-27.712</v>
      </c>
      <c r="C8" s="12">
        <v>-28.015999999999998</v>
      </c>
      <c r="D8" s="12">
        <v>-28.401000000000003</v>
      </c>
      <c r="F8" s="12">
        <v>-27.731999999999999</v>
      </c>
      <c r="G8" s="12">
        <v>-26.991</v>
      </c>
      <c r="H8" s="6">
        <v>-28.7</v>
      </c>
    </row>
    <row r="9" spans="1:48" x14ac:dyDescent="0.2">
      <c r="B9" s="12">
        <v>-26.712</v>
      </c>
      <c r="C9" s="12">
        <v>-27.515999999999998</v>
      </c>
      <c r="D9" s="12">
        <v>-28.201000000000001</v>
      </c>
      <c r="F9" s="12">
        <v>-28.532</v>
      </c>
      <c r="G9" s="12">
        <v>-30.091000000000001</v>
      </c>
      <c r="H9" s="6">
        <v>-29.2</v>
      </c>
    </row>
    <row r="10" spans="1:48" x14ac:dyDescent="0.2">
      <c r="B10" s="12">
        <v>-27.412000000000003</v>
      </c>
      <c r="C10" s="12">
        <v>-27.215999999999998</v>
      </c>
      <c r="D10" s="12">
        <v>-28.201000000000001</v>
      </c>
      <c r="G10" s="12">
        <v>-28.191000000000003</v>
      </c>
      <c r="H10" s="6">
        <v>-30.1</v>
      </c>
    </row>
    <row r="11" spans="1:48" x14ac:dyDescent="0.2">
      <c r="B11" s="12">
        <v>-26.812000000000001</v>
      </c>
      <c r="C11" s="12">
        <v>-27.416</v>
      </c>
      <c r="D11" s="12">
        <v>-28.401000000000003</v>
      </c>
      <c r="G11" s="12">
        <v>-28.091000000000001</v>
      </c>
      <c r="H11" s="6">
        <v>-28.4</v>
      </c>
    </row>
    <row r="12" spans="1:48" x14ac:dyDescent="0.2">
      <c r="B12" s="12">
        <v>-27.612000000000002</v>
      </c>
      <c r="C12" s="12">
        <v>-27.215999999999998</v>
      </c>
      <c r="D12" s="12">
        <v>-26.901000000000003</v>
      </c>
      <c r="G12" s="12">
        <v>-26.691000000000003</v>
      </c>
      <c r="H12" s="6">
        <v>-29.4</v>
      </c>
      <c r="K12" s="12"/>
      <c r="L12" s="13"/>
      <c r="M12" s="13"/>
      <c r="N12" s="13"/>
    </row>
    <row r="13" spans="1:48" x14ac:dyDescent="0.2">
      <c r="B13" s="12">
        <v>-28.712</v>
      </c>
      <c r="C13" s="12">
        <v>-27.015999999999998</v>
      </c>
      <c r="D13" s="12">
        <v>-27.901000000000003</v>
      </c>
      <c r="G13" s="12">
        <v>-28.391000000000002</v>
      </c>
      <c r="H13" s="6">
        <v>-29.2</v>
      </c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</row>
    <row r="14" spans="1:48" x14ac:dyDescent="0.2">
      <c r="B14" s="12">
        <v>-28.712</v>
      </c>
      <c r="C14" s="12">
        <v>-27.116</v>
      </c>
      <c r="D14" s="12">
        <v>-28.401000000000003</v>
      </c>
      <c r="G14" s="12">
        <v>-26.691000000000003</v>
      </c>
      <c r="H14" s="6">
        <v>-27.4</v>
      </c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</row>
    <row r="15" spans="1:48" x14ac:dyDescent="0.2">
      <c r="B15" s="12">
        <v>-26.812000000000001</v>
      </c>
      <c r="C15" s="12">
        <v>-28.815999999999999</v>
      </c>
      <c r="D15" s="12">
        <v>-27.901000000000003</v>
      </c>
      <c r="G15" s="12">
        <v>-28.791</v>
      </c>
      <c r="H15" s="6">
        <v>-28.1</v>
      </c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</row>
    <row r="16" spans="1:48" x14ac:dyDescent="0.2">
      <c r="B16" s="12">
        <v>-27.112000000000002</v>
      </c>
      <c r="D16" s="12">
        <v>-27.701000000000001</v>
      </c>
      <c r="G16" s="12">
        <v>-29.091000000000001</v>
      </c>
      <c r="H16" s="6">
        <v>-28.2</v>
      </c>
      <c r="L16" s="12"/>
      <c r="M16" s="12"/>
      <c r="N16" s="12"/>
    </row>
    <row r="17" spans="2:66" x14ac:dyDescent="0.2">
      <c r="B17" s="12">
        <v>-27.112000000000002</v>
      </c>
      <c r="D17" s="12">
        <v>-28.401000000000003</v>
      </c>
      <c r="G17" s="12">
        <v>-27.191000000000003</v>
      </c>
      <c r="H17" s="6">
        <v>-28.7</v>
      </c>
      <c r="L17" s="12"/>
      <c r="M17" s="12"/>
      <c r="N17" s="12"/>
      <c r="O17" s="12"/>
      <c r="P17" s="12"/>
      <c r="Q17" s="12"/>
      <c r="R17" s="12"/>
      <c r="S17" s="12"/>
    </row>
    <row r="18" spans="2:66" x14ac:dyDescent="0.2">
      <c r="B18" s="12">
        <v>-28.012</v>
      </c>
      <c r="D18" s="12">
        <v>-29.201000000000001</v>
      </c>
      <c r="G18" s="12">
        <v>-26.191000000000003</v>
      </c>
      <c r="H18" s="6">
        <v>-28.3</v>
      </c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</row>
    <row r="19" spans="2:66" x14ac:dyDescent="0.2">
      <c r="B19" s="12">
        <v>-27.112000000000002</v>
      </c>
      <c r="D19" s="12">
        <v>-28.000999999999998</v>
      </c>
      <c r="G19" s="12">
        <v>-27.191000000000003</v>
      </c>
      <c r="H19" s="6">
        <v>-27.9</v>
      </c>
    </row>
    <row r="20" spans="2:66" x14ac:dyDescent="0.2">
      <c r="B20" s="12">
        <v>-27.712</v>
      </c>
      <c r="D20" s="12">
        <v>-28.701000000000001</v>
      </c>
      <c r="G20" s="12">
        <v>-26.591000000000001</v>
      </c>
      <c r="H20" s="6">
        <v>-27.4</v>
      </c>
    </row>
    <row r="21" spans="2:66" x14ac:dyDescent="0.2">
      <c r="B21" s="12">
        <v>-27.512</v>
      </c>
      <c r="D21" s="12">
        <v>-29.201000000000001</v>
      </c>
      <c r="G21" s="12">
        <v>-27.191000000000003</v>
      </c>
      <c r="H21" s="6">
        <v>-28.1</v>
      </c>
    </row>
    <row r="22" spans="2:66" x14ac:dyDescent="0.2">
      <c r="B22" s="12">
        <v>-26.912000000000003</v>
      </c>
      <c r="G22" s="12">
        <v>-26.991</v>
      </c>
      <c r="H22" s="6">
        <v>-28.2</v>
      </c>
    </row>
    <row r="23" spans="2:66" x14ac:dyDescent="0.2">
      <c r="B23" s="12">
        <v>-27.712</v>
      </c>
      <c r="G23" s="12">
        <v>-28.491</v>
      </c>
      <c r="H23" s="6">
        <v>-28</v>
      </c>
    </row>
    <row r="24" spans="2:66" x14ac:dyDescent="0.2">
      <c r="B24" s="12">
        <v>-28.212</v>
      </c>
      <c r="G24" s="12">
        <v>-28.791</v>
      </c>
      <c r="H24" s="6">
        <v>-29.6</v>
      </c>
    </row>
    <row r="25" spans="2:66" x14ac:dyDescent="0.2">
      <c r="B25" s="12">
        <v>-27.312000000000001</v>
      </c>
      <c r="G25" s="12">
        <v>-27.191000000000003</v>
      </c>
      <c r="H25" s="6">
        <v>-29</v>
      </c>
    </row>
    <row r="26" spans="2:66" x14ac:dyDescent="0.2">
      <c r="B26" s="12">
        <v>-28.912000000000003</v>
      </c>
      <c r="G26" s="12">
        <v>-28.591000000000001</v>
      </c>
      <c r="H26" s="6">
        <v>-29.3</v>
      </c>
    </row>
    <row r="27" spans="2:66" x14ac:dyDescent="0.2">
      <c r="B27" s="12">
        <v>-28.312000000000001</v>
      </c>
      <c r="G27" s="12">
        <v>-27.391000000000002</v>
      </c>
      <c r="H27" s="6">
        <v>-28.8</v>
      </c>
    </row>
    <row r="28" spans="2:66" x14ac:dyDescent="0.2">
      <c r="B28" s="12">
        <v>-27.712</v>
      </c>
      <c r="G28" s="12">
        <v>-26.491</v>
      </c>
      <c r="H28" s="6">
        <v>-28.2</v>
      </c>
    </row>
    <row r="29" spans="2:66" x14ac:dyDescent="0.2">
      <c r="B29" s="12">
        <v>-27.612000000000002</v>
      </c>
      <c r="G29" s="12">
        <v>-28.191000000000003</v>
      </c>
      <c r="H29" s="6">
        <v>-28.2</v>
      </c>
    </row>
    <row r="30" spans="2:66" x14ac:dyDescent="0.2">
      <c r="B30" s="12">
        <v>-27.412000000000003</v>
      </c>
      <c r="G30" s="12">
        <v>-27.691000000000003</v>
      </c>
      <c r="H30" s="6">
        <v>-29.5</v>
      </c>
    </row>
    <row r="31" spans="2:66" x14ac:dyDescent="0.2">
      <c r="B31" s="12">
        <v>-27.612000000000002</v>
      </c>
      <c r="G31" s="12">
        <v>-29.491</v>
      </c>
      <c r="H31" s="6">
        <v>-27.7</v>
      </c>
    </row>
    <row r="32" spans="2:66" x14ac:dyDescent="0.2">
      <c r="B32" s="12">
        <v>-27.312000000000001</v>
      </c>
      <c r="G32" s="12">
        <v>-27.991</v>
      </c>
      <c r="H32" s="6">
        <v>-29.1</v>
      </c>
    </row>
    <row r="33" spans="2:8" x14ac:dyDescent="0.2">
      <c r="B33" s="12">
        <v>-27.712</v>
      </c>
      <c r="G33" s="12">
        <v>-27.291</v>
      </c>
      <c r="H33" s="6">
        <v>-28.8</v>
      </c>
    </row>
    <row r="34" spans="2:8" x14ac:dyDescent="0.2">
      <c r="B34" s="12">
        <v>-27.412000000000003</v>
      </c>
      <c r="G34" s="12">
        <v>-28.391000000000002</v>
      </c>
      <c r="H34" s="6">
        <v>-29.5</v>
      </c>
    </row>
    <row r="35" spans="2:8" x14ac:dyDescent="0.2">
      <c r="B35" s="12">
        <v>-27.012</v>
      </c>
      <c r="G35" s="12">
        <v>-28.591000000000001</v>
      </c>
      <c r="H35" s="6">
        <v>-30.2</v>
      </c>
    </row>
    <row r="36" spans="2:8" x14ac:dyDescent="0.2">
      <c r="B36" s="12">
        <v>-29.112000000000002</v>
      </c>
      <c r="G36" s="12">
        <v>-27.291</v>
      </c>
      <c r="H36" s="6">
        <v>-28.5</v>
      </c>
    </row>
    <row r="37" spans="2:8" x14ac:dyDescent="0.2">
      <c r="B37" s="12">
        <v>-29.212</v>
      </c>
      <c r="G37" s="12">
        <v>-28.091000000000001</v>
      </c>
      <c r="H37" s="6">
        <v>-29</v>
      </c>
    </row>
    <row r="38" spans="2:8" x14ac:dyDescent="0.2">
      <c r="B38" s="12">
        <v>-27.812000000000001</v>
      </c>
      <c r="G38" s="12">
        <v>-26.991</v>
      </c>
      <c r="H38" s="6">
        <v>-29.2</v>
      </c>
    </row>
    <row r="39" spans="2:8" x14ac:dyDescent="0.2">
      <c r="G39" s="12">
        <v>-29.391000000000002</v>
      </c>
      <c r="H39" s="6">
        <v>-30</v>
      </c>
    </row>
    <row r="40" spans="2:8" x14ac:dyDescent="0.2">
      <c r="G40" s="12">
        <v>-27.191000000000003</v>
      </c>
      <c r="H40" s="6">
        <v>-28.7</v>
      </c>
    </row>
    <row r="41" spans="2:8" x14ac:dyDescent="0.2">
      <c r="G41" s="12">
        <v>-26.891000000000002</v>
      </c>
      <c r="H41" s="6">
        <v>-27.5</v>
      </c>
    </row>
    <row r="42" spans="2:8" x14ac:dyDescent="0.2">
      <c r="G42" s="12">
        <v>-27.691000000000003</v>
      </c>
      <c r="H42" s="6">
        <v>-28.3</v>
      </c>
    </row>
    <row r="43" spans="2:8" x14ac:dyDescent="0.2">
      <c r="G43" s="12">
        <v>-27.691000000000003</v>
      </c>
      <c r="H43" s="6">
        <v>-28.7</v>
      </c>
    </row>
    <row r="44" spans="2:8" x14ac:dyDescent="0.2">
      <c r="G44" s="12">
        <v>-26.091000000000001</v>
      </c>
      <c r="H44" s="6">
        <v>-28.8</v>
      </c>
    </row>
    <row r="45" spans="2:8" x14ac:dyDescent="0.2">
      <c r="G45" s="12">
        <v>-27.491</v>
      </c>
      <c r="H45" s="6">
        <v>-28.6</v>
      </c>
    </row>
    <row r="46" spans="2:8" x14ac:dyDescent="0.2">
      <c r="G46" s="12">
        <v>-26.591000000000001</v>
      </c>
      <c r="H46" s="6">
        <v>-29</v>
      </c>
    </row>
    <row r="47" spans="2:8" x14ac:dyDescent="0.2">
      <c r="G47" s="12">
        <v>-28.191000000000003</v>
      </c>
      <c r="H47" s="6">
        <v>-30</v>
      </c>
    </row>
    <row r="48" spans="2:8" x14ac:dyDescent="0.2">
      <c r="G48" s="12">
        <v>-29.491</v>
      </c>
      <c r="H48" s="6">
        <v>-28.4</v>
      </c>
    </row>
    <row r="49" spans="7:8" x14ac:dyDescent="0.2">
      <c r="G49" s="12">
        <v>-26.891000000000002</v>
      </c>
      <c r="H49" s="6">
        <v>-29.3</v>
      </c>
    </row>
    <row r="50" spans="7:8" x14ac:dyDescent="0.2">
      <c r="G50" s="12">
        <v>-26.791</v>
      </c>
      <c r="H50" s="6">
        <v>-29.2</v>
      </c>
    </row>
    <row r="51" spans="7:8" x14ac:dyDescent="0.2">
      <c r="G51" s="12">
        <v>-27.491</v>
      </c>
      <c r="H51" s="6">
        <v>-28.5</v>
      </c>
    </row>
    <row r="52" spans="7:8" x14ac:dyDescent="0.2">
      <c r="G52" s="12">
        <v>-27.691000000000003</v>
      </c>
      <c r="H52" s="6">
        <v>-28.1</v>
      </c>
    </row>
    <row r="53" spans="7:8" x14ac:dyDescent="0.2">
      <c r="G53" s="12">
        <v>-27.691000000000003</v>
      </c>
      <c r="H53" s="6">
        <v>-28.3</v>
      </c>
    </row>
    <row r="54" spans="7:8" x14ac:dyDescent="0.2">
      <c r="G54" s="12">
        <v>-28.391000000000002</v>
      </c>
      <c r="H54" s="6">
        <v>-28.9</v>
      </c>
    </row>
    <row r="55" spans="7:8" x14ac:dyDescent="0.2">
      <c r="G55" s="12">
        <v>-25.791</v>
      </c>
      <c r="H55" s="6">
        <v>-29.3</v>
      </c>
    </row>
    <row r="56" spans="7:8" x14ac:dyDescent="0.2">
      <c r="G56" s="12">
        <v>-27.791</v>
      </c>
      <c r="H56" s="6">
        <v>-29.2</v>
      </c>
    </row>
    <row r="57" spans="7:8" x14ac:dyDescent="0.2">
      <c r="H57" s="6">
        <v>-28.9</v>
      </c>
    </row>
    <row r="58" spans="7:8" x14ac:dyDescent="0.2">
      <c r="H58" s="6">
        <v>-28.8</v>
      </c>
    </row>
    <row r="59" spans="7:8" x14ac:dyDescent="0.2">
      <c r="H59" s="6">
        <v>-28.1</v>
      </c>
    </row>
    <row r="60" spans="7:8" x14ac:dyDescent="0.2">
      <c r="H60" s="6">
        <v>-28.4</v>
      </c>
    </row>
    <row r="61" spans="7:8" x14ac:dyDescent="0.2">
      <c r="H61" s="6">
        <v>-29</v>
      </c>
    </row>
    <row r="62" spans="7:8" x14ac:dyDescent="0.2">
      <c r="H62" s="6">
        <v>-28.2</v>
      </c>
    </row>
    <row r="63" spans="7:8" x14ac:dyDescent="0.2">
      <c r="H63" s="6">
        <v>-27.6</v>
      </c>
    </row>
    <row r="64" spans="7:8" x14ac:dyDescent="0.2">
      <c r="H64" s="6">
        <v>-28.6</v>
      </c>
    </row>
    <row r="65" spans="8:8" x14ac:dyDescent="0.2">
      <c r="H65" s="6">
        <v>-28.9</v>
      </c>
    </row>
    <row r="66" spans="8:8" x14ac:dyDescent="0.2">
      <c r="H66" s="6">
        <v>-27.6</v>
      </c>
    </row>
    <row r="67" spans="8:8" x14ac:dyDescent="0.2">
      <c r="H67" s="6">
        <v>-29.2</v>
      </c>
    </row>
    <row r="68" spans="8:8" x14ac:dyDescent="0.2">
      <c r="H68" s="6">
        <v>-28.8</v>
      </c>
    </row>
    <row r="69" spans="8:8" x14ac:dyDescent="0.2">
      <c r="H69" s="6">
        <v>-28.4</v>
      </c>
    </row>
    <row r="70" spans="8:8" x14ac:dyDescent="0.2">
      <c r="H70" s="6">
        <v>-28.7</v>
      </c>
    </row>
    <row r="71" spans="8:8" x14ac:dyDescent="0.2">
      <c r="H71" s="6">
        <v>-28.7</v>
      </c>
    </row>
    <row r="72" spans="8:8" x14ac:dyDescent="0.2">
      <c r="H72" s="6">
        <v>-28.7</v>
      </c>
    </row>
    <row r="73" spans="8:8" x14ac:dyDescent="0.2">
      <c r="H73" s="6">
        <v>-29.6</v>
      </c>
    </row>
    <row r="74" spans="8:8" x14ac:dyDescent="0.2">
      <c r="H74" s="6">
        <v>-30</v>
      </c>
    </row>
    <row r="75" spans="8:8" x14ac:dyDescent="0.2">
      <c r="H75" s="6">
        <v>-29.2</v>
      </c>
    </row>
    <row r="76" spans="8:8" x14ac:dyDescent="0.2">
      <c r="H76" s="6">
        <v>-30</v>
      </c>
    </row>
    <row r="77" spans="8:8" x14ac:dyDescent="0.2">
      <c r="H77" s="6">
        <v>-28.5</v>
      </c>
    </row>
    <row r="78" spans="8:8" x14ac:dyDescent="0.2">
      <c r="H78" s="6">
        <v>-27.9</v>
      </c>
    </row>
    <row r="79" spans="8:8" x14ac:dyDescent="0.2">
      <c r="H79" s="6">
        <v>-30.2</v>
      </c>
    </row>
    <row r="80" spans="8:8" x14ac:dyDescent="0.2">
      <c r="H80" s="6">
        <v>-27.9</v>
      </c>
    </row>
    <row r="81" spans="8:8" x14ac:dyDescent="0.2">
      <c r="H81" s="6">
        <v>-27.8</v>
      </c>
    </row>
    <row r="82" spans="8:8" x14ac:dyDescent="0.2">
      <c r="H82" s="6">
        <v>-29.5</v>
      </c>
    </row>
    <row r="83" spans="8:8" x14ac:dyDescent="0.2">
      <c r="H83" s="6">
        <v>-29.1</v>
      </c>
    </row>
    <row r="84" spans="8:8" x14ac:dyDescent="0.2">
      <c r="H84" s="6">
        <v>-29.1</v>
      </c>
    </row>
    <row r="85" spans="8:8" x14ac:dyDescent="0.2">
      <c r="H85" s="6">
        <v>-30.5</v>
      </c>
    </row>
    <row r="86" spans="8:8" x14ac:dyDescent="0.2">
      <c r="H86" s="6">
        <v>-27.9</v>
      </c>
    </row>
    <row r="87" spans="8:8" x14ac:dyDescent="0.2">
      <c r="H87" s="6">
        <v>-29.7</v>
      </c>
    </row>
    <row r="88" spans="8:8" x14ac:dyDescent="0.2">
      <c r="H88" s="6">
        <v>-30.1</v>
      </c>
    </row>
    <row r="89" spans="8:8" x14ac:dyDescent="0.2">
      <c r="H89" s="6">
        <v>-30.4</v>
      </c>
    </row>
    <row r="90" spans="8:8" x14ac:dyDescent="0.2">
      <c r="H90" s="6">
        <v>-28.6</v>
      </c>
    </row>
    <row r="91" spans="8:8" x14ac:dyDescent="0.2">
      <c r="H91" s="6">
        <v>-29.7</v>
      </c>
    </row>
    <row r="92" spans="8:8" x14ac:dyDescent="0.2">
      <c r="H92" s="6">
        <v>-29.5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F3EE4-CEB5-0348-8D61-6C9B0FC8C86D}">
  <dimension ref="A1:C8"/>
  <sheetViews>
    <sheetView workbookViewId="0">
      <selection activeCell="J26" sqref="J26"/>
    </sheetView>
  </sheetViews>
  <sheetFormatPr baseColWidth="10" defaultRowHeight="16" x14ac:dyDescent="0.2"/>
  <sheetData>
    <row r="1" spans="1:3" x14ac:dyDescent="0.2">
      <c r="A1" t="s">
        <v>54</v>
      </c>
      <c r="B1" t="s">
        <v>587</v>
      </c>
      <c r="C1" t="s">
        <v>588</v>
      </c>
    </row>
    <row r="2" spans="1:3" x14ac:dyDescent="0.2">
      <c r="A2">
        <v>2</v>
      </c>
      <c r="B2">
        <v>3</v>
      </c>
      <c r="C2">
        <v>9</v>
      </c>
    </row>
    <row r="3" spans="1:3" x14ac:dyDescent="0.2">
      <c r="A3" t="s">
        <v>2</v>
      </c>
      <c r="B3">
        <v>38</v>
      </c>
      <c r="C3">
        <v>43</v>
      </c>
    </row>
    <row r="4" spans="1:3" x14ac:dyDescent="0.2">
      <c r="A4" t="s">
        <v>3</v>
      </c>
      <c r="B4">
        <v>14</v>
      </c>
      <c r="C4">
        <v>21</v>
      </c>
    </row>
    <row r="5" spans="1:3" x14ac:dyDescent="0.2">
      <c r="A5">
        <v>4</v>
      </c>
      <c r="B5">
        <v>20</v>
      </c>
      <c r="C5">
        <v>27</v>
      </c>
    </row>
    <row r="6" spans="1:3" x14ac:dyDescent="0.2">
      <c r="A6">
        <v>5</v>
      </c>
      <c r="B6">
        <v>3</v>
      </c>
      <c r="C6">
        <v>0</v>
      </c>
    </row>
    <row r="7" spans="1:3" x14ac:dyDescent="0.2">
      <c r="A7" t="s">
        <v>4</v>
      </c>
      <c r="B7">
        <v>8</v>
      </c>
      <c r="C7">
        <v>0</v>
      </c>
    </row>
    <row r="8" spans="1:3" x14ac:dyDescent="0.2">
      <c r="A8" t="s">
        <v>5</v>
      </c>
      <c r="B8">
        <v>55</v>
      </c>
      <c r="C8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2019-10-16T02:56:17Z</dcterms:created>
  <dcterms:modified xsi:type="dcterms:W3CDTF">2019-10-28T01:00:17Z</dcterms:modified>
</cp:coreProperties>
</file>