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1115" windowHeight="13800"/>
  </bookViews>
  <sheets>
    <sheet name="deVries_maize_pts" sheetId="1" r:id="rId1"/>
  </sheets>
  <calcPr calcId="145621"/>
</workbook>
</file>

<file path=xl/calcChain.xml><?xml version="1.0" encoding="utf-8"?>
<calcChain xmlns="http://schemas.openxmlformats.org/spreadsheetml/2006/main">
  <c r="J32" i="1" l="1"/>
  <c r="J33" i="1"/>
  <c r="J34" i="1"/>
  <c r="J35" i="1"/>
  <c r="J37" i="1"/>
  <c r="J38" i="1"/>
  <c r="J39" i="1"/>
  <c r="J41" i="1"/>
  <c r="J42" i="1"/>
  <c r="J44" i="1"/>
  <c r="I44" i="1"/>
  <c r="I42" i="1"/>
  <c r="I41" i="1"/>
  <c r="I38" i="1"/>
  <c r="I39" i="1"/>
  <c r="I37" i="1"/>
  <c r="I33" i="1"/>
  <c r="I34" i="1"/>
  <c r="I35" i="1"/>
  <c r="I32" i="1"/>
  <c r="J20" i="1"/>
  <c r="J21" i="1"/>
  <c r="J22" i="1"/>
  <c r="J23" i="1"/>
  <c r="J24" i="1"/>
  <c r="J26" i="1"/>
  <c r="J27" i="1"/>
  <c r="J28" i="1"/>
  <c r="J29" i="1"/>
  <c r="J30" i="1"/>
  <c r="J19" i="1"/>
  <c r="I27" i="1"/>
  <c r="I28" i="1"/>
  <c r="I29" i="1"/>
  <c r="I30" i="1"/>
  <c r="I26" i="1"/>
  <c r="I19" i="1"/>
  <c r="I20" i="1"/>
  <c r="I21" i="1"/>
  <c r="I22" i="1"/>
  <c r="I23" i="1"/>
  <c r="I24" i="1"/>
  <c r="B12" i="1" l="1"/>
  <c r="C12" i="1"/>
  <c r="D12" i="1"/>
  <c r="B13" i="1"/>
  <c r="C13" i="1"/>
  <c r="E13" i="1" s="1"/>
  <c r="D13" i="1"/>
  <c r="B14" i="1"/>
  <c r="C14" i="1"/>
  <c r="D14" i="1"/>
  <c r="B15" i="1"/>
  <c r="C15" i="1"/>
  <c r="D15" i="1"/>
  <c r="F15" i="1" s="1"/>
  <c r="B16" i="1"/>
  <c r="C16" i="1"/>
  <c r="E16" i="1" s="1"/>
  <c r="D16" i="1"/>
  <c r="B17" i="1"/>
  <c r="C17" i="1"/>
  <c r="E17" i="1" s="1"/>
  <c r="D17" i="1"/>
  <c r="C18" i="1"/>
  <c r="C11" i="1"/>
  <c r="D11" i="1"/>
  <c r="F11" i="1" s="1"/>
  <c r="B11" i="1"/>
  <c r="E11" i="1" s="1"/>
  <c r="I3" i="1"/>
  <c r="I4" i="1"/>
  <c r="I5" i="1"/>
  <c r="I6" i="1"/>
  <c r="I7" i="1"/>
  <c r="I8" i="1"/>
  <c r="I2" i="1"/>
  <c r="F3" i="1"/>
  <c r="G3" i="1" s="1"/>
  <c r="H3" i="1" s="1"/>
  <c r="F4" i="1"/>
  <c r="F5" i="1"/>
  <c r="F6" i="1"/>
  <c r="F7" i="1"/>
  <c r="F8" i="1"/>
  <c r="F2" i="1"/>
  <c r="E3" i="1"/>
  <c r="E4" i="1"/>
  <c r="E5" i="1"/>
  <c r="E6" i="1"/>
  <c r="E7" i="1"/>
  <c r="E8" i="1"/>
  <c r="E2" i="1"/>
  <c r="G4" i="1" l="1"/>
  <c r="H4" i="1" s="1"/>
  <c r="G6" i="1"/>
  <c r="H6" i="1" s="1"/>
  <c r="F17" i="1"/>
  <c r="G17" i="1" s="1"/>
  <c r="H17" i="1" s="1"/>
  <c r="G5" i="1"/>
  <c r="H5" i="1" s="1"/>
  <c r="G2" i="1"/>
  <c r="H2" i="1" s="1"/>
  <c r="E12" i="1"/>
  <c r="I11" i="1"/>
  <c r="I17" i="1"/>
  <c r="I15" i="1"/>
  <c r="F12" i="1"/>
  <c r="I13" i="1"/>
  <c r="I12" i="1"/>
  <c r="G8" i="1"/>
  <c r="H8" i="1" s="1"/>
  <c r="G7" i="1"/>
  <c r="H7" i="1" s="1"/>
  <c r="F14" i="1"/>
  <c r="F13" i="1"/>
  <c r="F16" i="1"/>
  <c r="G16" i="1" s="1"/>
  <c r="H16" i="1" s="1"/>
  <c r="E15" i="1"/>
  <c r="G15" i="1" s="1"/>
  <c r="H15" i="1" s="1"/>
  <c r="G13" i="1"/>
  <c r="H13" i="1" s="1"/>
  <c r="G11" i="1"/>
  <c r="H11" i="1" s="1"/>
  <c r="E14" i="1"/>
  <c r="I16" i="1"/>
  <c r="I14" i="1"/>
  <c r="H9" i="1" l="1"/>
  <c r="J6" i="1" s="1"/>
  <c r="G12" i="1"/>
  <c r="H12" i="1" s="1"/>
  <c r="J4" i="1"/>
  <c r="G14" i="1"/>
  <c r="H14" i="1" s="1"/>
  <c r="J8" i="1"/>
  <c r="J2" i="1"/>
  <c r="J7" i="1" l="1"/>
  <c r="H18" i="1"/>
  <c r="J13" i="1" s="1"/>
  <c r="J5" i="1"/>
  <c r="J3" i="1"/>
  <c r="J11" i="1"/>
  <c r="J15" i="1"/>
  <c r="J14" i="1"/>
  <c r="J12" i="1"/>
  <c r="J17" i="1"/>
  <c r="J16" i="1" l="1"/>
</calcChain>
</file>

<file path=xl/sharedStrings.xml><?xml version="1.0" encoding="utf-8"?>
<sst xmlns="http://schemas.openxmlformats.org/spreadsheetml/2006/main" count="16" uniqueCount="9">
  <si>
    <t>Year</t>
  </si>
  <si>
    <t>Diff_l</t>
  </si>
  <si>
    <t>diff_r</t>
  </si>
  <si>
    <t>diff ave</t>
  </si>
  <si>
    <t>stdev</t>
  </si>
  <si>
    <t>Rate_stdev</t>
  </si>
  <si>
    <t>del.</t>
  </si>
  <si>
    <t>med.sd:</t>
  </si>
  <si>
    <t>Logg'd (ln)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</si>
</sst>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Fill="1"/>
    <xf numFmtId="0" fontId="0" fillId="35" borderId="0" xfId="0" applyFill="1"/>
    <xf numFmtId="0" fontId="16" fillId="34" borderId="0" xfId="0" applyFont="1" applyFill="1"/>
    <xf numFmtId="164" fontId="0" fillId="0" borderId="0" xfId="0" applyNumberFormat="1" applyFill="1"/>
    <xf numFmtId="164" fontId="16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H13" sqref="H13"/>
    </sheetView>
  </sheetViews>
  <sheetFormatPr defaultRowHeight="15" x14ac:dyDescent="0.25"/>
  <cols>
    <col min="1" max="1" width="10" customWidth="1"/>
    <col min="10" max="10" width="10.7109375" customWidth="1"/>
  </cols>
  <sheetData>
    <row r="1" spans="1:10" x14ac:dyDescent="0.25">
      <c r="A1" s="2" t="s">
        <v>0</v>
      </c>
      <c r="B1" s="2">
        <v>-0.25</v>
      </c>
      <c r="C1" s="2">
        <v>0</v>
      </c>
      <c r="D1" s="2">
        <v>0.25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6</v>
      </c>
      <c r="J1" s="2" t="s">
        <v>5</v>
      </c>
    </row>
    <row r="2" spans="1:10" x14ac:dyDescent="0.25">
      <c r="A2" s="1">
        <v>1893</v>
      </c>
      <c r="B2">
        <v>18.224299999999999</v>
      </c>
      <c r="C2" s="4">
        <v>20.1526</v>
      </c>
      <c r="D2">
        <v>22.1403</v>
      </c>
      <c r="E2">
        <f>C2-B2</f>
        <v>1.9283000000000001</v>
      </c>
      <c r="F2">
        <f>D2-C2</f>
        <v>1.9877000000000002</v>
      </c>
      <c r="G2">
        <f>AVERAGE(E2:F2)</f>
        <v>1.9580000000000002</v>
      </c>
      <c r="H2">
        <f>G2/0.6745</f>
        <v>2.9028910303928841</v>
      </c>
      <c r="I2">
        <f t="shared" ref="I2:I8" si="0">C2-C3</f>
        <v>0.46869999999999834</v>
      </c>
      <c r="J2" s="6">
        <f>I2/$H$9</f>
        <v>0.16392105672508495</v>
      </c>
    </row>
    <row r="3" spans="1:10" x14ac:dyDescent="0.25">
      <c r="A3" s="1">
        <v>1892</v>
      </c>
      <c r="B3">
        <v>17.161899999999999</v>
      </c>
      <c r="C3" s="4">
        <v>19.683900000000001</v>
      </c>
      <c r="D3">
        <v>23.689399999999999</v>
      </c>
      <c r="E3">
        <f t="shared" ref="E3:E8" si="1">C3-B3</f>
        <v>2.522000000000002</v>
      </c>
      <c r="F3">
        <f t="shared" ref="F3:F8" si="2">D3-C3</f>
        <v>4.0054999999999978</v>
      </c>
      <c r="G3">
        <f t="shared" ref="G3:G8" si="3">AVERAGE(E3:F3)</f>
        <v>3.2637499999999999</v>
      </c>
      <c r="H3" s="3">
        <f t="shared" ref="H3:H8" si="4">G3/0.6745</f>
        <v>4.8387694588584136</v>
      </c>
      <c r="I3">
        <f t="shared" si="0"/>
        <v>1.0336999999999996</v>
      </c>
      <c r="J3" s="6">
        <f t="shared" ref="J3:J8" si="5">I3/$H$9</f>
        <v>0.3615216478274394</v>
      </c>
    </row>
    <row r="4" spans="1:10" x14ac:dyDescent="0.25">
      <c r="A4" s="1">
        <v>1891</v>
      </c>
      <c r="B4">
        <v>15.445600000000001</v>
      </c>
      <c r="C4" s="4">
        <v>18.650200000000002</v>
      </c>
      <c r="D4">
        <v>21.4986</v>
      </c>
      <c r="E4">
        <f t="shared" si="1"/>
        <v>3.204600000000001</v>
      </c>
      <c r="F4">
        <f t="shared" si="2"/>
        <v>2.848399999999998</v>
      </c>
      <c r="G4">
        <f t="shared" si="3"/>
        <v>3.0264999999999995</v>
      </c>
      <c r="H4" s="3">
        <f t="shared" si="4"/>
        <v>4.4870274277242395</v>
      </c>
      <c r="I4">
        <f t="shared" si="0"/>
        <v>1.033100000000001</v>
      </c>
      <c r="J4" s="6">
        <f t="shared" si="5"/>
        <v>0.36131180649175598</v>
      </c>
    </row>
    <row r="5" spans="1:10" x14ac:dyDescent="0.25">
      <c r="A5" s="1">
        <v>1890</v>
      </c>
      <c r="B5">
        <v>15.6884</v>
      </c>
      <c r="C5" s="4">
        <v>17.617100000000001</v>
      </c>
      <c r="D5">
        <v>19.5456</v>
      </c>
      <c r="E5">
        <f t="shared" si="1"/>
        <v>1.928700000000001</v>
      </c>
      <c r="F5">
        <f t="shared" si="2"/>
        <v>1.9284999999999997</v>
      </c>
      <c r="G5">
        <f t="shared" si="3"/>
        <v>1.9286000000000003</v>
      </c>
      <c r="H5">
        <f t="shared" si="4"/>
        <v>2.8593031875463311</v>
      </c>
      <c r="I5">
        <f t="shared" si="0"/>
        <v>0.85570000000000235</v>
      </c>
      <c r="J5" s="6">
        <f t="shared" si="5"/>
        <v>0.29926871824121204</v>
      </c>
    </row>
    <row r="6" spans="1:10" x14ac:dyDescent="0.25">
      <c r="A6" s="1">
        <v>1889</v>
      </c>
      <c r="B6">
        <v>15.100099999999999</v>
      </c>
      <c r="C6" s="4">
        <v>16.761399999999998</v>
      </c>
      <c r="D6">
        <v>18.245000000000001</v>
      </c>
      <c r="E6">
        <f t="shared" si="1"/>
        <v>1.6612999999999989</v>
      </c>
      <c r="F6">
        <f t="shared" si="2"/>
        <v>1.4836000000000027</v>
      </c>
      <c r="G6">
        <f t="shared" si="3"/>
        <v>1.5724500000000008</v>
      </c>
      <c r="H6">
        <f t="shared" si="4"/>
        <v>2.3312824314306906</v>
      </c>
      <c r="I6">
        <f t="shared" si="0"/>
        <v>1.6859999999999982</v>
      </c>
      <c r="J6" s="6">
        <f t="shared" si="5"/>
        <v>0.58965415327180259</v>
      </c>
    </row>
    <row r="7" spans="1:10" x14ac:dyDescent="0.25">
      <c r="A7" s="1">
        <v>1888</v>
      </c>
      <c r="B7">
        <v>13.5625</v>
      </c>
      <c r="C7" s="4">
        <v>15.0754</v>
      </c>
      <c r="D7">
        <v>16.2624</v>
      </c>
      <c r="E7">
        <f t="shared" si="1"/>
        <v>1.5129000000000001</v>
      </c>
      <c r="F7">
        <f t="shared" si="2"/>
        <v>1.1869999999999994</v>
      </c>
      <c r="G7">
        <f t="shared" si="3"/>
        <v>1.3499499999999998</v>
      </c>
      <c r="H7">
        <f t="shared" si="4"/>
        <v>2.0014084507042251</v>
      </c>
      <c r="I7">
        <f t="shared" si="0"/>
        <v>5.4100000000000037E-2</v>
      </c>
      <c r="J7" s="6">
        <f t="shared" si="5"/>
        <v>1.892069376749975E-2</v>
      </c>
    </row>
    <row r="8" spans="1:10" x14ac:dyDescent="0.25">
      <c r="A8" s="1">
        <v>1887</v>
      </c>
      <c r="B8">
        <v>13.1816</v>
      </c>
      <c r="C8" s="4">
        <v>15.0213</v>
      </c>
      <c r="D8">
        <v>16.2972</v>
      </c>
      <c r="E8">
        <f t="shared" si="1"/>
        <v>1.8397000000000006</v>
      </c>
      <c r="F8">
        <f t="shared" si="2"/>
        <v>1.2759</v>
      </c>
      <c r="G8">
        <f t="shared" si="3"/>
        <v>1.5578000000000003</v>
      </c>
      <c r="H8">
        <f t="shared" si="4"/>
        <v>2.3095626389918462</v>
      </c>
      <c r="I8">
        <f t="shared" si="0"/>
        <v>1.9522999999999993</v>
      </c>
      <c r="J8" s="6">
        <f t="shared" si="5"/>
        <v>0.68278873275951435</v>
      </c>
    </row>
    <row r="9" spans="1:10" x14ac:dyDescent="0.25">
      <c r="A9" s="1">
        <v>1886</v>
      </c>
      <c r="C9" s="4">
        <v>13.069000000000001</v>
      </c>
      <c r="G9" t="s">
        <v>7</v>
      </c>
      <c r="H9" s="5">
        <f>MEDIAN(H2:H8)</f>
        <v>2.8593031875463311</v>
      </c>
    </row>
    <row r="10" spans="1:10" x14ac:dyDescent="0.25">
      <c r="A10" s="2" t="s">
        <v>8</v>
      </c>
      <c r="B10" s="2">
        <v>-0.25</v>
      </c>
      <c r="C10" s="2">
        <v>0</v>
      </c>
      <c r="D10" s="2">
        <v>0.25</v>
      </c>
      <c r="E10" s="2" t="s">
        <v>1</v>
      </c>
      <c r="F10" s="2" t="s">
        <v>2</v>
      </c>
      <c r="G10" s="2" t="s">
        <v>3</v>
      </c>
      <c r="H10" s="2" t="s">
        <v>4</v>
      </c>
      <c r="I10" s="2" t="s">
        <v>6</v>
      </c>
      <c r="J10" s="2" t="s">
        <v>5</v>
      </c>
    </row>
    <row r="11" spans="1:10" x14ac:dyDescent="0.25">
      <c r="A11" s="1">
        <v>1893</v>
      </c>
      <c r="B11">
        <f t="shared" ref="B11:D12" si="6">LN(B2)</f>
        <v>2.9027558683779362</v>
      </c>
      <c r="C11" s="4">
        <f t="shared" si="6"/>
        <v>3.0033333123268107</v>
      </c>
      <c r="D11">
        <f t="shared" si="6"/>
        <v>3.0973994773241897</v>
      </c>
      <c r="E11">
        <f>C11-B11</f>
        <v>0.10057744394887447</v>
      </c>
      <c r="F11">
        <f>D11-C11</f>
        <v>9.4066164997379076E-2</v>
      </c>
      <c r="G11">
        <f>AVERAGE(E11:F11)</f>
        <v>9.7321804473126772E-2</v>
      </c>
      <c r="H11">
        <f>G11/0.6745</f>
        <v>0.14428733057542886</v>
      </c>
      <c r="I11">
        <f t="shared" ref="I11:I17" si="7">C11-C12</f>
        <v>2.3532269604221501E-2</v>
      </c>
      <c r="J11" s="7">
        <f>I11/$H$18</f>
        <v>0.14961975210331102</v>
      </c>
    </row>
    <row r="12" spans="1:10" x14ac:dyDescent="0.25">
      <c r="A12" s="1">
        <v>1892</v>
      </c>
      <c r="B12">
        <f t="shared" si="6"/>
        <v>2.8426918105412429</v>
      </c>
      <c r="C12" s="4">
        <f t="shared" si="6"/>
        <v>2.9798010427225892</v>
      </c>
      <c r="D12">
        <f t="shared" si="6"/>
        <v>3.1650276907077024</v>
      </c>
      <c r="E12">
        <f t="shared" ref="E12:E17" si="8">C12-B12</f>
        <v>0.1371092321813463</v>
      </c>
      <c r="F12">
        <f t="shared" ref="F12:F17" si="9">D12-C12</f>
        <v>0.18522664798511324</v>
      </c>
      <c r="G12">
        <f t="shared" ref="G12:G17" si="10">AVERAGE(E12:F12)</f>
        <v>0.16116794008322977</v>
      </c>
      <c r="H12">
        <f t="shared" ref="H12:H17" si="11">G12/0.6745</f>
        <v>0.23894431443028877</v>
      </c>
      <c r="I12">
        <f t="shared" si="7"/>
        <v>5.3944172829675008E-2</v>
      </c>
      <c r="J12" s="7">
        <f t="shared" ref="J12:J17" si="12">I12/$H$18</f>
        <v>0.34298067725461751</v>
      </c>
    </row>
    <row r="13" spans="1:10" x14ac:dyDescent="0.25">
      <c r="A13" s="1">
        <v>1891</v>
      </c>
      <c r="B13">
        <f t="shared" ref="B13:D13" si="13">LN(B4)</f>
        <v>2.73732417313947</v>
      </c>
      <c r="C13" s="4">
        <f t="shared" si="13"/>
        <v>2.9258568698929142</v>
      </c>
      <c r="D13">
        <f t="shared" si="13"/>
        <v>3.0679878167343904</v>
      </c>
      <c r="E13">
        <f t="shared" si="8"/>
        <v>0.1885326967534442</v>
      </c>
      <c r="F13">
        <f t="shared" si="9"/>
        <v>0.1421309468414762</v>
      </c>
      <c r="G13">
        <f t="shared" si="10"/>
        <v>0.1653318217974602</v>
      </c>
      <c r="H13">
        <f t="shared" si="11"/>
        <v>0.24511760088578236</v>
      </c>
      <c r="I13">
        <f t="shared" si="7"/>
        <v>5.6986848628663545E-2</v>
      </c>
      <c r="J13" s="7">
        <f t="shared" si="12"/>
        <v>0.36232621452883529</v>
      </c>
    </row>
    <row r="14" spans="1:10" x14ac:dyDescent="0.25">
      <c r="A14" s="1">
        <v>1890</v>
      </c>
      <c r="B14">
        <f t="shared" ref="B14:D14" si="14">LN(B5)</f>
        <v>2.7529215857643057</v>
      </c>
      <c r="C14" s="4">
        <f t="shared" si="14"/>
        <v>2.8688700212642506</v>
      </c>
      <c r="D14">
        <f t="shared" si="14"/>
        <v>2.9727501971620667</v>
      </c>
      <c r="E14">
        <f t="shared" si="8"/>
        <v>0.11594843549994494</v>
      </c>
      <c r="F14">
        <f t="shared" si="9"/>
        <v>0.10388017589781606</v>
      </c>
      <c r="G14">
        <f t="shared" si="10"/>
        <v>0.1099143056988805</v>
      </c>
      <c r="H14">
        <f t="shared" si="11"/>
        <v>0.16295671712213566</v>
      </c>
      <c r="I14">
        <f t="shared" si="7"/>
        <v>4.9791397479364896E-2</v>
      </c>
      <c r="J14" s="7">
        <f t="shared" si="12"/>
        <v>0.31657705240652056</v>
      </c>
    </row>
    <row r="15" spans="1:10" x14ac:dyDescent="0.25">
      <c r="A15" s="1">
        <v>1889</v>
      </c>
      <c r="B15">
        <f t="shared" ref="B15:D15" si="15">LN(B6)</f>
        <v>2.7147013663155062</v>
      </c>
      <c r="C15" s="4">
        <f t="shared" si="15"/>
        <v>2.8190786237848857</v>
      </c>
      <c r="D15">
        <f t="shared" si="15"/>
        <v>2.9038910698884108</v>
      </c>
      <c r="E15">
        <f t="shared" si="8"/>
        <v>0.10437725746937954</v>
      </c>
      <c r="F15">
        <f t="shared" si="9"/>
        <v>8.4812446103525119E-2</v>
      </c>
      <c r="G15">
        <f t="shared" si="10"/>
        <v>9.4594851786452328E-2</v>
      </c>
      <c r="H15">
        <f t="shared" si="11"/>
        <v>0.14024440591023327</v>
      </c>
      <c r="I15">
        <f t="shared" si="7"/>
        <v>0.10601434752697347</v>
      </c>
      <c r="J15" s="7">
        <f t="shared" si="12"/>
        <v>0.67404634840383382</v>
      </c>
    </row>
    <row r="16" spans="1:10" x14ac:dyDescent="0.25">
      <c r="A16" s="1">
        <v>1888</v>
      </c>
      <c r="B16">
        <f t="shared" ref="B16:D16" si="16">LN(B7)</f>
        <v>2.6073086313006781</v>
      </c>
      <c r="C16" s="4">
        <f t="shared" si="16"/>
        <v>2.7130642762579122</v>
      </c>
      <c r="D16">
        <f t="shared" si="16"/>
        <v>2.7888556947036531</v>
      </c>
      <c r="E16">
        <f t="shared" si="8"/>
        <v>0.10575564495723411</v>
      </c>
      <c r="F16">
        <f t="shared" si="9"/>
        <v>7.5791418445740888E-2</v>
      </c>
      <c r="G16">
        <f t="shared" si="10"/>
        <v>9.0773531701487498E-2</v>
      </c>
      <c r="H16">
        <f t="shared" si="11"/>
        <v>0.13457899436840251</v>
      </c>
      <c r="I16">
        <f t="shared" si="7"/>
        <v>3.595082402288341E-3</v>
      </c>
      <c r="J16" s="7">
        <f t="shared" si="12"/>
        <v>2.2857775593598646E-2</v>
      </c>
    </row>
    <row r="17" spans="1:10" x14ac:dyDescent="0.25">
      <c r="A17" s="1">
        <v>1887</v>
      </c>
      <c r="B17">
        <f t="shared" ref="B17:D17" si="17">LN(B8)</f>
        <v>2.5788219177610845</v>
      </c>
      <c r="C17" s="4">
        <f t="shared" si="17"/>
        <v>2.7094691938556239</v>
      </c>
      <c r="D17">
        <f t="shared" si="17"/>
        <v>2.790993313915886</v>
      </c>
      <c r="E17">
        <f t="shared" si="8"/>
        <v>0.13064727609453941</v>
      </c>
      <c r="F17">
        <f t="shared" si="9"/>
        <v>8.1524120060262106E-2</v>
      </c>
      <c r="G17">
        <f t="shared" si="10"/>
        <v>0.10608569807740076</v>
      </c>
      <c r="H17">
        <f t="shared" si="11"/>
        <v>0.15728050122668757</v>
      </c>
      <c r="I17">
        <f t="shared" si="7"/>
        <v>0.13922618024072486</v>
      </c>
      <c r="J17" s="7">
        <f t="shared" si="12"/>
        <v>0.88520941346733684</v>
      </c>
    </row>
    <row r="18" spans="1:10" x14ac:dyDescent="0.25">
      <c r="A18" s="1">
        <v>1886</v>
      </c>
      <c r="C18" s="4">
        <f t="shared" ref="C18" si="18">LN(C9)</f>
        <v>2.570243013614899</v>
      </c>
      <c r="G18" t="s">
        <v>7</v>
      </c>
      <c r="H18" s="5">
        <f>MEDIAN(H11:H17)</f>
        <v>0.15728050122668757</v>
      </c>
      <c r="J18" s="7"/>
    </row>
    <row r="19" spans="1:10" x14ac:dyDescent="0.25">
      <c r="H19">
        <v>2</v>
      </c>
      <c r="I19">
        <f>C11-C13</f>
        <v>7.7476442433896509E-2</v>
      </c>
      <c r="J19" s="7">
        <f>(I19/$H$18)/H19</f>
        <v>0.24630021467896429</v>
      </c>
    </row>
    <row r="20" spans="1:10" x14ac:dyDescent="0.25">
      <c r="H20">
        <v>2</v>
      </c>
      <c r="I20">
        <f t="shared" ref="I20:I24" si="19">C12-C14</f>
        <v>0.11093102145833855</v>
      </c>
      <c r="J20" s="7">
        <f t="shared" ref="J20:J44" si="20">(I20/$H$18)/H20</f>
        <v>0.35265344589172642</v>
      </c>
    </row>
    <row r="21" spans="1:10" x14ac:dyDescent="0.25">
      <c r="H21">
        <v>2</v>
      </c>
      <c r="I21">
        <f t="shared" si="19"/>
        <v>0.10677824610802844</v>
      </c>
      <c r="J21" s="7">
        <f t="shared" si="20"/>
        <v>0.33945163346767793</v>
      </c>
    </row>
    <row r="22" spans="1:10" x14ac:dyDescent="0.25">
      <c r="H22">
        <v>2</v>
      </c>
      <c r="I22">
        <f t="shared" si="19"/>
        <v>0.15580574500633837</v>
      </c>
      <c r="J22" s="7">
        <f t="shared" si="20"/>
        <v>0.49531170040517725</v>
      </c>
    </row>
    <row r="23" spans="1:10" x14ac:dyDescent="0.25">
      <c r="H23">
        <v>2</v>
      </c>
      <c r="I23">
        <f t="shared" si="19"/>
        <v>0.10960942992926181</v>
      </c>
      <c r="J23" s="7">
        <f t="shared" si="20"/>
        <v>0.34845206199871626</v>
      </c>
    </row>
    <row r="24" spans="1:10" x14ac:dyDescent="0.25">
      <c r="H24">
        <v>2</v>
      </c>
      <c r="I24">
        <f t="shared" si="19"/>
        <v>0.1428212626430132</v>
      </c>
      <c r="J24" s="7">
        <f t="shared" si="20"/>
        <v>0.45403359453046777</v>
      </c>
    </row>
    <row r="25" spans="1:10" x14ac:dyDescent="0.25">
      <c r="J25" s="7"/>
    </row>
    <row r="26" spans="1:10" x14ac:dyDescent="0.25">
      <c r="H26">
        <v>3</v>
      </c>
      <c r="I26">
        <f>C11-C14</f>
        <v>0.13446329106256005</v>
      </c>
      <c r="J26" s="7">
        <f t="shared" si="20"/>
        <v>0.28497554796225461</v>
      </c>
    </row>
    <row r="27" spans="1:10" x14ac:dyDescent="0.25">
      <c r="H27">
        <v>3</v>
      </c>
      <c r="I27">
        <f t="shared" ref="I27:I30" si="21">C12-C15</f>
        <v>0.16072241893770345</v>
      </c>
      <c r="J27" s="7">
        <f t="shared" si="20"/>
        <v>0.34062798139665779</v>
      </c>
    </row>
    <row r="28" spans="1:10" x14ac:dyDescent="0.25">
      <c r="H28">
        <v>3</v>
      </c>
      <c r="I28">
        <f t="shared" si="21"/>
        <v>0.21279259363500191</v>
      </c>
      <c r="J28" s="7">
        <f t="shared" si="20"/>
        <v>0.45098320511306328</v>
      </c>
    </row>
    <row r="29" spans="1:10" x14ac:dyDescent="0.25">
      <c r="H29">
        <v>3</v>
      </c>
      <c r="I29">
        <f t="shared" si="21"/>
        <v>0.15940082740862671</v>
      </c>
      <c r="J29" s="7">
        <f t="shared" si="20"/>
        <v>0.33782705880131769</v>
      </c>
    </row>
    <row r="30" spans="1:10" x14ac:dyDescent="0.25">
      <c r="H30">
        <v>3</v>
      </c>
      <c r="I30">
        <f t="shared" si="21"/>
        <v>0.24883561016998668</v>
      </c>
      <c r="J30" s="7">
        <f t="shared" si="20"/>
        <v>0.52737117915492315</v>
      </c>
    </row>
    <row r="31" spans="1:10" x14ac:dyDescent="0.25">
      <c r="J31" s="7"/>
    </row>
    <row r="32" spans="1:10" x14ac:dyDescent="0.25">
      <c r="H32">
        <v>4</v>
      </c>
      <c r="I32">
        <f>C11-C15</f>
        <v>0.18425468854192495</v>
      </c>
      <c r="J32" s="7">
        <f t="shared" si="20"/>
        <v>0.29287592407332108</v>
      </c>
    </row>
    <row r="33" spans="8:10" x14ac:dyDescent="0.25">
      <c r="H33">
        <v>4</v>
      </c>
      <c r="I33">
        <f t="shared" ref="I33:I35" si="22">C12-C16</f>
        <v>0.26673676646467692</v>
      </c>
      <c r="J33" s="7">
        <f t="shared" si="20"/>
        <v>0.42398257314845184</v>
      </c>
    </row>
    <row r="34" spans="8:10" x14ac:dyDescent="0.25">
      <c r="H34">
        <v>4</v>
      </c>
      <c r="I34">
        <f t="shared" si="22"/>
        <v>0.21638767603729026</v>
      </c>
      <c r="J34" s="7">
        <f t="shared" si="20"/>
        <v>0.34395184773319709</v>
      </c>
    </row>
    <row r="35" spans="8:10" x14ac:dyDescent="0.25">
      <c r="H35">
        <v>4</v>
      </c>
      <c r="I35">
        <f t="shared" si="22"/>
        <v>0.29862700764935157</v>
      </c>
      <c r="J35" s="7">
        <f t="shared" si="20"/>
        <v>0.47467264746782251</v>
      </c>
    </row>
    <row r="36" spans="8:10" x14ac:dyDescent="0.25">
      <c r="J36" s="7"/>
    </row>
    <row r="37" spans="8:10" x14ac:dyDescent="0.25">
      <c r="H37">
        <v>5</v>
      </c>
      <c r="I37">
        <f>C11-C16</f>
        <v>0.29026903606889842</v>
      </c>
      <c r="J37" s="7">
        <f t="shared" si="20"/>
        <v>0.36911000893942364</v>
      </c>
    </row>
    <row r="38" spans="8:10" x14ac:dyDescent="0.25">
      <c r="H38">
        <v>5</v>
      </c>
      <c r="I38">
        <f t="shared" ref="I38:I39" si="23">C12-C17</f>
        <v>0.27033184886696526</v>
      </c>
      <c r="J38" s="7">
        <f t="shared" si="20"/>
        <v>0.3437576136374812</v>
      </c>
    </row>
    <row r="39" spans="8:10" x14ac:dyDescent="0.25">
      <c r="H39">
        <v>5</v>
      </c>
      <c r="I39">
        <f t="shared" si="23"/>
        <v>0.35561385627801512</v>
      </c>
      <c r="J39" s="7">
        <f t="shared" si="20"/>
        <v>0.45220336088002505</v>
      </c>
    </row>
    <row r="40" spans="8:10" x14ac:dyDescent="0.25">
      <c r="J40" s="7"/>
    </row>
    <row r="41" spans="8:10" x14ac:dyDescent="0.25">
      <c r="H41">
        <v>6</v>
      </c>
      <c r="I41">
        <f>C11-C17</f>
        <v>0.29386411847118676</v>
      </c>
      <c r="J41" s="7">
        <f t="shared" si="20"/>
        <v>0.31140130338178612</v>
      </c>
    </row>
    <row r="42" spans="8:10" x14ac:dyDescent="0.25">
      <c r="H42">
        <v>6</v>
      </c>
      <c r="I42">
        <f>C12-C18</f>
        <v>0.40955802910769012</v>
      </c>
      <c r="J42" s="7">
        <f t="shared" si="20"/>
        <v>0.4339995802757905</v>
      </c>
    </row>
    <row r="43" spans="8:10" x14ac:dyDescent="0.25">
      <c r="J43" s="7"/>
    </row>
    <row r="44" spans="8:10" x14ac:dyDescent="0.25">
      <c r="H44">
        <v>7</v>
      </c>
      <c r="I44">
        <f>C11-C18</f>
        <v>0.43309029871191163</v>
      </c>
      <c r="J44" s="7">
        <f t="shared" si="20"/>
        <v>0.39337389053686483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deVries_maize_pts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2017-11-16T02:42:44Z</dcterms:created>
  <dcterms:modified xsi:type="dcterms:W3CDTF">2019-05-20T22:10:18Z</dcterms:modified>
</cp:coreProperties>
</file>