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33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7" i="1" l="1"/>
  <c r="J7" i="1"/>
  <c r="N2" i="1"/>
  <c r="J2" i="1"/>
  <c r="D9" i="1" l="1"/>
  <c r="C9" i="1"/>
  <c r="F9" i="1" s="1"/>
  <c r="D7" i="1"/>
  <c r="C7" i="1"/>
  <c r="D4" i="1"/>
  <c r="C4" i="1"/>
  <c r="D2" i="1"/>
  <c r="C2" i="1"/>
  <c r="F7" i="1" l="1"/>
  <c r="H7" i="1" s="1"/>
  <c r="K7" i="1" s="1"/>
  <c r="F2" i="1"/>
  <c r="F4" i="1"/>
  <c r="H2" i="1" l="1"/>
  <c r="I7" i="1"/>
  <c r="L7" i="1" s="1"/>
  <c r="K2" i="1" l="1"/>
  <c r="I2" i="1"/>
  <c r="L2" i="1" s="1"/>
</calcChain>
</file>

<file path=xl/sharedStrings.xml><?xml version="1.0" encoding="utf-8"?>
<sst xmlns="http://schemas.openxmlformats.org/spreadsheetml/2006/main" count="16" uniqueCount="16">
  <si>
    <t>Males</t>
  </si>
  <si>
    <t>diff</t>
  </si>
  <si>
    <t>pooled</t>
  </si>
  <si>
    <t>diff.sd</t>
  </si>
  <si>
    <t>Females</t>
  </si>
  <si>
    <t>Ln mean</t>
  </si>
  <si>
    <t>Mean</t>
  </si>
  <si>
    <t>Stdev</t>
  </si>
  <si>
    <t>CV</t>
  </si>
  <si>
    <t>int.g</t>
  </si>
  <si>
    <t>rate.sd.g</t>
  </si>
  <si>
    <t>log.i</t>
  </si>
  <si>
    <t>log.|d|</t>
  </si>
  <si>
    <t>log.|r|</t>
  </si>
  <si>
    <t>S-B-N</t>
  </si>
  <si>
    <t>wgt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</si>
</sst>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4" borderId="0" xfId="0" applyFill="1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D6" sqref="D6"/>
    </sheetView>
  </sheetViews>
  <sheetFormatPr defaultRowHeight="15" x14ac:dyDescent="0.25"/>
  <sheetData>
    <row r="1" spans="1:14" x14ac:dyDescent="0.25">
      <c r="A1" t="s">
        <v>0</v>
      </c>
      <c r="B1" t="s">
        <v>6</v>
      </c>
      <c r="C1">
        <v>17.899999999999999</v>
      </c>
      <c r="D1">
        <v>20.8</v>
      </c>
      <c r="G1" s="1" t="s">
        <v>9</v>
      </c>
      <c r="H1" s="1" t="s">
        <v>3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4" x14ac:dyDescent="0.25">
      <c r="B2" t="s">
        <v>5</v>
      </c>
      <c r="C2">
        <f>LN(C1)</f>
        <v>2.884800712846709</v>
      </c>
      <c r="D2">
        <f>LN(D1)</f>
        <v>3.0349529867072724</v>
      </c>
      <c r="E2" t="s">
        <v>1</v>
      </c>
      <c r="F2">
        <f>D2-C2</f>
        <v>0.1501522738605634</v>
      </c>
      <c r="G2" s="4">
        <v>112.22</v>
      </c>
      <c r="H2" s="2">
        <f>F2/F4</f>
        <v>0.92427056177271472</v>
      </c>
      <c r="I2" s="3">
        <f>H2/112</f>
        <v>8.2524157301135243E-3</v>
      </c>
      <c r="J2" s="2">
        <f>LOG10(G2)</f>
        <v>2.0500702643674384</v>
      </c>
      <c r="K2" s="2">
        <f t="shared" ref="K2:L2" si="0">LOG10(H2)</f>
        <v>-3.4200879120992074E-2</v>
      </c>
      <c r="L2" s="2">
        <f t="shared" si="0"/>
        <v>-2.0834189017911737</v>
      </c>
      <c r="M2">
        <v>2</v>
      </c>
      <c r="N2" s="2">
        <f>1/G2</f>
        <v>8.9110675458919982E-3</v>
      </c>
    </row>
    <row r="3" spans="1:14" x14ac:dyDescent="0.25">
      <c r="B3" t="s">
        <v>7</v>
      </c>
      <c r="C3">
        <v>2.8</v>
      </c>
      <c r="D3">
        <v>3.5</v>
      </c>
      <c r="G3" s="5"/>
      <c r="H3" s="2"/>
      <c r="I3" s="2"/>
      <c r="J3" s="2"/>
      <c r="K3" s="2"/>
      <c r="L3" s="2"/>
    </row>
    <row r="4" spans="1:14" x14ac:dyDescent="0.25">
      <c r="B4" t="s">
        <v>8</v>
      </c>
      <c r="C4">
        <f>C3/C1</f>
        <v>0.15642458100558659</v>
      </c>
      <c r="D4">
        <f>D3/D1</f>
        <v>0.16826923076923075</v>
      </c>
      <c r="E4" t="s">
        <v>2</v>
      </c>
      <c r="F4">
        <f>SQRT(0.5*(C4^2+D4^2))</f>
        <v>0.16245489153368384</v>
      </c>
      <c r="G4" s="5"/>
      <c r="H4" s="2"/>
      <c r="I4" s="2"/>
      <c r="J4" s="2"/>
      <c r="K4" s="2"/>
      <c r="L4" s="2"/>
    </row>
    <row r="5" spans="1:14" x14ac:dyDescent="0.25">
      <c r="G5" s="5"/>
      <c r="H5" s="2"/>
      <c r="I5" s="2"/>
      <c r="J5" s="2"/>
      <c r="K5" s="2"/>
      <c r="L5" s="2"/>
    </row>
    <row r="6" spans="1:14" x14ac:dyDescent="0.25">
      <c r="A6" t="s">
        <v>4</v>
      </c>
      <c r="C6">
        <v>20.2</v>
      </c>
      <c r="D6">
        <v>22.8</v>
      </c>
      <c r="G6" s="5"/>
      <c r="H6" s="2"/>
      <c r="I6" s="2"/>
      <c r="J6" s="2"/>
      <c r="K6" s="2"/>
      <c r="L6" s="2"/>
    </row>
    <row r="7" spans="1:14" x14ac:dyDescent="0.25">
      <c r="C7">
        <f>LN(C6)</f>
        <v>3.0056826044071592</v>
      </c>
      <c r="D7">
        <f>LN(D6)</f>
        <v>3.1267605359603952</v>
      </c>
      <c r="F7">
        <f>D7-C7</f>
        <v>0.12107793155323598</v>
      </c>
      <c r="G7" s="4">
        <v>112.22</v>
      </c>
      <c r="H7" s="2">
        <f>F7/F9</f>
        <v>0.5393604071678102</v>
      </c>
      <c r="I7" s="3">
        <f t="shared" ref="I7" si="1">H7/112</f>
        <v>4.8157179211411622E-3</v>
      </c>
      <c r="J7" s="2">
        <f>LOG10(G7)</f>
        <v>2.0500702643674384</v>
      </c>
      <c r="K7" s="2">
        <f t="shared" ref="K7:L7" si="2">LOG10(H7)</f>
        <v>-0.26812093697033995</v>
      </c>
      <c r="L7" s="2">
        <f t="shared" si="2"/>
        <v>-2.3173389596405216</v>
      </c>
      <c r="M7">
        <v>2</v>
      </c>
      <c r="N7" s="2">
        <f>1/G7</f>
        <v>8.9110675458919982E-3</v>
      </c>
    </row>
    <row r="8" spans="1:14" x14ac:dyDescent="0.25">
      <c r="C8">
        <v>4.8</v>
      </c>
      <c r="D8">
        <v>4.8</v>
      </c>
    </row>
    <row r="9" spans="1:14" x14ac:dyDescent="0.25">
      <c r="C9">
        <f>C8/C6</f>
        <v>0.23762376237623761</v>
      </c>
      <c r="D9">
        <f>D8/D6</f>
        <v>0.21052631578947367</v>
      </c>
      <c r="F9">
        <f t="shared" ref="F9" si="3">SQRT(0.5*(C9^2+D9^2))</f>
        <v>0.22448427794138259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2017-12-19T04:15:28Z</dcterms:created>
  <dcterms:modified xsi:type="dcterms:W3CDTF">2019-05-20T16:55:15Z</dcterms:modified>
</cp:coreProperties>
</file>