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70" yWindow="2850" windowWidth="13155" windowHeight="12045"/>
  </bookViews>
  <sheets>
    <sheet name="JS1964_fig03" sheetId="1" r:id="rId1"/>
  </sheets>
  <calcPr calcId="145621"/>
</workbook>
</file>

<file path=xl/calcChain.xml><?xml version="1.0" encoding="utf-8"?>
<calcChain xmlns="http://schemas.openxmlformats.org/spreadsheetml/2006/main">
  <c r="H25" i="1" l="1"/>
  <c r="H26" i="1"/>
  <c r="H24" i="1"/>
  <c r="K25" i="1"/>
  <c r="K26" i="1"/>
  <c r="K24" i="1"/>
  <c r="G25" i="1"/>
  <c r="I25" i="1"/>
  <c r="G26" i="1"/>
  <c r="I26" i="1"/>
  <c r="I24" i="1"/>
  <c r="G24" i="1"/>
  <c r="F25" i="1"/>
  <c r="F26" i="1"/>
  <c r="F24" i="1"/>
  <c r="J22" i="1" l="1"/>
  <c r="J20" i="1"/>
  <c r="J21" i="1"/>
  <c r="J19" i="1"/>
  <c r="H20" i="1"/>
  <c r="H21" i="1"/>
  <c r="H19" i="1"/>
  <c r="C7" i="1"/>
  <c r="C12" i="1"/>
  <c r="C14" i="1"/>
  <c r="C19" i="1"/>
  <c r="C21" i="1"/>
  <c r="C5" i="1"/>
  <c r="F20" i="1" l="1"/>
  <c r="G20" i="1" s="1"/>
  <c r="C25" i="1"/>
  <c r="C26" i="1"/>
  <c r="B26" i="1"/>
  <c r="B24" i="1"/>
  <c r="F19" i="1"/>
  <c r="G19" i="1" s="1"/>
  <c r="C24" i="1"/>
  <c r="F21" i="1"/>
  <c r="G21" i="1" s="1"/>
  <c r="B25" i="1"/>
  <c r="E25" i="1" l="1"/>
  <c r="E26" i="1"/>
  <c r="E24" i="1"/>
</calcChain>
</file>

<file path=xl/sharedStrings.xml><?xml version="1.0" encoding="utf-8"?>
<sst xmlns="http://schemas.openxmlformats.org/spreadsheetml/2006/main" count="24" uniqueCount="23">
  <si>
    <t>Study</t>
  </si>
  <si>
    <t>Ed</t>
  </si>
  <si>
    <t>La</t>
  </si>
  <si>
    <t>DV</t>
  </si>
  <si>
    <t>mean</t>
  </si>
  <si>
    <t>sd</t>
  </si>
  <si>
    <t>cv</t>
  </si>
  <si>
    <t>ln mean</t>
  </si>
  <si>
    <t>Ed - La</t>
  </si>
  <si>
    <t>La - DV</t>
  </si>
  <si>
    <t>DV - Ed</t>
  </si>
  <si>
    <t>diff</t>
  </si>
  <si>
    <t>diff.sd</t>
  </si>
  <si>
    <t>sd ln</t>
  </si>
  <si>
    <t>var ln</t>
  </si>
  <si>
    <t>Bill len.</t>
  </si>
  <si>
    <t>rate.sd.g</t>
  </si>
  <si>
    <t>ing.g</t>
  </si>
  <si>
    <t>log10 I</t>
  </si>
  <si>
    <t>log10 D</t>
  </si>
  <si>
    <t>log10 R</t>
  </si>
  <si>
    <t>sbn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</si>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</sst>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0" fontId="0" fillId="0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JS1964_fig03!$A$2:$A$22</c:f>
              <c:numCache>
                <c:formatCode>General</c:formatCode>
                <c:ptCount val="21"/>
                <c:pt idx="0">
                  <c:v>9.6524300000000007</c:v>
                </c:pt>
                <c:pt idx="1">
                  <c:v>9.7810299999999994</c:v>
                </c:pt>
                <c:pt idx="2">
                  <c:v>9.8807700000000001</c:v>
                </c:pt>
                <c:pt idx="3">
                  <c:v>9.9779499999999999</c:v>
                </c:pt>
                <c:pt idx="4">
                  <c:v>10.078900000000001</c:v>
                </c:pt>
                <c:pt idx="5">
                  <c:v>10.176</c:v>
                </c:pt>
                <c:pt idx="6">
                  <c:v>10.2508</c:v>
                </c:pt>
                <c:pt idx="7">
                  <c:v>9.5476899999999993</c:v>
                </c:pt>
                <c:pt idx="8">
                  <c:v>9.8206600000000002</c:v>
                </c:pt>
                <c:pt idx="9">
                  <c:v>9.8915199999999999</c:v>
                </c:pt>
                <c:pt idx="10">
                  <c:v>9.9886999999999997</c:v>
                </c:pt>
                <c:pt idx="11">
                  <c:v>10.0936</c:v>
                </c:pt>
                <c:pt idx="12">
                  <c:v>10.1645</c:v>
                </c:pt>
                <c:pt idx="13">
                  <c:v>10.298299999999999</c:v>
                </c:pt>
                <c:pt idx="14">
                  <c:v>9.4508299999999998</c:v>
                </c:pt>
                <c:pt idx="15">
                  <c:v>9.6266800000000003</c:v>
                </c:pt>
                <c:pt idx="16">
                  <c:v>9.7290399999999995</c:v>
                </c:pt>
                <c:pt idx="17">
                  <c:v>9.7986699999999995</c:v>
                </c:pt>
                <c:pt idx="18">
                  <c:v>9.8720800000000004</c:v>
                </c:pt>
                <c:pt idx="19">
                  <c:v>9.9731400000000008</c:v>
                </c:pt>
                <c:pt idx="20">
                  <c:v>10.096500000000001</c:v>
                </c:pt>
              </c:numCache>
            </c:numRef>
          </c:xVal>
          <c:yVal>
            <c:numRef>
              <c:f>JS1964_fig03!$B$2:$B$22</c:f>
              <c:numCache>
                <c:formatCode>General</c:formatCode>
                <c:ptCount val="21"/>
                <c:pt idx="0">
                  <c:v>0.97014100000000003</c:v>
                </c:pt>
                <c:pt idx="1">
                  <c:v>0.96227600000000002</c:v>
                </c:pt>
                <c:pt idx="2">
                  <c:v>0.96158100000000002</c:v>
                </c:pt>
                <c:pt idx="3">
                  <c:v>1.23268</c:v>
                </c:pt>
                <c:pt idx="4">
                  <c:v>0.96020000000000005</c:v>
                </c:pt>
                <c:pt idx="5">
                  <c:v>0.95952300000000001</c:v>
                </c:pt>
                <c:pt idx="6">
                  <c:v>0.95900200000000002</c:v>
                </c:pt>
                <c:pt idx="7">
                  <c:v>1.97437</c:v>
                </c:pt>
                <c:pt idx="8">
                  <c:v>1.9933700000000001</c:v>
                </c:pt>
                <c:pt idx="9">
                  <c:v>1.9859100000000001</c:v>
                </c:pt>
                <c:pt idx="10">
                  <c:v>2.2430699999999999</c:v>
                </c:pt>
                <c:pt idx="11">
                  <c:v>1.9914700000000001</c:v>
                </c:pt>
                <c:pt idx="12">
                  <c:v>1.99794</c:v>
                </c:pt>
                <c:pt idx="13">
                  <c:v>1.96913</c:v>
                </c:pt>
                <c:pt idx="14">
                  <c:v>2.9855</c:v>
                </c:pt>
                <c:pt idx="15">
                  <c:v>2.9982199999999999</c:v>
                </c:pt>
                <c:pt idx="16">
                  <c:v>2.9975000000000001</c:v>
                </c:pt>
                <c:pt idx="17">
                  <c:v>3.2757700000000001</c:v>
                </c:pt>
                <c:pt idx="18">
                  <c:v>2.9825699999999999</c:v>
                </c:pt>
                <c:pt idx="19">
                  <c:v>2.9888300000000001</c:v>
                </c:pt>
                <c:pt idx="20">
                  <c:v>2.9949400000000002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31264"/>
        <c:axId val="116332800"/>
      </c:scatterChart>
      <c:valAx>
        <c:axId val="1163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32800"/>
        <c:crosses val="autoZero"/>
        <c:crossBetween val="midCat"/>
      </c:valAx>
      <c:valAx>
        <c:axId val="11633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3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0</xdr:row>
      <xdr:rowOff>185737</xdr:rowOff>
    </xdr:from>
    <xdr:to>
      <xdr:col>12</xdr:col>
      <xdr:colOff>461962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24" sqref="F24:F26"/>
    </sheetView>
  </sheetViews>
  <sheetFormatPr defaultRowHeight="15" x14ac:dyDescent="0.25"/>
  <sheetData>
    <row r="1" spans="1:3" x14ac:dyDescent="0.25">
      <c r="A1" t="s">
        <v>15</v>
      </c>
      <c r="B1" t="s">
        <v>0</v>
      </c>
    </row>
    <row r="2" spans="1:3" x14ac:dyDescent="0.25">
      <c r="A2">
        <v>9.6524300000000007</v>
      </c>
      <c r="B2">
        <v>0.97014100000000003</v>
      </c>
    </row>
    <row r="3" spans="1:3" x14ac:dyDescent="0.25">
      <c r="A3">
        <v>9.7810299999999994</v>
      </c>
      <c r="B3" s="2">
        <v>0.96227600000000002</v>
      </c>
    </row>
    <row r="4" spans="1:3" x14ac:dyDescent="0.25">
      <c r="A4">
        <v>9.8807700000000001</v>
      </c>
      <c r="B4">
        <v>0.96158100000000002</v>
      </c>
    </row>
    <row r="5" spans="1:3" x14ac:dyDescent="0.25">
      <c r="A5" s="1">
        <v>9.9779499999999999</v>
      </c>
      <c r="B5">
        <v>1.23268</v>
      </c>
      <c r="C5">
        <f>A5-A3</f>
        <v>0.19692000000000043</v>
      </c>
    </row>
    <row r="6" spans="1:3" x14ac:dyDescent="0.25">
      <c r="A6">
        <v>10.078900000000001</v>
      </c>
      <c r="B6">
        <v>0.96020000000000005</v>
      </c>
    </row>
    <row r="7" spans="1:3" x14ac:dyDescent="0.25">
      <c r="A7">
        <v>10.176</v>
      </c>
      <c r="B7" s="2">
        <v>0.95952300000000001</v>
      </c>
      <c r="C7">
        <f>A8-A5</f>
        <v>0.27285000000000004</v>
      </c>
    </row>
    <row r="8" spans="1:3" x14ac:dyDescent="0.25">
      <c r="A8">
        <v>10.2508</v>
      </c>
      <c r="B8">
        <v>0.95900200000000002</v>
      </c>
    </row>
    <row r="9" spans="1:3" x14ac:dyDescent="0.25">
      <c r="A9">
        <v>9.5476899999999993</v>
      </c>
      <c r="B9">
        <v>1.97437</v>
      </c>
    </row>
    <row r="10" spans="1:3" x14ac:dyDescent="0.25">
      <c r="A10">
        <v>9.8206600000000002</v>
      </c>
      <c r="B10" s="2">
        <v>1.9933700000000001</v>
      </c>
    </row>
    <row r="11" spans="1:3" x14ac:dyDescent="0.25">
      <c r="A11">
        <v>9.8915199999999999</v>
      </c>
      <c r="B11">
        <v>1.9859100000000001</v>
      </c>
    </row>
    <row r="12" spans="1:3" x14ac:dyDescent="0.25">
      <c r="A12" s="1">
        <v>9.9886999999999997</v>
      </c>
      <c r="B12">
        <v>2.2430699999999999</v>
      </c>
      <c r="C12">
        <f>A12-A10</f>
        <v>0.16803999999999952</v>
      </c>
    </row>
    <row r="13" spans="1:3" x14ac:dyDescent="0.25">
      <c r="A13">
        <v>10.0936</v>
      </c>
      <c r="B13">
        <v>1.9914700000000001</v>
      </c>
    </row>
    <row r="14" spans="1:3" x14ac:dyDescent="0.25">
      <c r="A14">
        <v>10.1645</v>
      </c>
      <c r="B14" s="2">
        <v>1.99794</v>
      </c>
      <c r="C14">
        <f>A14-A12</f>
        <v>0.17580000000000062</v>
      </c>
    </row>
    <row r="15" spans="1:3" x14ac:dyDescent="0.25">
      <c r="A15">
        <v>10.298299999999999</v>
      </c>
      <c r="B15">
        <v>1.96913</v>
      </c>
    </row>
    <row r="16" spans="1:3" x14ac:dyDescent="0.25">
      <c r="A16">
        <v>9.4508299999999998</v>
      </c>
      <c r="B16">
        <v>2.9855</v>
      </c>
    </row>
    <row r="17" spans="1:11" x14ac:dyDescent="0.25">
      <c r="A17">
        <v>9.6266800000000003</v>
      </c>
      <c r="B17" s="2">
        <v>2.9982199999999999</v>
      </c>
    </row>
    <row r="18" spans="1:11" x14ac:dyDescent="0.25">
      <c r="A18">
        <v>9.7290399999999995</v>
      </c>
      <c r="B18">
        <v>2.9975000000000001</v>
      </c>
      <c r="E18" t="s">
        <v>4</v>
      </c>
      <c r="F18" t="s">
        <v>5</v>
      </c>
      <c r="G18" t="s">
        <v>6</v>
      </c>
      <c r="H18" t="s">
        <v>7</v>
      </c>
      <c r="I18" t="s">
        <v>13</v>
      </c>
      <c r="J18" t="s">
        <v>14</v>
      </c>
    </row>
    <row r="19" spans="1:11" x14ac:dyDescent="0.25">
      <c r="A19" s="1">
        <v>9.7986699999999995</v>
      </c>
      <c r="B19">
        <v>3.2757700000000001</v>
      </c>
      <c r="C19">
        <f>A19-A17</f>
        <v>0.1719899999999992</v>
      </c>
      <c r="D19" t="s">
        <v>1</v>
      </c>
      <c r="E19" s="1">
        <v>9.9779499999999999</v>
      </c>
      <c r="F19" s="3">
        <f>AVERAGE(C5,C7)</f>
        <v>0.23488500000000023</v>
      </c>
      <c r="G19" s="3">
        <f>F19/E19</f>
        <v>2.3540406596545407E-2</v>
      </c>
      <c r="H19">
        <f>LN(E19)</f>
        <v>2.300377658402037</v>
      </c>
      <c r="I19">
        <v>1.3159274542394409E-2</v>
      </c>
      <c r="J19">
        <f>I19^2</f>
        <v>1.7316650648210958E-4</v>
      </c>
    </row>
    <row r="20" spans="1:11" x14ac:dyDescent="0.25">
      <c r="A20">
        <v>9.8720800000000004</v>
      </c>
      <c r="B20">
        <v>2.9825699999999999</v>
      </c>
      <c r="D20" t="s">
        <v>2</v>
      </c>
      <c r="E20" s="1">
        <v>9.9886999999999997</v>
      </c>
      <c r="F20" s="3">
        <f>AVERAGE(C12,C14)</f>
        <v>0.17192000000000007</v>
      </c>
      <c r="G20" s="3">
        <f t="shared" ref="G20:G21" si="0">F20/E20</f>
        <v>1.7211448937299156E-2</v>
      </c>
      <c r="H20">
        <f t="shared" ref="H20:H21" si="1">LN(E20)</f>
        <v>2.301454454062672</v>
      </c>
      <c r="I20">
        <v>2.1976066895116678E-2</v>
      </c>
      <c r="J20">
        <f t="shared" ref="J20:J21" si="2">I20^2</f>
        <v>4.8294751617864319E-4</v>
      </c>
    </row>
    <row r="21" spans="1:11" x14ac:dyDescent="0.25">
      <c r="A21">
        <v>9.9731400000000008</v>
      </c>
      <c r="B21" s="2">
        <v>2.9888300000000001</v>
      </c>
      <c r="C21">
        <f>A21-A19</f>
        <v>0.17447000000000124</v>
      </c>
      <c r="D21" t="s">
        <v>3</v>
      </c>
      <c r="E21" s="1">
        <v>9.7986699999999995</v>
      </c>
      <c r="F21" s="3">
        <f>AVERAGE(C19,C21)</f>
        <v>0.17323000000000022</v>
      </c>
      <c r="G21" s="3">
        <f t="shared" si="0"/>
        <v>1.7678929895587895E-2</v>
      </c>
      <c r="H21">
        <f t="shared" si="1"/>
        <v>2.2822466621807949</v>
      </c>
      <c r="I21">
        <v>1.620209125068172E-2</v>
      </c>
      <c r="J21">
        <f t="shared" si="2"/>
        <v>2.6250776089541713E-4</v>
      </c>
    </row>
    <row r="22" spans="1:11" x14ac:dyDescent="0.25">
      <c r="A22">
        <v>10.096500000000001</v>
      </c>
      <c r="B22">
        <v>2.9949400000000002</v>
      </c>
      <c r="H22">
        <v>2.300377658402037</v>
      </c>
      <c r="I22">
        <v>1.3159274542394409E-2</v>
      </c>
      <c r="J22">
        <f>I22^2</f>
        <v>1.7316650648210958E-4</v>
      </c>
    </row>
    <row r="23" spans="1:11" x14ac:dyDescent="0.25">
      <c r="B23" t="s">
        <v>11</v>
      </c>
      <c r="C23" t="s">
        <v>5</v>
      </c>
      <c r="D23" t="s">
        <v>17</v>
      </c>
      <c r="E23" t="s">
        <v>12</v>
      </c>
      <c r="F23" t="s">
        <v>16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</row>
    <row r="24" spans="1:11" x14ac:dyDescent="0.25">
      <c r="A24" t="s">
        <v>8</v>
      </c>
      <c r="B24" s="4">
        <f>H20-H19</f>
        <v>1.0767956606350104E-3</v>
      </c>
      <c r="C24">
        <f>SQRT(0.5*(J19+J20))</f>
        <v>1.8112344169940467E-2</v>
      </c>
      <c r="D24">
        <v>111</v>
      </c>
      <c r="E24" s="5">
        <f>B24/C24</f>
        <v>5.945092752941817E-2</v>
      </c>
      <c r="F24" s="6">
        <f>ABS(E24)/D24</f>
        <v>5.3559394170646997E-4</v>
      </c>
      <c r="G24">
        <f>LOG10(D24)</f>
        <v>2.0453229787866576</v>
      </c>
      <c r="H24">
        <f>LOG10(ABS(E24))</f>
        <v>-1.2258413653049065</v>
      </c>
      <c r="I24">
        <f t="shared" ref="I24" si="3">LOG10(F24)</f>
        <v>-3.2711643440915639</v>
      </c>
      <c r="J24">
        <v>2</v>
      </c>
      <c r="K24">
        <f>1/D24</f>
        <v>9.0090090090090089E-3</v>
      </c>
    </row>
    <row r="25" spans="1:11" x14ac:dyDescent="0.25">
      <c r="A25" t="s">
        <v>9</v>
      </c>
      <c r="B25" s="4">
        <f>H21-H20</f>
        <v>-1.9207791881877156E-2</v>
      </c>
      <c r="C25">
        <f>SQRT(0.5*(J20+J21))</f>
        <v>1.9306155457185933E-2</v>
      </c>
      <c r="D25">
        <v>111</v>
      </c>
      <c r="E25" s="5">
        <f>B25/C25</f>
        <v>-0.99490506664949885</v>
      </c>
      <c r="F25" s="6">
        <f t="shared" ref="F25:F26" si="4">ABS(E25)/D25</f>
        <v>8.9631087085540444E-3</v>
      </c>
      <c r="G25">
        <f t="shared" ref="G25:G26" si="5">LOG10(D25)</f>
        <v>2.0453229787866576</v>
      </c>
      <c r="H25">
        <f t="shared" ref="H25:H26" si="6">LOG10(ABS(E25))</f>
        <v>-2.218357442450965E-3</v>
      </c>
      <c r="I25">
        <f t="shared" ref="I25:I26" si="7">LOG10(F25)</f>
        <v>-2.0475413362291084</v>
      </c>
      <c r="J25">
        <v>2</v>
      </c>
      <c r="K25">
        <f t="shared" ref="K25:K26" si="8">1/D25</f>
        <v>9.0090090090090089E-3</v>
      </c>
    </row>
    <row r="26" spans="1:11" x14ac:dyDescent="0.25">
      <c r="A26" t="s">
        <v>10</v>
      </c>
      <c r="B26" s="4">
        <f>H22-H21</f>
        <v>1.8130996221242146E-2</v>
      </c>
      <c r="C26">
        <f>SQRT(0.5*(J21+J22))</f>
        <v>1.4759306680490225E-2</v>
      </c>
      <c r="D26">
        <v>111</v>
      </c>
      <c r="E26" s="5">
        <f>B26/C26</f>
        <v>1.2284449814440697</v>
      </c>
      <c r="F26" s="6">
        <f t="shared" si="4"/>
        <v>1.1067071904901528E-2</v>
      </c>
      <c r="G26">
        <f t="shared" si="5"/>
        <v>2.0453229787866576</v>
      </c>
      <c r="H26">
        <f t="shared" si="6"/>
        <v>8.9355710437334798E-2</v>
      </c>
      <c r="I26">
        <f t="shared" si="7"/>
        <v>-1.9559672683493226</v>
      </c>
      <c r="J26">
        <v>2</v>
      </c>
      <c r="K26">
        <f t="shared" si="8"/>
        <v>9.0090090090090089E-3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JS1964_fig03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2017-12-19T18:54:57Z</dcterms:created>
  <dcterms:modified xsi:type="dcterms:W3CDTF">2019-05-18T14:22:52Z</dcterms:modified>
</cp:coreProperties>
</file>