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-120" windowWidth="13875" windowHeight="13545"/>
  </bookViews>
  <sheets>
    <sheet name="Berry_PembSkok_out" sheetId="1" r:id="rId1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  <c r="I29" i="1" l="1"/>
  <c r="I27" i="1"/>
  <c r="K27" i="1"/>
  <c r="L27" i="1" s="1"/>
  <c r="K29" i="1"/>
  <c r="L29" i="1" s="1"/>
  <c r="K28" i="1"/>
  <c r="L28" i="1" s="1"/>
  <c r="I21" i="1"/>
  <c r="I23" i="1"/>
  <c r="K21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5" i="1"/>
  <c r="E5" i="1"/>
  <c r="F5" i="1"/>
  <c r="G5" i="1"/>
  <c r="D6" i="1"/>
  <c r="E6" i="1"/>
  <c r="F6" i="1"/>
  <c r="G6" i="1"/>
  <c r="D7" i="1"/>
  <c r="E7" i="1"/>
  <c r="F7" i="1"/>
  <c r="G7" i="1"/>
  <c r="G3" i="1"/>
  <c r="G4" i="1"/>
  <c r="G2" i="1"/>
  <c r="D3" i="1"/>
  <c r="E3" i="1"/>
  <c r="F3" i="1"/>
  <c r="D4" i="1"/>
  <c r="E4" i="1"/>
  <c r="F4" i="1"/>
  <c r="E2" i="1"/>
  <c r="F2" i="1"/>
  <c r="D2" i="1"/>
  <c r="K23" i="1" l="1"/>
  <c r="K22" i="1"/>
  <c r="L21" i="1" l="1"/>
  <c r="L22" i="1"/>
  <c r="L23" i="1"/>
</calcChain>
</file>

<file path=xl/sharedStrings.xml><?xml version="1.0" encoding="utf-8"?>
<sst xmlns="http://schemas.openxmlformats.org/spreadsheetml/2006/main" count="15" uniqueCount="12">
  <si>
    <t>int</t>
  </si>
  <si>
    <t>diff.sd</t>
  </si>
  <si>
    <t>rate.sd</t>
  </si>
  <si>
    <t>log.i</t>
  </si>
  <si>
    <t>log.|d|</t>
  </si>
  <si>
    <t>log.|r|</t>
  </si>
  <si>
    <t>wgt</t>
  </si>
  <si>
    <t>max</t>
  </si>
  <si>
    <t>med</t>
  </si>
  <si>
    <t>min</t>
  </si>
  <si>
    <t>LR+LI</t>
  </si>
  <si>
    <t>Rates in gray excluded because of binomial 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</si>
</sst>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164" fontId="0" fillId="33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/>
    <xf numFmtId="0" fontId="0" fillId="36" borderId="0" xfId="0" applyFill="1"/>
    <xf numFmtId="0" fontId="0" fillId="36" borderId="0" xfId="0" applyFill="1"/>
    <xf numFmtId="0" fontId="0" fillId="36" borderId="0" xfId="0" applyFill="1"/>
    <xf numFmtId="0" fontId="0" fillId="36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/>
    <xf numFmtId="0" fontId="0" fillId="37" borderId="0" xfId="0" applyFill="1"/>
    <xf numFmtId="0" fontId="0" fillId="37" borderId="0" xfId="0" applyFill="1"/>
    <xf numFmtId="0" fontId="0" fillId="37" borderId="0" xfId="0" applyFill="1"/>
    <xf numFmtId="0" fontId="0" fillId="37" borderId="0" xfId="0" applyFill="1"/>
    <xf numFmtId="0" fontId="0" fillId="34" borderId="0" xfId="0" applyFill="1"/>
    <xf numFmtId="0" fontId="0" fillId="37" borderId="0" xfId="0" applyFill="1"/>
    <xf numFmtId="165" fontId="0" fillId="0" borderId="0" xfId="0" applyNumberFormat="1"/>
    <xf numFmtId="165" fontId="0" fillId="34" borderId="0" xfId="0" applyNumberFormat="1" applyFill="1"/>
    <xf numFmtId="165" fontId="0" fillId="37" borderId="0" xfId="0" applyNumberFormat="1" applyFill="1"/>
    <xf numFmtId="165" fontId="0" fillId="38" borderId="0" xfId="0" applyNumberFormat="1" applyFill="1"/>
    <xf numFmtId="0" fontId="0" fillId="0" borderId="0" xfId="0"/>
    <xf numFmtId="2" fontId="0" fillId="0" borderId="0" xfId="0" applyNumberFormat="1" applyFill="1"/>
    <xf numFmtId="0" fontId="0" fillId="39" borderId="0" xfId="0" applyFill="1"/>
    <xf numFmtId="2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Patton&amp;al1975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 values</c:v>
          </c:tx>
          <c:spPr>
            <a:ln w="28575">
              <a:noFill/>
            </a:ln>
          </c:spPr>
          <c:marker>
            <c:symbol val="circle"/>
            <c:size val="8"/>
          </c:marker>
          <c:xVal>
            <c:numRef>
              <c:f>Berry_PembSkok_out!$D$2:$D$13</c:f>
              <c:numCache>
                <c:formatCode>General</c:formatCode>
                <c:ptCount val="12"/>
                <c:pt idx="0">
                  <c:v>2.7634279935629373</c:v>
                </c:pt>
                <c:pt idx="1">
                  <c:v>2.7634279935629373</c:v>
                </c:pt>
                <c:pt idx="2">
                  <c:v>2.7634279935629373</c:v>
                </c:pt>
                <c:pt idx="3">
                  <c:v>2.4533183400470375</c:v>
                </c:pt>
                <c:pt idx="4">
                  <c:v>2.4533183400470375</c:v>
                </c:pt>
                <c:pt idx="5">
                  <c:v>2.4533183400470375</c:v>
                </c:pt>
                <c:pt idx="6">
                  <c:v>2.2095150145426308</c:v>
                </c:pt>
                <c:pt idx="7">
                  <c:v>2.2095150145426308</c:v>
                </c:pt>
                <c:pt idx="8">
                  <c:v>2.2095150145426308</c:v>
                </c:pt>
                <c:pt idx="9">
                  <c:v>1.8061799739838871</c:v>
                </c:pt>
                <c:pt idx="10">
                  <c:v>1.8061799739838871</c:v>
                </c:pt>
                <c:pt idx="11">
                  <c:v>1.8061799739838871</c:v>
                </c:pt>
              </c:numCache>
            </c:numRef>
          </c:xVal>
          <c:yVal>
            <c:numRef>
              <c:f>Berry_PembSkok_out!$F$2:$F$13</c:f>
              <c:numCache>
                <c:formatCode>General</c:formatCode>
                <c:ptCount val="12"/>
                <c:pt idx="0">
                  <c:v>-2.2610008735785048</c:v>
                </c:pt>
                <c:pt idx="1">
                  <c:v>-2.3905159905928306</c:v>
                </c:pt>
                <c:pt idx="2">
                  <c:v>-2.4516741325071831</c:v>
                </c:pt>
                <c:pt idx="3">
                  <c:v>-1.8622537330205384</c:v>
                </c:pt>
                <c:pt idx="4">
                  <c:v>-2.0731070983354316</c:v>
                </c:pt>
                <c:pt idx="5">
                  <c:v>-1.914242241254261</c:v>
                </c:pt>
                <c:pt idx="6">
                  <c:v>-1.6460339291482202</c:v>
                </c:pt>
                <c:pt idx="7">
                  <c:v>-1.6805983142649763</c:v>
                </c:pt>
                <c:pt idx="8">
                  <c:v>-1.781380220513842</c:v>
                </c:pt>
                <c:pt idx="9">
                  <c:v>-1.4332679710137806</c:v>
                </c:pt>
                <c:pt idx="10">
                  <c:v>-1.3233063903751334</c:v>
                </c:pt>
                <c:pt idx="11">
                  <c:v>-1.2403321553103694</c:v>
                </c:pt>
              </c:numCache>
            </c:numRef>
          </c:yVal>
          <c:smooth val="0"/>
        </c:ser>
        <c:ser>
          <c:idx val="1"/>
          <c:order val="1"/>
          <c:tx>
            <c:v>Freq.</c:v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Berry_PembSkok_out!$D$14:$D$73</c:f>
              <c:numCache>
                <c:formatCode>General</c:formatCode>
                <c:ptCount val="60"/>
                <c:pt idx="0">
                  <c:v>2.4533183400470402</c:v>
                </c:pt>
                <c:pt idx="1">
                  <c:v>2.4533183400470402</c:v>
                </c:pt>
                <c:pt idx="2">
                  <c:v>2.2095150145426299</c:v>
                </c:pt>
                <c:pt idx="3">
                  <c:v>2.2095150145426299</c:v>
                </c:pt>
                <c:pt idx="4">
                  <c:v>2.2095150145426299</c:v>
                </c:pt>
                <c:pt idx="5">
                  <c:v>2.4533183400470402</c:v>
                </c:pt>
                <c:pt idx="6">
                  <c:v>2.76342799356294</c:v>
                </c:pt>
                <c:pt idx="7">
                  <c:v>2.76342799356294</c:v>
                </c:pt>
                <c:pt idx="8">
                  <c:v>2.76342799356294</c:v>
                </c:pt>
                <c:pt idx="9">
                  <c:v>1.80617997398389</c:v>
                </c:pt>
                <c:pt idx="10">
                  <c:v>1.80617997398389</c:v>
                </c:pt>
                <c:pt idx="11">
                  <c:v>1.80617997398389</c:v>
                </c:pt>
                <c:pt idx="12">
                  <c:v>2.4533183400470402</c:v>
                </c:pt>
                <c:pt idx="13">
                  <c:v>2.4533183400470402</c:v>
                </c:pt>
                <c:pt idx="14">
                  <c:v>2.2095150145426299</c:v>
                </c:pt>
                <c:pt idx="15">
                  <c:v>2.2095150145426299</c:v>
                </c:pt>
                <c:pt idx="16">
                  <c:v>2.2095150145426299</c:v>
                </c:pt>
                <c:pt idx="17">
                  <c:v>2.4533183400470402</c:v>
                </c:pt>
                <c:pt idx="18">
                  <c:v>2.76342799356294</c:v>
                </c:pt>
                <c:pt idx="19">
                  <c:v>2.76342799356294</c:v>
                </c:pt>
                <c:pt idx="20">
                  <c:v>2.76342799356294</c:v>
                </c:pt>
                <c:pt idx="21">
                  <c:v>1.80617997398389</c:v>
                </c:pt>
                <c:pt idx="22">
                  <c:v>1.80617997398389</c:v>
                </c:pt>
                <c:pt idx="23">
                  <c:v>1.80617997398389</c:v>
                </c:pt>
                <c:pt idx="24">
                  <c:v>2.4533183400470402</c:v>
                </c:pt>
                <c:pt idx="25">
                  <c:v>2.4533183400470402</c:v>
                </c:pt>
                <c:pt idx="26">
                  <c:v>2.2095150145426299</c:v>
                </c:pt>
                <c:pt idx="27">
                  <c:v>2.2095150145426299</c:v>
                </c:pt>
                <c:pt idx="28">
                  <c:v>2.2095150145426299</c:v>
                </c:pt>
                <c:pt idx="29">
                  <c:v>2.4533183400470402</c:v>
                </c:pt>
                <c:pt idx="30">
                  <c:v>2.76342799356294</c:v>
                </c:pt>
                <c:pt idx="31">
                  <c:v>2.76342799356294</c:v>
                </c:pt>
                <c:pt idx="32">
                  <c:v>2.76342799356294</c:v>
                </c:pt>
                <c:pt idx="33">
                  <c:v>1.80617997398389</c:v>
                </c:pt>
                <c:pt idx="34">
                  <c:v>1.80617997398389</c:v>
                </c:pt>
                <c:pt idx="35">
                  <c:v>1.80617997398389</c:v>
                </c:pt>
                <c:pt idx="36">
                  <c:v>2.4533183400470402</c:v>
                </c:pt>
                <c:pt idx="37">
                  <c:v>2.4533183400470402</c:v>
                </c:pt>
                <c:pt idx="38">
                  <c:v>2.2095150145426299</c:v>
                </c:pt>
                <c:pt idx="39">
                  <c:v>2.2095150145426299</c:v>
                </c:pt>
                <c:pt idx="40">
                  <c:v>2.2095150145426299</c:v>
                </c:pt>
                <c:pt idx="41">
                  <c:v>2.4533183400470402</c:v>
                </c:pt>
                <c:pt idx="42">
                  <c:v>2.76342799356294</c:v>
                </c:pt>
                <c:pt idx="43">
                  <c:v>2.76342799356294</c:v>
                </c:pt>
                <c:pt idx="44">
                  <c:v>2.76342799356294</c:v>
                </c:pt>
                <c:pt idx="45">
                  <c:v>1.80617997398389</c:v>
                </c:pt>
                <c:pt idx="46">
                  <c:v>1.80617997398389</c:v>
                </c:pt>
                <c:pt idx="47">
                  <c:v>1.80617997398389</c:v>
                </c:pt>
                <c:pt idx="48">
                  <c:v>2.4533183400470402</c:v>
                </c:pt>
                <c:pt idx="49">
                  <c:v>2.4533183400470402</c:v>
                </c:pt>
                <c:pt idx="50">
                  <c:v>2.2095150145426299</c:v>
                </c:pt>
                <c:pt idx="51">
                  <c:v>2.2095150145426299</c:v>
                </c:pt>
                <c:pt idx="52">
                  <c:v>2.2095150145426299</c:v>
                </c:pt>
                <c:pt idx="53">
                  <c:v>2.4533183400470402</c:v>
                </c:pt>
                <c:pt idx="54">
                  <c:v>2.76342799356294</c:v>
                </c:pt>
                <c:pt idx="55">
                  <c:v>2.76342799356294</c:v>
                </c:pt>
                <c:pt idx="56">
                  <c:v>2.76342799356294</c:v>
                </c:pt>
                <c:pt idx="57">
                  <c:v>1.80617997398389</c:v>
                </c:pt>
                <c:pt idx="58">
                  <c:v>1.80617997398389</c:v>
                </c:pt>
                <c:pt idx="59">
                  <c:v>1.80617997398389</c:v>
                </c:pt>
              </c:numCache>
            </c:numRef>
          </c:xVal>
          <c:yVal>
            <c:numRef>
              <c:f>Berry_PembSkok_out!$F$14:$F$73</c:f>
              <c:numCache>
                <c:formatCode>General</c:formatCode>
                <c:ptCount val="60"/>
                <c:pt idx="0">
                  <c:v>-2.2223512456089698</c:v>
                </c:pt>
                <c:pt idx="1">
                  <c:v>-2.3558105517783599</c:v>
                </c:pt>
                <c:pt idx="2">
                  <c:v>-1.8201250181606701</c:v>
                </c:pt>
                <c:pt idx="3">
                  <c:v>-3.2799244629744799</c:v>
                </c:pt>
                <c:pt idx="4">
                  <c:v>-2.3953354978399499</c:v>
                </c:pt>
                <c:pt idx="5">
                  <c:v>-2.1912371142320302</c:v>
                </c:pt>
                <c:pt idx="6">
                  <c:v>-3.19699144231123</c:v>
                </c:pt>
                <c:pt idx="7">
                  <c:v>-2.6276318636506302</c:v>
                </c:pt>
                <c:pt idx="8">
                  <c:v>-2.51341479765739</c:v>
                </c:pt>
                <c:pt idx="9">
                  <c:v>-2.16014863967425</c:v>
                </c:pt>
                <c:pt idx="10">
                  <c:v>-1.5683238527436201</c:v>
                </c:pt>
                <c:pt idx="11">
                  <c:v>-1.4541067867503801</c:v>
                </c:pt>
                <c:pt idx="12">
                  <c:v>-3.0370258651117701</c:v>
                </c:pt>
                <c:pt idx="13">
                  <c:v>-2.62195438690153</c:v>
                </c:pt>
                <c:pt idx="14">
                  <c:v>-2.2854267991264101</c:v>
                </c:pt>
                <c:pt idx="15">
                  <c:v>-2.0469850959651099</c:v>
                </c:pt>
                <c:pt idx="16">
                  <c:v>-2.0631095103166701</c:v>
                </c:pt>
                <c:pt idx="17">
                  <c:v>-2.2984254586990098</c:v>
                </c:pt>
                <c:pt idx="18">
                  <c:v>-3.2836321873272598</c:v>
                </c:pt>
                <c:pt idx="19">
                  <c:v>-2.5453153564158701</c:v>
                </c:pt>
                <c:pt idx="20">
                  <c:v>-2.53532724130676</c:v>
                </c:pt>
                <c:pt idx="21">
                  <c:v>-1.3589254117079199</c:v>
                </c:pt>
                <c:pt idx="22">
                  <c:v>-2.2700850560294201</c:v>
                </c:pt>
                <c:pt idx="23">
                  <c:v>-2.2126061493587499</c:v>
                </c:pt>
                <c:pt idx="24">
                  <c:v>-2.2279665788386098</c:v>
                </c:pt>
                <c:pt idx="25">
                  <c:v>-3.2050965131807501</c:v>
                </c:pt>
                <c:pt idx="26">
                  <c:v>-1.9425702065629</c:v>
                </c:pt>
                <c:pt idx="27">
                  <c:v>-1.70743968033177</c:v>
                </c:pt>
                <c:pt idx="28">
                  <c:v>-1.68711933890841</c:v>
                </c:pt>
                <c:pt idx="29">
                  <c:v>-2.2041655978982901</c:v>
                </c:pt>
                <c:pt idx="30">
                  <c:v>-2.8330354221949299</c:v>
                </c:pt>
                <c:pt idx="31">
                  <c:v>-3.0771176135512301</c:v>
                </c:pt>
                <c:pt idx="32">
                  <c:v>-3.1891464781450098</c:v>
                </c:pt>
                <c:pt idx="33">
                  <c:v>-1.5848882628237799</c:v>
                </c:pt>
                <c:pt idx="34">
                  <c:v>-1.5716199761628999</c:v>
                </c:pt>
                <c:pt idx="35">
                  <c:v>-1.60848649966741</c:v>
                </c:pt>
                <c:pt idx="36">
                  <c:v>-1.95845897519629</c:v>
                </c:pt>
                <c:pt idx="37">
                  <c:v>-2.1414159748811401</c:v>
                </c:pt>
                <c:pt idx="38">
                  <c:v>-2.3532425870176299</c:v>
                </c:pt>
                <c:pt idx="39">
                  <c:v>-2.4294547023888802</c:v>
                </c:pt>
                <c:pt idx="40">
                  <c:v>-2.0580511568679798</c:v>
                </c:pt>
                <c:pt idx="41">
                  <c:v>-1.86430292817426</c:v>
                </c:pt>
                <c:pt idx="42">
                  <c:v>-1.9109925532863701</c:v>
                </c:pt>
                <c:pt idx="43">
                  <c:v>-2.1302478931849902</c:v>
                </c:pt>
                <c:pt idx="44">
                  <c:v>-2.07428214358842</c:v>
                </c:pt>
                <c:pt idx="45">
                  <c:v>-1.2231670158030801</c:v>
                </c:pt>
                <c:pt idx="46">
                  <c:v>-2.06343647097858</c:v>
                </c:pt>
                <c:pt idx="47">
                  <c:v>-1.69203292545769</c:v>
                </c:pt>
                <c:pt idx="48">
                  <c:v>-2.3477791267977</c:v>
                </c:pt>
                <c:pt idx="49">
                  <c:v>-2.3191149144213399</c:v>
                </c:pt>
                <c:pt idx="50">
                  <c:v>-2.14005459444338</c:v>
                </c:pt>
                <c:pt idx="51">
                  <c:v>-2.3480150916290898</c:v>
                </c:pt>
                <c:pt idx="52">
                  <c:v>-2.6527750660859799</c:v>
                </c:pt>
                <c:pt idx="53">
                  <c:v>-3.3703573011158499</c:v>
                </c:pt>
                <c:pt idx="54">
                  <c:v>-2.1202123990523001</c:v>
                </c:pt>
                <c:pt idx="55">
                  <c:v>-2.2071004965932199</c:v>
                </c:pt>
                <c:pt idx="56">
                  <c:v>-2.2404282048894499</c:v>
                </c:pt>
                <c:pt idx="57">
                  <c:v>-1.3746407722926901</c:v>
                </c:pt>
                <c:pt idx="58">
                  <c:v>-1.0080001056257699</c:v>
                </c:pt>
                <c:pt idx="59">
                  <c:v>-1.03189745103982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58560"/>
        <c:axId val="113060096"/>
      </c:scatterChart>
      <c:valAx>
        <c:axId val="113058560"/>
        <c:scaling>
          <c:orientation val="minMax"/>
          <c:max val="8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crossAx val="113060096"/>
        <c:crossesAt val="-6"/>
        <c:crossBetween val="midCat"/>
        <c:majorUnit val="1"/>
        <c:minorUnit val="0.1"/>
      </c:valAx>
      <c:valAx>
        <c:axId val="113060096"/>
        <c:scaling>
          <c:orientation val="minMax"/>
          <c:max val="2"/>
          <c:min val="-6"/>
        </c:scaling>
        <c:delete val="0"/>
        <c:axPos val="l"/>
        <c:numFmt formatCode="0" sourceLinked="0"/>
        <c:majorTickMark val="out"/>
        <c:minorTickMark val="out"/>
        <c:tickLblPos val="nextTo"/>
        <c:crossAx val="113058560"/>
        <c:crossesAt val="0"/>
        <c:crossBetween val="midCat"/>
        <c:majorUnit val="1"/>
        <c:minorUnit val="0.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/>
          </c:spPr>
          <c:marker>
            <c:symbol val="plus"/>
            <c:size val="7"/>
          </c:marker>
          <c:yVal>
            <c:numRef>
              <c:f>Berry_PembSkok_out!$H$2:$H$73</c:f>
              <c:numCache>
                <c:formatCode>0.00</c:formatCode>
                <c:ptCount val="72"/>
                <c:pt idx="0">
                  <c:v>0.50242711998443257</c:v>
                </c:pt>
                <c:pt idx="1">
                  <c:v>0.37291200297010674</c:v>
                </c:pt>
                <c:pt idx="2">
                  <c:v>0.3117538610557542</c:v>
                </c:pt>
                <c:pt idx="3">
                  <c:v>0.5910646070264991</c:v>
                </c:pt>
                <c:pt idx="4">
                  <c:v>0.38021124171160592</c:v>
                </c:pt>
                <c:pt idx="5">
                  <c:v>0.53907609879277651</c:v>
                </c:pt>
                <c:pt idx="6">
                  <c:v>0.56348108539441055</c:v>
                </c:pt>
                <c:pt idx="7">
                  <c:v>0.52891670027765447</c:v>
                </c:pt>
                <c:pt idx="8">
                  <c:v>0.42813479402878873</c:v>
                </c:pt>
                <c:pt idx="9">
                  <c:v>0.37291200297010652</c:v>
                </c:pt>
                <c:pt idx="10">
                  <c:v>0.48287358360875365</c:v>
                </c:pt>
                <c:pt idx="11">
                  <c:v>0.56584781867351763</c:v>
                </c:pt>
                <c:pt idx="12">
                  <c:v>0.2309670944380704</c:v>
                </c:pt>
                <c:pt idx="13">
                  <c:v>9.750778826868034E-2</c:v>
                </c:pt>
                <c:pt idx="14">
                  <c:v>0.38938999638195981</c:v>
                </c:pt>
                <c:pt idx="15">
                  <c:v>-1.07040944843185</c:v>
                </c:pt>
                <c:pt idx="16">
                  <c:v>-0.18582048329732004</c:v>
                </c:pt>
                <c:pt idx="17">
                  <c:v>0.26208122581501003</c:v>
                </c:pt>
                <c:pt idx="18">
                  <c:v>-0.43356344874829</c:v>
                </c:pt>
                <c:pt idx="19">
                  <c:v>0.13579612991230983</c:v>
                </c:pt>
                <c:pt idx="20">
                  <c:v>0.25001319590555005</c:v>
                </c:pt>
                <c:pt idx="21">
                  <c:v>-0.35396866569036001</c:v>
                </c:pt>
                <c:pt idx="22">
                  <c:v>0.23785612124026989</c:v>
                </c:pt>
                <c:pt idx="23">
                  <c:v>0.35207318723350989</c:v>
                </c:pt>
                <c:pt idx="24">
                  <c:v>-0.58370752506472989</c:v>
                </c:pt>
                <c:pt idx="25">
                  <c:v>-0.16863604685448985</c:v>
                </c:pt>
                <c:pt idx="26">
                  <c:v>-7.5911784583780229E-2</c:v>
                </c:pt>
                <c:pt idx="27">
                  <c:v>0.16252991857751997</c:v>
                </c:pt>
                <c:pt idx="28">
                  <c:v>0.14640550422595977</c:v>
                </c:pt>
                <c:pt idx="29">
                  <c:v>0.15489288134803036</c:v>
                </c:pt>
                <c:pt idx="30">
                  <c:v>-0.52020419376431981</c:v>
                </c:pt>
                <c:pt idx="31">
                  <c:v>0.21811263714706985</c:v>
                </c:pt>
                <c:pt idx="32">
                  <c:v>0.22810075225617998</c:v>
                </c:pt>
                <c:pt idx="33">
                  <c:v>0.44725456227597005</c:v>
                </c:pt>
                <c:pt idx="34">
                  <c:v>-0.46390508204553016</c:v>
                </c:pt>
                <c:pt idx="35">
                  <c:v>-0.40642617537485992</c:v>
                </c:pt>
                <c:pt idx="36">
                  <c:v>0.22535176120843037</c:v>
                </c:pt>
                <c:pt idx="37">
                  <c:v>-0.75177817313370987</c:v>
                </c:pt>
                <c:pt idx="38">
                  <c:v>0.26694480797972986</c:v>
                </c:pt>
                <c:pt idx="39">
                  <c:v>0.50207533421085992</c:v>
                </c:pt>
                <c:pt idx="40">
                  <c:v>0.52239567563421985</c:v>
                </c:pt>
                <c:pt idx="41">
                  <c:v>0.24915274214875005</c:v>
                </c:pt>
                <c:pt idx="42">
                  <c:v>-6.9607428631989876E-2</c:v>
                </c:pt>
                <c:pt idx="43">
                  <c:v>-0.31368961998829015</c:v>
                </c:pt>
                <c:pt idx="44">
                  <c:v>-0.42571848458206984</c:v>
                </c:pt>
                <c:pt idx="45">
                  <c:v>0.22129171116011004</c:v>
                </c:pt>
                <c:pt idx="46">
                  <c:v>0.23455999782099002</c:v>
                </c:pt>
                <c:pt idx="47">
                  <c:v>0.19769347431647999</c:v>
                </c:pt>
                <c:pt idx="48">
                  <c:v>0.49485936485075022</c:v>
                </c:pt>
                <c:pt idx="49">
                  <c:v>0.31190236516590009</c:v>
                </c:pt>
                <c:pt idx="50">
                  <c:v>-0.14372757247500001</c:v>
                </c:pt>
                <c:pt idx="51">
                  <c:v>-0.21993968784625029</c:v>
                </c:pt>
                <c:pt idx="52">
                  <c:v>0.15146385767465009</c:v>
                </c:pt>
                <c:pt idx="53">
                  <c:v>0.58901541187278017</c:v>
                </c:pt>
                <c:pt idx="54">
                  <c:v>0.85243544027656992</c:v>
                </c:pt>
                <c:pt idx="55">
                  <c:v>0.63318010037794981</c:v>
                </c:pt>
                <c:pt idx="56">
                  <c:v>0.68914584997452</c:v>
                </c:pt>
                <c:pt idx="57">
                  <c:v>0.58301295818080989</c:v>
                </c:pt>
                <c:pt idx="58">
                  <c:v>-0.25725649699469</c:v>
                </c:pt>
                <c:pt idx="59">
                  <c:v>0.11414704852619995</c:v>
                </c:pt>
                <c:pt idx="60">
                  <c:v>0.10553921324934024</c:v>
                </c:pt>
                <c:pt idx="61">
                  <c:v>0.13420342562570031</c:v>
                </c:pt>
                <c:pt idx="62">
                  <c:v>6.9460420099249909E-2</c:v>
                </c:pt>
                <c:pt idx="63">
                  <c:v>-0.13850007708645995</c:v>
                </c:pt>
                <c:pt idx="64">
                  <c:v>-0.44326005154335002</c:v>
                </c:pt>
                <c:pt idx="65">
                  <c:v>-0.91703896106880967</c:v>
                </c:pt>
                <c:pt idx="66">
                  <c:v>0.64321559451063992</c:v>
                </c:pt>
                <c:pt idx="67">
                  <c:v>0.55632749696972006</c:v>
                </c:pt>
                <c:pt idx="68">
                  <c:v>0.52299978867349006</c:v>
                </c:pt>
                <c:pt idx="69">
                  <c:v>0.43153920169119986</c:v>
                </c:pt>
                <c:pt idx="70">
                  <c:v>0.79817986835812005</c:v>
                </c:pt>
                <c:pt idx="71">
                  <c:v>0.77428252294406996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80576"/>
        <c:axId val="113102848"/>
      </c:scatterChart>
      <c:valAx>
        <c:axId val="113080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3102848"/>
        <c:crosses val="autoZero"/>
        <c:crossBetween val="midCat"/>
      </c:valAx>
      <c:valAx>
        <c:axId val="1131028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3080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366712</xdr:colOff>
      <xdr:row>1</xdr:row>
      <xdr:rowOff>28575</xdr:rowOff>
    </xdr:from>
    <xdr:to>
      <xdr:col>14</xdr:col>
      <xdr:colOff>95250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</xdr:row>
      <xdr:rowOff>104775</xdr:rowOff>
    </xdr:from>
    <xdr:to>
      <xdr:col>12</xdr:col>
      <xdr:colOff>114300</xdr:colOff>
      <xdr:row>16</xdr:row>
      <xdr:rowOff>152400</xdr:rowOff>
    </xdr:to>
    <xdr:cxnSp macro="">
      <xdr:nvCxnSpPr>
        <xdr:cNvPr id="4" name="Straight Connector 3"/>
        <xdr:cNvCxnSpPr/>
      </xdr:nvCxnSpPr>
      <xdr:spPr>
        <a:xfrm>
          <a:off x="4905375" y="1057275"/>
          <a:ext cx="1981200" cy="2143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128587</xdr:colOff>
      <xdr:row>30</xdr:row>
      <xdr:rowOff>19050</xdr:rowOff>
    </xdr:from>
    <xdr:to>
      <xdr:col>13</xdr:col>
      <xdr:colOff>209550</xdr:colOff>
      <xdr:row>44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ySplit="585" activePane="bottomLeft"/>
      <selection activeCell="H1" sqref="H1:H1048576"/>
      <selection pane="bottomLeft" activeCell="G14" sqref="G14"/>
    </sheetView>
  </sheetViews>
  <sheetFormatPr defaultRowHeight="15" x14ac:dyDescent="0.25"/>
  <cols>
    <col min="1" max="6" width="9.140625" style="2"/>
    <col min="7" max="7" width="8.5703125" style="2" customWidth="1"/>
    <col min="8" max="8" width="8.5703125" style="3" customWidth="1"/>
    <col min="10" max="10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s="5">
        <v>580</v>
      </c>
      <c r="B2" s="6">
        <v>3.18</v>
      </c>
      <c r="C2" s="9">
        <v>5.4827586206896558E-3</v>
      </c>
      <c r="D2" s="4">
        <f>LOG10(A2)</f>
        <v>2.7634279935629373</v>
      </c>
      <c r="E2" s="4">
        <f t="shared" ref="E2:F2" si="0">LOG10(B2)</f>
        <v>0.50242711998443268</v>
      </c>
      <c r="F2" s="4">
        <f t="shared" si="0"/>
        <v>-2.2610008735785048</v>
      </c>
      <c r="G2" s="4">
        <f>1/A2</f>
        <v>1.7241379310344827E-3</v>
      </c>
      <c r="H2" s="39">
        <f>D2+F2</f>
        <v>0.50242711998443257</v>
      </c>
    </row>
    <row r="3" spans="1:8" x14ac:dyDescent="0.25">
      <c r="A3" s="5">
        <v>580</v>
      </c>
      <c r="B3" s="7">
        <v>2.36</v>
      </c>
      <c r="C3" s="10">
        <v>4.068965517241379E-3</v>
      </c>
      <c r="D3" s="4">
        <f t="shared" ref="D3:D4" si="1">LOG10(A3)</f>
        <v>2.7634279935629373</v>
      </c>
      <c r="E3" s="4">
        <f t="shared" ref="E3:E4" si="2">LOG10(B3)</f>
        <v>0.37291200297010657</v>
      </c>
      <c r="F3" s="4">
        <f t="shared" ref="F3:F4" si="3">LOG10(C3)</f>
        <v>-2.3905159905928306</v>
      </c>
      <c r="G3" s="4">
        <f t="shared" ref="G3:G4" si="4">1/A3</f>
        <v>1.7241379310344827E-3</v>
      </c>
      <c r="H3" s="39">
        <f t="shared" ref="H3:H66" si="5">D3+F3</f>
        <v>0.37291200297010674</v>
      </c>
    </row>
    <row r="4" spans="1:8" x14ac:dyDescent="0.25">
      <c r="A4" s="5">
        <v>580</v>
      </c>
      <c r="B4" s="8">
        <v>2.0499999999999998</v>
      </c>
      <c r="C4" s="11">
        <v>3.5344827586206895E-3</v>
      </c>
      <c r="D4" s="4">
        <f t="shared" si="1"/>
        <v>2.7634279935629373</v>
      </c>
      <c r="E4" s="4">
        <f t="shared" si="2"/>
        <v>0.31175386105575426</v>
      </c>
      <c r="F4" s="32">
        <f t="shared" si="3"/>
        <v>-2.4516741325071831</v>
      </c>
      <c r="G4" s="4">
        <f t="shared" si="4"/>
        <v>1.7241379310344827E-3</v>
      </c>
      <c r="H4" s="39">
        <f t="shared" si="5"/>
        <v>0.3117538610557542</v>
      </c>
    </row>
    <row r="5" spans="1:8" x14ac:dyDescent="0.25">
      <c r="A5" s="12">
        <v>284</v>
      </c>
      <c r="B5" s="13">
        <v>3.9</v>
      </c>
      <c r="C5" s="16">
        <v>1.3732394366197182E-2</v>
      </c>
      <c r="D5" s="4">
        <f t="shared" ref="D5:D7" si="6">LOG10(A5)</f>
        <v>2.4533183400470375</v>
      </c>
      <c r="E5" s="4">
        <f t="shared" ref="E5:E7" si="7">LOG10(B5)</f>
        <v>0.59106460702649921</v>
      </c>
      <c r="F5" s="4">
        <f t="shared" ref="F5:F7" si="8">LOG10(C5)</f>
        <v>-1.8622537330205384</v>
      </c>
      <c r="G5" s="4">
        <f t="shared" ref="G5:G7" si="9">1/A5</f>
        <v>3.5211267605633804E-3</v>
      </c>
      <c r="H5" s="39">
        <f t="shared" si="5"/>
        <v>0.5910646070264991</v>
      </c>
    </row>
    <row r="6" spans="1:8" x14ac:dyDescent="0.25">
      <c r="A6" s="12">
        <v>284</v>
      </c>
      <c r="B6" s="14">
        <v>2.4</v>
      </c>
      <c r="C6" s="17">
        <v>8.4507042253521118E-3</v>
      </c>
      <c r="D6" s="4">
        <f t="shared" si="6"/>
        <v>2.4533183400470375</v>
      </c>
      <c r="E6" s="4">
        <f t="shared" si="7"/>
        <v>0.38021124171160603</v>
      </c>
      <c r="F6" s="4">
        <f t="shared" si="8"/>
        <v>-2.0731070983354316</v>
      </c>
      <c r="G6" s="4">
        <f t="shared" si="9"/>
        <v>3.5211267605633804E-3</v>
      </c>
      <c r="H6" s="39">
        <f t="shared" si="5"/>
        <v>0.38021124171160592</v>
      </c>
    </row>
    <row r="7" spans="1:8" x14ac:dyDescent="0.25">
      <c r="A7" s="12">
        <v>284</v>
      </c>
      <c r="B7" s="15">
        <v>3.46</v>
      </c>
      <c r="C7" s="18">
        <v>1.2183098591549296E-2</v>
      </c>
      <c r="D7" s="4">
        <f t="shared" si="6"/>
        <v>2.4533183400470375</v>
      </c>
      <c r="E7" s="4">
        <f t="shared" si="7"/>
        <v>0.53907609879277663</v>
      </c>
      <c r="F7" s="4">
        <f t="shared" si="8"/>
        <v>-1.914242241254261</v>
      </c>
      <c r="G7" s="4">
        <f t="shared" si="9"/>
        <v>3.5211267605633804E-3</v>
      </c>
      <c r="H7" s="39">
        <f t="shared" si="5"/>
        <v>0.53907609879277651</v>
      </c>
    </row>
    <row r="8" spans="1:8" x14ac:dyDescent="0.25">
      <c r="A8" s="19">
        <v>162</v>
      </c>
      <c r="B8" s="20">
        <v>3.66</v>
      </c>
      <c r="C8" s="23">
        <v>2.2592592592592595E-2</v>
      </c>
      <c r="D8" s="4">
        <f t="shared" ref="D8:D13" si="10">LOG10(A8)</f>
        <v>2.2095150145426308</v>
      </c>
      <c r="E8" s="4">
        <f t="shared" ref="E8:E13" si="11">LOG10(B8)</f>
        <v>0.56348108539441066</v>
      </c>
      <c r="F8" s="4">
        <f t="shared" ref="F8:F13" si="12">LOG10(C8)</f>
        <v>-1.6460339291482202</v>
      </c>
      <c r="G8" s="4">
        <f t="shared" ref="G8:G13" si="13">1/A8</f>
        <v>6.1728395061728392E-3</v>
      </c>
      <c r="H8" s="39">
        <f t="shared" si="5"/>
        <v>0.56348108539441055</v>
      </c>
    </row>
    <row r="9" spans="1:8" x14ac:dyDescent="0.25">
      <c r="A9" s="19">
        <v>162</v>
      </c>
      <c r="B9" s="21">
        <v>3.38</v>
      </c>
      <c r="C9" s="24">
        <v>2.0864197530864197E-2</v>
      </c>
      <c r="D9" s="4">
        <f t="shared" si="10"/>
        <v>2.2095150145426308</v>
      </c>
      <c r="E9" s="4">
        <f t="shared" si="11"/>
        <v>0.52891670027765469</v>
      </c>
      <c r="F9" s="4">
        <f t="shared" si="12"/>
        <v>-1.6805983142649763</v>
      </c>
      <c r="G9" s="4">
        <f t="shared" si="13"/>
        <v>6.1728395061728392E-3</v>
      </c>
      <c r="H9" s="39">
        <f t="shared" si="5"/>
        <v>0.52891670027765447</v>
      </c>
    </row>
    <row r="10" spans="1:8" x14ac:dyDescent="0.25">
      <c r="A10" s="19">
        <v>162</v>
      </c>
      <c r="B10" s="22">
        <v>2.68</v>
      </c>
      <c r="C10" s="25">
        <v>1.6543209876543209E-2</v>
      </c>
      <c r="D10" s="4">
        <f t="shared" si="10"/>
        <v>2.2095150145426308</v>
      </c>
      <c r="E10" s="4">
        <f t="shared" si="11"/>
        <v>0.42813479402878885</v>
      </c>
      <c r="F10" s="4">
        <f t="shared" si="12"/>
        <v>-1.781380220513842</v>
      </c>
      <c r="G10" s="4">
        <f t="shared" si="13"/>
        <v>6.1728395061728392E-3</v>
      </c>
      <c r="H10" s="39">
        <f t="shared" si="5"/>
        <v>0.42813479402878873</v>
      </c>
    </row>
    <row r="11" spans="1:8" x14ac:dyDescent="0.25">
      <c r="A11" s="26">
        <v>64</v>
      </c>
      <c r="B11" s="27">
        <v>2.36</v>
      </c>
      <c r="C11" s="30">
        <v>3.6874999999999998E-2</v>
      </c>
      <c r="D11" s="4">
        <f t="shared" si="10"/>
        <v>1.8061799739838871</v>
      </c>
      <c r="E11" s="4">
        <f t="shared" si="11"/>
        <v>0.37291200297010657</v>
      </c>
      <c r="F11" s="4">
        <f t="shared" si="12"/>
        <v>-1.4332679710137806</v>
      </c>
      <c r="G11" s="4">
        <f t="shared" si="13"/>
        <v>1.5625E-2</v>
      </c>
      <c r="H11" s="39">
        <f t="shared" si="5"/>
        <v>0.37291200297010652</v>
      </c>
    </row>
    <row r="12" spans="1:8" x14ac:dyDescent="0.25">
      <c r="A12" s="26">
        <v>64</v>
      </c>
      <c r="B12" s="28">
        <v>3.04</v>
      </c>
      <c r="C12" s="31">
        <v>4.7500000000000001E-2</v>
      </c>
      <c r="D12" s="4">
        <f t="shared" si="10"/>
        <v>1.8061799739838871</v>
      </c>
      <c r="E12" s="4">
        <f t="shared" si="11"/>
        <v>0.48287358360875376</v>
      </c>
      <c r="F12" s="4">
        <f t="shared" si="12"/>
        <v>-1.3233063903751334</v>
      </c>
      <c r="G12" s="4">
        <f t="shared" si="13"/>
        <v>1.5625E-2</v>
      </c>
      <c r="H12" s="39">
        <f t="shared" si="5"/>
        <v>0.48287358360875365</v>
      </c>
    </row>
    <row r="13" spans="1:8" x14ac:dyDescent="0.25">
      <c r="A13" s="26">
        <v>64</v>
      </c>
      <c r="B13" s="29">
        <v>3.68</v>
      </c>
      <c r="C13" s="33">
        <v>5.7500000000000002E-2</v>
      </c>
      <c r="D13" s="4">
        <f t="shared" si="10"/>
        <v>1.8061799739838871</v>
      </c>
      <c r="E13" s="4">
        <f t="shared" si="11"/>
        <v>0.56584781867351763</v>
      </c>
      <c r="F13" s="33">
        <f t="shared" si="12"/>
        <v>-1.2403321553103694</v>
      </c>
      <c r="G13" s="4">
        <f t="shared" si="13"/>
        <v>1.5625E-2</v>
      </c>
      <c r="H13" s="39">
        <f t="shared" si="5"/>
        <v>0.56584781867351763</v>
      </c>
    </row>
    <row r="14" spans="1:8" x14ac:dyDescent="0.25">
      <c r="A14" s="40">
        <v>284</v>
      </c>
      <c r="B14" s="40">
        <v>1.7020295443792799</v>
      </c>
      <c r="C14" s="40">
        <v>5.9930617759833696E-3</v>
      </c>
      <c r="D14" s="40">
        <v>2.4533183400470402</v>
      </c>
      <c r="E14" s="40">
        <v>0.23096709443806901</v>
      </c>
      <c r="F14" s="40">
        <v>-2.2223512456089698</v>
      </c>
      <c r="G14" s="40">
        <v>3.5211267605633799E-3</v>
      </c>
      <c r="H14" s="41">
        <f t="shared" si="5"/>
        <v>0.2309670944380704</v>
      </c>
    </row>
    <row r="15" spans="1:8" x14ac:dyDescent="0.25">
      <c r="A15" s="40">
        <v>284</v>
      </c>
      <c r="B15" s="40">
        <v>-1.25172172014552</v>
      </c>
      <c r="C15" s="40">
        <v>4.4074708455828296E-3</v>
      </c>
      <c r="D15" s="40">
        <v>2.4533183400470402</v>
      </c>
      <c r="E15" s="40">
        <v>9.7507788268680895E-2</v>
      </c>
      <c r="F15" s="40">
        <v>-2.3558105517783599</v>
      </c>
      <c r="G15" s="40">
        <v>3.5211267605633799E-3</v>
      </c>
      <c r="H15" s="41">
        <f t="shared" si="5"/>
        <v>9.750778826868034E-2</v>
      </c>
    </row>
    <row r="16" spans="1:8" x14ac:dyDescent="0.25">
      <c r="A16" s="40">
        <v>162</v>
      </c>
      <c r="B16" s="40">
        <v>2.4512634880443702</v>
      </c>
      <c r="C16" s="40">
        <v>1.51312560990393E-2</v>
      </c>
      <c r="D16" s="40">
        <v>2.2095150145426299</v>
      </c>
      <c r="E16" s="40">
        <v>0.38938999638195998</v>
      </c>
      <c r="F16" s="40">
        <v>-1.8201250181606701</v>
      </c>
      <c r="G16" s="40">
        <v>6.17283950617284E-3</v>
      </c>
      <c r="H16" s="41">
        <f t="shared" si="5"/>
        <v>0.38938999638195981</v>
      </c>
    </row>
    <row r="17" spans="1:14" x14ac:dyDescent="0.25">
      <c r="A17" s="40">
        <v>162</v>
      </c>
      <c r="B17" s="40">
        <v>8.5033597204364403E-2</v>
      </c>
      <c r="C17" s="40">
        <v>5.2489874817508904E-4</v>
      </c>
      <c r="D17" s="40">
        <v>2.2095150145426299</v>
      </c>
      <c r="E17" s="40">
        <v>-1.07040944843185</v>
      </c>
      <c r="F17" s="40">
        <v>-3.2799244629744799</v>
      </c>
      <c r="G17" s="40">
        <v>6.17283950617284E-3</v>
      </c>
      <c r="H17" s="41">
        <f t="shared" si="5"/>
        <v>-1.07040944843185</v>
      </c>
    </row>
    <row r="18" spans="1:14" x14ac:dyDescent="0.25">
      <c r="A18" s="40">
        <v>162</v>
      </c>
      <c r="B18" s="40">
        <v>0.65189780195224101</v>
      </c>
      <c r="C18" s="40">
        <v>4.0240605058780299E-3</v>
      </c>
      <c r="D18" s="40">
        <v>2.2095150145426299</v>
      </c>
      <c r="E18" s="40">
        <v>-0.18582048329732201</v>
      </c>
      <c r="F18" s="40">
        <v>-2.3953354978399499</v>
      </c>
      <c r="G18" s="40">
        <v>6.17283950617284E-3</v>
      </c>
      <c r="H18" s="41">
        <f t="shared" si="5"/>
        <v>-0.18582048329732004</v>
      </c>
    </row>
    <row r="19" spans="1:14" x14ac:dyDescent="0.25">
      <c r="A19" s="40">
        <v>284</v>
      </c>
      <c r="B19" s="40">
        <v>1.8284421565148301</v>
      </c>
      <c r="C19" s="40">
        <v>6.4381766074465899E-3</v>
      </c>
      <c r="D19" s="40">
        <v>2.4533183400470402</v>
      </c>
      <c r="E19" s="40">
        <v>0.26208122581501098</v>
      </c>
      <c r="F19" s="40">
        <v>-2.1912371142320302</v>
      </c>
      <c r="G19" s="40">
        <v>3.5211267605633799E-3</v>
      </c>
      <c r="H19" s="41">
        <f t="shared" si="5"/>
        <v>0.26208122581501003</v>
      </c>
    </row>
    <row r="20" spans="1:14" x14ac:dyDescent="0.25">
      <c r="A20" s="40">
        <v>580</v>
      </c>
      <c r="B20" s="40">
        <v>0.36849920160796901</v>
      </c>
      <c r="C20" s="40">
        <v>6.3534345104822201E-4</v>
      </c>
      <c r="D20" s="40">
        <v>2.76342799356294</v>
      </c>
      <c r="E20" s="40">
        <v>-0.433563448748293</v>
      </c>
      <c r="F20" s="40">
        <v>-3.19699144231123</v>
      </c>
      <c r="G20" s="40">
        <v>1.7241379310344799E-3</v>
      </c>
      <c r="H20" s="41">
        <f t="shared" si="5"/>
        <v>-0.43356344874829</v>
      </c>
    </row>
    <row r="21" spans="1:14" x14ac:dyDescent="0.25">
      <c r="A21" s="40">
        <v>580</v>
      </c>
      <c r="B21" s="40">
        <v>1.3670869257559299</v>
      </c>
      <c r="C21" s="40">
        <v>2.3570464237171302E-3</v>
      </c>
      <c r="D21" s="40">
        <v>2.76342799356294</v>
      </c>
      <c r="E21" s="40">
        <v>0.135796129912305</v>
      </c>
      <c r="F21" s="40">
        <v>-2.6276318636506302</v>
      </c>
      <c r="G21" s="40">
        <v>1.7241379310344799E-3</v>
      </c>
      <c r="H21" s="41">
        <f t="shared" si="5"/>
        <v>0.13579612991230983</v>
      </c>
      <c r="I21" s="36">
        <f>LOG10(A13)</f>
        <v>1.8061799739838871</v>
      </c>
      <c r="J21" t="s">
        <v>7</v>
      </c>
      <c r="K21" s="3">
        <f>MAX(F2:F13)</f>
        <v>-1.2403321553103694</v>
      </c>
      <c r="L21" s="3">
        <f>10^K21</f>
        <v>5.7499999999999989E-2</v>
      </c>
    </row>
    <row r="22" spans="1:14" x14ac:dyDescent="0.25">
      <c r="A22" s="40">
        <v>580</v>
      </c>
      <c r="B22" s="40">
        <v>1.77833344333802</v>
      </c>
      <c r="C22" s="40">
        <v>3.0660921436862399E-3</v>
      </c>
      <c r="D22" s="40">
        <v>2.76342799356294</v>
      </c>
      <c r="E22" s="40">
        <v>0.25001319590554599</v>
      </c>
      <c r="F22" s="40">
        <v>-2.51341479765739</v>
      </c>
      <c r="G22" s="40">
        <v>1.7241379310344799E-3</v>
      </c>
      <c r="H22" s="41">
        <f t="shared" si="5"/>
        <v>0.25001319590555005</v>
      </c>
      <c r="I22" s="34"/>
      <c r="J22" t="s">
        <v>8</v>
      </c>
      <c r="K22" s="3">
        <f>MEDIAN(F2:F13)</f>
        <v>-1.8218169767671903</v>
      </c>
      <c r="L22" s="3">
        <f t="shared" ref="L22:L23" si="14">10^K22</f>
        <v>1.507242124237043E-2</v>
      </c>
    </row>
    <row r="23" spans="1:14" x14ac:dyDescent="0.25">
      <c r="A23" s="40">
        <v>64</v>
      </c>
      <c r="B23" s="40">
        <v>0.44262030622775</v>
      </c>
      <c r="C23" s="40">
        <v>6.9159422848085999E-3</v>
      </c>
      <c r="D23" s="40">
        <v>1.80617997398389</v>
      </c>
      <c r="E23" s="40">
        <v>-0.35396866569036101</v>
      </c>
      <c r="F23" s="40">
        <v>-2.16014863967425</v>
      </c>
      <c r="G23" s="40">
        <v>1.5625E-2</v>
      </c>
      <c r="H23" s="41">
        <f t="shared" si="5"/>
        <v>-0.35396866569036001</v>
      </c>
      <c r="I23" s="35">
        <f>LOG10(A4)</f>
        <v>2.7634279935629373</v>
      </c>
      <c r="J23" s="2" t="s">
        <v>9</v>
      </c>
      <c r="K23" s="3">
        <f>MIN(F2:F13)</f>
        <v>-2.4516741325071831</v>
      </c>
      <c r="L23" s="3">
        <f t="shared" si="14"/>
        <v>3.534482758620686E-3</v>
      </c>
    </row>
    <row r="24" spans="1:14" x14ac:dyDescent="0.25">
      <c r="A24" s="40">
        <v>64</v>
      </c>
      <c r="B24" s="40">
        <v>1.7292433779305001</v>
      </c>
      <c r="C24" s="40">
        <v>2.7019427780164099E-2</v>
      </c>
      <c r="D24" s="40">
        <v>1.80617997398389</v>
      </c>
      <c r="E24" s="40">
        <v>0.237856121240267</v>
      </c>
      <c r="F24" s="40">
        <v>-1.5683238527436201</v>
      </c>
      <c r="G24" s="40">
        <v>1.5625E-2</v>
      </c>
      <c r="H24" s="41">
        <f t="shared" si="5"/>
        <v>0.23785612124026989</v>
      </c>
    </row>
    <row r="25" spans="1:14" x14ac:dyDescent="0.25">
      <c r="A25" s="40">
        <v>64</v>
      </c>
      <c r="B25" s="40">
        <v>2.2494336480792501</v>
      </c>
      <c r="C25" s="40">
        <v>3.5147400751238303E-2</v>
      </c>
      <c r="D25" s="40">
        <v>1.80617997398389</v>
      </c>
      <c r="E25" s="40">
        <v>0.352073187233508</v>
      </c>
      <c r="F25" s="40">
        <v>-1.4541067867503801</v>
      </c>
      <c r="G25" s="40">
        <v>1.5625E-2</v>
      </c>
      <c r="H25" s="41">
        <f t="shared" si="5"/>
        <v>0.35207318723350989</v>
      </c>
      <c r="I25" s="40" t="s">
        <v>11</v>
      </c>
      <c r="J25" s="40"/>
      <c r="K25" s="40"/>
      <c r="L25" s="40"/>
      <c r="M25" s="40"/>
      <c r="N25" s="40"/>
    </row>
    <row r="26" spans="1:14" x14ac:dyDescent="0.25">
      <c r="A26" s="40">
        <v>284</v>
      </c>
      <c r="B26" s="40">
        <v>-0.26079092511258101</v>
      </c>
      <c r="C26" s="40">
        <v>9.1827790532598801E-4</v>
      </c>
      <c r="D26" s="40">
        <v>2.4533183400470402</v>
      </c>
      <c r="E26" s="40">
        <v>-0.583707525064738</v>
      </c>
      <c r="F26" s="40">
        <v>-3.0370258651117701</v>
      </c>
      <c r="G26" s="40">
        <v>3.5211267605633799E-3</v>
      </c>
      <c r="H26" s="41">
        <f t="shared" si="5"/>
        <v>-0.58370752506472989</v>
      </c>
    </row>
    <row r="27" spans="1:14" x14ac:dyDescent="0.25">
      <c r="A27" s="40">
        <v>284</v>
      </c>
      <c r="B27" s="40">
        <v>0.67820963163555303</v>
      </c>
      <c r="C27" s="40">
        <v>2.3880620832237801E-3</v>
      </c>
      <c r="D27" s="40">
        <v>2.4533183400470402</v>
      </c>
      <c r="E27" s="40">
        <v>-0.16863604685449701</v>
      </c>
      <c r="F27" s="40">
        <v>-2.62195438690153</v>
      </c>
      <c r="G27" s="40">
        <v>3.5211267605633799E-3</v>
      </c>
      <c r="H27" s="41">
        <f t="shared" si="5"/>
        <v>-0.16863604685448985</v>
      </c>
      <c r="I27" s="37">
        <f>LOG10(A72)</f>
        <v>1.8061799739838871</v>
      </c>
      <c r="J27" s="38" t="s">
        <v>7</v>
      </c>
      <c r="K27" s="3">
        <f>MAX(F14:F73)</f>
        <v>-1.0080001056257699</v>
      </c>
      <c r="L27" s="3">
        <f>10^K27</f>
        <v>9.8174770424681493E-2</v>
      </c>
    </row>
    <row r="28" spans="1:14" x14ac:dyDescent="0.25">
      <c r="A28" s="40">
        <v>162</v>
      </c>
      <c r="B28" s="40">
        <v>-0.83963051789083298</v>
      </c>
      <c r="C28" s="40">
        <v>5.1829044314248996E-3</v>
      </c>
      <c r="D28" s="40">
        <v>2.2095150145426299</v>
      </c>
      <c r="E28" s="40">
        <v>-7.5911784583777897E-2</v>
      </c>
      <c r="F28" s="40">
        <v>-2.2854267991264101</v>
      </c>
      <c r="G28" s="40">
        <v>6.17283950617284E-3</v>
      </c>
      <c r="H28" s="41">
        <f t="shared" si="5"/>
        <v>-7.5911784583780229E-2</v>
      </c>
      <c r="I28" s="37"/>
      <c r="J28" s="38" t="s">
        <v>8</v>
      </c>
      <c r="K28" s="3">
        <f>MEDIAN(F14:F73)</f>
        <v>-2.205633047245755</v>
      </c>
      <c r="L28" s="3">
        <f t="shared" ref="L28:L29" si="15">10^K28</f>
        <v>6.2282631373584366E-3</v>
      </c>
    </row>
    <row r="29" spans="1:14" x14ac:dyDescent="0.25">
      <c r="A29" s="40">
        <v>162</v>
      </c>
      <c r="B29" s="40">
        <v>-1.45388454036642</v>
      </c>
      <c r="C29" s="40">
        <v>8.9745959281877993E-3</v>
      </c>
      <c r="D29" s="40">
        <v>2.2095150145426299</v>
      </c>
      <c r="E29" s="40">
        <v>0.162529918577521</v>
      </c>
      <c r="F29" s="40">
        <v>-2.0469850959651099</v>
      </c>
      <c r="G29" s="40">
        <v>6.17283950617284E-3</v>
      </c>
      <c r="H29" s="41">
        <f t="shared" si="5"/>
        <v>0.16252991857751997</v>
      </c>
      <c r="I29" s="37">
        <f>LOG10(A67)</f>
        <v>2.4533183400470375</v>
      </c>
      <c r="J29" s="3" t="s">
        <v>9</v>
      </c>
      <c r="K29" s="3">
        <f>MIN(F14:F73)</f>
        <v>-3.3703573011158499</v>
      </c>
      <c r="L29" s="3">
        <f t="shared" si="15"/>
        <v>4.2622870923919316E-4</v>
      </c>
    </row>
    <row r="30" spans="1:14" x14ac:dyDescent="0.25">
      <c r="A30" s="40">
        <v>162</v>
      </c>
      <c r="B30" s="40">
        <v>-1.4008947387100501</v>
      </c>
      <c r="C30" s="40">
        <v>8.6474983870990802E-3</v>
      </c>
      <c r="D30" s="40">
        <v>2.2095150145426299</v>
      </c>
      <c r="E30" s="40">
        <v>0.14640550422596199</v>
      </c>
      <c r="F30" s="40">
        <v>-2.0631095103166701</v>
      </c>
      <c r="G30" s="40">
        <v>6.17283950617284E-3</v>
      </c>
      <c r="H30" s="41">
        <f t="shared" si="5"/>
        <v>0.14640550422595977</v>
      </c>
    </row>
    <row r="31" spans="1:14" x14ac:dyDescent="0.25">
      <c r="A31" s="40">
        <v>284</v>
      </c>
      <c r="B31" s="40">
        <v>-1.4285415655465901</v>
      </c>
      <c r="C31" s="40">
        <v>5.0300759350232101E-3</v>
      </c>
      <c r="D31" s="40">
        <v>2.4533183400470402</v>
      </c>
      <c r="E31" s="40">
        <v>0.15489288134802301</v>
      </c>
      <c r="F31" s="40">
        <v>-2.2984254586990098</v>
      </c>
      <c r="G31" s="40">
        <v>3.5211267605633799E-3</v>
      </c>
      <c r="H31" s="41">
        <f t="shared" si="5"/>
        <v>0.15489288134803036</v>
      </c>
    </row>
    <row r="32" spans="1:14" x14ac:dyDescent="0.25">
      <c r="A32" s="40">
        <v>580</v>
      </c>
      <c r="B32" s="40">
        <v>0.30185321528256998</v>
      </c>
      <c r="C32" s="40">
        <v>5.20436578073396E-4</v>
      </c>
      <c r="D32" s="40">
        <v>2.76342799356294</v>
      </c>
      <c r="E32" s="40">
        <v>-0.52020419376432403</v>
      </c>
      <c r="F32" s="40">
        <v>-3.2836321873272598</v>
      </c>
      <c r="G32" s="40">
        <v>1.7241379310344799E-3</v>
      </c>
      <c r="H32" s="41">
        <f t="shared" si="5"/>
        <v>-0.52020419376431981</v>
      </c>
    </row>
    <row r="33" spans="1:8" x14ac:dyDescent="0.25">
      <c r="A33" s="40">
        <v>580</v>
      </c>
      <c r="B33" s="40">
        <v>1.6523903010154699</v>
      </c>
      <c r="C33" s="40">
        <v>2.8489487948542501E-3</v>
      </c>
      <c r="D33" s="40">
        <v>2.76342799356294</v>
      </c>
      <c r="E33" s="40">
        <v>0.218112637147066</v>
      </c>
      <c r="F33" s="40">
        <v>-2.5453153564158701</v>
      </c>
      <c r="G33" s="40">
        <v>1.7241379310344799E-3</v>
      </c>
      <c r="H33" s="41">
        <f t="shared" si="5"/>
        <v>0.21811263714706985</v>
      </c>
    </row>
    <row r="34" spans="1:8" x14ac:dyDescent="0.25">
      <c r="A34" s="40">
        <v>580</v>
      </c>
      <c r="B34" s="40">
        <v>1.69083314361521</v>
      </c>
      <c r="C34" s="40">
        <v>2.9152295579572499E-3</v>
      </c>
      <c r="D34" s="40">
        <v>2.76342799356294</v>
      </c>
      <c r="E34" s="40">
        <v>0.22810075225617499</v>
      </c>
      <c r="F34" s="40">
        <v>-2.53532724130676</v>
      </c>
      <c r="G34" s="40">
        <v>1.7241379310344799E-3</v>
      </c>
      <c r="H34" s="41">
        <f t="shared" si="5"/>
        <v>0.22810075225617998</v>
      </c>
    </row>
    <row r="35" spans="1:8" x14ac:dyDescent="0.25">
      <c r="A35" s="40">
        <v>64</v>
      </c>
      <c r="B35" s="40">
        <v>2.8006224271004698</v>
      </c>
      <c r="C35" s="40">
        <v>4.3759725423444903E-2</v>
      </c>
      <c r="D35" s="40">
        <v>1.80617997398389</v>
      </c>
      <c r="E35" s="40">
        <v>0.44725456227596899</v>
      </c>
      <c r="F35" s="40">
        <v>-1.3589254117079199</v>
      </c>
      <c r="G35" s="40">
        <v>1.5625E-2</v>
      </c>
      <c r="H35" s="41">
        <f t="shared" si="5"/>
        <v>0.44725456227597005</v>
      </c>
    </row>
    <row r="36" spans="1:8" x14ac:dyDescent="0.25">
      <c r="A36" s="40">
        <v>64</v>
      </c>
      <c r="B36" s="40">
        <v>0.34363304298585901</v>
      </c>
      <c r="C36" s="40">
        <v>5.3692662966540504E-3</v>
      </c>
      <c r="D36" s="40">
        <v>1.80617997398389</v>
      </c>
      <c r="E36" s="40">
        <v>-0.46390508204553399</v>
      </c>
      <c r="F36" s="40">
        <v>-2.2700850560294201</v>
      </c>
      <c r="G36" s="40">
        <v>1.5625E-2</v>
      </c>
      <c r="H36" s="41">
        <f t="shared" si="5"/>
        <v>-0.46390508204553016</v>
      </c>
    </row>
    <row r="37" spans="1:8" x14ac:dyDescent="0.25">
      <c r="A37" s="40">
        <v>64</v>
      </c>
      <c r="B37" s="40">
        <v>0.39225981992446901</v>
      </c>
      <c r="C37" s="40">
        <v>6.1290596863198196E-3</v>
      </c>
      <c r="D37" s="40">
        <v>1.80617997398389</v>
      </c>
      <c r="E37" s="40">
        <v>-0.40642617537486397</v>
      </c>
      <c r="F37" s="40">
        <v>-2.2126061493587499</v>
      </c>
      <c r="G37" s="40">
        <v>1.5625E-2</v>
      </c>
      <c r="H37" s="41">
        <f t="shared" si="5"/>
        <v>-0.40642617537485992</v>
      </c>
    </row>
    <row r="38" spans="1:8" x14ac:dyDescent="0.25">
      <c r="A38" s="40">
        <v>284</v>
      </c>
      <c r="B38" s="40">
        <v>-1.68016433324396</v>
      </c>
      <c r="C38" s="40">
        <v>5.9160715959294397E-3</v>
      </c>
      <c r="D38" s="40">
        <v>2.4533183400470402</v>
      </c>
      <c r="E38" s="40">
        <v>0.22535176120842601</v>
      </c>
      <c r="F38" s="40">
        <v>-2.2279665788386098</v>
      </c>
      <c r="G38" s="40">
        <v>3.5211267605633799E-3</v>
      </c>
      <c r="H38" s="41">
        <f t="shared" si="5"/>
        <v>0.22535176120843037</v>
      </c>
    </row>
    <row r="39" spans="1:8" x14ac:dyDescent="0.25">
      <c r="A39" s="40">
        <v>284</v>
      </c>
      <c r="B39" s="40">
        <v>-0.177101331707991</v>
      </c>
      <c r="C39" s="40">
        <v>6.2359623840841998E-4</v>
      </c>
      <c r="D39" s="40">
        <v>2.4533183400470402</v>
      </c>
      <c r="E39" s="40">
        <v>-0.75177817313371098</v>
      </c>
      <c r="F39" s="40">
        <v>-3.2050965131807501</v>
      </c>
      <c r="G39" s="40">
        <v>3.5211267605633799E-3</v>
      </c>
      <c r="H39" s="41">
        <f t="shared" si="5"/>
        <v>-0.75177817313370987</v>
      </c>
    </row>
    <row r="40" spans="1:8" x14ac:dyDescent="0.25">
      <c r="A40" s="40">
        <v>162</v>
      </c>
      <c r="B40" s="40">
        <v>1.84903362085998</v>
      </c>
      <c r="C40" s="40">
        <v>1.1413787783086301E-2</v>
      </c>
      <c r="D40" s="40">
        <v>2.2095150145426299</v>
      </c>
      <c r="E40" s="40">
        <v>0.26694480797973502</v>
      </c>
      <c r="F40" s="40">
        <v>-1.9425702065629</v>
      </c>
      <c r="G40" s="40">
        <v>6.17283950617284E-3</v>
      </c>
      <c r="H40" s="41">
        <f t="shared" si="5"/>
        <v>0.26694480797972986</v>
      </c>
    </row>
    <row r="41" spans="1:8" x14ac:dyDescent="0.25">
      <c r="A41" s="40">
        <v>162</v>
      </c>
      <c r="B41" s="40">
        <v>3.1774251899238002</v>
      </c>
      <c r="C41" s="40">
        <v>1.9613735740270401E-2</v>
      </c>
      <c r="D41" s="40">
        <v>2.2095150145426299</v>
      </c>
      <c r="E41" s="40">
        <v>0.50207533421086004</v>
      </c>
      <c r="F41" s="40">
        <v>-1.70743968033177</v>
      </c>
      <c r="G41" s="40">
        <v>6.17283950617284E-3</v>
      </c>
      <c r="H41" s="41">
        <f t="shared" si="5"/>
        <v>0.50207533421085992</v>
      </c>
    </row>
    <row r="42" spans="1:8" x14ac:dyDescent="0.25">
      <c r="A42" s="40">
        <v>162</v>
      </c>
      <c r="B42" s="40">
        <v>3.3296276980676498</v>
      </c>
      <c r="C42" s="40">
        <v>2.05532573954793E-2</v>
      </c>
      <c r="D42" s="40">
        <v>2.2095150145426299</v>
      </c>
      <c r="E42" s="40">
        <v>0.52239567563422196</v>
      </c>
      <c r="F42" s="40">
        <v>-1.68711933890841</v>
      </c>
      <c r="G42" s="40">
        <v>6.17283950617284E-3</v>
      </c>
      <c r="H42" s="41">
        <f t="shared" si="5"/>
        <v>0.52239567563421985</v>
      </c>
    </row>
    <row r="43" spans="1:8" x14ac:dyDescent="0.25">
      <c r="A43" s="40">
        <v>284</v>
      </c>
      <c r="B43" s="40">
        <v>1.7748135762561601</v>
      </c>
      <c r="C43" s="40">
        <v>6.24934357836676E-3</v>
      </c>
      <c r="D43" s="40">
        <v>2.4533183400470402</v>
      </c>
      <c r="E43" s="40">
        <v>0.249152742148746</v>
      </c>
      <c r="F43" s="40">
        <v>-2.2041655978982901</v>
      </c>
      <c r="G43" s="40">
        <v>3.5211267605633799E-3</v>
      </c>
      <c r="H43" s="41">
        <f t="shared" si="5"/>
        <v>0.24915274214875005</v>
      </c>
    </row>
    <row r="44" spans="1:8" x14ac:dyDescent="0.25">
      <c r="A44" s="40">
        <v>580</v>
      </c>
      <c r="B44" s="40">
        <v>0.85190775437296795</v>
      </c>
      <c r="C44" s="40">
        <v>1.46880647305684E-3</v>
      </c>
      <c r="D44" s="40">
        <v>2.76342799356294</v>
      </c>
      <c r="E44" s="40">
        <v>-6.9607428631997606E-2</v>
      </c>
      <c r="F44" s="40">
        <v>-2.8330354221949299</v>
      </c>
      <c r="G44" s="40">
        <v>1.7241379310344799E-3</v>
      </c>
      <c r="H44" s="41">
        <f t="shared" si="5"/>
        <v>-6.9607428631989876E-2</v>
      </c>
    </row>
    <row r="45" spans="1:8" x14ac:dyDescent="0.25">
      <c r="A45" s="40">
        <v>580</v>
      </c>
      <c r="B45" s="40">
        <v>-0.48563544835768402</v>
      </c>
      <c r="C45" s="40">
        <v>8.3730249716842096E-4</v>
      </c>
      <c r="D45" s="40">
        <v>2.76342799356294</v>
      </c>
      <c r="E45" s="40">
        <v>-0.31368961998829598</v>
      </c>
      <c r="F45" s="40">
        <v>-3.0771176135512301</v>
      </c>
      <c r="G45" s="40">
        <v>1.7241379310344799E-3</v>
      </c>
      <c r="H45" s="41">
        <f t="shared" si="5"/>
        <v>-0.31368961998829015</v>
      </c>
    </row>
    <row r="46" spans="1:8" x14ac:dyDescent="0.25">
      <c r="A46" s="40">
        <v>580</v>
      </c>
      <c r="B46" s="40">
        <v>-0.375216143492142</v>
      </c>
      <c r="C46" s="40">
        <v>6.4692438533128001E-4</v>
      </c>
      <c r="D46" s="40">
        <v>2.76342799356294</v>
      </c>
      <c r="E46" s="40">
        <v>-0.42571848458207001</v>
      </c>
      <c r="F46" s="40">
        <v>-3.1891464781450098</v>
      </c>
      <c r="G46" s="40">
        <v>1.7241379310344799E-3</v>
      </c>
      <c r="H46" s="41">
        <f t="shared" si="5"/>
        <v>-0.42571848458206984</v>
      </c>
    </row>
    <row r="47" spans="1:8" x14ac:dyDescent="0.25">
      <c r="A47" s="40">
        <v>64</v>
      </c>
      <c r="B47" s="40">
        <v>1.6645303229512001</v>
      </c>
      <c r="C47" s="40">
        <v>2.60082862961124E-2</v>
      </c>
      <c r="D47" s="40">
        <v>1.80617997398389</v>
      </c>
      <c r="E47" s="40">
        <v>0.22129171116011001</v>
      </c>
      <c r="F47" s="40">
        <v>-1.5848882628237799</v>
      </c>
      <c r="G47" s="40">
        <v>1.5625E-2</v>
      </c>
      <c r="H47" s="41">
        <f t="shared" si="5"/>
        <v>0.22129171116011004</v>
      </c>
    </row>
    <row r="48" spans="1:8" x14ac:dyDescent="0.25">
      <c r="A48" s="40">
        <v>64</v>
      </c>
      <c r="B48" s="40">
        <v>-1.7161687826135501</v>
      </c>
      <c r="C48" s="40">
        <v>2.68151372283367E-2</v>
      </c>
      <c r="D48" s="40">
        <v>1.80617997398389</v>
      </c>
      <c r="E48" s="40">
        <v>0.23455999782098899</v>
      </c>
      <c r="F48" s="40">
        <v>-1.5716199761628999</v>
      </c>
      <c r="G48" s="40">
        <v>1.5625E-2</v>
      </c>
      <c r="H48" s="41">
        <f t="shared" si="5"/>
        <v>0.23455999782099002</v>
      </c>
    </row>
    <row r="49" spans="1:8" x14ac:dyDescent="0.25">
      <c r="A49" s="40">
        <v>64</v>
      </c>
      <c r="B49" s="40">
        <v>-1.5764981822024999</v>
      </c>
      <c r="C49" s="40">
        <v>2.4632784096913999E-2</v>
      </c>
      <c r="D49" s="40">
        <v>1.80617997398389</v>
      </c>
      <c r="E49" s="40">
        <v>0.19769347431647699</v>
      </c>
      <c r="F49" s="40">
        <v>-1.60848649966741</v>
      </c>
      <c r="G49" s="40">
        <v>1.5625E-2</v>
      </c>
      <c r="H49" s="41">
        <f t="shared" si="5"/>
        <v>0.19769347431647999</v>
      </c>
    </row>
    <row r="50" spans="1:8" x14ac:dyDescent="0.25">
      <c r="A50" s="40">
        <v>284</v>
      </c>
      <c r="B50" s="40">
        <v>-3.12506723024027</v>
      </c>
      <c r="C50" s="40">
        <v>1.10037578529587E-2</v>
      </c>
      <c r="D50" s="40">
        <v>2.4533183400470402</v>
      </c>
      <c r="E50" s="40">
        <v>0.494859364850749</v>
      </c>
      <c r="F50" s="40">
        <v>-1.95845897519629</v>
      </c>
      <c r="G50" s="40">
        <v>3.5211267605633799E-3</v>
      </c>
      <c r="H50" s="41">
        <f t="shared" si="5"/>
        <v>0.49485936485075022</v>
      </c>
    </row>
    <row r="51" spans="1:8" x14ac:dyDescent="0.25">
      <c r="A51" s="40">
        <v>284</v>
      </c>
      <c r="B51" s="40">
        <v>2.0507011037301099</v>
      </c>
      <c r="C51" s="40">
        <v>7.2207785342609399E-3</v>
      </c>
      <c r="D51" s="40">
        <v>2.4533183400470402</v>
      </c>
      <c r="E51" s="40">
        <v>0.31190236516590097</v>
      </c>
      <c r="F51" s="40">
        <v>-2.1414159748811401</v>
      </c>
      <c r="G51" s="40">
        <v>3.5211267605633799E-3</v>
      </c>
      <c r="H51" s="41">
        <f t="shared" si="5"/>
        <v>0.31190236516590009</v>
      </c>
    </row>
    <row r="52" spans="1:8" x14ac:dyDescent="0.25">
      <c r="A52" s="40">
        <v>162</v>
      </c>
      <c r="B52" s="40">
        <v>-0.718244695951332</v>
      </c>
      <c r="C52" s="40">
        <v>4.4336092342674802E-3</v>
      </c>
      <c r="D52" s="40">
        <v>2.2095150145426299</v>
      </c>
      <c r="E52" s="40">
        <v>-0.14372757247499701</v>
      </c>
      <c r="F52" s="40">
        <v>-2.3532425870176299</v>
      </c>
      <c r="G52" s="40">
        <v>6.17283950617284E-3</v>
      </c>
      <c r="H52" s="41">
        <f t="shared" si="5"/>
        <v>-0.14372757247500001</v>
      </c>
    </row>
    <row r="53" spans="1:8" x14ac:dyDescent="0.25">
      <c r="A53" s="40">
        <v>162</v>
      </c>
      <c r="B53" s="40">
        <v>-0.60264327166440501</v>
      </c>
      <c r="C53" s="40">
        <v>3.7200201954592899E-3</v>
      </c>
      <c r="D53" s="40">
        <v>2.2095150145426299</v>
      </c>
      <c r="E53" s="40">
        <v>-0.21993968784624501</v>
      </c>
      <c r="F53" s="40">
        <v>-2.4294547023888802</v>
      </c>
      <c r="G53" s="40">
        <v>6.17283950617284E-3</v>
      </c>
      <c r="H53" s="41">
        <f t="shared" si="5"/>
        <v>-0.21993968784625029</v>
      </c>
    </row>
    <row r="54" spans="1:8" x14ac:dyDescent="0.25">
      <c r="A54" s="40">
        <v>162</v>
      </c>
      <c r="B54" s="40">
        <v>-1.4173067571615201</v>
      </c>
      <c r="C54" s="40">
        <v>8.7488071429723605E-3</v>
      </c>
      <c r="D54" s="40">
        <v>2.2095150145426299</v>
      </c>
      <c r="E54" s="40">
        <v>0.15146385767465001</v>
      </c>
      <c r="F54" s="40">
        <v>-2.0580511568679798</v>
      </c>
      <c r="G54" s="40">
        <v>6.17283950617284E-3</v>
      </c>
      <c r="H54" s="41">
        <f t="shared" si="5"/>
        <v>0.15146385767465009</v>
      </c>
    </row>
    <row r="55" spans="1:8" x14ac:dyDescent="0.25">
      <c r="A55" s="40">
        <v>284</v>
      </c>
      <c r="B55" s="40">
        <v>-3.8816414058473998</v>
      </c>
      <c r="C55" s="40">
        <v>1.3667751429040099E-2</v>
      </c>
      <c r="D55" s="40">
        <v>2.4533183400470402</v>
      </c>
      <c r="E55" s="40">
        <v>0.58901541187277695</v>
      </c>
      <c r="F55" s="40">
        <v>-1.86430292817426</v>
      </c>
      <c r="G55" s="40">
        <v>3.5211267605633799E-3</v>
      </c>
      <c r="H55" s="41">
        <f t="shared" si="5"/>
        <v>0.58901541187278017</v>
      </c>
    </row>
    <row r="56" spans="1:8" x14ac:dyDescent="0.25">
      <c r="A56" s="40">
        <v>580</v>
      </c>
      <c r="B56" s="40">
        <v>-7.1192696115940901</v>
      </c>
      <c r="C56" s="40">
        <v>1.22746027786105E-2</v>
      </c>
      <c r="D56" s="40">
        <v>2.76342799356294</v>
      </c>
      <c r="E56" s="40">
        <v>0.85243544027657003</v>
      </c>
      <c r="F56" s="40">
        <v>-1.9109925532863701</v>
      </c>
      <c r="G56" s="40">
        <v>1.7241379310344799E-3</v>
      </c>
      <c r="H56" s="41">
        <f t="shared" si="5"/>
        <v>0.85243544027656992</v>
      </c>
    </row>
    <row r="57" spans="1:8" x14ac:dyDescent="0.25">
      <c r="A57" s="40">
        <v>580</v>
      </c>
      <c r="B57" s="40">
        <v>-4.2971459093375204</v>
      </c>
      <c r="C57" s="40">
        <v>7.4088722574784903E-3</v>
      </c>
      <c r="D57" s="40">
        <v>2.76342799356294</v>
      </c>
      <c r="E57" s="40">
        <v>0.63318010037794803</v>
      </c>
      <c r="F57" s="40">
        <v>-2.1302478931849902</v>
      </c>
      <c r="G57" s="40">
        <v>1.7241379310344799E-3</v>
      </c>
      <c r="H57" s="41">
        <f t="shared" si="5"/>
        <v>0.63318010037794981</v>
      </c>
    </row>
    <row r="58" spans="1:8" x14ac:dyDescent="0.25">
      <c r="A58" s="40">
        <v>580</v>
      </c>
      <c r="B58" s="40">
        <v>-4.8881649198975197</v>
      </c>
      <c r="C58" s="40">
        <v>8.4278705515474592E-3</v>
      </c>
      <c r="D58" s="40">
        <v>2.76342799356294</v>
      </c>
      <c r="E58" s="40">
        <v>0.689145849974513</v>
      </c>
      <c r="F58" s="40">
        <v>-2.07428214358842</v>
      </c>
      <c r="G58" s="40">
        <v>1.7241379310344799E-3</v>
      </c>
      <c r="H58" s="41">
        <f t="shared" si="5"/>
        <v>0.68914584997452</v>
      </c>
    </row>
    <row r="59" spans="1:8" x14ac:dyDescent="0.25">
      <c r="A59" s="40">
        <v>64</v>
      </c>
      <c r="B59" s="40">
        <v>-3.82836165949292</v>
      </c>
      <c r="C59" s="40">
        <v>5.9818150929576902E-2</v>
      </c>
      <c r="D59" s="40">
        <v>1.80617997398389</v>
      </c>
      <c r="E59" s="40">
        <v>0.58301295818081</v>
      </c>
      <c r="F59" s="40">
        <v>-1.2231670158030801</v>
      </c>
      <c r="G59" s="40">
        <v>1.5625E-2</v>
      </c>
      <c r="H59" s="41">
        <f t="shared" si="5"/>
        <v>0.58301295818080989</v>
      </c>
    </row>
    <row r="60" spans="1:8" x14ac:dyDescent="0.25">
      <c r="A60" s="40">
        <v>64</v>
      </c>
      <c r="B60" s="40">
        <v>-0.55302339372418396</v>
      </c>
      <c r="C60" s="40">
        <v>8.6409905269403692E-3</v>
      </c>
      <c r="D60" s="40">
        <v>1.80617997398389</v>
      </c>
      <c r="E60" s="40">
        <v>-0.25725649699469699</v>
      </c>
      <c r="F60" s="40">
        <v>-2.06343647097858</v>
      </c>
      <c r="G60" s="40">
        <v>1.5625E-2</v>
      </c>
      <c r="H60" s="41">
        <f t="shared" si="5"/>
        <v>-0.25725649699469</v>
      </c>
    </row>
    <row r="61" spans="1:8" x14ac:dyDescent="0.25">
      <c r="A61" s="40">
        <v>64</v>
      </c>
      <c r="B61" s="40">
        <v>-1.30060987925567</v>
      </c>
      <c r="C61" s="40">
        <v>2.0322029363369801E-2</v>
      </c>
      <c r="D61" s="40">
        <v>1.80617997398389</v>
      </c>
      <c r="E61" s="40">
        <v>0.114147048526198</v>
      </c>
      <c r="F61" s="40">
        <v>-1.69203292545769</v>
      </c>
      <c r="G61" s="40">
        <v>1.5625E-2</v>
      </c>
      <c r="H61" s="41">
        <f t="shared" si="5"/>
        <v>0.11414704852619995</v>
      </c>
    </row>
    <row r="62" spans="1:8" x14ac:dyDescent="0.25">
      <c r="A62" s="40">
        <v>284</v>
      </c>
      <c r="B62" s="40">
        <v>-1.27508522454162</v>
      </c>
      <c r="C62" s="40">
        <v>4.4897367061324696E-3</v>
      </c>
      <c r="D62" s="40">
        <v>2.4533183400470402</v>
      </c>
      <c r="E62" s="40">
        <v>0.105539213249341</v>
      </c>
      <c r="F62" s="40">
        <v>-2.3477791267977</v>
      </c>
      <c r="G62" s="40">
        <v>3.5211267605633799E-3</v>
      </c>
      <c r="H62" s="41">
        <f t="shared" si="5"/>
        <v>0.10553921324934024</v>
      </c>
    </row>
    <row r="63" spans="1:8" x14ac:dyDescent="0.25">
      <c r="A63" s="40">
        <v>284</v>
      </c>
      <c r="B63" s="40">
        <v>1.3620825390841</v>
      </c>
      <c r="C63" s="40">
        <v>4.7960652784651298E-3</v>
      </c>
      <c r="D63" s="40">
        <v>2.4533183400470402</v>
      </c>
      <c r="E63" s="40">
        <v>0.13420342562569601</v>
      </c>
      <c r="F63" s="40">
        <v>-2.3191149144213399</v>
      </c>
      <c r="G63" s="40">
        <v>3.5211267605633799E-3</v>
      </c>
      <c r="H63" s="41">
        <f t="shared" si="5"/>
        <v>0.13420342562570031</v>
      </c>
    </row>
    <row r="64" spans="1:8" x14ac:dyDescent="0.25">
      <c r="A64" s="40">
        <v>162</v>
      </c>
      <c r="B64" s="40">
        <v>1.17343873500046</v>
      </c>
      <c r="C64" s="40">
        <v>7.24344898148431E-3</v>
      </c>
      <c r="D64" s="40">
        <v>2.2095150145426299</v>
      </c>
      <c r="E64" s="40">
        <v>6.9460420099249701E-2</v>
      </c>
      <c r="F64" s="40">
        <v>-2.14005459444338</v>
      </c>
      <c r="G64" s="40">
        <v>6.17283950617284E-3</v>
      </c>
      <c r="H64" s="41">
        <f t="shared" si="5"/>
        <v>6.9460420099249909E-2</v>
      </c>
    </row>
    <row r="65" spans="1:8" x14ac:dyDescent="0.25">
      <c r="A65" s="40">
        <v>162</v>
      </c>
      <c r="B65" s="40">
        <v>0.726942270183212</v>
      </c>
      <c r="C65" s="40">
        <v>4.4872979640938997E-3</v>
      </c>
      <c r="D65" s="40">
        <v>2.2095150145426299</v>
      </c>
      <c r="E65" s="40">
        <v>-0.13850007708646001</v>
      </c>
      <c r="F65" s="40">
        <v>-2.3480150916290898</v>
      </c>
      <c r="G65" s="40">
        <v>6.17283950617284E-3</v>
      </c>
      <c r="H65" s="41">
        <f t="shared" si="5"/>
        <v>-0.13850007708645995</v>
      </c>
    </row>
    <row r="66" spans="1:8" x14ac:dyDescent="0.25">
      <c r="A66" s="40">
        <v>162</v>
      </c>
      <c r="B66" s="40">
        <v>0.36036279647487102</v>
      </c>
      <c r="C66" s="40">
        <v>2.2244617066350101E-3</v>
      </c>
      <c r="D66" s="40">
        <v>2.2095150145426299</v>
      </c>
      <c r="E66" s="40">
        <v>-0.44326005154334602</v>
      </c>
      <c r="F66" s="40">
        <v>-2.6527750660859799</v>
      </c>
      <c r="G66" s="40">
        <v>6.17283950617284E-3</v>
      </c>
      <c r="H66" s="41">
        <f t="shared" si="5"/>
        <v>-0.44326005154335002</v>
      </c>
    </row>
    <row r="67" spans="1:8" x14ac:dyDescent="0.25">
      <c r="A67" s="40">
        <v>284</v>
      </c>
      <c r="B67" s="40">
        <v>0.12104895342393</v>
      </c>
      <c r="C67" s="40">
        <v>4.2622870923919099E-4</v>
      </c>
      <c r="D67" s="40">
        <v>2.4533183400470402</v>
      </c>
      <c r="E67" s="40">
        <v>-0.917038961068815</v>
      </c>
      <c r="F67" s="40">
        <v>-3.3703573011158499</v>
      </c>
      <c r="G67" s="40">
        <v>3.5211267605633799E-3</v>
      </c>
      <c r="H67" s="41">
        <f t="shared" ref="H67:H73" si="16">D67+F67</f>
        <v>-0.91703896106880967</v>
      </c>
    </row>
    <row r="68" spans="1:8" x14ac:dyDescent="0.25">
      <c r="A68" s="40">
        <v>580</v>
      </c>
      <c r="B68" s="40">
        <v>4.3975986892390999</v>
      </c>
      <c r="C68" s="40">
        <v>7.5820667055846603E-3</v>
      </c>
      <c r="D68" s="40">
        <v>2.76342799356294</v>
      </c>
      <c r="E68" s="40">
        <v>0.64321559451063204</v>
      </c>
      <c r="F68" s="40">
        <v>-2.1202123990523001</v>
      </c>
      <c r="G68" s="40">
        <v>1.7241379310344799E-3</v>
      </c>
      <c r="H68" s="41">
        <f t="shared" si="16"/>
        <v>0.64321559451063992</v>
      </c>
    </row>
    <row r="69" spans="1:8" x14ac:dyDescent="0.25">
      <c r="A69" s="40">
        <v>580</v>
      </c>
      <c r="B69" s="40">
        <v>3.6002072071421201</v>
      </c>
      <c r="C69" s="40">
        <v>6.2072538054174396E-3</v>
      </c>
      <c r="D69" s="40">
        <v>2.76342799356294</v>
      </c>
      <c r="E69" s="40">
        <v>0.55632749696972095</v>
      </c>
      <c r="F69" s="40">
        <v>-2.2071004965932199</v>
      </c>
      <c r="G69" s="40">
        <v>1.7241379310344799E-3</v>
      </c>
      <c r="H69" s="41">
        <f t="shared" si="16"/>
        <v>0.55632749696972006</v>
      </c>
    </row>
    <row r="70" spans="1:8" x14ac:dyDescent="0.25">
      <c r="A70" s="40">
        <v>580</v>
      </c>
      <c r="B70" s="40">
        <v>3.3342625051888901</v>
      </c>
      <c r="C70" s="40">
        <v>5.74872845722222E-3</v>
      </c>
      <c r="D70" s="40">
        <v>2.76342799356294</v>
      </c>
      <c r="E70" s="40">
        <v>0.52299978867348595</v>
      </c>
      <c r="F70" s="40">
        <v>-2.2404282048894499</v>
      </c>
      <c r="G70" s="40">
        <v>1.7241379310344799E-3</v>
      </c>
      <c r="H70" s="41">
        <f t="shared" si="16"/>
        <v>0.52299978867349006</v>
      </c>
    </row>
    <row r="71" spans="1:8" x14ac:dyDescent="0.25">
      <c r="A71" s="40">
        <v>64</v>
      </c>
      <c r="B71" s="40">
        <v>2.70109091191277</v>
      </c>
      <c r="C71" s="40">
        <v>4.2204545498637003E-2</v>
      </c>
      <c r="D71" s="40">
        <v>1.80617997398389</v>
      </c>
      <c r="E71" s="40">
        <v>0.43153920169119298</v>
      </c>
      <c r="F71" s="40">
        <v>-1.3746407722926901</v>
      </c>
      <c r="G71" s="40">
        <v>1.5625E-2</v>
      </c>
      <c r="H71" s="41">
        <f t="shared" si="16"/>
        <v>0.43153920169119986</v>
      </c>
    </row>
    <row r="72" spans="1:8" x14ac:dyDescent="0.25">
      <c r="A72" s="40">
        <v>64</v>
      </c>
      <c r="B72" s="40">
        <v>6.2831853071795898</v>
      </c>
      <c r="C72" s="40">
        <v>9.8174770424680993E-2</v>
      </c>
      <c r="D72" s="40">
        <v>1.80617997398389</v>
      </c>
      <c r="E72" s="40">
        <v>0.79817986835811505</v>
      </c>
      <c r="F72" s="40">
        <v>-1.0080001056257699</v>
      </c>
      <c r="G72" s="40">
        <v>1.5625E-2</v>
      </c>
      <c r="H72" s="41">
        <f t="shared" si="16"/>
        <v>0.79817986835812005</v>
      </c>
    </row>
    <row r="73" spans="1:8" x14ac:dyDescent="0.25">
      <c r="A73" s="40">
        <v>64</v>
      </c>
      <c r="B73" s="40">
        <v>5.9467889112488503</v>
      </c>
      <c r="C73" s="40">
        <v>9.29185767382633E-2</v>
      </c>
      <c r="D73" s="40">
        <v>1.80617997398389</v>
      </c>
      <c r="E73" s="40">
        <v>0.77428252294406497</v>
      </c>
      <c r="F73" s="40">
        <v>-1.03189745103982</v>
      </c>
      <c r="G73" s="40">
        <v>1.5625E-2</v>
      </c>
      <c r="H73" s="41">
        <f t="shared" si="16"/>
        <v>0.77428252294406996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Berry_PembSkok_out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 Gingerich</dc:creator>
  <cp:lastModifiedBy>Philip D Gingerich</cp:lastModifiedBy>
  <dcterms:created xsi:type="dcterms:W3CDTF">2017-12-19T03:05:57Z</dcterms:created>
  <dcterms:modified xsi:type="dcterms:W3CDTF">2019-05-18T01:25:28Z</dcterms:modified>
</cp:coreProperties>
</file>