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80" yWindow="165" windowWidth="10140" windowHeight="13605"/>
  </bookViews>
  <sheets>
    <sheet name="Franks&amp;al_table01" sheetId="1" r:id="rId1"/>
  </sheets>
  <calcPr calcId="145621"/>
</workbook>
</file>

<file path=xl/calcChain.xml><?xml version="1.0" encoding="utf-8"?>
<calcChain xmlns="http://schemas.openxmlformats.org/spreadsheetml/2006/main">
  <c r="I26" i="1" l="1"/>
  <c r="I25" i="1"/>
  <c r="E26" i="1"/>
  <c r="E25" i="1"/>
  <c r="E22" i="1"/>
  <c r="E19" i="1"/>
  <c r="D14" i="1"/>
  <c r="D11" i="1"/>
  <c r="D19" i="1"/>
  <c r="H19" i="1"/>
  <c r="C26" i="1" s="1"/>
  <c r="D22" i="1"/>
  <c r="H22" i="1"/>
  <c r="C25" i="1" s="1"/>
  <c r="C10" i="1"/>
  <c r="C11" i="1"/>
  <c r="C12" i="1"/>
  <c r="C13" i="1"/>
  <c r="C14" i="1"/>
  <c r="C9" i="1"/>
  <c r="F25" i="1" l="1"/>
  <c r="D25" i="1"/>
  <c r="G25" i="1" s="1"/>
  <c r="F26" i="1"/>
  <c r="D26" i="1"/>
  <c r="G26" i="1" s="1"/>
</calcChain>
</file>

<file path=xl/sharedStrings.xml><?xml version="1.0" encoding="utf-8"?>
<sst xmlns="http://schemas.openxmlformats.org/spreadsheetml/2006/main" count="54" uniqueCount="26">
  <si>
    <t xml:space="preserve">Wet Site </t>
  </si>
  <si>
    <t xml:space="preserve">Short </t>
  </si>
  <si>
    <t xml:space="preserve">Medium </t>
  </si>
  <si>
    <t xml:space="preserve">Long </t>
  </si>
  <si>
    <t xml:space="preserve">Dry Site </t>
  </si>
  <si>
    <t>Pop.</t>
  </si>
  <si>
    <t>Water tr.</t>
  </si>
  <si>
    <t>Ancestral</t>
  </si>
  <si>
    <t>SE</t>
  </si>
  <si>
    <t>Hybrid</t>
  </si>
  <si>
    <t>Descendant</t>
  </si>
  <si>
    <t>calc.</t>
  </si>
  <si>
    <t>given</t>
  </si>
  <si>
    <t>8.5/8.5</t>
  </si>
  <si>
    <t>N</t>
  </si>
  <si>
    <t>SD</t>
  </si>
  <si>
    <t>Dry</t>
  </si>
  <si>
    <t>Wet</t>
  </si>
  <si>
    <t>Int.g</t>
  </si>
  <si>
    <t>Diff.sd</t>
  </si>
  <si>
    <t>Rate.sd.g</t>
  </si>
  <si>
    <t>Log10 I</t>
  </si>
  <si>
    <t>Log10 D</t>
  </si>
  <si>
    <t>Log10 R</t>
  </si>
  <si>
    <t>sbn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</si>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</sst>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4" fontId="16" fillId="0" borderId="0" xfId="0" applyNumberFormat="1" applyFont="1"/>
    <xf numFmtId="2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165" fontId="0" fillId="0" borderId="0" xfId="0" applyNumberFormat="1"/>
    <xf numFmtId="1" fontId="0" fillId="0" borderId="0" xfId="0" applyNumberFormat="1"/>
    <xf numFmtId="0" fontId="0" fillId="34" borderId="0" xfId="0" applyFill="1"/>
    <xf numFmtId="165" fontId="0" fillId="34" borderId="0" xfId="0" applyNumberFormat="1" applyFill="1"/>
    <xf numFmtId="166" fontId="0" fillId="34" borderId="0" xfId="0" applyNumberFormat="1" applyFill="1"/>
    <xf numFmtId="165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5" sqref="B25:B26"/>
    </sheetView>
  </sheetViews>
  <sheetFormatPr defaultRowHeight="15" x14ac:dyDescent="0.25"/>
  <sheetData>
    <row r="1" spans="1:9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8</v>
      </c>
      <c r="G1" s="8" t="s">
        <v>10</v>
      </c>
      <c r="H1" s="8" t="s">
        <v>8</v>
      </c>
    </row>
    <row r="2" spans="1:9" x14ac:dyDescent="0.25">
      <c r="A2" t="s">
        <v>0</v>
      </c>
      <c r="B2" t="s">
        <v>1</v>
      </c>
      <c r="C2" s="1">
        <v>53.4</v>
      </c>
      <c r="D2" s="2">
        <v>1.01</v>
      </c>
      <c r="E2" s="1">
        <v>50.4</v>
      </c>
      <c r="F2" s="2">
        <v>0.93</v>
      </c>
      <c r="G2" s="1">
        <v>46.2</v>
      </c>
      <c r="H2" s="2">
        <v>0.93</v>
      </c>
    </row>
    <row r="3" spans="1:9" x14ac:dyDescent="0.25">
      <c r="A3" t="s">
        <v>0</v>
      </c>
      <c r="B3" t="s">
        <v>2</v>
      </c>
      <c r="C3" s="1">
        <v>58.2</v>
      </c>
      <c r="D3" s="2">
        <v>0.97</v>
      </c>
      <c r="E3" s="1">
        <v>53.3</v>
      </c>
      <c r="F3" s="2">
        <v>0.94</v>
      </c>
      <c r="G3" s="1">
        <v>49.1</v>
      </c>
      <c r="H3" s="2">
        <v>0.9</v>
      </c>
    </row>
    <row r="4" spans="1:9" x14ac:dyDescent="0.25">
      <c r="A4" s="3" t="s">
        <v>0</v>
      </c>
      <c r="B4" s="3" t="s">
        <v>3</v>
      </c>
      <c r="C4" s="4">
        <v>58.8</v>
      </c>
      <c r="D4" s="5">
        <v>0.87</v>
      </c>
      <c r="E4" s="4">
        <v>54.1</v>
      </c>
      <c r="F4" s="5">
        <v>0.87</v>
      </c>
      <c r="G4" s="4">
        <v>50.1</v>
      </c>
      <c r="H4" s="5">
        <v>0.86</v>
      </c>
    </row>
    <row r="5" spans="1:9" x14ac:dyDescent="0.25">
      <c r="A5" t="s">
        <v>4</v>
      </c>
      <c r="B5" t="s">
        <v>1</v>
      </c>
      <c r="C5" s="1">
        <v>42.6</v>
      </c>
      <c r="D5" s="2">
        <v>0.88</v>
      </c>
      <c r="E5" s="1">
        <v>41.3</v>
      </c>
      <c r="F5" s="2">
        <v>0.88</v>
      </c>
      <c r="G5" s="1">
        <v>41</v>
      </c>
      <c r="H5" s="2">
        <v>0.87</v>
      </c>
    </row>
    <row r="6" spans="1:9" x14ac:dyDescent="0.25">
      <c r="A6" t="s">
        <v>4</v>
      </c>
      <c r="B6" t="s">
        <v>2</v>
      </c>
      <c r="C6" s="1">
        <v>42.2</v>
      </c>
      <c r="D6" s="2">
        <v>0.87</v>
      </c>
      <c r="E6" s="1">
        <v>41.3</v>
      </c>
      <c r="F6" s="2">
        <v>0.88</v>
      </c>
      <c r="G6" s="1">
        <v>41.4</v>
      </c>
      <c r="H6" s="2">
        <v>0.87</v>
      </c>
    </row>
    <row r="7" spans="1:9" x14ac:dyDescent="0.25">
      <c r="A7" s="3" t="s">
        <v>4</v>
      </c>
      <c r="B7" s="3" t="s">
        <v>3</v>
      </c>
      <c r="C7" s="4">
        <v>42.8</v>
      </c>
      <c r="D7" s="5">
        <v>0.87</v>
      </c>
      <c r="E7" s="4">
        <v>42.1</v>
      </c>
      <c r="F7" s="5">
        <v>0.87</v>
      </c>
      <c r="G7" s="4">
        <v>41</v>
      </c>
      <c r="H7" s="5">
        <v>0.87</v>
      </c>
    </row>
    <row r="8" spans="1:9" x14ac:dyDescent="0.25">
      <c r="B8" s="8" t="s">
        <v>12</v>
      </c>
      <c r="C8" s="8" t="s">
        <v>11</v>
      </c>
    </row>
    <row r="9" spans="1:9" x14ac:dyDescent="0.25">
      <c r="C9" s="1">
        <f>C2-G2</f>
        <v>7.1999999999999957</v>
      </c>
    </row>
    <row r="10" spans="1:9" x14ac:dyDescent="0.25">
      <c r="C10" s="1">
        <f t="shared" ref="C10:C14" si="0">C3-G3</f>
        <v>9.1000000000000014</v>
      </c>
    </row>
    <row r="11" spans="1:9" x14ac:dyDescent="0.25">
      <c r="B11" s="6" t="s">
        <v>13</v>
      </c>
      <c r="C11" s="4">
        <f t="shared" si="0"/>
        <v>8.6999999999999957</v>
      </c>
      <c r="D11">
        <f>(12.3/D4)^2</f>
        <v>199.88109393579074</v>
      </c>
    </row>
    <row r="12" spans="1:9" x14ac:dyDescent="0.25">
      <c r="B12" s="7"/>
      <c r="C12" s="1">
        <f t="shared" si="0"/>
        <v>1.6000000000000014</v>
      </c>
    </row>
    <row r="13" spans="1:9" x14ac:dyDescent="0.25">
      <c r="B13" s="7"/>
      <c r="C13" s="1">
        <f t="shared" si="0"/>
        <v>0.80000000000000426</v>
      </c>
    </row>
    <row r="14" spans="1:9" x14ac:dyDescent="0.25">
      <c r="B14" s="6">
        <v>1.9</v>
      </c>
      <c r="C14" s="4">
        <f t="shared" si="0"/>
        <v>1.7999999999999972</v>
      </c>
      <c r="D14">
        <f>(6.6/D7)^2</f>
        <v>57.550535077288941</v>
      </c>
    </row>
    <row r="16" spans="1:9" x14ac:dyDescent="0.25">
      <c r="A16" s="8" t="s">
        <v>5</v>
      </c>
      <c r="B16" s="8" t="s">
        <v>6</v>
      </c>
      <c r="C16" s="8" t="s">
        <v>14</v>
      </c>
      <c r="D16" s="8" t="s">
        <v>7</v>
      </c>
      <c r="E16" s="8" t="s">
        <v>15</v>
      </c>
      <c r="F16" s="8" t="s">
        <v>9</v>
      </c>
      <c r="G16" s="8" t="s">
        <v>8</v>
      </c>
      <c r="H16" s="8" t="s">
        <v>10</v>
      </c>
      <c r="I16" s="8" t="s">
        <v>8</v>
      </c>
    </row>
    <row r="17" spans="1:9" x14ac:dyDescent="0.25">
      <c r="A17" t="s">
        <v>0</v>
      </c>
      <c r="B17" t="s">
        <v>1</v>
      </c>
      <c r="D17" s="1"/>
      <c r="E17" s="1"/>
      <c r="F17" s="1"/>
      <c r="G17" s="1"/>
      <c r="H17" s="1"/>
      <c r="I17" s="1"/>
    </row>
    <row r="18" spans="1:9" x14ac:dyDescent="0.25">
      <c r="A18" t="s">
        <v>0</v>
      </c>
      <c r="B18" t="s">
        <v>2</v>
      </c>
      <c r="D18" s="1"/>
      <c r="E18" s="1"/>
      <c r="F18" s="1"/>
      <c r="G18" s="1"/>
      <c r="H18" s="1"/>
      <c r="I18" s="1"/>
    </row>
    <row r="19" spans="1:9" x14ac:dyDescent="0.25">
      <c r="A19" s="3" t="s">
        <v>0</v>
      </c>
      <c r="B19" s="3" t="s">
        <v>3</v>
      </c>
      <c r="C19" s="3">
        <v>200</v>
      </c>
      <c r="D19" s="9">
        <f>LN(C4)</f>
        <v>4.0741418549045809</v>
      </c>
      <c r="E19" s="9">
        <f>12.3/C4</f>
        <v>0.20918367346938777</v>
      </c>
      <c r="F19" s="1"/>
      <c r="G19" s="1"/>
      <c r="H19" s="9">
        <f>LN(G4)</f>
        <v>3.9140210080908191</v>
      </c>
      <c r="I19" s="1"/>
    </row>
    <row r="20" spans="1:9" x14ac:dyDescent="0.25">
      <c r="A20" t="s">
        <v>4</v>
      </c>
      <c r="B20" t="s">
        <v>1</v>
      </c>
      <c r="D20" s="1"/>
      <c r="E20" s="1"/>
      <c r="F20" s="1"/>
      <c r="G20" s="1"/>
      <c r="H20" s="1"/>
      <c r="I20" s="1"/>
    </row>
    <row r="21" spans="1:9" x14ac:dyDescent="0.25">
      <c r="A21" t="s">
        <v>4</v>
      </c>
      <c r="B21" t="s">
        <v>2</v>
      </c>
      <c r="D21" s="1"/>
      <c r="E21" s="1"/>
      <c r="F21" s="1"/>
      <c r="G21" s="1"/>
      <c r="H21" s="1"/>
      <c r="I21" s="1"/>
    </row>
    <row r="22" spans="1:9" x14ac:dyDescent="0.25">
      <c r="A22" s="3" t="s">
        <v>4</v>
      </c>
      <c r="B22" s="3" t="s">
        <v>3</v>
      </c>
      <c r="C22" s="3">
        <v>58</v>
      </c>
      <c r="D22" s="9">
        <f>LN(C7)</f>
        <v>3.7565381025877511</v>
      </c>
      <c r="E22" s="9">
        <f>6.6/C7</f>
        <v>0.1542056074766355</v>
      </c>
      <c r="F22" s="1"/>
      <c r="G22" s="1"/>
      <c r="H22" s="9">
        <f>LN(G7)</f>
        <v>3.713572066704308</v>
      </c>
      <c r="I22" s="1"/>
    </row>
    <row r="24" spans="1:9" x14ac:dyDescent="0.25">
      <c r="B24" s="10" t="s">
        <v>18</v>
      </c>
      <c r="C24" t="s">
        <v>19</v>
      </c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t="s">
        <v>25</v>
      </c>
    </row>
    <row r="25" spans="1:9" x14ac:dyDescent="0.25">
      <c r="A25" s="11" t="s">
        <v>16</v>
      </c>
      <c r="B25" s="15">
        <v>7</v>
      </c>
      <c r="C25" s="12">
        <f>(H22-D22)/E22</f>
        <v>-0.27862823269869208</v>
      </c>
      <c r="D25" s="14">
        <f>ABS(C25)/B25</f>
        <v>3.9804033242670296E-2</v>
      </c>
      <c r="E25" s="12">
        <f>LOG10(B25)</f>
        <v>0.84509804001425681</v>
      </c>
      <c r="F25" s="12">
        <f>LOG10(ABS(C25))</f>
        <v>-0.55497487971382631</v>
      </c>
      <c r="G25" s="12">
        <f t="shared" ref="G25" si="1">LOG10(D25)</f>
        <v>-1.4000729197280832</v>
      </c>
      <c r="H25" s="11">
        <v>2</v>
      </c>
      <c r="I25" s="13">
        <f>1/B25</f>
        <v>0.14285714285714285</v>
      </c>
    </row>
    <row r="26" spans="1:9" x14ac:dyDescent="0.25">
      <c r="A26" s="11" t="s">
        <v>17</v>
      </c>
      <c r="B26" s="15">
        <v>7</v>
      </c>
      <c r="C26" s="12">
        <f>(H19-D19)/E19</f>
        <v>-0.7654557554999345</v>
      </c>
      <c r="D26" s="14">
        <f>ABS(C26)/B26</f>
        <v>0.10935082221427636</v>
      </c>
      <c r="E26" s="12">
        <f>LOG10(B26)</f>
        <v>0.84509804001425681</v>
      </c>
      <c r="F26" s="12">
        <f>LOG10(ABS(C26))</f>
        <v>-0.11607990711797941</v>
      </c>
      <c r="G26" s="12">
        <f t="shared" ref="G26" si="2">LOG10(D26)</f>
        <v>-0.96117794713223625</v>
      </c>
      <c r="H26" s="11">
        <v>2</v>
      </c>
      <c r="I26" s="13">
        <f>1/B26</f>
        <v>0.14285714285714285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Franks&amp;al_table01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2018-02-19T21:19:22Z</dcterms:created>
  <dcterms:modified xsi:type="dcterms:W3CDTF">2019-05-17T20:34:37Z</dcterms:modified>
</cp:coreProperties>
</file>