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430" windowHeight="12075"/>
  </bookViews>
  <sheets>
    <sheet name="COlbert1948_fig04" sheetId="1" r:id="rId1"/>
  </sheets>
  <calcPr calcId="145621"/>
</workbook>
</file>

<file path=xl/calcChain.xml><?xml version="1.0" encoding="utf-8"?>
<calcChain xmlns="http://schemas.openxmlformats.org/spreadsheetml/2006/main">
  <c r="E16" i="1" l="1"/>
  <c r="E3" i="1"/>
  <c r="G15" i="1"/>
  <c r="E15" i="1"/>
  <c r="G16" i="1"/>
  <c r="G14" i="1"/>
  <c r="I16" i="1" l="1"/>
  <c r="J16" i="1" s="1"/>
  <c r="I15" i="1"/>
  <c r="J15" i="1" s="1"/>
  <c r="E5" i="1"/>
  <c r="E7" i="1"/>
  <c r="E9" i="1"/>
  <c r="E11" i="1"/>
  <c r="E13" i="1"/>
  <c r="G3" i="1"/>
  <c r="G4" i="1"/>
  <c r="G5" i="1"/>
  <c r="I5" i="1" s="1"/>
  <c r="G6" i="1"/>
  <c r="G7" i="1"/>
  <c r="G8" i="1"/>
  <c r="G9" i="1"/>
  <c r="G10" i="1"/>
  <c r="G11" i="1"/>
  <c r="I11" i="1" s="1"/>
  <c r="G12" i="1"/>
  <c r="G13" i="1"/>
  <c r="I13" i="1" s="1"/>
  <c r="G2" i="1"/>
  <c r="I9" i="1" l="1"/>
  <c r="J9" i="1" s="1"/>
  <c r="I3" i="1"/>
  <c r="J3" i="1" s="1"/>
  <c r="I7" i="1"/>
  <c r="J7" i="1" s="1"/>
  <c r="J13" i="1"/>
  <c r="J11" i="1"/>
  <c r="J5" i="1"/>
</calcChain>
</file>

<file path=xl/sharedStrings.xml><?xml version="1.0" encoding="utf-8"?>
<sst xmlns="http://schemas.openxmlformats.org/spreadsheetml/2006/main" count="31" uniqueCount="29">
  <si>
    <t>Length_m</t>
  </si>
  <si>
    <t>Lineage</t>
  </si>
  <si>
    <t>Genera</t>
  </si>
  <si>
    <t>Plateosaurus</t>
  </si>
  <si>
    <t>Camarasaurus</t>
  </si>
  <si>
    <t>Scelidosaurus</t>
  </si>
  <si>
    <t>Stegosaurus</t>
  </si>
  <si>
    <t>Coelophysis</t>
  </si>
  <si>
    <t>Tyrannosaurus</t>
  </si>
  <si>
    <t>Polacanthus</t>
  </si>
  <si>
    <t>Ancylosaurus</t>
  </si>
  <si>
    <t>Camptosaurus</t>
  </si>
  <si>
    <t>Trachodon</t>
  </si>
  <si>
    <t>Protoceratops</t>
  </si>
  <si>
    <t>Triceratops</t>
  </si>
  <si>
    <t>Ln length</t>
  </si>
  <si>
    <t>Ln stdev</t>
  </si>
  <si>
    <t>Gen (20yr)</t>
  </si>
  <si>
    <t>Diff.sd</t>
  </si>
  <si>
    <t>Rate.sd.g</t>
  </si>
  <si>
    <t>Sauropoda</t>
  </si>
  <si>
    <t>Theropoda</t>
  </si>
  <si>
    <t>Ornithopoda</t>
  </si>
  <si>
    <t>Ceratopsia</t>
  </si>
  <si>
    <t>Monoclonius</t>
  </si>
  <si>
    <t>Stegosauria</t>
  </si>
  <si>
    <t>Group</t>
  </si>
  <si>
    <t>Ankylosauria</t>
  </si>
  <si>
    <t>PreCret_my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</si>
</sst>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  <xf numFmtId="1" fontId="0" fillId="33" borderId="0" xfId="0" applyNumberFormat="1" applyFill="1"/>
    <xf numFmtId="11" fontId="0" fillId="34" borderId="0" xfId="0" applyNumberFormat="1" applyFill="1"/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/>
  </sheetViews>
  <sheetFormatPr defaultRowHeight="15" x14ac:dyDescent="0.25"/>
  <cols>
    <col min="1" max="1" width="8" style="1" customWidth="1"/>
    <col min="2" max="3" width="14" customWidth="1"/>
    <col min="4" max="4" width="11.140625" style="5" customWidth="1"/>
    <col min="5" max="10" width="10.7109375" customWidth="1"/>
  </cols>
  <sheetData>
    <row r="1" spans="1:10" x14ac:dyDescent="0.25">
      <c r="A1" s="10" t="s">
        <v>1</v>
      </c>
      <c r="B1" s="11" t="s">
        <v>26</v>
      </c>
      <c r="C1" s="12" t="s">
        <v>2</v>
      </c>
      <c r="D1" s="12" t="s">
        <v>28</v>
      </c>
      <c r="E1" s="7" t="s">
        <v>17</v>
      </c>
      <c r="F1" s="12" t="s">
        <v>0</v>
      </c>
      <c r="G1" s="12" t="s">
        <v>15</v>
      </c>
      <c r="H1" s="12" t="s">
        <v>16</v>
      </c>
      <c r="I1" s="12" t="s">
        <v>18</v>
      </c>
      <c r="J1" s="12" t="s">
        <v>19</v>
      </c>
    </row>
    <row r="2" spans="1:10" x14ac:dyDescent="0.25">
      <c r="B2" s="9"/>
      <c r="C2" t="s">
        <v>3</v>
      </c>
      <c r="D2" s="2"/>
      <c r="E2" s="5"/>
      <c r="F2" s="3">
        <v>6.3372700000000002</v>
      </c>
      <c r="G2" s="4">
        <f>LN(F2)</f>
        <v>1.8464480763455191</v>
      </c>
    </row>
    <row r="3" spans="1:10" x14ac:dyDescent="0.25">
      <c r="A3" s="1">
        <v>1</v>
      </c>
      <c r="B3" s="9" t="s">
        <v>20</v>
      </c>
      <c r="C3" t="s">
        <v>4</v>
      </c>
      <c r="D3" s="2">
        <v>35</v>
      </c>
      <c r="E3" s="13">
        <f>1000000*D3/20</f>
        <v>1750000</v>
      </c>
      <c r="F3" s="3">
        <v>17.1983</v>
      </c>
      <c r="G3" s="4">
        <f t="shared" ref="G3:G16" si="0">LN(F3)</f>
        <v>2.8448105417253862</v>
      </c>
      <c r="H3">
        <v>0.05</v>
      </c>
      <c r="I3" s="4">
        <f>(G3-G2)/H3</f>
        <v>19.967249307597339</v>
      </c>
      <c r="J3" s="8">
        <f>I3/E3</f>
        <v>1.140985674719848E-5</v>
      </c>
    </row>
    <row r="4" spans="1:10" x14ac:dyDescent="0.25">
      <c r="B4" s="9"/>
      <c r="C4" t="s">
        <v>5</v>
      </c>
      <c r="D4" s="2"/>
      <c r="E4" s="5"/>
      <c r="F4" s="3">
        <v>3.46618</v>
      </c>
      <c r="G4" s="4">
        <f t="shared" si="0"/>
        <v>1.2430531230089903</v>
      </c>
      <c r="I4" s="4"/>
      <c r="J4" s="6"/>
    </row>
    <row r="5" spans="1:10" x14ac:dyDescent="0.25">
      <c r="A5" s="1">
        <v>2</v>
      </c>
      <c r="B5" s="9" t="s">
        <v>25</v>
      </c>
      <c r="C5" t="s">
        <v>6</v>
      </c>
      <c r="D5" s="2">
        <v>30</v>
      </c>
      <c r="E5" s="13">
        <f t="shared" ref="E5:E15" si="1">1000000*(D5-D4)/20</f>
        <v>1500000</v>
      </c>
      <c r="F5" s="3">
        <v>6.7274700000000003</v>
      </c>
      <c r="G5" s="4">
        <f t="shared" si="0"/>
        <v>1.906199144300174</v>
      </c>
      <c r="H5">
        <v>0.05</v>
      </c>
      <c r="I5" s="4">
        <f t="shared" ref="I5:I13" si="2">(G5-G4)/H5</f>
        <v>13.262920425823674</v>
      </c>
      <c r="J5" s="8">
        <f t="shared" ref="J5:J13" si="3">I5/E5</f>
        <v>8.8419469505491165E-6</v>
      </c>
    </row>
    <row r="6" spans="1:10" x14ac:dyDescent="0.25">
      <c r="B6" s="9"/>
      <c r="C6" t="s">
        <v>7</v>
      </c>
      <c r="D6" s="2"/>
      <c r="E6" s="5"/>
      <c r="F6" s="3">
        <v>1.9287000000000001</v>
      </c>
      <c r="G6" s="4">
        <f t="shared" si="0"/>
        <v>0.65684620083361367</v>
      </c>
      <c r="I6" s="4"/>
      <c r="J6" s="6"/>
    </row>
    <row r="7" spans="1:10" x14ac:dyDescent="0.25">
      <c r="A7" s="1">
        <v>3</v>
      </c>
      <c r="B7" s="9" t="s">
        <v>21</v>
      </c>
      <c r="C7" t="s">
        <v>8</v>
      </c>
      <c r="D7" s="2">
        <v>97</v>
      </c>
      <c r="E7" s="13">
        <f t="shared" si="1"/>
        <v>4850000</v>
      </c>
      <c r="F7" s="3">
        <v>13.706</v>
      </c>
      <c r="G7" s="4">
        <f t="shared" si="0"/>
        <v>2.6178336931636319</v>
      </c>
      <c r="H7">
        <v>0.05</v>
      </c>
      <c r="I7" s="4">
        <f t="shared" si="2"/>
        <v>39.219749846600365</v>
      </c>
      <c r="J7" s="8">
        <f t="shared" si="3"/>
        <v>8.0865463601237863E-6</v>
      </c>
    </row>
    <row r="8" spans="1:10" x14ac:dyDescent="0.25">
      <c r="B8" s="9"/>
      <c r="C8" t="s">
        <v>9</v>
      </c>
      <c r="D8" s="2"/>
      <c r="E8" s="5"/>
      <c r="F8" s="3">
        <v>4.4263399999999997</v>
      </c>
      <c r="G8" s="4">
        <f t="shared" si="0"/>
        <v>1.4875730574764567</v>
      </c>
      <c r="I8" s="4"/>
      <c r="J8" s="6"/>
    </row>
    <row r="9" spans="1:10" x14ac:dyDescent="0.25">
      <c r="A9" s="1">
        <v>4</v>
      </c>
      <c r="B9" s="9" t="s">
        <v>27</v>
      </c>
      <c r="C9" t="s">
        <v>10</v>
      </c>
      <c r="D9" s="2">
        <v>40</v>
      </c>
      <c r="E9" s="13">
        <f t="shared" si="1"/>
        <v>2000000</v>
      </c>
      <c r="F9" s="3">
        <v>5.0819599999999996</v>
      </c>
      <c r="G9" s="4">
        <f t="shared" si="0"/>
        <v>1.6256970139500346</v>
      </c>
      <c r="H9">
        <v>0.05</v>
      </c>
      <c r="I9" s="4">
        <f t="shared" si="2"/>
        <v>2.7624791294715578</v>
      </c>
      <c r="J9" s="8">
        <f t="shared" si="3"/>
        <v>1.3812395647357789E-6</v>
      </c>
    </row>
    <row r="10" spans="1:10" x14ac:dyDescent="0.25">
      <c r="B10" s="9"/>
      <c r="C10" t="s">
        <v>11</v>
      </c>
      <c r="D10" s="2"/>
      <c r="E10" s="5"/>
      <c r="F10" s="3">
        <v>2.2238899999999999</v>
      </c>
      <c r="G10" s="4">
        <f t="shared" si="0"/>
        <v>0.79925791473347374</v>
      </c>
      <c r="I10" s="4"/>
      <c r="J10" s="6"/>
    </row>
    <row r="11" spans="1:10" x14ac:dyDescent="0.25">
      <c r="A11" s="1">
        <v>5</v>
      </c>
      <c r="B11" s="9" t="s">
        <v>22</v>
      </c>
      <c r="C11" t="s">
        <v>12</v>
      </c>
      <c r="D11" s="2">
        <v>60</v>
      </c>
      <c r="E11" s="13">
        <f t="shared" si="1"/>
        <v>3000000</v>
      </c>
      <c r="F11" s="3">
        <v>8.3093800000000009</v>
      </c>
      <c r="G11" s="4">
        <f t="shared" si="0"/>
        <v>2.1173849971790402</v>
      </c>
      <c r="H11">
        <v>0.05</v>
      </c>
      <c r="I11" s="4">
        <f t="shared" si="2"/>
        <v>26.362541648911328</v>
      </c>
      <c r="J11" s="8">
        <f t="shared" si="3"/>
        <v>8.7875138829704434E-6</v>
      </c>
    </row>
    <row r="12" spans="1:10" x14ac:dyDescent="0.25">
      <c r="B12" s="9"/>
      <c r="C12" t="s">
        <v>13</v>
      </c>
      <c r="D12" s="2"/>
      <c r="E12" s="5"/>
      <c r="F12" s="3">
        <v>1.6449499999999999</v>
      </c>
      <c r="G12" s="4">
        <f t="shared" si="0"/>
        <v>0.49770998861861554</v>
      </c>
      <c r="I12" s="4"/>
      <c r="J12" s="6"/>
    </row>
    <row r="13" spans="1:10" x14ac:dyDescent="0.25">
      <c r="A13" s="1">
        <v>6</v>
      </c>
      <c r="B13" s="9" t="s">
        <v>23</v>
      </c>
      <c r="C13" t="s">
        <v>14</v>
      </c>
      <c r="D13" s="2">
        <v>22</v>
      </c>
      <c r="E13" s="13">
        <f t="shared" si="1"/>
        <v>1100000</v>
      </c>
      <c r="F13" s="3">
        <v>6.7702099999999996</v>
      </c>
      <c r="G13" s="4">
        <f t="shared" si="0"/>
        <v>1.9125321056454614</v>
      </c>
      <c r="H13">
        <v>0.05</v>
      </c>
      <c r="I13" s="4">
        <f t="shared" si="2"/>
        <v>28.296442340536913</v>
      </c>
      <c r="J13" s="8">
        <f t="shared" si="3"/>
        <v>2.5724038491397193E-5</v>
      </c>
    </row>
    <row r="14" spans="1:10" x14ac:dyDescent="0.25">
      <c r="B14" s="9"/>
      <c r="C14" t="s">
        <v>13</v>
      </c>
      <c r="D14" s="2"/>
      <c r="E14" s="5"/>
      <c r="F14" s="3">
        <v>1.6449499999999999</v>
      </c>
      <c r="G14" s="4">
        <f t="shared" si="0"/>
        <v>0.49770998861861554</v>
      </c>
      <c r="I14" s="4"/>
      <c r="J14" s="6"/>
    </row>
    <row r="15" spans="1:10" x14ac:dyDescent="0.25">
      <c r="A15" s="1">
        <v>6</v>
      </c>
      <c r="B15" s="9"/>
      <c r="C15" t="s">
        <v>24</v>
      </c>
      <c r="D15" s="2">
        <v>16</v>
      </c>
      <c r="E15" s="13">
        <f t="shared" si="1"/>
        <v>800000</v>
      </c>
      <c r="F15" s="3">
        <v>5.2044888</v>
      </c>
      <c r="G15" s="4">
        <f t="shared" si="0"/>
        <v>1.6495214839872103</v>
      </c>
      <c r="H15">
        <v>0.05</v>
      </c>
      <c r="I15" s="4">
        <f t="shared" ref="I15:I16" si="4">(G15-G14)/H15</f>
        <v>23.036229907371894</v>
      </c>
      <c r="J15" s="8">
        <f t="shared" ref="J15:J16" si="5">I15/E15</f>
        <v>2.8795287384214866E-5</v>
      </c>
    </row>
    <row r="16" spans="1:10" x14ac:dyDescent="0.25">
      <c r="A16" s="1">
        <v>6</v>
      </c>
      <c r="B16" s="9"/>
      <c r="C16" t="s">
        <v>14</v>
      </c>
      <c r="D16" s="2">
        <v>6</v>
      </c>
      <c r="E16" s="13">
        <f>1000000*D16/20</f>
        <v>300000</v>
      </c>
      <c r="F16" s="3">
        <v>6.7702099999999996</v>
      </c>
      <c r="G16" s="4">
        <f t="shared" si="0"/>
        <v>1.9125321056454614</v>
      </c>
      <c r="H16">
        <v>0.05</v>
      </c>
      <c r="I16" s="4">
        <f t="shared" si="4"/>
        <v>5.2602124331650213</v>
      </c>
      <c r="J16" s="8">
        <f t="shared" si="5"/>
        <v>1.7534041443883405E-5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COlbert1948_fig04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2018-04-10T22:08:38Z</dcterms:created>
  <dcterms:modified xsi:type="dcterms:W3CDTF">2019-05-17T18:43:00Z</dcterms:modified>
</cp:coreProperties>
</file>